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charts/chart9.xml" ContentType="application/vnd.openxmlformats-officedocument.drawingml.chart+xml"/>
  <Override PartName="/xl/drawings/drawing12.xml" ContentType="application/vnd.openxmlformats-officedocument.drawingml.chartshapes+xml"/>
  <Override PartName="/xl/charts/chart10.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12.xml" ContentType="application/vnd.openxmlformats-officedocument.drawingml.chart+xml"/>
  <Override PartName="/xl/drawings/drawing17.xml" ContentType="application/vnd.openxmlformats-officedocument.drawingml.chartshapes+xml"/>
  <Override PartName="/xl/charts/chart13.xml" ContentType="application/vnd.openxmlformats-officedocument.drawingml.chart+xml"/>
  <Override PartName="/xl/charts/chart14.xml" ContentType="application/vnd.openxmlformats-officedocument.drawingml.chart+xml"/>
  <Override PartName="/xl/theme/themeOverride1.xml" ContentType="application/vnd.openxmlformats-officedocument.themeOverride+xml"/>
  <Override PartName="/xl/drawings/drawing18.xml" ContentType="application/vnd.openxmlformats-officedocument.drawingml.chartshapes+xml"/>
  <Override PartName="/xl/charts/chart15.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6.xml" ContentType="application/vnd.openxmlformats-officedocument.drawingml.chart+xml"/>
  <Override PartName="/xl/drawings/drawing21.xml" ContentType="application/vnd.openxmlformats-officedocument.drawingml.chartshapes+xml"/>
  <Override PartName="/xl/charts/chart17.xml" ContentType="application/vnd.openxmlformats-officedocument.drawingml.chart+xml"/>
  <Override PartName="/xl/drawings/drawing22.xml" ContentType="application/vnd.openxmlformats-officedocument.drawingml.chartshapes+xml"/>
  <Override PartName="/xl/charts/chart18.xml" ContentType="application/vnd.openxmlformats-officedocument.drawingml.chart+xml"/>
  <Override PartName="/xl/drawings/drawing2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Publikationen\98_Archiv\Publikationen_bis2018\15_Bildung\lesta\2017\Tabellen\"/>
    </mc:Choice>
  </mc:AlternateContent>
  <bookViews>
    <workbookView xWindow="14385" yWindow="1665" windowWidth="9615" windowHeight="10080" tabRatio="966"/>
  </bookViews>
  <sheets>
    <sheet name="Inhaltsverzeichnis" sheetId="1" r:id="rId1"/>
    <sheet name="T1" sheetId="2" r:id="rId2"/>
    <sheet name="T2" sheetId="3" r:id="rId3"/>
    <sheet name="T3" sheetId="4" r:id="rId4"/>
    <sheet name="T4" sheetId="5" r:id="rId5"/>
    <sheet name="T5" sheetId="6" r:id="rId6"/>
    <sheet name="T6" sheetId="7" r:id="rId7"/>
    <sheet name="T7" sheetId="8" r:id="rId8"/>
    <sheet name="T7_a" sheetId="25" r:id="rId9"/>
    <sheet name="T8" sheetId="9" r:id="rId10"/>
    <sheet name="T9" sheetId="10" r:id="rId11"/>
    <sheet name="T10" sheetId="11" r:id="rId12"/>
    <sheet name="T11" sheetId="12" r:id="rId13"/>
    <sheet name="T12" sheetId="13" r:id="rId14"/>
    <sheet name="T13" sheetId="14" r:id="rId15"/>
    <sheet name="T14" sheetId="15" r:id="rId16"/>
    <sheet name="T15" sheetId="16" r:id="rId17"/>
    <sheet name="T16" sheetId="17" r:id="rId18"/>
    <sheet name="T17" sheetId="18" r:id="rId19"/>
    <sheet name="T18" sheetId="19" r:id="rId20"/>
    <sheet name="T19" sheetId="20" r:id="rId21"/>
    <sheet name="T20" sheetId="21" r:id="rId22"/>
    <sheet name="T21" sheetId="22" r:id="rId23"/>
    <sheet name="T22" sheetId="23" r:id="rId24"/>
    <sheet name="T23" sheetId="24" r:id="rId25"/>
    <sheet name="T24" sheetId="26" r:id="rId26"/>
    <sheet name="Erläuterungen" sheetId="27" r:id="rId27"/>
  </sheets>
  <definedNames>
    <definedName name="_xlnm.Print_Area" localSheetId="26">Erläuterungen!$A$1:$H$12</definedName>
    <definedName name="_xlnm.Print_Area" localSheetId="0">Inhaltsverzeichnis!$A$1:$J$53</definedName>
    <definedName name="_xlnm.Print_Area" localSheetId="13">'T12'!$A$1:$L$14</definedName>
    <definedName name="_xlnm.Print_Area" localSheetId="14">'T13'!$A$1:$N$42</definedName>
    <definedName name="_xlnm.Print_Area" localSheetId="15">'T14'!$A$1:$F$20</definedName>
    <definedName name="_xlnm.Print_Area" localSheetId="16">'T15'!$A$1:$E$16</definedName>
    <definedName name="_xlnm.Print_Area" localSheetId="17">'T16'!$A$1:$K$68</definedName>
    <definedName name="_xlnm.Print_Area" localSheetId="18">'T17'!$A$1:$H$39</definedName>
    <definedName name="_xlnm.Print_Area" localSheetId="19">'T18'!$A$1:$L$44</definedName>
    <definedName name="_xlnm.Print_Area" localSheetId="20">'T19'!$A$1:$N$27</definedName>
    <definedName name="_xlnm.Print_Area" localSheetId="21">'T20'!$A$1:$G$21</definedName>
    <definedName name="_xlnm.Print_Area" localSheetId="22">'T21'!$A$1:$N$39</definedName>
    <definedName name="_xlnm.Print_Area" localSheetId="23">'T22'!$A$1:$K$76</definedName>
    <definedName name="_xlnm.Print_Area" localSheetId="24">'T23'!$A$1:$E$16</definedName>
    <definedName name="_xlnm.Print_Area" localSheetId="25">'T24'!$A$1:$I$140</definedName>
    <definedName name="_xlnm.Print_Area" localSheetId="3">'T3'!$A$1:$L$20</definedName>
    <definedName name="_xlnm.Print_Area" localSheetId="4">'T4'!$A$1:$I$14</definedName>
    <definedName name="_xlnm.Print_Area" localSheetId="5">'T5'!$A$1:$H$25</definedName>
    <definedName name="_xlnm.Print_Area" localSheetId="6">'T6'!$A$1:$N$54</definedName>
    <definedName name="_xlnm.Print_Area" localSheetId="7">'T7'!$A$1:$K$28</definedName>
    <definedName name="_xlnm.Print_Area" localSheetId="8">T7_a!$A$1:$I$58</definedName>
    <definedName name="_xlnm.Print_Area" localSheetId="9">'T8'!$A$1:$E$13</definedName>
    <definedName name="_xlnm.Print_Area" localSheetId="10">'T9'!$A$1:$L$13</definedName>
    <definedName name="_xlnm.Print_Titles" localSheetId="11">'T10'!$1:$5</definedName>
    <definedName name="_xlnm.Print_Titles" localSheetId="12">'T11'!$1:$2</definedName>
    <definedName name="_xlnm.Print_Titles" localSheetId="13">'T12'!$1:$5</definedName>
  </definedNames>
  <calcPr calcId="162913"/>
</workbook>
</file>

<file path=xl/calcChain.xml><?xml version="1.0" encoding="utf-8"?>
<calcChain xmlns="http://schemas.openxmlformats.org/spreadsheetml/2006/main">
  <c r="A1" i="25" l="1"/>
  <c r="G20" i="17" l="1"/>
  <c r="G9" i="17"/>
  <c r="K9" i="13" l="1"/>
  <c r="F12" i="13"/>
  <c r="K12" i="13"/>
  <c r="F8" i="12"/>
  <c r="K8" i="12" s="1"/>
  <c r="I9" i="12"/>
  <c r="I8" i="12"/>
  <c r="J7" i="11"/>
  <c r="K7" i="11"/>
  <c r="K8" i="10"/>
  <c r="L8" i="10"/>
  <c r="I8" i="10"/>
  <c r="I7" i="10"/>
  <c r="H5" i="5"/>
  <c r="I14" i="4"/>
  <c r="I10" i="17" l="1"/>
  <c r="H10" i="17"/>
  <c r="G10" i="17"/>
  <c r="I9" i="17"/>
  <c r="H9" i="17"/>
  <c r="I8" i="17"/>
  <c r="H8" i="17"/>
  <c r="G8" i="17"/>
  <c r="H47" i="26" l="1"/>
  <c r="K19" i="20" l="1"/>
  <c r="F7" i="10" l="1"/>
  <c r="F9" i="10"/>
  <c r="F10" i="10"/>
  <c r="C47" i="26" l="1"/>
  <c r="D47" i="26"/>
  <c r="E47" i="26"/>
  <c r="F47" i="26"/>
  <c r="G47" i="26"/>
  <c r="N20" i="20"/>
  <c r="K20" i="20"/>
  <c r="H20" i="20"/>
  <c r="E20" i="20"/>
  <c r="G19" i="17" l="1"/>
  <c r="H19" i="17"/>
  <c r="I19" i="17"/>
  <c r="H20" i="17"/>
  <c r="I20" i="17"/>
  <c r="I18" i="17"/>
  <c r="H18" i="17"/>
  <c r="G18" i="17"/>
  <c r="C13" i="3" l="1"/>
  <c r="K7" i="13" l="1"/>
  <c r="L7" i="13"/>
  <c r="L9" i="13"/>
  <c r="L10" i="13"/>
  <c r="L11" i="13"/>
  <c r="L12" i="13"/>
  <c r="L13" i="13"/>
  <c r="L8" i="13"/>
  <c r="K8" i="13"/>
  <c r="K10" i="13"/>
  <c r="K11" i="13"/>
  <c r="K13" i="13"/>
  <c r="J9" i="13"/>
  <c r="J10" i="13"/>
  <c r="J11" i="13"/>
  <c r="J12" i="13"/>
  <c r="J13" i="13"/>
  <c r="J8" i="13"/>
  <c r="I9" i="13"/>
  <c r="I10" i="13"/>
  <c r="I11" i="13"/>
  <c r="I12" i="13"/>
  <c r="I13" i="13"/>
  <c r="I8" i="13"/>
  <c r="L7" i="11" l="1"/>
  <c r="I7" i="11"/>
  <c r="K9" i="10"/>
  <c r="L9" i="10"/>
  <c r="K10" i="10"/>
  <c r="L10" i="10"/>
  <c r="L7" i="10"/>
  <c r="K7" i="10"/>
  <c r="J8" i="10"/>
  <c r="J9" i="10"/>
  <c r="J10" i="10"/>
  <c r="J7" i="10"/>
  <c r="I9" i="10"/>
  <c r="I10" i="10"/>
  <c r="K7" i="4" l="1"/>
  <c r="J7" i="4"/>
  <c r="I7" i="4"/>
  <c r="L8" i="4" l="1"/>
  <c r="I8" i="4"/>
  <c r="J8" i="4"/>
  <c r="K8" i="4"/>
  <c r="C46" i="26" l="1"/>
  <c r="H46" i="26"/>
  <c r="G46" i="26"/>
  <c r="F46" i="26"/>
  <c r="E46" i="26"/>
  <c r="D46" i="26"/>
  <c r="L14" i="12"/>
  <c r="L13" i="12"/>
  <c r="L12" i="12"/>
  <c r="L11" i="12"/>
  <c r="L10" i="12"/>
  <c r="L9" i="12"/>
  <c r="L8" i="12"/>
  <c r="L7" i="12"/>
  <c r="K9" i="12"/>
  <c r="K10" i="12"/>
  <c r="K11" i="12"/>
  <c r="K12" i="12"/>
  <c r="K13" i="12"/>
  <c r="K14" i="12"/>
  <c r="K7" i="12"/>
  <c r="J9" i="12"/>
  <c r="J10" i="12"/>
  <c r="J11" i="12"/>
  <c r="J12" i="12"/>
  <c r="J13" i="12"/>
  <c r="J14" i="12"/>
  <c r="J8" i="12"/>
  <c r="I10" i="12"/>
  <c r="I11" i="12"/>
  <c r="I12" i="12"/>
  <c r="I13" i="12"/>
  <c r="I14" i="12"/>
  <c r="C13" i="5" l="1"/>
  <c r="C12" i="5"/>
  <c r="C11" i="5"/>
  <c r="C8" i="5"/>
  <c r="C9" i="5"/>
  <c r="C10" i="5"/>
  <c r="C7" i="5"/>
  <c r="C6" i="5"/>
  <c r="C5" i="5"/>
  <c r="G5" i="5" s="1"/>
  <c r="J11" i="4"/>
  <c r="J15" i="4"/>
  <c r="I16" i="4"/>
  <c r="J17" i="4"/>
  <c r="I15" i="4"/>
  <c r="J13" i="4"/>
  <c r="J14" i="4"/>
  <c r="I11" i="4"/>
  <c r="J9" i="4"/>
  <c r="I17" i="4" l="1"/>
  <c r="I13" i="4"/>
  <c r="I9" i="4"/>
  <c r="J16" i="4"/>
  <c r="J12" i="4"/>
  <c r="J10" i="4"/>
  <c r="I12" i="4"/>
  <c r="I10" i="4"/>
  <c r="L9" i="4"/>
  <c r="L10" i="4"/>
  <c r="L11" i="4"/>
  <c r="L14" i="4"/>
  <c r="L13" i="4"/>
  <c r="L12" i="4"/>
  <c r="L15" i="4"/>
  <c r="L16" i="4"/>
  <c r="L17" i="4"/>
  <c r="L7" i="4"/>
  <c r="K9" i="4"/>
  <c r="K10" i="4"/>
  <c r="K11" i="4"/>
  <c r="K14" i="4"/>
  <c r="K13" i="4"/>
  <c r="K12" i="4"/>
  <c r="K15" i="4"/>
  <c r="K16" i="4"/>
  <c r="K17" i="4"/>
  <c r="A1" i="17" l="1"/>
  <c r="E5" i="5" l="1"/>
  <c r="A1" i="20"/>
  <c r="H18" i="20" l="1"/>
  <c r="K18" i="20"/>
  <c r="C44" i="26" l="1"/>
  <c r="C45" i="26"/>
  <c r="D45" i="26"/>
  <c r="E45" i="26"/>
  <c r="F45" i="26"/>
  <c r="G45" i="26"/>
  <c r="H45" i="26"/>
  <c r="D15" i="20" l="1"/>
  <c r="D16" i="20"/>
  <c r="A1" i="18"/>
  <c r="A1" i="16" l="1"/>
  <c r="A1" i="4" l="1"/>
  <c r="A1" i="27" l="1"/>
  <c r="A1" i="26"/>
  <c r="H44" i="26"/>
  <c r="G44" i="26"/>
  <c r="F44" i="26"/>
  <c r="E44" i="26"/>
  <c r="D44" i="26"/>
  <c r="H13" i="5"/>
  <c r="G13" i="5"/>
  <c r="E13" i="5"/>
  <c r="H12" i="5"/>
  <c r="G12" i="5"/>
  <c r="E12" i="5"/>
  <c r="H11" i="5"/>
  <c r="G11" i="5"/>
  <c r="E11" i="5"/>
  <c r="H8" i="5"/>
  <c r="G8" i="5"/>
  <c r="E8" i="5"/>
  <c r="H9" i="5"/>
  <c r="G9" i="5"/>
  <c r="E9" i="5"/>
  <c r="H10" i="5"/>
  <c r="G10" i="5"/>
  <c r="E10" i="5"/>
  <c r="H7" i="5"/>
  <c r="G7" i="5"/>
  <c r="E7" i="5"/>
  <c r="H6" i="5"/>
  <c r="G6" i="5"/>
  <c r="E6" i="5"/>
  <c r="H43" i="26" l="1"/>
  <c r="G43" i="26"/>
  <c r="F43" i="26" l="1"/>
  <c r="C43" i="26" l="1"/>
  <c r="E43" i="26" l="1"/>
  <c r="D43" i="26"/>
  <c r="A1" i="2"/>
  <c r="A1" i="11"/>
  <c r="A1" i="12"/>
  <c r="A1" i="13"/>
  <c r="A1" i="14"/>
  <c r="A1" i="15"/>
  <c r="A1" i="19"/>
  <c r="A1" i="3"/>
  <c r="A1" i="21"/>
  <c r="A1" i="22"/>
  <c r="A1" i="23"/>
  <c r="A1" i="24"/>
  <c r="C28" i="26"/>
  <c r="D28" i="26"/>
  <c r="E28" i="26"/>
  <c r="F28" i="26"/>
  <c r="G28" i="26"/>
  <c r="H28" i="26"/>
  <c r="C29" i="26"/>
  <c r="D29" i="26"/>
  <c r="E29" i="26"/>
  <c r="F29" i="26"/>
  <c r="G29" i="26"/>
  <c r="H29" i="26"/>
  <c r="C30" i="26"/>
  <c r="D30" i="26"/>
  <c r="E30" i="26"/>
  <c r="F30" i="26"/>
  <c r="G30" i="26"/>
  <c r="H30" i="26"/>
  <c r="C31" i="26"/>
  <c r="D31" i="26"/>
  <c r="E31" i="26"/>
  <c r="F31" i="26"/>
  <c r="G31" i="26"/>
  <c r="H31" i="26"/>
  <c r="C32" i="26"/>
  <c r="D32" i="26"/>
  <c r="E32" i="26"/>
  <c r="F32" i="26"/>
  <c r="G32" i="26"/>
  <c r="H32" i="26"/>
  <c r="C33" i="26"/>
  <c r="D33" i="26"/>
  <c r="E33" i="26"/>
  <c r="F33" i="26"/>
  <c r="G33" i="26"/>
  <c r="H33" i="26"/>
  <c r="C34" i="26"/>
  <c r="D34" i="26"/>
  <c r="E34" i="26"/>
  <c r="F34" i="26"/>
  <c r="G34" i="26"/>
  <c r="H34" i="26"/>
  <c r="C35" i="26"/>
  <c r="D35" i="26"/>
  <c r="E35" i="26"/>
  <c r="F35" i="26"/>
  <c r="G35" i="26"/>
  <c r="H35" i="26"/>
  <c r="C36" i="26"/>
  <c r="D36" i="26"/>
  <c r="E36" i="26"/>
  <c r="F36" i="26"/>
  <c r="G36" i="26"/>
  <c r="H36" i="26"/>
  <c r="C37" i="26"/>
  <c r="D37" i="26"/>
  <c r="E37" i="26"/>
  <c r="F37" i="26"/>
  <c r="G37" i="26"/>
  <c r="H37" i="26"/>
  <c r="C38" i="26"/>
  <c r="D38" i="26"/>
  <c r="E38" i="26"/>
  <c r="F38" i="26"/>
  <c r="G38" i="26"/>
  <c r="H38" i="26"/>
  <c r="C39" i="26"/>
  <c r="D39" i="26"/>
  <c r="E39" i="26"/>
  <c r="F39" i="26"/>
  <c r="G39" i="26"/>
  <c r="H39" i="26"/>
  <c r="C40" i="26"/>
  <c r="D40" i="26"/>
  <c r="E40" i="26"/>
  <c r="F40" i="26"/>
  <c r="G40" i="26"/>
  <c r="H40" i="26"/>
  <c r="C41" i="26"/>
  <c r="D41" i="26"/>
  <c r="E41" i="26"/>
  <c r="F41" i="26"/>
  <c r="G41" i="26"/>
  <c r="H41" i="26"/>
  <c r="C42" i="26"/>
  <c r="D42" i="26"/>
  <c r="E42" i="26"/>
  <c r="F42" i="26"/>
  <c r="G42" i="26"/>
  <c r="H42" i="26"/>
  <c r="A1" i="5"/>
  <c r="A1" i="6"/>
  <c r="A1" i="7"/>
  <c r="A1" i="8"/>
  <c r="A1" i="9"/>
  <c r="A1" i="10"/>
</calcChain>
</file>

<file path=xl/sharedStrings.xml><?xml version="1.0" encoding="utf-8"?>
<sst xmlns="http://schemas.openxmlformats.org/spreadsheetml/2006/main" count="697" uniqueCount="246">
  <si>
    <t>www.ag.ch/statistik</t>
  </si>
  <si>
    <t>Tabellenverzeichnis</t>
  </si>
  <si>
    <t>Volksschule</t>
  </si>
  <si>
    <t>Tabelle 1:</t>
  </si>
  <si>
    <t>Tabelle 2:</t>
  </si>
  <si>
    <t>Tabelle 3:</t>
  </si>
  <si>
    <t>Tabelle 4:</t>
  </si>
  <si>
    <t>Tabelle 5:</t>
  </si>
  <si>
    <t>Tabelle 6:</t>
  </si>
  <si>
    <t>Tabelle 7:</t>
  </si>
  <si>
    <t>Tabelle 8:</t>
  </si>
  <si>
    <t>Tabelle 9:</t>
  </si>
  <si>
    <t>Tabelle 10:</t>
  </si>
  <si>
    <t>Mittelschule</t>
  </si>
  <si>
    <t>Tabelle 11:</t>
  </si>
  <si>
    <t>Tabelle 12:</t>
  </si>
  <si>
    <t>Tabelle 13:</t>
  </si>
  <si>
    <t>Tabelle 14:</t>
  </si>
  <si>
    <t>Tabelle 15:</t>
  </si>
  <si>
    <t>Tabelle 16:</t>
  </si>
  <si>
    <t>Berufsfachschulen</t>
  </si>
  <si>
    <t>Tabelle 17:</t>
  </si>
  <si>
    <t>Tabelle 18:</t>
  </si>
  <si>
    <t>Tabelle 19:</t>
  </si>
  <si>
    <t>Tabelle 20:</t>
  </si>
  <si>
    <t>Tabelle 21:</t>
  </si>
  <si>
    <t>Tabelle 22:</t>
  </si>
  <si>
    <t>Tabelle 23:</t>
  </si>
  <si>
    <t>Entwicklungen</t>
  </si>
  <si>
    <t>Tabelle 24:</t>
  </si>
  <si>
    <t>Jahr</t>
  </si>
  <si>
    <t>Kindergarten</t>
  </si>
  <si>
    <t>Total</t>
  </si>
  <si>
    <t>Männer</t>
  </si>
  <si>
    <t>Frauen</t>
  </si>
  <si>
    <t>Lehrkräfte</t>
  </si>
  <si>
    <t>…</t>
  </si>
  <si>
    <t>Vollzeitäquivalente</t>
  </si>
  <si>
    <t xml:space="preserve">der Erhebungsmethode bei den Mittelschulen vorgenommen. Die Zahlen sind im Hinblick auf die veränderte Situation bei den </t>
  </si>
  <si>
    <t>Entlastungen und den Schulämtern nur bedingt mit den Vorjahren vergleichbar.</t>
  </si>
  <si>
    <t>Primar-schule</t>
  </si>
  <si>
    <t>Einschu-lungs-
klasse</t>
  </si>
  <si>
    <r>
      <t>Kleinkl. Primar-stufe</t>
    </r>
    <r>
      <rPr>
        <vertAlign val="superscript"/>
        <sz val="10"/>
        <rFont val="Arial"/>
        <family val="2"/>
      </rPr>
      <t>2)</t>
    </r>
  </si>
  <si>
    <r>
      <t>Kleinkl. 
Sek I</t>
    </r>
    <r>
      <rPr>
        <vertAlign val="superscript"/>
        <sz val="10"/>
        <rFont val="Arial"/>
        <family val="2"/>
      </rPr>
      <t>2)</t>
    </r>
  </si>
  <si>
    <t>Berufs-wahljahr/
IBK</t>
  </si>
  <si>
    <t>Werkjahr</t>
  </si>
  <si>
    <t>nicht zuteilbare Angebote</t>
  </si>
  <si>
    <r>
      <t>Lehrkräfte</t>
    </r>
    <r>
      <rPr>
        <vertAlign val="superscript"/>
        <sz val="10"/>
        <rFont val="Arial"/>
        <family val="2"/>
      </rPr>
      <t>1)</t>
    </r>
  </si>
  <si>
    <t>1) Für die Zuteilung des Schultyps ist das Hauptpensum massgebend.</t>
  </si>
  <si>
    <t>2) Kleinklasse Primarstufe und Kleinklasse Sekundarstufe I sind bis 2003 in der Kategorie „nicht zuteilbare Angebote“ integriert.</t>
  </si>
  <si>
    <t>Schultyp</t>
  </si>
  <si>
    <t>absolut</t>
  </si>
  <si>
    <t>in Prozent</t>
  </si>
  <si>
    <t>Lehrer</t>
  </si>
  <si>
    <t>Lehrer- innen</t>
  </si>
  <si>
    <t>Primarschule</t>
  </si>
  <si>
    <t>Einschulungsklasse</t>
  </si>
  <si>
    <t>Kleinklasse Primarstufe</t>
  </si>
  <si>
    <t>Realschule</t>
  </si>
  <si>
    <t>Sekundarschule</t>
  </si>
  <si>
    <t>Bezirksschule</t>
  </si>
  <si>
    <t>Kleinklasse Sekundarstufe I</t>
  </si>
  <si>
    <t>Berufswahljahr / IBK</t>
  </si>
  <si>
    <t>1) Für die Zuteilung des Schultyps ist das Hauptpensum massgebend; hingegen enthalten die Vollzeitäquivalente sowohl Haupt- und Teilpensen.</t>
  </si>
  <si>
    <t>Abteilungen</t>
  </si>
  <si>
    <t>Lernende</t>
  </si>
  <si>
    <t>Lernende pro Vollzeitäquivalent</t>
  </si>
  <si>
    <t>Lernende pro Abteilung</t>
  </si>
  <si>
    <t>Kleinklasse</t>
  </si>
  <si>
    <r>
      <t>Total</t>
    </r>
    <r>
      <rPr>
        <vertAlign val="superscript"/>
        <sz val="10"/>
        <rFont val="Arial"/>
        <family val="2"/>
      </rPr>
      <t>1)</t>
    </r>
  </si>
  <si>
    <t>Lehrerinnen</t>
  </si>
  <si>
    <r>
      <t>Schultyp</t>
    </r>
    <r>
      <rPr>
        <vertAlign val="superscript"/>
        <sz val="10"/>
        <rFont val="Arial"/>
        <family val="2"/>
      </rPr>
      <t>1)</t>
    </r>
  </si>
  <si>
    <t>Alter</t>
  </si>
  <si>
    <t>Durch-schnitts-alter</t>
  </si>
  <si>
    <t>–24</t>
  </si>
  <si>
    <t>25–29</t>
  </si>
  <si>
    <t>30–34</t>
  </si>
  <si>
    <t>35–39</t>
  </si>
  <si>
    <t>40–44</t>
  </si>
  <si>
    <t>45–49</t>
  </si>
  <si>
    <t>50–54</t>
  </si>
  <si>
    <t>55–59</t>
  </si>
  <si>
    <t>60–64</t>
  </si>
  <si>
    <t>65+</t>
  </si>
  <si>
    <t>Geschlecht</t>
  </si>
  <si>
    <t>1) Für die Zuteilung des Schultyps ist nur das Hauptpensum massgebend.</t>
  </si>
  <si>
    <t>Beschäftigungsgrad</t>
  </si>
  <si>
    <t>Vollzeit-pensum in Lektionen</t>
  </si>
  <si>
    <t>unter 50 %</t>
  </si>
  <si>
    <t>50–89 %</t>
  </si>
  <si>
    <t>90–100 %</t>
  </si>
  <si>
    <t>...</t>
  </si>
  <si>
    <r>
      <t>Nationalität</t>
    </r>
    <r>
      <rPr>
        <vertAlign val="superscript"/>
        <sz val="10"/>
        <rFont val="Arial"/>
        <family val="2"/>
      </rPr>
      <t>1)</t>
    </r>
  </si>
  <si>
    <t>Lehrer-
innen</t>
  </si>
  <si>
    <t>Durch-schnittsalter</t>
  </si>
  <si>
    <t>Schweizer/innen</t>
  </si>
  <si>
    <t>Ausländer/innen</t>
  </si>
  <si>
    <t>in Prozent</t>
  </si>
  <si>
    <t>Instrumentalunterricht</t>
  </si>
  <si>
    <t>Logopädie/Legasthenie</t>
  </si>
  <si>
    <t>Personen</t>
  </si>
  <si>
    <t>männlich</t>
  </si>
  <si>
    <t>weiblich</t>
  </si>
  <si>
    <t>Schulort</t>
  </si>
  <si>
    <t>Aarau, Alte Kantonsschule</t>
  </si>
  <si>
    <t>Aarau, Neue Kantonsschule</t>
  </si>
  <si>
    <t>Baden</t>
  </si>
  <si>
    <t>Wettingen</t>
  </si>
  <si>
    <t>Wohlen</t>
  </si>
  <si>
    <t>Zofingen</t>
  </si>
  <si>
    <t>AME</t>
  </si>
  <si>
    <t>Ausbildungsgang</t>
  </si>
  <si>
    <t>Gymnasium</t>
  </si>
  <si>
    <t>WMS</t>
  </si>
  <si>
    <t>FMS (inkl. Fachmaturität)</t>
  </si>
  <si>
    <t>IMS</t>
  </si>
  <si>
    <t>Vorkurs Pädagogik</t>
  </si>
  <si>
    <t>Passarelle</t>
  </si>
  <si>
    <t>Nationalität</t>
  </si>
  <si>
    <t>Lehrkräfte Total</t>
  </si>
  <si>
    <t>Durchschnitt</t>
  </si>
  <si>
    <t>Total Berufsfachschulen</t>
  </si>
  <si>
    <t xml:space="preserve"> Kaufmännische Berufsfachschulen</t>
  </si>
  <si>
    <t>Total Kaufmännische Berufsfachschulen</t>
  </si>
  <si>
    <t>Handelsschule KV Aarau</t>
  </si>
  <si>
    <t>Wirtschaftsschule KV Baden–Zurzach</t>
  </si>
  <si>
    <t>Berufsbildungszentrum Freiamt, Wirtschaft</t>
  </si>
  <si>
    <t>KV Lenzburg-Reinach Business School</t>
  </si>
  <si>
    <t>Berufsbildungszentrum Fricktal</t>
  </si>
  <si>
    <t>Berufsschule Zofingen, KV</t>
  </si>
  <si>
    <t>Gewerbliche Berufsfachschulen</t>
  </si>
  <si>
    <t xml:space="preserve">Total Gewerbliche Berufsfachschulen </t>
  </si>
  <si>
    <t>Berufsschule Aarau</t>
  </si>
  <si>
    <t>Schule für Gestaltung Aargau</t>
  </si>
  <si>
    <t>BBB BerufsBildungBaden</t>
  </si>
  <si>
    <t>Berufsschule Lenzburg</t>
  </si>
  <si>
    <t>Schweizerische Gartenbauschule Niederlenz</t>
  </si>
  <si>
    <t>Berufsschule Zofingen, Technik</t>
  </si>
  <si>
    <t>Kantonale Berufsfachschulen</t>
  </si>
  <si>
    <t>Berufsfachschule Gesundheit und Soziales</t>
  </si>
  <si>
    <t>Landwirtschaftsschule Liebegg</t>
  </si>
  <si>
    <t>Kantonale Schule für Berufsbildung</t>
  </si>
  <si>
    <t>kaufmännisch</t>
  </si>
  <si>
    <t>gewerblich-industriell</t>
  </si>
  <si>
    <t>kantonale 
Berufsfachschulen</t>
  </si>
  <si>
    <r>
      <t>2010</t>
    </r>
    <r>
      <rPr>
        <vertAlign val="superscript"/>
        <sz val="10"/>
        <rFont val="Arial"/>
        <family val="2"/>
      </rPr>
      <t>1)</t>
    </r>
  </si>
  <si>
    <t>1) Durch eine Verfeinerung der Erhebung der Vollzeitäquivalente und die integration der kantonalen Berufsfachschulen in die Lehr-</t>
  </si>
  <si>
    <t>kräftestatistik im Jahr 2010 kommt es zu einem Bruch in der Datenreihe. Die Zahlen sind mit dem Vorjahr nur bedingt vergleichbar.</t>
  </si>
  <si>
    <t>kaufmännische Berufsfachschulen</t>
  </si>
  <si>
    <t>gewerbliche Berufsfachschulen</t>
  </si>
  <si>
    <r>
      <t>kantonale 
Berufsfachschulen</t>
    </r>
    <r>
      <rPr>
        <vertAlign val="superscript"/>
        <sz val="10"/>
        <rFont val="Arial"/>
        <family val="2"/>
      </rPr>
      <t>1)</t>
    </r>
  </si>
  <si>
    <t>VZÄ</t>
  </si>
  <si>
    <r>
      <t>2010</t>
    </r>
    <r>
      <rPr>
        <vertAlign val="superscript"/>
        <sz val="10"/>
        <rFont val="Arial"/>
        <family val="2"/>
      </rPr>
      <t>2)</t>
    </r>
  </si>
  <si>
    <t>1) Die Zahlen der kantonalen Berufsfachschulen konnten im Jahr 2010 erstmals ausgewiesen werden.</t>
  </si>
  <si>
    <t>2) Durch eine Umstellung in der Erhebungsmethode der Vollzeitäquivalente im Jahr 2010 kommt es zu einem Bruch in der Datenreihe. Die Zahlen sind mit dem Vorjahr nur bedingt vergleichbar.</t>
  </si>
  <si>
    <t>Lehrer
-innen</t>
  </si>
  <si>
    <t>unter 50%</t>
  </si>
  <si>
    <t>50% bis 89%</t>
  </si>
  <si>
    <t>90% bis 100%</t>
  </si>
  <si>
    <t>Absolut</t>
  </si>
  <si>
    <t>Tabelle 7a:</t>
  </si>
  <si>
    <t>Indexierte Entwicklung (1998 = 0%)</t>
  </si>
  <si>
    <r>
      <t>Beschäftigungsgrad</t>
    </r>
    <r>
      <rPr>
        <vertAlign val="superscript"/>
        <sz val="10"/>
        <rFont val="Arial"/>
        <family val="2"/>
      </rPr>
      <t>1)</t>
    </r>
  </si>
  <si>
    <t>Anzahl Lehrkräfte und Beschäftigungsgrade</t>
  </si>
  <si>
    <t>Werden die Lehrkräfte nach Schulstufen und Schultypen aufgegliedert, so sind jeweils für die Zuteilung nur die von den Lehrkräften unterrichteten Hauptpensen massgebend. Das heisst, falls eine Lehrkraft in mehreren Anstellungsverhältnissen steht, so wird, um Mehrfachzählungen zu vermeiden, zur Zuordnung diejenige Anstellung berücksichtigt, in der die Lehrkraft das grösste Pensum (Hauptpensum) unterrichtet. Bei den ausgewiesenen Beschäftigungsgraden fliessen aber alle Pensen ein.</t>
  </si>
  <si>
    <t>Eine Lehrkraft kann ein Voll- oder auch nur ein Teilpensum unterrichten. Hauptsächlich im Zusammenhang mit der Aufteilung nach Schultypen und Fächern interessieren aber auch die den gesamthaft erteilten Pensen entsprechenden 100 % Stellen. Mit Hilfe einer Aufsummierung der einzeln erhobenen Pensen können sogenannte Vollzeitäquivalente für jeden Schulort und Schultyp berechnet werden. Unterrichtet beispielsweise eine Lehrkraft ein 40 % Pensum, und eine zweite Lehrkraft ein 60 % Pensum auf derselben Schulstufe, so gelten sie gemeinsam als ein Vollzeitäquivalent. Aufgrund der Rundungen können bei Tabellen geringfügige Differenzen auftreten.</t>
  </si>
  <si>
    <t>Erläuterungen</t>
  </si>
  <si>
    <t>1) ohne Kindergarten</t>
  </si>
  <si>
    <t>2) ohne kantonale Berufsfachschulen</t>
  </si>
  <si>
    <t>062 835 13 00, statistik@ag.ch</t>
  </si>
  <si>
    <r>
      <t>Mittelschulen</t>
    </r>
    <r>
      <rPr>
        <vertAlign val="superscript"/>
        <sz val="10"/>
        <rFont val="Arial"/>
        <family val="2"/>
      </rPr>
      <t>3)</t>
    </r>
  </si>
  <si>
    <r>
      <t>Berufsfachschule</t>
    </r>
    <r>
      <rPr>
        <vertAlign val="superscript"/>
        <sz val="10"/>
        <rFont val="Arial"/>
        <family val="2"/>
      </rPr>
      <t>4)</t>
    </r>
  </si>
  <si>
    <t>2) Ab 2006 inklusive Musikgrundschule</t>
  </si>
  <si>
    <t xml:space="preserve">3) Im Jahr 2003 wurde erstmals ein drittes Schuljahr bei der Fachmittelschule geführt. Im Jahr 2006 wurde eine grössere Umstellung </t>
  </si>
  <si>
    <t>4) Ab 2010 inklusive kantonale Berufsfachschulen</t>
  </si>
  <si>
    <t>1) Ab 2013 inklusive IHP</t>
  </si>
  <si>
    <r>
      <t>Kindergarten</t>
    </r>
    <r>
      <rPr>
        <vertAlign val="superscript"/>
        <sz val="10"/>
        <rFont val="Arial"/>
        <family val="2"/>
      </rPr>
      <t>1)</t>
    </r>
  </si>
  <si>
    <r>
      <t>Total</t>
    </r>
    <r>
      <rPr>
        <vertAlign val="superscript"/>
        <sz val="10"/>
        <rFont val="Arial"/>
        <family val="2"/>
      </rPr>
      <t>3)</t>
    </r>
  </si>
  <si>
    <t>1) inklusive Kindergarten</t>
  </si>
  <si>
    <t>1) Inklusive Kindergarten</t>
  </si>
  <si>
    <t>Umstellung des Schulsystems im Schuljahr 2014/15</t>
  </si>
  <si>
    <r>
      <t>übrige Volksschule</t>
    </r>
    <r>
      <rPr>
        <vertAlign val="superscript"/>
        <sz val="10"/>
        <rFont val="Arial"/>
        <family val="2"/>
      </rPr>
      <t>2)</t>
    </r>
  </si>
  <si>
    <t>Vollzeit-äquivalente</t>
  </si>
  <si>
    <t>Durchschnittlicher Beschäftigungsgrad 
in Prozent</t>
  </si>
  <si>
    <t>Lernende pro VZÄ</t>
  </si>
  <si>
    <r>
      <t>Volks-schule</t>
    </r>
    <r>
      <rPr>
        <vertAlign val="superscript"/>
        <sz val="10"/>
        <rFont val="Arial"/>
        <family val="2"/>
      </rPr>
      <t>1)</t>
    </r>
  </si>
  <si>
    <t>Mittel-schulen</t>
  </si>
  <si>
    <r>
      <t>Berufs-fachschule</t>
    </r>
    <r>
      <rPr>
        <vertAlign val="superscript"/>
        <sz val="10"/>
        <rFont val="Arial"/>
        <family val="2"/>
      </rPr>
      <t>2)</t>
    </r>
  </si>
  <si>
    <t>insgesamt</t>
  </si>
  <si>
    <t>Durchschnittsalter</t>
  </si>
  <si>
    <r>
      <t>Real-
schule</t>
    </r>
    <r>
      <rPr>
        <vertAlign val="superscript"/>
        <sz val="10"/>
        <rFont val="Arial"/>
        <family val="2"/>
      </rPr>
      <t>4)</t>
    </r>
  </si>
  <si>
    <r>
      <t>Sekundar-schule</t>
    </r>
    <r>
      <rPr>
        <vertAlign val="superscript"/>
        <sz val="10"/>
        <rFont val="Arial"/>
        <family val="2"/>
      </rPr>
      <t>4)</t>
    </r>
  </si>
  <si>
    <r>
      <t>Bezirks-schule</t>
    </r>
    <r>
      <rPr>
        <vertAlign val="superscript"/>
        <sz val="10"/>
        <rFont val="Arial"/>
        <family val="2"/>
      </rPr>
      <t>4)</t>
    </r>
  </si>
  <si>
    <t>4) 2014 Umstellung des Schulsystems (vgl. Erläuterungen)</t>
  </si>
  <si>
    <t>1) ab 2014 inklusive Kindergarten</t>
  </si>
  <si>
    <t>Seit dem Schuljahr 2014/15 dauert die Primarschule sechs, die Oberstufe drei Jahre. Für die Lernenden- und die Lehrkräftestatistik bedeutet dies, dass sich ein Bruch in den Zahlen der Zeitreihe im Volksschulbereich erkennen lässt. Zudem wird der Kindergarten ab diesem Jahr dem Volksschulbereich zugeordnet.</t>
  </si>
  <si>
    <t>Vollzeitäquivalent 
pro Abteilung</t>
  </si>
  <si>
    <t>2010/11</t>
  </si>
  <si>
    <r>
      <t xml:space="preserve">2016 </t>
    </r>
    <r>
      <rPr>
        <vertAlign val="superscript"/>
        <sz val="10"/>
        <rFont val="Arial"/>
        <family val="2"/>
      </rPr>
      <t>3)</t>
    </r>
  </si>
  <si>
    <r>
      <t xml:space="preserve">2016 </t>
    </r>
    <r>
      <rPr>
        <vertAlign val="superscript"/>
        <sz val="10"/>
        <rFont val="Arial"/>
        <family val="2"/>
      </rPr>
      <t>5)</t>
    </r>
  </si>
  <si>
    <t>5) Ab 2016 inkl. Lehrpersonen, die von Dritten finanziert werden.</t>
  </si>
  <si>
    <t>3) Ab 2014 inklusive Kindergarten</t>
  </si>
  <si>
    <r>
      <t xml:space="preserve">Vollzeitäquivalente </t>
    </r>
    <r>
      <rPr>
        <vertAlign val="superscript"/>
        <sz val="10"/>
        <rFont val="Arial"/>
        <family val="2"/>
      </rPr>
      <t>1)</t>
    </r>
  </si>
  <si>
    <t>Berufs- und Weiterbildungsz. Brugg, Wirtschaft</t>
  </si>
  <si>
    <t>Berufsbildungsz. Freiamt, Gewerbe u. Technik</t>
  </si>
  <si>
    <t>Berufs- und Weiterbildungsz. Brugg, Technik/Natur</t>
  </si>
  <si>
    <t xml:space="preserve">Total Kantonale Berufsfachschulen </t>
  </si>
  <si>
    <r>
      <t xml:space="preserve">Lehrkräfte </t>
    </r>
    <r>
      <rPr>
        <vertAlign val="superscript"/>
        <sz val="10"/>
        <rFont val="Arial"/>
        <family val="2"/>
      </rPr>
      <t>1)</t>
    </r>
  </si>
  <si>
    <t>Verstärkte Massnahmen 2)</t>
  </si>
  <si>
    <r>
      <t xml:space="preserve">Schulleitung </t>
    </r>
    <r>
      <rPr>
        <vertAlign val="superscript"/>
        <sz val="10"/>
        <rFont val="Arial"/>
        <family val="2"/>
      </rPr>
      <t>1)</t>
    </r>
  </si>
  <si>
    <t>1) Gezählt werden alle Personen, die im Haupt- oder Nebenpensum als Schulleitung tätig sind.</t>
  </si>
  <si>
    <t>1) 2016 wurde das Normalpensum der Mittelschullehrpersonen um eine Lektion erhöht. Das führt zu einer Verringerung der Anzahl Vollzeitäquivalente im Vergleich zu den Vorjahren.</t>
  </si>
  <si>
    <t>2) Inklusive verstärkte Massnahmen im Sprachheilunterricht</t>
  </si>
  <si>
    <t>ü</t>
  </si>
  <si>
    <t>3) Im Jahr 2016 haben sich die Normalpensen der Mittelschullehrpersonen um eine Lektion erhöht. Die Summe der Vollzeitäquivalente ist aus diesen Grund verhältnismässig niedriger als in den  Vorjahren.</t>
  </si>
  <si>
    <t>Zusatzlektionen 3)</t>
  </si>
  <si>
    <t>1) Gezählt werden Lehrpersonen, die im Haupt- oder Teilpensum eines der Angebote unterrichten (das heisst, Lehrpersonen können mehrfach gezählt sein).</t>
  </si>
  <si>
    <t>Volksschule: Lehrkräfte und Vollzeitäquivalente, 1995–2017</t>
  </si>
  <si>
    <t>Volksschule: Lehrkräfte und Vollzeitäquivalente nach Schultyp, 1996–2017</t>
  </si>
  <si>
    <t>Vollzeitäquivalente und Lerndende 1998–2017, Indexierte Entwicklungen</t>
  </si>
  <si>
    <t>Volksschule: Lehrkräfte und Vollzeitäquivalente nach Geschlecht und Schultyp, 2017/18</t>
  </si>
  <si>
    <t>Volksschule: Lehrkräfte, Vollzeitäquivalente, Abteilungs- und Schülerzahlen nach Schultyp, 2017/18</t>
  </si>
  <si>
    <t>Volksschule: Durchschnittsalter, 1996–2017</t>
  </si>
  <si>
    <t>Volksschule: Lehrkräfte nach Alter, Schultyp und Geschlecht, 2017/18</t>
  </si>
  <si>
    <t>Volksschule: Lehrkräfte nach Beschäftigungsgrad, Schultyp und Geschlecht, 2017/18</t>
  </si>
  <si>
    <t>Volksschule: Beschäftigungsgrad nach Geschlecht 2010/11 und 2017/18</t>
  </si>
  <si>
    <t>Volksschule: Lehrkräfte nach Nationalität und Durchschnittsalter, 2017/18</t>
  </si>
  <si>
    <t>Lehrkräfte und Vollzeitäquivalente von Zusatzangeboten nach Geschlecht, 2017/18</t>
  </si>
  <si>
    <t>Schulleitungspensen: Personen und Vollzeitäquivalente nach Geschlecht, 2017/18</t>
  </si>
  <si>
    <t>Mittelschule: Lehrkräfte und Vollzeitäquivalente nach Schulort und Geschlecht, 2017/18</t>
  </si>
  <si>
    <t>Mittelschule: Lehrkräfte und Vollzeitäquivalente nach Ausbildungsgang, 2017/18</t>
  </si>
  <si>
    <t>Mittelschule: Lehrkräfte nach Alter und Geschlecht, 2017/18</t>
  </si>
  <si>
    <t>Mittelschule: Durchschnittsalter, 1995–2017</t>
  </si>
  <si>
    <t>Mittelschule: Lehrkräfte nach Nationalität und Alter, 2017/18</t>
  </si>
  <si>
    <t>Mittelschule: Beschäftigungsgrad nach Geschlecht, 2010/11 und 2017/18</t>
  </si>
  <si>
    <t>Berufsfachschulen: Lehrkräfte und Vollzeitäquivalente nach Schulort und Geschlecht, 2017/18</t>
  </si>
  <si>
    <t>Berufsfachschulen: Lehrkräfte und Vollzeitäquivalente nach Berufsbereich, 1997–2017</t>
  </si>
  <si>
    <t>Berufsfachschulen: Lernende pro Lehrkraft, 1997–2017</t>
  </si>
  <si>
    <t>Berufsfachschulen: Durchschnittsalter, 1997–2017</t>
  </si>
  <si>
    <t>Berufsfachschulen: Lehrkräfte nach Alter und Geschlecht, 2017/18</t>
  </si>
  <si>
    <t>Berufsfachschulen: Beschäftigungsgrad nach Geschlecht, 2017/18</t>
  </si>
  <si>
    <t>Berufsfachschulen: Lehrkräfte nach Nationalität und Alter, 2017/18</t>
  </si>
  <si>
    <t>2017/18</t>
  </si>
  <si>
    <t>3) Im Jahr 2016 haben sich die Normalpensen aller Mittelschullehrpersonen um eine Lektion erhöht. Die Anzahl an Vollzeitäquivalente ist ab diesem Jahr deswegen verhältnismässig niedriger als in den Vorjahren.</t>
  </si>
  <si>
    <t>Lehrkräftestatistik 2017/18</t>
  </si>
  <si>
    <t>© Statistik Aargau, 07.03.2019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</si>
</sst>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Red]#,##0"/>
    <numFmt numFmtId="165" formatCode="0.0"/>
    <numFmt numFmtId="166" formatCode="#,##0.0"/>
    <numFmt numFmtId="167" formatCode="#.00"/>
  </numFmts>
  <fonts count="17" x14ac:knownFonts="1">
    <font>
      <sz val="10"/>
      <name val="Arial"/>
      <family val="2"/>
    </font>
    <font>
      <sz val="9"/>
      <name val="Arial"/>
      <family val="2"/>
    </font>
    <font>
      <sz val="8"/>
      <name val="Arial"/>
      <family val="2"/>
    </font>
    <font>
      <u/>
      <sz val="10"/>
      <color indexed="12"/>
      <name val="Arial"/>
      <family val="2"/>
    </font>
    <font>
      <b/>
      <sz val="16"/>
      <name val="Arial"/>
      <family val="2"/>
    </font>
    <font>
      <b/>
      <sz val="12"/>
      <name val="Arial"/>
      <family val="2"/>
    </font>
    <font>
      <i/>
      <sz val="10"/>
      <name val="Arial"/>
      <family val="2"/>
    </font>
    <font>
      <b/>
      <sz val="10"/>
      <name val="Arial"/>
      <family val="2"/>
    </font>
    <font>
      <b/>
      <u/>
      <sz val="12"/>
      <color indexed="54"/>
      <name val="Arial"/>
      <family val="2"/>
    </font>
    <font>
      <vertAlign val="superscript"/>
      <sz val="10"/>
      <name val="Arial"/>
      <family val="2"/>
    </font>
    <font>
      <sz val="10"/>
      <color indexed="22"/>
      <name val="Arial"/>
      <family val="2"/>
    </font>
    <font>
      <sz val="10"/>
      <name val="Arial"/>
      <family val="2"/>
    </font>
    <font>
      <u/>
      <sz val="9"/>
      <name val="Arial"/>
      <family val="2"/>
    </font>
    <font>
      <b/>
      <sz val="12"/>
      <color theme="1"/>
      <name val="Arial"/>
      <family val="2"/>
    </font>
    <font>
      <sz val="8"/>
      <name val="Courier"/>
      <family val="3"/>
    </font>
    <font>
      <sz val="10"/>
      <color rgb="FF00B050"/>
      <name val="Arial"/>
      <family val="2"/>
    </font>
    <font>
      <sz val="10"/>
      <color theme="6" tint="-0.499984740745262"/>
      <name val="Arial"/>
      <family val="2"/>
    </font>
  </fonts>
  <fills count="6">
    <fill>
      <patternFill patternType="none"/>
    </fill>
    <fill>
      <patternFill patternType="gray125"/>
    </fill>
    <fill>
      <patternFill patternType="solid">
        <fgColor indexed="11"/>
        <bgColor indexed="64"/>
      </patternFill>
    </fill>
    <fill>
      <patternFill patternType="solid">
        <fgColor indexed="11"/>
        <bgColor indexed="24"/>
      </patternFill>
    </fill>
    <fill>
      <patternFill patternType="solid">
        <fgColor indexed="11"/>
        <bgColor indexed="31"/>
      </patternFill>
    </fill>
    <fill>
      <patternFill patternType="solid">
        <fgColor theme="0"/>
        <bgColor indexed="64"/>
      </patternFill>
    </fill>
  </fills>
  <borders count="1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style="thin">
        <color indexed="8"/>
      </left>
      <right/>
      <top/>
      <bottom style="thin">
        <color indexed="8"/>
      </bottom>
      <diagonal/>
    </border>
    <border>
      <left/>
      <right/>
      <top style="thin">
        <color indexed="8"/>
      </top>
      <bottom/>
      <diagonal/>
    </border>
    <border>
      <left style="thin">
        <color indexed="8"/>
      </left>
      <right style="thin">
        <color indexed="8"/>
      </right>
      <top style="thin">
        <color indexed="8"/>
      </top>
      <bottom/>
      <diagonal/>
    </border>
    <border>
      <left/>
      <right/>
      <top/>
      <bottom style="thin">
        <color indexed="8"/>
      </bottom>
      <diagonal/>
    </border>
  </borders>
  <cellStyleXfs count="3">
    <xf numFmtId="0" fontId="0" fillId="0" borderId="0"/>
    <xf numFmtId="0" fontId="3" fillId="0" borderId="0" applyNumberFormat="0" applyFill="0" applyBorder="0" applyAlignment="0" applyProtection="0"/>
    <xf numFmtId="0" fontId="14" fillId="0" borderId="0"/>
  </cellStyleXfs>
  <cellXfs count="224">
    <xf numFmtId="0" fontId="0" fillId="0" borderId="0" xfId="0"/>
    <xf numFmtId="0" fontId="0" fillId="0" borderId="0" xfId="0" applyFont="1"/>
    <xf numFmtId="0" fontId="0" fillId="0" borderId="0" xfId="0" applyFont="1" applyFill="1"/>
    <xf numFmtId="0" fontId="1" fillId="0" borderId="0" xfId="0" applyFont="1" applyFill="1" applyAlignment="1">
      <alignment horizontal="right"/>
    </xf>
    <xf numFmtId="0" fontId="2" fillId="0" borderId="0" xfId="0" applyFont="1"/>
    <xf numFmtId="0" fontId="4" fillId="0" borderId="0" xfId="0" applyFont="1" applyFill="1" applyAlignment="1">
      <alignment horizontal="right"/>
    </xf>
    <xf numFmtId="0" fontId="0" fillId="0" borderId="0" xfId="0" applyFont="1" applyAlignment="1">
      <alignment horizontal="left"/>
    </xf>
    <xf numFmtId="0" fontId="5" fillId="0" borderId="0" xfId="0" applyFont="1" applyAlignment="1">
      <alignment horizontal="left"/>
    </xf>
    <xf numFmtId="0" fontId="6" fillId="0" borderId="0" xfId="0" applyFont="1" applyAlignment="1">
      <alignment horizontal="left"/>
    </xf>
    <xf numFmtId="0" fontId="0" fillId="0" borderId="0" xfId="0" applyFont="1" applyAlignment="1">
      <alignment horizontal="right"/>
    </xf>
    <xf numFmtId="0" fontId="3" fillId="0" borderId="0" xfId="1" applyNumberFormat="1" applyFill="1" applyBorder="1" applyAlignment="1" applyProtection="1">
      <alignment horizontal="left"/>
    </xf>
    <xf numFmtId="0" fontId="0" fillId="0" borderId="0" xfId="0" applyFont="1" applyAlignment="1">
      <alignment horizontal="left" vertical="top"/>
    </xf>
    <xf numFmtId="0" fontId="6" fillId="0" borderId="0" xfId="0" applyFont="1" applyAlignment="1">
      <alignment horizontal="left" vertical="top"/>
    </xf>
    <xf numFmtId="0" fontId="0" fillId="0" borderId="0" xfId="0" applyAlignment="1">
      <alignment horizontal="left"/>
    </xf>
    <xf numFmtId="0" fontId="0" fillId="0" borderId="0" xfId="0" applyBorder="1"/>
    <xf numFmtId="0" fontId="5" fillId="0" borderId="0" xfId="0" applyFont="1" applyBorder="1"/>
    <xf numFmtId="0" fontId="0" fillId="0" borderId="0" xfId="0" applyBorder="1" applyAlignment="1">
      <alignment horizontal="right"/>
    </xf>
    <xf numFmtId="0" fontId="2" fillId="0" borderId="0" xfId="0" applyFont="1" applyBorder="1" applyAlignment="1">
      <alignment horizontal="right"/>
    </xf>
    <xf numFmtId="0" fontId="0" fillId="0" borderId="1" xfId="0" applyBorder="1" applyAlignment="1">
      <alignment horizontal="center"/>
    </xf>
    <xf numFmtId="3" fontId="0" fillId="0" borderId="1" xfId="0" applyNumberFormat="1" applyFont="1" applyBorder="1" applyAlignment="1">
      <alignment horizontal="right"/>
    </xf>
    <xf numFmtId="0" fontId="0" fillId="0" borderId="1" xfId="0" applyFont="1" applyBorder="1" applyAlignment="1">
      <alignment horizontal="right"/>
    </xf>
    <xf numFmtId="0" fontId="2" fillId="0" borderId="0" xfId="0" applyFont="1" applyAlignment="1">
      <alignment horizontal="right"/>
    </xf>
    <xf numFmtId="0" fontId="0" fillId="0" borderId="0" xfId="0" applyFont="1" applyBorder="1"/>
    <xf numFmtId="164" fontId="0" fillId="0" borderId="1" xfId="0" applyNumberFormat="1" applyBorder="1" applyAlignment="1">
      <alignment horizontal="right"/>
    </xf>
    <xf numFmtId="0" fontId="7" fillId="0" borderId="0" xfId="0" applyFont="1" applyBorder="1"/>
    <xf numFmtId="3" fontId="7" fillId="0" borderId="0" xfId="0" applyNumberFormat="1" applyFont="1" applyBorder="1" applyAlignment="1">
      <alignment horizontal="right"/>
    </xf>
    <xf numFmtId="3" fontId="0" fillId="0" borderId="0" xfId="0" applyNumberFormat="1" applyBorder="1" applyAlignment="1">
      <alignment horizontal="right"/>
    </xf>
    <xf numFmtId="0" fontId="7" fillId="0" borderId="1" xfId="0" applyFont="1" applyBorder="1"/>
    <xf numFmtId="3" fontId="7" fillId="0" borderId="1" xfId="0" applyNumberFormat="1" applyFont="1" applyBorder="1" applyAlignment="1">
      <alignment horizontal="right"/>
    </xf>
    <xf numFmtId="165" fontId="7" fillId="0" borderId="1" xfId="0" applyNumberFormat="1" applyFont="1" applyBorder="1" applyAlignment="1">
      <alignment horizontal="right"/>
    </xf>
    <xf numFmtId="0" fontId="0" fillId="0" borderId="1" xfId="0" applyFont="1" applyBorder="1"/>
    <xf numFmtId="165" fontId="0" fillId="0" borderId="1" xfId="0" applyNumberFormat="1" applyBorder="1" applyAlignment="1">
      <alignment horizontal="right"/>
    </xf>
    <xf numFmtId="165" fontId="0" fillId="0" borderId="0" xfId="0" applyNumberFormat="1"/>
    <xf numFmtId="1" fontId="0" fillId="0" borderId="0" xfId="0" applyNumberFormat="1" applyBorder="1"/>
    <xf numFmtId="166" fontId="0" fillId="0" borderId="1" xfId="0" applyNumberFormat="1" applyBorder="1" applyAlignment="1">
      <alignment horizontal="right"/>
    </xf>
    <xf numFmtId="0" fontId="10" fillId="0" borderId="0" xfId="0" applyFont="1"/>
    <xf numFmtId="9" fontId="7" fillId="0" borderId="1" xfId="0" applyNumberFormat="1" applyFont="1" applyBorder="1" applyAlignment="1">
      <alignment horizontal="right"/>
    </xf>
    <xf numFmtId="3" fontId="0" fillId="0" borderId="0" xfId="0" applyNumberFormat="1"/>
    <xf numFmtId="0" fontId="0" fillId="0" borderId="0" xfId="0" applyAlignment="1">
      <alignment horizontal="center"/>
    </xf>
    <xf numFmtId="0" fontId="0" fillId="0" borderId="0" xfId="0" applyAlignment="1">
      <alignment horizontal="right"/>
    </xf>
    <xf numFmtId="0" fontId="1" fillId="0" borderId="0" xfId="0" applyFont="1"/>
    <xf numFmtId="0" fontId="1" fillId="0" borderId="0" xfId="0" applyFont="1" applyBorder="1"/>
    <xf numFmtId="0" fontId="7" fillId="0" borderId="1" xfId="0" applyFont="1" applyBorder="1" applyAlignment="1">
      <alignment horizontal="right"/>
    </xf>
    <xf numFmtId="1" fontId="7" fillId="0" borderId="1" xfId="0" applyNumberFormat="1" applyFont="1" applyBorder="1" applyAlignment="1">
      <alignment horizontal="right"/>
    </xf>
    <xf numFmtId="0" fontId="0" fillId="0" borderId="0" xfId="0" applyBorder="1" applyAlignment="1">
      <alignment horizontal="right" vertical="top" wrapText="1"/>
    </xf>
    <xf numFmtId="0" fontId="7" fillId="0" borderId="1" xfId="0" applyFont="1" applyFill="1" applyBorder="1"/>
    <xf numFmtId="0" fontId="0" fillId="0" borderId="1" xfId="0" applyFont="1" applyFill="1" applyBorder="1"/>
    <xf numFmtId="164" fontId="0" fillId="0" borderId="0" xfId="0" applyNumberFormat="1"/>
    <xf numFmtId="0" fontId="0" fillId="0" borderId="0" xfId="0" applyBorder="1" applyAlignment="1">
      <alignment horizontal="center"/>
    </xf>
    <xf numFmtId="3" fontId="0" fillId="0" borderId="0" xfId="0" applyNumberFormat="1" applyFill="1" applyBorder="1" applyAlignment="1">
      <alignment horizontal="right"/>
    </xf>
    <xf numFmtId="0" fontId="0" fillId="0" borderId="0" xfId="0" applyFill="1" applyBorder="1"/>
    <xf numFmtId="0" fontId="0" fillId="0" borderId="0" xfId="0" applyFill="1" applyBorder="1" applyAlignment="1">
      <alignment horizontal="center"/>
    </xf>
    <xf numFmtId="14" fontId="0" fillId="0" borderId="0" xfId="0" applyNumberFormat="1"/>
    <xf numFmtId="164" fontId="0" fillId="0" borderId="0" xfId="0" applyNumberFormat="1" applyFill="1" applyBorder="1" applyAlignment="1">
      <alignment horizontal="right"/>
    </xf>
    <xf numFmtId="3" fontId="0" fillId="0" borderId="0" xfId="0" applyNumberFormat="1" applyFont="1" applyBorder="1" applyAlignment="1">
      <alignment horizontal="right"/>
    </xf>
    <xf numFmtId="3" fontId="0" fillId="0" borderId="0" xfId="0" applyNumberFormat="1" applyFont="1" applyFill="1" applyBorder="1" applyAlignment="1">
      <alignment horizontal="right"/>
    </xf>
    <xf numFmtId="0" fontId="0" fillId="0" borderId="0" xfId="0" applyFont="1" applyAlignment="1">
      <alignment wrapText="1"/>
    </xf>
    <xf numFmtId="0" fontId="0" fillId="0" borderId="0" xfId="0" applyAlignment="1">
      <alignment wrapText="1"/>
    </xf>
    <xf numFmtId="0" fontId="0" fillId="2" borderId="1" xfId="0" applyFont="1" applyFill="1" applyBorder="1" applyAlignment="1">
      <alignment horizontal="center" vertical="top" wrapText="1"/>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2"/>
    </xf>
    <xf numFmtId="0" fontId="0" fillId="2" borderId="1" xfId="0" applyFont="1" applyFill="1" applyBorder="1" applyAlignment="1">
      <alignment horizontal="left" vertical="top" wrapText="1" indent="1"/>
    </xf>
    <xf numFmtId="0" fontId="0" fillId="2" borderId="1" xfId="0" applyFont="1" applyFill="1" applyBorder="1" applyAlignment="1">
      <alignment vertical="top" wrapText="1"/>
    </xf>
    <xf numFmtId="0" fontId="0" fillId="2" borderId="1" xfId="0" applyFill="1" applyBorder="1" applyAlignment="1">
      <alignment horizontal="center"/>
    </xf>
    <xf numFmtId="3" fontId="11" fillId="0" borderId="1" xfId="0" applyNumberFormat="1" applyFont="1" applyFill="1" applyBorder="1" applyAlignment="1">
      <alignment vertical="top" wrapText="1"/>
    </xf>
    <xf numFmtId="0" fontId="0" fillId="2" borderId="1" xfId="0" applyFont="1" applyFill="1" applyBorder="1" applyAlignment="1">
      <alignment horizontal="right"/>
    </xf>
    <xf numFmtId="0" fontId="0" fillId="2" borderId="2" xfId="0" applyFill="1" applyBorder="1"/>
    <xf numFmtId="0" fontId="0" fillId="2" borderId="3" xfId="0" applyFont="1" applyFill="1" applyBorder="1" applyAlignment="1">
      <alignment horizontal="right" vertical="top" wrapText="1"/>
    </xf>
    <xf numFmtId="0" fontId="0" fillId="2" borderId="3" xfId="0" applyFont="1" applyFill="1" applyBorder="1" applyAlignment="1">
      <alignment horizontal="left" vertical="top" wrapText="1" indent="2"/>
    </xf>
    <xf numFmtId="0" fontId="0" fillId="0" borderId="0" xfId="0" applyFill="1"/>
    <xf numFmtId="0" fontId="0" fillId="3" borderId="1" xfId="0" applyFont="1" applyFill="1" applyBorder="1" applyAlignment="1">
      <alignment horizontal="right" vertical="top" wrapText="1"/>
    </xf>
    <xf numFmtId="0" fontId="0" fillId="2" borderId="1" xfId="0" applyFont="1" applyFill="1" applyBorder="1" applyAlignment="1">
      <alignment horizontal="right" vertical="top" wrapText="1" shrinkToFit="1"/>
    </xf>
    <xf numFmtId="0" fontId="0" fillId="2" borderId="1" xfId="0" applyFont="1" applyFill="1" applyBorder="1" applyAlignment="1">
      <alignment horizontal="left" vertical="top" wrapText="1" indent="1" shrinkToFit="1"/>
    </xf>
    <xf numFmtId="0" fontId="11" fillId="0" borderId="1" xfId="0" applyFont="1" applyFill="1" applyBorder="1" applyAlignment="1">
      <alignment horizontal="center"/>
    </xf>
    <xf numFmtId="3" fontId="11" fillId="0" borderId="1" xfId="0" applyNumberFormat="1" applyFont="1" applyFill="1" applyBorder="1" applyAlignment="1">
      <alignment horizontal="right"/>
    </xf>
    <xf numFmtId="3" fontId="11" fillId="0" borderId="1" xfId="0" applyNumberFormat="1" applyFont="1" applyFill="1" applyBorder="1" applyAlignment="1"/>
    <xf numFmtId="0" fontId="0" fillId="4" borderId="1" xfId="0" applyFont="1" applyFill="1" applyBorder="1" applyAlignment="1">
      <alignment horizontal="right" vertical="top" wrapText="1"/>
    </xf>
    <xf numFmtId="3" fontId="7" fillId="0" borderId="1" xfId="0" applyNumberFormat="1" applyFont="1" applyFill="1" applyBorder="1"/>
    <xf numFmtId="3" fontId="0" fillId="0" borderId="1" xfId="0" applyNumberFormat="1" applyFont="1" applyFill="1" applyBorder="1"/>
    <xf numFmtId="166" fontId="11" fillId="0" borderId="1" xfId="0" applyNumberFormat="1" applyFont="1" applyFill="1" applyBorder="1" applyAlignment="1">
      <alignment horizontal="right"/>
    </xf>
    <xf numFmtId="3" fontId="11" fillId="0" borderId="1" xfId="0" applyNumberFormat="1" applyFont="1" applyFill="1" applyBorder="1"/>
    <xf numFmtId="0" fontId="0" fillId="0" borderId="0" xfId="0" applyFont="1" applyBorder="1" applyAlignment="1">
      <alignment wrapText="1"/>
    </xf>
    <xf numFmtId="0" fontId="6" fillId="0" borderId="0" xfId="0" applyFont="1"/>
    <xf numFmtId="0" fontId="0" fillId="0" borderId="1" xfId="0" applyBorder="1"/>
    <xf numFmtId="0" fontId="11" fillId="0" borderId="0" xfId="0" applyFont="1"/>
    <xf numFmtId="0" fontId="11" fillId="0" borderId="1" xfId="0" applyFont="1" applyBorder="1"/>
    <xf numFmtId="9" fontId="0" fillId="0" borderId="1" xfId="0" applyNumberFormat="1" applyFont="1" applyBorder="1" applyAlignment="1">
      <alignment horizontal="right"/>
    </xf>
    <xf numFmtId="166" fontId="7" fillId="0" borderId="1" xfId="0" applyNumberFormat="1" applyFont="1" applyFill="1" applyBorder="1"/>
    <xf numFmtId="166" fontId="0" fillId="0" borderId="1" xfId="0" applyNumberFormat="1" applyFont="1" applyBorder="1" applyAlignment="1">
      <alignment horizontal="right"/>
    </xf>
    <xf numFmtId="0" fontId="11" fillId="0" borderId="0" xfId="0" applyFont="1" applyAlignment="1">
      <alignment horizontal="left" vertical="top"/>
    </xf>
    <xf numFmtId="0" fontId="11" fillId="0" borderId="0" xfId="0" applyFont="1" applyAlignment="1">
      <alignment horizontal="left"/>
    </xf>
    <xf numFmtId="0" fontId="0" fillId="0" borderId="0" xfId="0" applyNumberFormat="1" applyAlignment="1">
      <alignment horizontal="left" wrapText="1"/>
    </xf>
    <xf numFmtId="0" fontId="1" fillId="0" borderId="0" xfId="0" applyFont="1" applyAlignment="1">
      <alignment vertical="top"/>
    </xf>
    <xf numFmtId="49" fontId="1" fillId="0" borderId="0" xfId="0" applyNumberFormat="1" applyFont="1" applyAlignment="1">
      <alignment vertical="top"/>
    </xf>
    <xf numFmtId="0" fontId="1" fillId="0" borderId="0" xfId="0" applyFont="1" applyFill="1" applyAlignment="1">
      <alignment vertical="top"/>
    </xf>
    <xf numFmtId="49" fontId="1" fillId="0" borderId="0" xfId="0" applyNumberFormat="1" applyFont="1" applyFill="1" applyAlignment="1">
      <alignment vertical="top"/>
    </xf>
    <xf numFmtId="0" fontId="11" fillId="0" borderId="0" xfId="0" applyFont="1" applyFill="1" applyAlignment="1">
      <alignment vertical="top"/>
    </xf>
    <xf numFmtId="49" fontId="11" fillId="0" borderId="0" xfId="0" applyNumberFormat="1" applyFont="1" applyFill="1" applyAlignment="1">
      <alignment vertical="top"/>
    </xf>
    <xf numFmtId="0" fontId="1" fillId="0" borderId="0" xfId="0" applyFont="1" applyAlignment="1"/>
    <xf numFmtId="165" fontId="0" fillId="0" borderId="1" xfId="0" applyNumberFormat="1" applyFont="1" applyBorder="1" applyAlignment="1">
      <alignment horizontal="right"/>
    </xf>
    <xf numFmtId="0" fontId="7" fillId="0" borderId="0" xfId="0" applyFont="1"/>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indent="1"/>
    </xf>
    <xf numFmtId="166" fontId="0" fillId="0" borderId="0" xfId="0" applyNumberFormat="1" applyBorder="1" applyAlignment="1">
      <alignment horizontal="right"/>
    </xf>
    <xf numFmtId="1" fontId="0" fillId="0" borderId="1" xfId="0" applyNumberFormat="1" applyFont="1" applyFill="1" applyBorder="1" applyAlignment="1">
      <alignment horizontal="right"/>
    </xf>
    <xf numFmtId="164" fontId="0" fillId="0" borderId="1" xfId="0" applyNumberFormat="1" applyFont="1" applyBorder="1" applyAlignment="1">
      <alignment horizontal="right"/>
    </xf>
    <xf numFmtId="3" fontId="0" fillId="0" borderId="2" xfId="0" applyNumberFormat="1" applyFont="1" applyBorder="1" applyAlignment="1">
      <alignment horizontal="right"/>
    </xf>
    <xf numFmtId="0" fontId="0" fillId="0" borderId="2" xfId="0" applyFont="1" applyBorder="1"/>
    <xf numFmtId="3" fontId="0" fillId="0" borderId="2" xfId="0" applyNumberFormat="1" applyFont="1" applyBorder="1"/>
    <xf numFmtId="165" fontId="0" fillId="0" borderId="2" xfId="0" applyNumberFormat="1" applyFont="1" applyFill="1" applyBorder="1" applyAlignment="1">
      <alignment horizontal="right"/>
    </xf>
    <xf numFmtId="0" fontId="0" fillId="0" borderId="2" xfId="0" applyFont="1" applyBorder="1" applyAlignment="1">
      <alignment horizontal="center"/>
    </xf>
    <xf numFmtId="166" fontId="0" fillId="0" borderId="2" xfId="0" applyNumberFormat="1" applyFont="1" applyBorder="1" applyAlignment="1">
      <alignment horizontal="right"/>
    </xf>
    <xf numFmtId="3" fontId="0" fillId="0" borderId="2" xfId="0" applyNumberFormat="1" applyFont="1" applyFill="1" applyBorder="1" applyAlignment="1">
      <alignment horizontal="right"/>
    </xf>
    <xf numFmtId="0" fontId="0" fillId="0" borderId="2" xfId="0" applyFont="1" applyFill="1" applyBorder="1" applyAlignment="1">
      <alignment horizontal="center"/>
    </xf>
    <xf numFmtId="0" fontId="0" fillId="0" borderId="2" xfId="0" applyFont="1" applyFill="1" applyBorder="1" applyAlignment="1">
      <alignment horizontal="right"/>
    </xf>
    <xf numFmtId="166" fontId="0" fillId="0" borderId="1" xfId="0" applyNumberFormat="1" applyFont="1" applyFill="1" applyBorder="1"/>
    <xf numFmtId="3" fontId="0" fillId="0" borderId="1" xfId="0" applyNumberFormat="1" applyFont="1" applyFill="1" applyBorder="1" applyAlignment="1">
      <alignment horizontal="right"/>
    </xf>
    <xf numFmtId="0" fontId="0" fillId="0" borderId="0" xfId="0" applyAlignment="1"/>
    <xf numFmtId="1" fontId="0" fillId="0" borderId="0" xfId="0" applyNumberFormat="1"/>
    <xf numFmtId="3" fontId="0" fillId="0" borderId="0" xfId="0" applyNumberFormat="1" applyFont="1"/>
    <xf numFmtId="3" fontId="7" fillId="0" borderId="2" xfId="0" applyNumberFormat="1" applyFont="1" applyBorder="1" applyAlignment="1">
      <alignment horizontal="right"/>
    </xf>
    <xf numFmtId="0" fontId="0" fillId="2" borderId="1" xfId="0" applyFont="1" applyFill="1" applyBorder="1" applyAlignment="1">
      <alignment horizontal="left" vertical="top" wrapText="1"/>
    </xf>
    <xf numFmtId="2" fontId="0" fillId="2" borderId="1" xfId="0" applyNumberFormat="1" applyFont="1" applyFill="1" applyBorder="1" applyAlignment="1">
      <alignment horizontal="left" vertical="top" wrapText="1"/>
    </xf>
    <xf numFmtId="0" fontId="0" fillId="2" borderId="2" xfId="0" applyFill="1" applyBorder="1" applyAlignment="1">
      <alignment horizontal="right"/>
    </xf>
    <xf numFmtId="3" fontId="7" fillId="0" borderId="1" xfId="0" applyNumberFormat="1" applyFont="1" applyBorder="1"/>
    <xf numFmtId="3" fontId="0" fillId="0" borderId="1" xfId="0" applyNumberFormat="1" applyFont="1" applyBorder="1"/>
    <xf numFmtId="0" fontId="0" fillId="2" borderId="1" xfId="0" applyFill="1" applyBorder="1" applyAlignment="1">
      <alignment horizontal="left" vertical="top" wrapText="1"/>
    </xf>
    <xf numFmtId="0" fontId="0" fillId="0" borderId="0" xfId="0" applyBorder="1" applyAlignment="1">
      <alignment vertical="top"/>
    </xf>
    <xf numFmtId="0" fontId="0" fillId="2" borderId="2" xfId="0" applyFill="1" applyBorder="1" applyAlignment="1">
      <alignment horizontal="right" vertical="top" wrapText="1"/>
    </xf>
    <xf numFmtId="0" fontId="0" fillId="2" borderId="2" xfId="0" applyFont="1" applyFill="1" applyBorder="1" applyAlignment="1">
      <alignment horizontal="left" vertical="top" wrapText="1" indent="3"/>
    </xf>
    <xf numFmtId="0" fontId="7" fillId="0" borderId="3" xfId="0" applyFont="1" applyBorder="1"/>
    <xf numFmtId="0" fontId="0" fillId="2" borderId="3" xfId="0" applyFill="1" applyBorder="1" applyAlignment="1">
      <alignment horizontal="right" vertical="top" wrapText="1"/>
    </xf>
    <xf numFmtId="0" fontId="0" fillId="2" borderId="7" xfId="0" applyFill="1" applyBorder="1" applyAlignment="1">
      <alignment horizontal="right" vertical="top" wrapText="1"/>
    </xf>
    <xf numFmtId="0" fontId="0" fillId="2" borderId="3" xfId="0" applyNumberFormat="1" applyFont="1" applyFill="1" applyBorder="1" applyAlignment="1">
      <alignment horizontal="left" vertical="top" wrapText="1" indent="3"/>
    </xf>
    <xf numFmtId="0" fontId="13" fillId="0" borderId="0" xfId="0" applyFont="1" applyBorder="1"/>
    <xf numFmtId="0" fontId="0" fillId="3" borderId="1" xfId="0" applyFont="1" applyFill="1" applyBorder="1" applyAlignment="1">
      <alignment horizontal="right" vertical="top" wrapText="1"/>
    </xf>
    <xf numFmtId="0" fontId="0" fillId="4" borderId="1" xfId="0" applyFont="1" applyFill="1" applyBorder="1" applyAlignment="1">
      <alignment horizontal="right" vertical="top" wrapText="1"/>
    </xf>
    <xf numFmtId="0" fontId="0" fillId="2" borderId="1" xfId="0" applyFont="1" applyFill="1" applyBorder="1" applyAlignment="1">
      <alignment horizontal="right" vertical="top" wrapText="1"/>
    </xf>
    <xf numFmtId="0" fontId="0" fillId="0" borderId="0" xfId="0" applyFont="1" applyFill="1" applyBorder="1"/>
    <xf numFmtId="3" fontId="0" fillId="0" borderId="0" xfId="0" applyNumberFormat="1" applyFont="1" applyBorder="1"/>
    <xf numFmtId="3" fontId="0" fillId="0" borderId="0" xfId="0" applyNumberFormat="1" applyFont="1" applyFill="1" applyBorder="1"/>
    <xf numFmtId="166" fontId="0" fillId="0" borderId="0" xfId="0" applyNumberFormat="1" applyFont="1" applyFill="1" applyBorder="1"/>
    <xf numFmtId="9" fontId="0" fillId="0" borderId="0" xfId="0" applyNumberFormat="1" applyFont="1" applyBorder="1" applyAlignment="1">
      <alignment horizontal="right"/>
    </xf>
    <xf numFmtId="0" fontId="0" fillId="0" borderId="11" xfId="0" applyBorder="1" applyAlignment="1">
      <alignment horizontal="center"/>
    </xf>
    <xf numFmtId="3" fontId="0" fillId="0" borderId="11" xfId="0" applyNumberFormat="1" applyFont="1" applyBorder="1" applyAlignment="1">
      <alignment horizontal="right"/>
    </xf>
    <xf numFmtId="1" fontId="0" fillId="0" borderId="11" xfId="0" applyNumberFormat="1" applyFont="1" applyFill="1" applyBorder="1" applyAlignment="1">
      <alignment horizontal="right"/>
    </xf>
    <xf numFmtId="0" fontId="0" fillId="0" borderId="2" xfId="0" applyBorder="1" applyAlignment="1">
      <alignment horizontal="center"/>
    </xf>
    <xf numFmtId="1" fontId="0" fillId="0" borderId="2" xfId="0" applyNumberFormat="1" applyFont="1" applyFill="1" applyBorder="1" applyAlignment="1">
      <alignment horizontal="right"/>
    </xf>
    <xf numFmtId="1" fontId="14" fillId="0" borderId="0" xfId="2" applyNumberFormat="1" applyAlignment="1" applyProtection="1">
      <alignment horizontal="right"/>
      <protection locked="0"/>
    </xf>
    <xf numFmtId="1" fontId="14" fillId="0" borderId="0" xfId="2" applyNumberFormat="1" applyAlignment="1" applyProtection="1">
      <alignment horizontal="right"/>
      <protection locked="0"/>
    </xf>
    <xf numFmtId="167" fontId="14" fillId="0" borderId="0" xfId="2" applyNumberFormat="1" applyAlignment="1" applyProtection="1">
      <alignment horizontal="right"/>
      <protection locked="0"/>
    </xf>
    <xf numFmtId="0" fontId="0" fillId="2" borderId="1" xfId="0" applyFont="1" applyFill="1" applyBorder="1" applyAlignment="1">
      <alignment horizontal="right" vertical="top" wrapText="1"/>
    </xf>
    <xf numFmtId="0" fontId="2" fillId="0" borderId="0" xfId="0" applyFont="1" applyBorder="1" applyAlignment="1">
      <alignment horizontal="left" vertical="top" wrapText="1"/>
    </xf>
    <xf numFmtId="0" fontId="0" fillId="0" borderId="1" xfId="0" applyFont="1" applyFill="1" applyBorder="1" applyAlignment="1">
      <alignment horizontal="center"/>
    </xf>
    <xf numFmtId="0" fontId="2" fillId="0" borderId="0" xfId="0" applyFont="1" applyBorder="1" applyAlignment="1">
      <alignment horizontal="left" vertical="top"/>
    </xf>
    <xf numFmtId="0" fontId="2" fillId="0" borderId="0" xfId="0" applyFont="1" applyBorder="1"/>
    <xf numFmtId="164" fontId="16" fillId="0" borderId="1" xfId="0" applyNumberFormat="1" applyFont="1" applyBorder="1" applyAlignment="1">
      <alignment horizontal="right"/>
    </xf>
    <xf numFmtId="3" fontId="16" fillId="0" borderId="1" xfId="0" applyNumberFormat="1" applyFont="1" applyBorder="1" applyAlignment="1">
      <alignment horizontal="right"/>
    </xf>
    <xf numFmtId="3" fontId="15" fillId="0" borderId="0" xfId="0" applyNumberFormat="1" applyFont="1" applyFill="1" applyBorder="1" applyAlignment="1">
      <alignment horizontal="right"/>
    </xf>
    <xf numFmtId="166" fontId="0" fillId="0" borderId="0" xfId="0" applyNumberFormat="1"/>
    <xf numFmtId="165" fontId="0" fillId="0" borderId="0" xfId="0" applyNumberFormat="1" applyFont="1"/>
    <xf numFmtId="165" fontId="7" fillId="0" borderId="6" xfId="0" applyNumberFormat="1" applyFont="1" applyBorder="1" applyAlignment="1">
      <alignment horizontal="right"/>
    </xf>
    <xf numFmtId="165" fontId="0" fillId="0" borderId="6" xfId="0" applyNumberFormat="1" applyFont="1" applyBorder="1" applyAlignment="1">
      <alignment horizontal="right"/>
    </xf>
    <xf numFmtId="164" fontId="11" fillId="0" borderId="0" xfId="0" applyNumberFormat="1" applyFont="1"/>
    <xf numFmtId="3" fontId="11" fillId="0" borderId="0" xfId="0" applyNumberFormat="1" applyFont="1"/>
    <xf numFmtId="0" fontId="0" fillId="0" borderId="1" xfId="0" applyFont="1" applyBorder="1" applyAlignment="1">
      <alignment horizontal="center"/>
    </xf>
    <xf numFmtId="164" fontId="0" fillId="0" borderId="2" xfId="0" applyNumberFormat="1" applyFont="1" applyBorder="1" applyAlignment="1">
      <alignment horizontal="right"/>
    </xf>
    <xf numFmtId="1" fontId="0" fillId="0" borderId="2" xfId="0" applyNumberFormat="1" applyFont="1" applyBorder="1"/>
    <xf numFmtId="3" fontId="7" fillId="0" borderId="3" xfId="0" applyNumberFormat="1" applyFont="1" applyBorder="1" applyAlignment="1">
      <alignment horizontal="right"/>
    </xf>
    <xf numFmtId="166" fontId="0" fillId="5" borderId="1" xfId="0" applyNumberFormat="1" applyFont="1" applyFill="1" applyBorder="1" applyAlignment="1">
      <alignment horizontal="right"/>
    </xf>
    <xf numFmtId="1" fontId="0" fillId="0" borderId="1" xfId="0" applyNumberFormat="1" applyFont="1" applyBorder="1" applyAlignment="1">
      <alignment horizontal="right"/>
    </xf>
    <xf numFmtId="1" fontId="7" fillId="0" borderId="1" xfId="0" applyNumberFormat="1" applyFont="1" applyFill="1" applyBorder="1" applyAlignment="1">
      <alignment horizontal="right"/>
    </xf>
    <xf numFmtId="0" fontId="0" fillId="0" borderId="1" xfId="0" applyFont="1" applyFill="1" applyBorder="1" applyAlignment="1">
      <alignment horizontal="right"/>
    </xf>
    <xf numFmtId="165" fontId="0" fillId="0" borderId="1" xfId="0" applyNumberFormat="1" applyFont="1" applyFill="1" applyBorder="1" applyAlignment="1">
      <alignment horizontal="right"/>
    </xf>
    <xf numFmtId="3" fontId="7" fillId="0" borderId="1" xfId="0" applyNumberFormat="1" applyFont="1" applyFill="1" applyBorder="1" applyAlignment="1">
      <alignment horizontal="right"/>
    </xf>
    <xf numFmtId="164" fontId="7" fillId="0" borderId="3" xfId="0" applyNumberFormat="1" applyFont="1" applyBorder="1" applyAlignment="1">
      <alignment horizontal="right"/>
    </xf>
    <xf numFmtId="165" fontId="7" fillId="0" borderId="2" xfId="0" applyNumberFormat="1" applyFont="1" applyFill="1" applyBorder="1" applyAlignment="1">
      <alignment horizontal="right"/>
    </xf>
    <xf numFmtId="166" fontId="0" fillId="0" borderId="1" xfId="0" applyNumberFormat="1" applyFont="1" applyFill="1" applyBorder="1" applyAlignment="1">
      <alignment horizontal="right"/>
    </xf>
    <xf numFmtId="0" fontId="3" fillId="0" borderId="0" xfId="1" applyNumberFormat="1" applyFont="1" applyFill="1" applyBorder="1" applyAlignment="1" applyProtection="1">
      <alignment horizontal="left"/>
    </xf>
    <xf numFmtId="0" fontId="8" fillId="0" borderId="0" xfId="0" applyFont="1" applyBorder="1" applyAlignment="1">
      <alignment horizontal="left"/>
    </xf>
    <xf numFmtId="0" fontId="12" fillId="0" borderId="0" xfId="1" applyFont="1" applyAlignment="1" applyProtection="1">
      <alignment vertical="top"/>
    </xf>
    <xf numFmtId="0" fontId="3" fillId="0" borderId="0" xfId="1" applyNumberFormat="1" applyFont="1" applyFill="1" applyBorder="1" applyAlignment="1" applyProtection="1"/>
    <xf numFmtId="0" fontId="0" fillId="0" borderId="9" xfId="0" applyFont="1" applyBorder="1" applyAlignment="1">
      <alignment horizontal="center"/>
    </xf>
    <xf numFmtId="0" fontId="0" fillId="0" borderId="12" xfId="0" applyFont="1" applyBorder="1" applyAlignment="1">
      <alignment horizontal="center"/>
    </xf>
    <xf numFmtId="0" fontId="0" fillId="0" borderId="7" xfId="0" applyFont="1" applyBorder="1" applyAlignment="1">
      <alignment horizontal="center"/>
    </xf>
    <xf numFmtId="0" fontId="0" fillId="2" borderId="1" xfId="0" applyFont="1" applyFill="1" applyBorder="1" applyAlignment="1">
      <alignment horizontal="center" vertical="top" wrapText="1"/>
    </xf>
    <xf numFmtId="0" fontId="0" fillId="0" borderId="1" xfId="0" applyFont="1" applyBorder="1" applyAlignment="1">
      <alignment horizontal="center"/>
    </xf>
    <xf numFmtId="0" fontId="0" fillId="2" borderId="1" xfId="0" applyFont="1" applyFill="1" applyBorder="1" applyAlignment="1">
      <alignment horizontal="right" vertical="top" wrapText="1"/>
    </xf>
    <xf numFmtId="0" fontId="0" fillId="2" borderId="1" xfId="0" applyFont="1" applyFill="1" applyBorder="1" applyAlignment="1">
      <alignment horizontal="left" vertical="top" wrapText="1"/>
    </xf>
    <xf numFmtId="0" fontId="0" fillId="0" borderId="4" xfId="0" applyFont="1" applyBorder="1" applyAlignment="1">
      <alignment horizontal="center"/>
    </xf>
    <xf numFmtId="0" fontId="0" fillId="0" borderId="5" xfId="0" applyFont="1" applyBorder="1" applyAlignment="1">
      <alignment horizontal="center"/>
    </xf>
    <xf numFmtId="0" fontId="0" fillId="0" borderId="6" xfId="0" applyFont="1" applyBorder="1" applyAlignment="1">
      <alignment horizontal="center"/>
    </xf>
    <xf numFmtId="0" fontId="0" fillId="2" borderId="1" xfId="0" applyFont="1" applyFill="1" applyBorder="1" applyAlignment="1">
      <alignment horizontal="left" vertical="top" wrapText="1" indent="1"/>
    </xf>
    <xf numFmtId="0" fontId="0" fillId="2" borderId="2" xfId="0" applyFill="1" applyBorder="1" applyAlignment="1">
      <alignment horizontal="center" vertical="top" wrapText="1"/>
    </xf>
    <xf numFmtId="0" fontId="0" fillId="2" borderId="2" xfId="0" applyFill="1" applyBorder="1" applyAlignment="1">
      <alignment vertical="top" wrapText="1"/>
    </xf>
    <xf numFmtId="0" fontId="0" fillId="2" borderId="2" xfId="0" applyFont="1" applyFill="1" applyBorder="1" applyAlignment="1">
      <alignment horizontal="right" vertical="top" wrapText="1"/>
    </xf>
    <xf numFmtId="0" fontId="0" fillId="2" borderId="2" xfId="0" applyFont="1" applyFill="1" applyBorder="1" applyAlignment="1">
      <alignment horizontal="left" vertical="top" wrapText="1" indent="3"/>
    </xf>
    <xf numFmtId="0" fontId="0" fillId="2" borderId="8" xfId="0" applyFont="1" applyFill="1" applyBorder="1" applyAlignment="1">
      <alignment vertical="top" wrapText="1"/>
    </xf>
    <xf numFmtId="0" fontId="0" fillId="2" borderId="9" xfId="0" applyFont="1" applyFill="1" applyBorder="1" applyAlignment="1">
      <alignment vertical="top" wrapText="1"/>
    </xf>
    <xf numFmtId="0" fontId="0" fillId="2" borderId="10" xfId="0" applyFont="1" applyFill="1" applyBorder="1" applyAlignment="1">
      <alignment horizontal="left" vertical="top" wrapText="1" indent="2"/>
    </xf>
    <xf numFmtId="0" fontId="0" fillId="2" borderId="7" xfId="0" applyFont="1" applyFill="1" applyBorder="1" applyAlignment="1">
      <alignment horizontal="left" vertical="top" wrapText="1" indent="2"/>
    </xf>
    <xf numFmtId="0" fontId="0" fillId="2" borderId="2" xfId="0" applyFont="1" applyFill="1" applyBorder="1" applyAlignment="1">
      <alignment horizontal="center" vertical="center" wrapText="1"/>
    </xf>
    <xf numFmtId="0" fontId="0" fillId="3" borderId="1" xfId="0" applyFont="1" applyFill="1" applyBorder="1" applyAlignment="1">
      <alignment horizontal="left" vertical="top" wrapText="1"/>
    </xf>
    <xf numFmtId="0" fontId="0" fillId="3" borderId="1" xfId="0" applyFont="1" applyFill="1" applyBorder="1" applyAlignment="1">
      <alignment horizontal="left" vertical="top" wrapText="1" indent="1"/>
    </xf>
    <xf numFmtId="0" fontId="0" fillId="3" borderId="1" xfId="0" applyFont="1" applyFill="1" applyBorder="1" applyAlignment="1">
      <alignment horizontal="center" vertical="top" wrapText="1"/>
    </xf>
    <xf numFmtId="0" fontId="0" fillId="3" borderId="1" xfId="0" applyFont="1" applyFill="1" applyBorder="1" applyAlignment="1">
      <alignment horizontal="right" vertical="top" wrapText="1"/>
    </xf>
    <xf numFmtId="0" fontId="0" fillId="2" borderId="1" xfId="0" applyFont="1" applyFill="1" applyBorder="1" applyAlignment="1">
      <alignment horizontal="center"/>
    </xf>
    <xf numFmtId="0" fontId="0" fillId="2" borderId="1" xfId="0" applyFill="1" applyBorder="1" applyAlignment="1">
      <alignment horizontal="center" vertical="top" wrapText="1" shrinkToFit="1"/>
    </xf>
    <xf numFmtId="0" fontId="0" fillId="2" borderId="1" xfId="0" applyFont="1" applyFill="1" applyBorder="1" applyAlignment="1">
      <alignment horizontal="center" vertical="top" wrapText="1" shrinkToFit="1"/>
    </xf>
    <xf numFmtId="0" fontId="2" fillId="0" borderId="0" xfId="0" applyFont="1" applyBorder="1" applyAlignment="1">
      <alignment horizontal="left" vertical="top" wrapText="1"/>
    </xf>
    <xf numFmtId="0" fontId="0" fillId="4" borderId="1" xfId="0" applyFont="1" applyFill="1" applyBorder="1" applyAlignment="1">
      <alignment horizontal="left" vertical="top" wrapText="1"/>
    </xf>
    <xf numFmtId="0" fontId="0" fillId="4" borderId="1" xfId="0" applyFont="1" applyFill="1" applyBorder="1" applyAlignment="1">
      <alignment horizontal="left" vertical="top" wrapText="1" indent="1"/>
    </xf>
    <xf numFmtId="0" fontId="0" fillId="4" borderId="1" xfId="0" applyFont="1" applyFill="1" applyBorder="1" applyAlignment="1">
      <alignment horizontal="center" vertical="top" wrapText="1"/>
    </xf>
    <xf numFmtId="0" fontId="0" fillId="4" borderId="1" xfId="0" applyFont="1" applyFill="1" applyBorder="1" applyAlignment="1">
      <alignment horizontal="right" vertical="top" wrapText="1"/>
    </xf>
    <xf numFmtId="0" fontId="0" fillId="2" borderId="8" xfId="0" applyNumberFormat="1" applyFont="1" applyFill="1" applyBorder="1" applyAlignment="1">
      <alignment vertical="top" wrapText="1"/>
    </xf>
    <xf numFmtId="0" fontId="0" fillId="2" borderId="9" xfId="0" applyNumberFormat="1" applyFont="1" applyFill="1" applyBorder="1" applyAlignment="1">
      <alignment vertical="top" wrapText="1"/>
    </xf>
    <xf numFmtId="0" fontId="0" fillId="2" borderId="2" xfId="0" applyNumberFormat="1" applyFont="1" applyFill="1" applyBorder="1" applyAlignment="1">
      <alignment horizontal="right" vertical="top" wrapText="1"/>
    </xf>
    <xf numFmtId="0" fontId="0" fillId="2" borderId="2" xfId="0" applyNumberFormat="1" applyFont="1" applyFill="1" applyBorder="1" applyAlignment="1">
      <alignment horizontal="left" vertical="top" wrapText="1" indent="3"/>
    </xf>
    <xf numFmtId="0" fontId="0" fillId="2" borderId="2" xfId="0" applyNumberFormat="1" applyFont="1" applyFill="1" applyBorder="1" applyAlignment="1">
      <alignment horizontal="center" vertical="top" wrapText="1"/>
    </xf>
    <xf numFmtId="3" fontId="11" fillId="0" borderId="1" xfId="0" applyNumberFormat="1" applyFont="1" applyFill="1" applyBorder="1" applyAlignment="1">
      <alignment horizontal="center"/>
    </xf>
    <xf numFmtId="0" fontId="0" fillId="2" borderId="1" xfId="0" applyFont="1" applyFill="1" applyBorder="1" applyAlignment="1">
      <alignment horizontal="center" vertical="top"/>
    </xf>
    <xf numFmtId="3" fontId="0" fillId="2" borderId="1" xfId="0" applyNumberFormat="1" applyFont="1" applyFill="1" applyBorder="1" applyAlignment="1">
      <alignment horizontal="center" vertical="top"/>
    </xf>
    <xf numFmtId="0" fontId="0" fillId="0" borderId="0" xfId="0" applyFont="1" applyBorder="1" applyAlignment="1">
      <alignment wrapText="1"/>
    </xf>
    <xf numFmtId="0" fontId="0" fillId="0" borderId="0" xfId="0" applyNumberFormat="1" applyAlignment="1">
      <alignment horizontal="left" wrapText="1"/>
    </xf>
  </cellXfs>
  <cellStyles count="3">
    <cellStyle name="Link" xfId="1" builtinId="8"/>
    <cellStyle name="Standard" xfId="0" builtinId="0"/>
    <cellStyle name="Standard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8F0D0"/>
      <rgbColor rgb="000000FF"/>
      <rgbColor rgb="00FFFF00"/>
      <rgbColor rgb="00FF00FF"/>
      <rgbColor rgb="0000FFFF"/>
      <rgbColor rgb="00800000"/>
      <rgbColor rgb="00008000"/>
      <rgbColor rgb="00000080"/>
      <rgbColor rgb="00757468"/>
      <rgbColor rgb="00800080"/>
      <rgbColor rgb="00008080"/>
      <rgbColor rgb="00BBCACD"/>
      <rgbColor rgb="00808080"/>
      <rgbColor rgb="00617D84"/>
      <rgbColor rgb="0099ADB3"/>
      <rgbColor rgb="00CFE0A1"/>
      <rgbColor rgb="009BC5D5"/>
      <rgbColor rgb="00AAB0DA"/>
      <rgbColor rgb="00FF8080"/>
      <rgbColor rgb="000066CC"/>
      <rgbColor rgb="00DEDEF1"/>
      <rgbColor rgb="00DEDEF1"/>
      <rgbColor rgb="00C99BAE"/>
      <rgbColor rgb="00DDC2CC"/>
      <rgbColor rgb="0000FFFF"/>
      <rgbColor rgb="00800080"/>
      <rgbColor rgb="00800000"/>
      <rgbColor rgb="00008080"/>
      <rgbColor rgb="000000FF"/>
      <rgbColor rgb="0000CCFF"/>
      <rgbColor rgb="00CCFFFF"/>
      <rgbColor rgb="00D4E3AB"/>
      <rgbColor rgb="00CFE0A1"/>
      <rgbColor rgb="009BC5D5"/>
      <rgbColor rgb="0099ADB3"/>
      <rgbColor rgb="00C99BAE"/>
      <rgbColor rgb="00DDC2CC"/>
      <rgbColor rgb="003366FF"/>
      <rgbColor rgb="0033CCCC"/>
      <rgbColor rgb="0099CC00"/>
      <rgbColor rgb="00FFCC00"/>
      <rgbColor rgb="00FF9900"/>
      <rgbColor rgb="00FF6600"/>
      <rgbColor rgb="00617D84"/>
      <rgbColor rgb="007D999F"/>
      <rgbColor rgb="00003366"/>
      <rgbColor rgb="00339966"/>
      <rgbColor rgb="00003300"/>
      <rgbColor rgb="00333300"/>
      <rgbColor rgb="00993300"/>
      <rgbColor rgb="00993366"/>
      <rgbColor rgb="00333399"/>
      <rgbColor rgb="00333333"/>
    </indexedColors>
    <mruColors>
      <color rgb="FFCFE0A1"/>
      <color rgb="FFC99BAE"/>
      <color rgb="FF9BC5D5"/>
      <color rgb="FF99ADB3"/>
      <color rgb="FF617D84"/>
      <color rgb="FF610F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18.xml"/><Relationship Id="rId1" Type="http://schemas.openxmlformats.org/officeDocument/2006/relationships/themeOverride" Target="../theme/themeOverride1.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Volksschule: Lehrkräfte nach Altersklassen, 2017/18</a:t>
            </a:r>
          </a:p>
        </c:rich>
      </c:tx>
      <c:layout>
        <c:manualLayout>
          <c:xMode val="edge"/>
          <c:yMode val="edge"/>
          <c:x val="0.28182818823381572"/>
          <c:y val="2.9288702928870293E-2"/>
        </c:manualLayout>
      </c:layout>
      <c:overlay val="0"/>
      <c:spPr>
        <a:noFill/>
        <a:ln w="25400">
          <a:noFill/>
        </a:ln>
      </c:spPr>
    </c:title>
    <c:autoTitleDeleted val="0"/>
    <c:plotArea>
      <c:layout>
        <c:manualLayout>
          <c:layoutTarget val="inner"/>
          <c:xMode val="edge"/>
          <c:yMode val="edge"/>
          <c:x val="5.2230713278866123E-2"/>
          <c:y val="0.15481187362287691"/>
          <c:w val="0.80822537330357413"/>
          <c:h val="0.70502164068796647"/>
        </c:manualLayout>
      </c:layout>
      <c:barChart>
        <c:barDir val="col"/>
        <c:grouping val="clustered"/>
        <c:varyColors val="0"/>
        <c:ser>
          <c:idx val="0"/>
          <c:order val="0"/>
          <c:tx>
            <c:strRef>
              <c:f>'T6'!$B$18</c:f>
              <c:strCache>
                <c:ptCount val="1"/>
                <c:pt idx="0">
                  <c:v>Lehrer</c:v>
                </c:pt>
              </c:strCache>
            </c:strRef>
          </c:tx>
          <c:spPr>
            <a:solidFill>
              <a:srgbClr val="99ADB3"/>
            </a:solidFill>
            <a:ln w="25400">
              <a:noFill/>
            </a:ln>
          </c:spPr>
          <c:invertIfNegative val="0"/>
          <c:cat>
            <c:strRef>
              <c:f>'T6'!$D$5:$M$5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'T6'!$D$18:$M$18</c:f>
              <c:numCache>
                <c:formatCode>#,##0</c:formatCode>
                <c:ptCount val="10"/>
                <c:pt idx="0">
                  <c:v>17</c:v>
                </c:pt>
                <c:pt idx="1">
                  <c:v>121</c:v>
                </c:pt>
                <c:pt idx="2">
                  <c:v>170</c:v>
                </c:pt>
                <c:pt idx="3">
                  <c:v>195</c:v>
                </c:pt>
                <c:pt idx="4">
                  <c:v>201</c:v>
                </c:pt>
                <c:pt idx="5">
                  <c:v>195</c:v>
                </c:pt>
                <c:pt idx="6">
                  <c:v>200</c:v>
                </c:pt>
                <c:pt idx="7">
                  <c:v>291</c:v>
                </c:pt>
                <c:pt idx="8">
                  <c:v>263</c:v>
                </c:pt>
                <c:pt idx="9">
                  <c:v>43</c:v>
                </c:pt>
              </c:numCache>
            </c:numRef>
          </c:val>
          <c:extLst>
            <c:ext xmlns:c16="http://schemas.microsoft.com/office/drawing/2014/chart" uri="{C3380CC4-5D6E-409C-BE32-E72D297353CC}">
              <c16:uniqueId val="{00000000-B622-4DE1-B5E4-A815319BA23F}"/>
            </c:ext>
          </c:extLst>
        </c:ser>
        <c:ser>
          <c:idx val="1"/>
          <c:order val="1"/>
          <c:tx>
            <c:strRef>
              <c:f>'T6'!$B$19</c:f>
              <c:strCache>
                <c:ptCount val="1"/>
                <c:pt idx="0">
                  <c:v>Lehrerinnen</c:v>
                </c:pt>
              </c:strCache>
            </c:strRef>
          </c:tx>
          <c:spPr>
            <a:solidFill>
              <a:srgbClr val="CFE0A1"/>
            </a:solidFill>
            <a:ln w="25400">
              <a:noFill/>
            </a:ln>
          </c:spPr>
          <c:invertIfNegative val="0"/>
          <c:cat>
            <c:strRef>
              <c:f>'T6'!$D$5:$M$5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'T6'!$D$19:$M$19</c:f>
              <c:numCache>
                <c:formatCode>#,##0</c:formatCode>
                <c:ptCount val="10"/>
                <c:pt idx="0">
                  <c:v>198</c:v>
                </c:pt>
                <c:pt idx="1">
                  <c:v>811</c:v>
                </c:pt>
                <c:pt idx="2">
                  <c:v>790</c:v>
                </c:pt>
                <c:pt idx="3">
                  <c:v>824</c:v>
                </c:pt>
                <c:pt idx="4">
                  <c:v>860</c:v>
                </c:pt>
                <c:pt idx="5">
                  <c:v>810</c:v>
                </c:pt>
                <c:pt idx="6">
                  <c:v>946</c:v>
                </c:pt>
                <c:pt idx="7">
                  <c:v>923</c:v>
                </c:pt>
                <c:pt idx="8">
                  <c:v>737</c:v>
                </c:pt>
                <c:pt idx="9">
                  <c:v>89</c:v>
                </c:pt>
              </c:numCache>
            </c:numRef>
          </c:val>
          <c:extLst>
            <c:ext xmlns:c16="http://schemas.microsoft.com/office/drawing/2014/chart" uri="{C3380CC4-5D6E-409C-BE32-E72D297353CC}">
              <c16:uniqueId val="{00000001-B622-4DE1-B5E4-A815319BA23F}"/>
            </c:ext>
          </c:extLst>
        </c:ser>
        <c:dLbls>
          <c:showLegendKey val="0"/>
          <c:showVal val="0"/>
          <c:showCatName val="0"/>
          <c:showSerName val="0"/>
          <c:showPercent val="0"/>
          <c:showBubbleSize val="0"/>
        </c:dLbls>
        <c:gapWidth val="150"/>
        <c:axId val="143022336"/>
        <c:axId val="143032320"/>
      </c:barChart>
      <c:catAx>
        <c:axId val="143022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3032320"/>
        <c:crosses val="autoZero"/>
        <c:auto val="1"/>
        <c:lblAlgn val="ctr"/>
        <c:lblOffset val="100"/>
        <c:tickLblSkip val="1"/>
        <c:tickMarkSkip val="1"/>
        <c:noMultiLvlLbl val="0"/>
      </c:catAx>
      <c:valAx>
        <c:axId val="143032320"/>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3022336"/>
        <c:crosses val="autoZero"/>
        <c:crossBetween val="between"/>
        <c:majorUnit val="200"/>
      </c:valAx>
      <c:spPr>
        <a:solidFill>
          <a:srgbClr val="FFFFFF"/>
        </a:solidFill>
        <a:ln w="12700">
          <a:solidFill>
            <a:srgbClr val="808080"/>
          </a:solidFill>
          <a:prstDash val="solid"/>
        </a:ln>
      </c:spPr>
    </c:plotArea>
    <c:legend>
      <c:legendPos val="r"/>
      <c:layout>
        <c:manualLayout>
          <c:xMode val="edge"/>
          <c:yMode val="edge"/>
          <c:x val="0.88085549369553251"/>
          <c:y val="0.47149372995042288"/>
          <c:w val="0.11152792413066386"/>
          <c:h val="8.1215694192072141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5637110162457011"/>
          <c:y val="9.4601558967660287E-2"/>
        </c:manualLayout>
      </c:layout>
      <c:overlay val="0"/>
      <c:spPr>
        <a:noFill/>
        <a:ln w="25400">
          <a:noFill/>
        </a:ln>
      </c:spPr>
    </c:title>
    <c:autoTitleDeleted val="0"/>
    <c:plotArea>
      <c:layout>
        <c:manualLayout>
          <c:layoutTarget val="inner"/>
          <c:xMode val="edge"/>
          <c:yMode val="edge"/>
          <c:x val="8.9741563160153373E-2"/>
          <c:y val="0.24688635100237138"/>
          <c:w val="0.5599438171756802"/>
          <c:h val="0.54756904697755338"/>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885D-451A-A193-C06CF961184B}"/>
              </c:ext>
            </c:extLst>
          </c:dPt>
          <c:dPt>
            <c:idx val="1"/>
            <c:bubble3D val="0"/>
            <c:spPr>
              <a:solidFill>
                <a:srgbClr val="99ADB3"/>
              </a:solidFill>
              <a:ln w="25400">
                <a:noFill/>
              </a:ln>
            </c:spPr>
            <c:extLst>
              <c:ext xmlns:c16="http://schemas.microsoft.com/office/drawing/2014/chart" uri="{C3380CC4-5D6E-409C-BE32-E72D297353CC}">
                <c16:uniqueId val="{00000002-885D-451A-A193-C06CF961184B}"/>
              </c:ext>
            </c:extLst>
          </c:dPt>
          <c:dPt>
            <c:idx val="2"/>
            <c:bubble3D val="0"/>
            <c:spPr>
              <a:solidFill>
                <a:srgbClr val="CFE0A1"/>
              </a:solidFill>
              <a:ln w="25400">
                <a:noFill/>
              </a:ln>
            </c:spPr>
            <c:extLst>
              <c:ext xmlns:c16="http://schemas.microsoft.com/office/drawing/2014/chart" uri="{C3380CC4-5D6E-409C-BE32-E72D297353CC}">
                <c16:uniqueId val="{00000004-885D-451A-A193-C06CF961184B}"/>
              </c:ext>
            </c:extLst>
          </c:dPt>
          <c:dLbls>
            <c:dLbl>
              <c:idx val="0"/>
              <c:layout>
                <c:manualLayout>
                  <c:x val="-0.10389895707481009"/>
                  <c:y val="8.254901098256572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85D-451A-A193-C06CF961184B}"/>
                </c:ext>
              </c:extLst>
            </c:dLbl>
            <c:dLbl>
              <c:idx val="1"/>
              <c:layout>
                <c:manualLayout>
                  <c:x val="0.11989223569276063"/>
                  <c:y val="-0.1660795612838897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85D-451A-A193-C06CF961184B}"/>
                </c:ext>
              </c:extLst>
            </c:dLbl>
            <c:dLbl>
              <c:idx val="2"/>
              <c:layout>
                <c:manualLayout>
                  <c:x val="5.548732334384128E-2"/>
                  <c:y val="0.13168316250971421"/>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85D-451A-A193-C06CF961184B}"/>
                </c:ext>
              </c:extLst>
            </c:dLbl>
            <c:spPr>
              <a:noFill/>
              <a:ln>
                <a:noFill/>
              </a:ln>
              <a:effectLst/>
            </c:spPr>
            <c:txPr>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'T16'!$D$7:$F$7</c:f>
              <c:strCache>
                <c:ptCount val="3"/>
                <c:pt idx="0">
                  <c:v>unter 50 %</c:v>
                </c:pt>
                <c:pt idx="1">
                  <c:v>50–89 %</c:v>
                </c:pt>
                <c:pt idx="2">
                  <c:v>90–100 %</c:v>
                </c:pt>
              </c:strCache>
            </c:strRef>
          </c:cat>
          <c:val>
            <c:numRef>
              <c:f>'T16'!$D$20:$F$20</c:f>
              <c:numCache>
                <c:formatCode>General</c:formatCode>
                <c:ptCount val="3"/>
                <c:pt idx="0">
                  <c:v>115</c:v>
                </c:pt>
                <c:pt idx="1">
                  <c:v>162</c:v>
                </c:pt>
                <c:pt idx="2">
                  <c:v>41</c:v>
                </c:pt>
              </c:numCache>
            </c:numRef>
          </c:val>
          <c:extLst>
            <c:ext xmlns:c16="http://schemas.microsoft.com/office/drawing/2014/chart" uri="{C3380CC4-5D6E-409C-BE32-E72D297353CC}">
              <c16:uniqueId val="{00000005-885D-451A-A193-C06CF961184B}"/>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Berufsfachschulen: Lehrkräfte nach Altersklassen, 2017/18</a:t>
            </a:r>
          </a:p>
        </c:rich>
      </c:tx>
      <c:layout>
        <c:manualLayout>
          <c:xMode val="edge"/>
          <c:yMode val="edge"/>
          <c:x val="0.20849447873069918"/>
          <c:y val="3.125E-2"/>
        </c:manualLayout>
      </c:layout>
      <c:overlay val="0"/>
      <c:spPr>
        <a:noFill/>
        <a:ln w="25400">
          <a:noFill/>
        </a:ln>
      </c:spPr>
    </c:title>
    <c:autoTitleDeleted val="0"/>
    <c:plotArea>
      <c:layout>
        <c:manualLayout>
          <c:layoutTarget val="inner"/>
          <c:xMode val="edge"/>
          <c:yMode val="edge"/>
          <c:x val="6.1776139418611521E-2"/>
          <c:y val="0.16294660616913514"/>
          <c:w val="0.80308981244194977"/>
          <c:h val="0.6741078775764221"/>
        </c:manualLayout>
      </c:layout>
      <c:barChart>
        <c:barDir val="col"/>
        <c:grouping val="clustered"/>
        <c:varyColors val="0"/>
        <c:ser>
          <c:idx val="0"/>
          <c:order val="0"/>
          <c:tx>
            <c:strRef>
              <c:f>'T21'!$B$7</c:f>
              <c:strCache>
                <c:ptCount val="1"/>
                <c:pt idx="0">
                  <c:v>Lehrer</c:v>
                </c:pt>
              </c:strCache>
            </c:strRef>
          </c:tx>
          <c:spPr>
            <a:solidFill>
              <a:srgbClr val="99ADB3"/>
            </a:solidFill>
            <a:ln w="25400">
              <a:noFill/>
            </a:ln>
          </c:spPr>
          <c:invertIfNegative val="0"/>
          <c:cat>
            <c:strRef>
              <c:f>'T21'!$D$5:$M$5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'T21'!$D$7:$M$7</c:f>
              <c:numCache>
                <c:formatCode>#,##0</c:formatCode>
                <c:ptCount val="10"/>
                <c:pt idx="0">
                  <c:v>0</c:v>
                </c:pt>
                <c:pt idx="1">
                  <c:v>19</c:v>
                </c:pt>
                <c:pt idx="2">
                  <c:v>41</c:v>
                </c:pt>
                <c:pt idx="3">
                  <c:v>61</c:v>
                </c:pt>
                <c:pt idx="4">
                  <c:v>76</c:v>
                </c:pt>
                <c:pt idx="5">
                  <c:v>74</c:v>
                </c:pt>
                <c:pt idx="6">
                  <c:v>120</c:v>
                </c:pt>
                <c:pt idx="7">
                  <c:v>90</c:v>
                </c:pt>
                <c:pt idx="8">
                  <c:v>80</c:v>
                </c:pt>
                <c:pt idx="9">
                  <c:v>11</c:v>
                </c:pt>
              </c:numCache>
            </c:numRef>
          </c:val>
          <c:extLst>
            <c:ext xmlns:c16="http://schemas.microsoft.com/office/drawing/2014/chart" uri="{C3380CC4-5D6E-409C-BE32-E72D297353CC}">
              <c16:uniqueId val="{00000000-A5ED-4750-8F54-A72F6CBE3403}"/>
            </c:ext>
          </c:extLst>
        </c:ser>
        <c:ser>
          <c:idx val="1"/>
          <c:order val="1"/>
          <c:tx>
            <c:strRef>
              <c:f>'T21'!$B$8</c:f>
              <c:strCache>
                <c:ptCount val="1"/>
                <c:pt idx="0">
                  <c:v>Lehrerinnen</c:v>
                </c:pt>
              </c:strCache>
            </c:strRef>
          </c:tx>
          <c:spPr>
            <a:solidFill>
              <a:srgbClr val="CFE0A1"/>
            </a:solidFill>
            <a:ln w="25400">
              <a:noFill/>
            </a:ln>
          </c:spPr>
          <c:invertIfNegative val="0"/>
          <c:cat>
            <c:strRef>
              <c:f>'T21'!$D$5:$M$5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'T21'!$D$8:$M$8</c:f>
              <c:numCache>
                <c:formatCode>#,##0</c:formatCode>
                <c:ptCount val="10"/>
                <c:pt idx="0">
                  <c:v>0</c:v>
                </c:pt>
                <c:pt idx="1">
                  <c:v>24</c:v>
                </c:pt>
                <c:pt idx="2">
                  <c:v>55</c:v>
                </c:pt>
                <c:pt idx="3">
                  <c:v>43</c:v>
                </c:pt>
                <c:pt idx="4">
                  <c:v>47</c:v>
                </c:pt>
                <c:pt idx="5">
                  <c:v>60</c:v>
                </c:pt>
                <c:pt idx="6">
                  <c:v>80</c:v>
                </c:pt>
                <c:pt idx="7">
                  <c:v>71</c:v>
                </c:pt>
                <c:pt idx="8">
                  <c:v>44</c:v>
                </c:pt>
                <c:pt idx="9">
                  <c:v>4</c:v>
                </c:pt>
              </c:numCache>
            </c:numRef>
          </c:val>
          <c:extLst>
            <c:ext xmlns:c16="http://schemas.microsoft.com/office/drawing/2014/chart" uri="{C3380CC4-5D6E-409C-BE32-E72D297353CC}">
              <c16:uniqueId val="{00000001-A5ED-4750-8F54-A72F6CBE3403}"/>
            </c:ext>
          </c:extLst>
        </c:ser>
        <c:dLbls>
          <c:showLegendKey val="0"/>
          <c:showVal val="0"/>
          <c:showCatName val="0"/>
          <c:showSerName val="0"/>
          <c:showPercent val="0"/>
          <c:showBubbleSize val="0"/>
        </c:dLbls>
        <c:gapWidth val="150"/>
        <c:axId val="145305984"/>
        <c:axId val="145307520"/>
      </c:barChart>
      <c:catAx>
        <c:axId val="1453059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45307520"/>
        <c:crosses val="autoZero"/>
        <c:auto val="1"/>
        <c:lblAlgn val="ctr"/>
        <c:lblOffset val="100"/>
        <c:tickLblSkip val="1"/>
        <c:tickMarkSkip val="1"/>
        <c:noMultiLvlLbl val="0"/>
      </c:catAx>
      <c:valAx>
        <c:axId val="145307520"/>
        <c:scaling>
          <c:orientation val="minMax"/>
          <c:max val="140"/>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de-DE"/>
          </a:p>
        </c:txPr>
        <c:crossAx val="145305984"/>
        <c:crosses val="autoZero"/>
        <c:crossBetween val="between"/>
        <c:majorUnit val="20"/>
      </c:valAx>
      <c:spPr>
        <a:solidFill>
          <a:srgbClr val="FFFFFF"/>
        </a:solidFill>
        <a:ln w="12700">
          <a:solidFill>
            <a:srgbClr val="808080"/>
          </a:solidFill>
          <a:prstDash val="solid"/>
        </a:ln>
      </c:spPr>
    </c:plotArea>
    <c:legend>
      <c:legendPos val="r"/>
      <c:layout>
        <c:manualLayout>
          <c:xMode val="edge"/>
          <c:yMode val="edge"/>
          <c:x val="0.87902295996784185"/>
          <c:y val="0.48660761154855642"/>
          <c:w val="0.11196924708735734"/>
          <c:h val="9.1517857142857151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47305901696088615"/>
          <c:y val="0.14507580320165361"/>
        </c:manualLayout>
      </c:layout>
      <c:overlay val="0"/>
      <c:spPr>
        <a:noFill/>
        <a:ln w="25400">
          <a:noFill/>
        </a:ln>
      </c:spPr>
    </c:title>
    <c:autoTitleDeleted val="0"/>
    <c:plotArea>
      <c:layout>
        <c:manualLayout>
          <c:layoutTarget val="inner"/>
          <c:xMode val="edge"/>
          <c:yMode val="edge"/>
          <c:x val="0.28682877581631477"/>
          <c:y val="0.27084978400362847"/>
          <c:w val="0.53655239649718467"/>
          <c:h val="0.53655223691939358"/>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extLst>
              <c:ext xmlns:c16="http://schemas.microsoft.com/office/drawing/2014/chart" uri="{C3380CC4-5D6E-409C-BE32-E72D297353CC}">
                <c16:uniqueId val="{00000001-79D1-4212-90A8-AD9368279628}"/>
              </c:ext>
            </c:extLst>
          </c:dPt>
          <c:dPt>
            <c:idx val="1"/>
            <c:bubble3D val="0"/>
            <c:spPr>
              <a:solidFill>
                <a:srgbClr val="CFE0A1"/>
              </a:solidFill>
              <a:ln w="25400">
                <a:noFill/>
              </a:ln>
            </c:spPr>
            <c:extLst>
              <c:ext xmlns:c16="http://schemas.microsoft.com/office/drawing/2014/chart" uri="{C3380CC4-5D6E-409C-BE32-E72D297353CC}">
                <c16:uniqueId val="{00000003-79D1-4212-90A8-AD9368279628}"/>
              </c:ext>
            </c:extLst>
          </c:dPt>
          <c:dPt>
            <c:idx val="2"/>
            <c:bubble3D val="0"/>
            <c:spPr>
              <a:solidFill>
                <a:srgbClr val="DEDEF1"/>
              </a:solidFill>
              <a:ln w="25400">
                <a:noFill/>
              </a:ln>
            </c:spPr>
            <c:extLst>
              <c:ext xmlns:c16="http://schemas.microsoft.com/office/drawing/2014/chart" uri="{C3380CC4-5D6E-409C-BE32-E72D297353CC}">
                <c16:uniqueId val="{00000005-79D1-4212-90A8-AD9368279628}"/>
              </c:ext>
            </c:extLst>
          </c:dPt>
          <c:dLbls>
            <c:dLbl>
              <c:idx val="0"/>
              <c:layout>
                <c:manualLayout>
                  <c:x val="-0.10428542586022901"/>
                  <c:y val="6.573456095765807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9D1-4212-90A8-AD9368279628}"/>
                </c:ext>
              </c:extLst>
            </c:dLbl>
            <c:dLbl>
              <c:idx val="1"/>
              <c:layout>
                <c:manualLayout>
                  <c:x val="3.0349942520921148E-2"/>
                  <c:y val="-0.1562610229276895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9D1-4212-90A8-AD9368279628}"/>
                </c:ext>
              </c:extLst>
            </c:dLbl>
            <c:dLbl>
              <c:idx val="2"/>
              <c:layout>
                <c:manualLayout>
                  <c:x val="0.11127059666992176"/>
                  <c:y val="8.574789262453304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9D1-4212-90A8-AD9368279628}"/>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('T22'!$D$7,'T22'!$E$7,'T22'!$F$7)</c:f>
              <c:strCache>
                <c:ptCount val="3"/>
                <c:pt idx="0">
                  <c:v>unter 50 %</c:v>
                </c:pt>
                <c:pt idx="1">
                  <c:v>50–89 %</c:v>
                </c:pt>
                <c:pt idx="2">
                  <c:v>90–100 %</c:v>
                </c:pt>
              </c:strCache>
            </c:strRef>
          </c:cat>
          <c:val>
            <c:numRef>
              <c:f>('T22'!$D$9,'T22'!$E$9,'T22'!$F$9)</c:f>
              <c:numCache>
                <c:formatCode>#,##0</c:formatCode>
                <c:ptCount val="3"/>
                <c:pt idx="0">
                  <c:v>190</c:v>
                </c:pt>
                <c:pt idx="1">
                  <c:v>191</c:v>
                </c:pt>
                <c:pt idx="2">
                  <c:v>192</c:v>
                </c:pt>
              </c:numCache>
            </c:numRef>
          </c:val>
          <c:extLst>
            <c:ext xmlns:c16="http://schemas.microsoft.com/office/drawing/2014/chart" uri="{C3380CC4-5D6E-409C-BE32-E72D297353CC}">
              <c16:uniqueId val="{00000006-79D1-4212-90A8-AD936827962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paperSize="9" firstPageNumber="0" orientation="landscape"/>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4277580687029507"/>
          <c:y val="0.12112035570624494"/>
        </c:manualLayout>
      </c:layout>
      <c:overlay val="0"/>
      <c:spPr>
        <a:noFill/>
        <a:ln w="25400">
          <a:noFill/>
        </a:ln>
      </c:spPr>
    </c:title>
    <c:autoTitleDeleted val="0"/>
    <c:plotArea>
      <c:layout>
        <c:manualLayout>
          <c:layoutTarget val="inner"/>
          <c:xMode val="edge"/>
          <c:yMode val="edge"/>
          <c:x val="0.10320498399238556"/>
          <c:y val="0.25753221357245359"/>
          <c:w val="0.54269764356378525"/>
          <c:h val="0.55960890157852083"/>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extLst>
              <c:ext xmlns:c16="http://schemas.microsoft.com/office/drawing/2014/chart" uri="{C3380CC4-5D6E-409C-BE32-E72D297353CC}">
                <c16:uniqueId val="{00000001-9DB7-4DB5-94DB-C7D52243D954}"/>
              </c:ext>
            </c:extLst>
          </c:dPt>
          <c:dPt>
            <c:idx val="1"/>
            <c:bubble3D val="0"/>
            <c:spPr>
              <a:solidFill>
                <a:srgbClr val="CFE0A1"/>
              </a:solidFill>
              <a:ln w="25400">
                <a:noFill/>
              </a:ln>
            </c:spPr>
            <c:extLst>
              <c:ext xmlns:c16="http://schemas.microsoft.com/office/drawing/2014/chart" uri="{C3380CC4-5D6E-409C-BE32-E72D297353CC}">
                <c16:uniqueId val="{00000003-9DB7-4DB5-94DB-C7D52243D954}"/>
              </c:ext>
            </c:extLst>
          </c:dPt>
          <c:dPt>
            <c:idx val="2"/>
            <c:bubble3D val="0"/>
            <c:spPr>
              <a:solidFill>
                <a:srgbClr val="DEDEF1"/>
              </a:solidFill>
              <a:ln w="25400">
                <a:noFill/>
              </a:ln>
            </c:spPr>
            <c:extLst>
              <c:ext xmlns:c16="http://schemas.microsoft.com/office/drawing/2014/chart" uri="{C3380CC4-5D6E-409C-BE32-E72D297353CC}">
                <c16:uniqueId val="{00000005-9DB7-4DB5-94DB-C7D52243D954}"/>
              </c:ext>
            </c:extLst>
          </c:dPt>
          <c:dLbls>
            <c:dLbl>
              <c:idx val="0"/>
              <c:layout>
                <c:manualLayout>
                  <c:x val="-0.10987423102080694"/>
                  <c:y val="6.442066773315605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DB7-4DB5-94DB-C7D52243D954}"/>
                </c:ext>
              </c:extLst>
            </c:dLbl>
            <c:dLbl>
              <c:idx val="1"/>
              <c:layout>
                <c:manualLayout>
                  <c:x val="0.12000124195831988"/>
                  <c:y val="-0.100628674713813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DB7-4DB5-94DB-C7D52243D954}"/>
                </c:ext>
              </c:extLst>
            </c:dLbl>
            <c:dLbl>
              <c:idx val="2"/>
              <c:layout>
                <c:manualLayout>
                  <c:x val="5.9741507075022564E-2"/>
                  <c:y val="0.11816813135825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DB7-4DB5-94DB-C7D52243D954}"/>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('T22'!$D$7,'T22'!$E$7,'T22'!$F$7)</c:f>
              <c:strCache>
                <c:ptCount val="3"/>
                <c:pt idx="0">
                  <c:v>unter 50 %</c:v>
                </c:pt>
                <c:pt idx="1">
                  <c:v>50–89 %</c:v>
                </c:pt>
                <c:pt idx="2">
                  <c:v>90–100 %</c:v>
                </c:pt>
              </c:strCache>
            </c:strRef>
          </c:cat>
          <c:val>
            <c:numRef>
              <c:f>('T22'!$D$10,'T22'!$E$10,'T22'!$F$10)</c:f>
              <c:numCache>
                <c:formatCode>#,##0</c:formatCode>
                <c:ptCount val="3"/>
                <c:pt idx="0">
                  <c:v>204</c:v>
                </c:pt>
                <c:pt idx="1">
                  <c:v>159</c:v>
                </c:pt>
                <c:pt idx="2">
                  <c:v>64</c:v>
                </c:pt>
              </c:numCache>
            </c:numRef>
          </c:val>
          <c:extLst>
            <c:ext xmlns:c16="http://schemas.microsoft.com/office/drawing/2014/chart" uri="{C3380CC4-5D6E-409C-BE32-E72D297353CC}">
              <c16:uniqueId val="{00000006-9DB7-4DB5-94DB-C7D52243D954}"/>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3772374607020277"/>
          <c:y val="0.81095135062791368"/>
          <c:w val="0.23050119994446541"/>
          <c:h val="0.182058324503632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firstPageNumber="0" orientation="landscape"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47305901696088615"/>
          <c:y val="0.14129865494858468"/>
        </c:manualLayout>
      </c:layout>
      <c:overlay val="0"/>
      <c:spPr>
        <a:noFill/>
        <a:ln w="25400">
          <a:noFill/>
        </a:ln>
      </c:spPr>
    </c:title>
    <c:autoTitleDeleted val="0"/>
    <c:plotArea>
      <c:layout>
        <c:manualLayout>
          <c:layoutTarget val="inner"/>
          <c:xMode val="edge"/>
          <c:yMode val="edge"/>
          <c:x val="0.29491375331718012"/>
          <c:y val="0.27084978400362847"/>
          <c:w val="0.53655239649718467"/>
          <c:h val="0.53655223691939358"/>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extLst>
              <c:ext xmlns:c16="http://schemas.microsoft.com/office/drawing/2014/chart" uri="{C3380CC4-5D6E-409C-BE32-E72D297353CC}">
                <c16:uniqueId val="{00000001-D5A0-4637-B60D-22D79ADEC151}"/>
              </c:ext>
            </c:extLst>
          </c:dPt>
          <c:dPt>
            <c:idx val="1"/>
            <c:bubble3D val="0"/>
            <c:spPr>
              <a:solidFill>
                <a:srgbClr val="CFE0A1"/>
              </a:solidFill>
              <a:ln w="25400">
                <a:noFill/>
              </a:ln>
            </c:spPr>
            <c:extLst>
              <c:ext xmlns:c16="http://schemas.microsoft.com/office/drawing/2014/chart" uri="{C3380CC4-5D6E-409C-BE32-E72D297353CC}">
                <c16:uniqueId val="{00000003-D5A0-4637-B60D-22D79ADEC151}"/>
              </c:ext>
            </c:extLst>
          </c:dPt>
          <c:dPt>
            <c:idx val="2"/>
            <c:bubble3D val="0"/>
            <c:spPr>
              <a:solidFill>
                <a:srgbClr val="DEDEF1"/>
              </a:solidFill>
              <a:ln w="25400">
                <a:noFill/>
              </a:ln>
            </c:spPr>
            <c:extLst>
              <c:ext xmlns:c16="http://schemas.microsoft.com/office/drawing/2014/chart" uri="{C3380CC4-5D6E-409C-BE32-E72D297353CC}">
                <c16:uniqueId val="{00000005-D5A0-4637-B60D-22D79ADEC151}"/>
              </c:ext>
            </c:extLst>
          </c:dPt>
          <c:dLbls>
            <c:dLbl>
              <c:idx val="0"/>
              <c:layout>
                <c:manualLayout>
                  <c:x val="-0.10428542586022901"/>
                  <c:y val="6.573456095765807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5A0-4637-B60D-22D79ADEC151}"/>
                </c:ext>
              </c:extLst>
            </c:dLbl>
            <c:dLbl>
              <c:idx val="1"/>
              <c:layout>
                <c:manualLayout>
                  <c:x val="3.0349942520921148E-2"/>
                  <c:y val="-0.1562610229276895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5A0-4637-B60D-22D79ADEC151}"/>
                </c:ext>
              </c:extLst>
            </c:dLbl>
            <c:dLbl>
              <c:idx val="2"/>
              <c:layout>
                <c:manualLayout>
                  <c:x val="0.11127059666992176"/>
                  <c:y val="8.574789262453304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5A0-4637-B60D-22D79ADEC151}"/>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('T22'!$D$17,'T22'!$E$17,'T22'!$F$17)</c:f>
              <c:strCache>
                <c:ptCount val="3"/>
                <c:pt idx="0">
                  <c:v>unter 50 %</c:v>
                </c:pt>
                <c:pt idx="1">
                  <c:v>50–89 %</c:v>
                </c:pt>
                <c:pt idx="2">
                  <c:v>90–100 %</c:v>
                </c:pt>
              </c:strCache>
            </c:strRef>
          </c:cat>
          <c:val>
            <c:numRef>
              <c:f>('T22'!$D$19,'T22'!$E$19,'T22'!$F$19)</c:f>
              <c:numCache>
                <c:formatCode>#,##0</c:formatCode>
                <c:ptCount val="3"/>
                <c:pt idx="0">
                  <c:v>294</c:v>
                </c:pt>
                <c:pt idx="1">
                  <c:v>194</c:v>
                </c:pt>
                <c:pt idx="2">
                  <c:v>211</c:v>
                </c:pt>
              </c:numCache>
            </c:numRef>
          </c:val>
          <c:extLst>
            <c:ext xmlns:c16="http://schemas.microsoft.com/office/drawing/2014/chart" uri="{C3380CC4-5D6E-409C-BE32-E72D297353CC}">
              <c16:uniqueId val="{00000006-D5A0-4637-B60D-22D79ADEC151}"/>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paperSize="9" firstPageNumber="0" orientation="landscape"/>
  </c:printSettings>
  <c:userShapes r:id="rId2"/>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574278215223097"/>
          <c:y val="0.12867465221238281"/>
        </c:manualLayout>
      </c:layout>
      <c:overlay val="0"/>
      <c:spPr>
        <a:noFill/>
        <a:ln w="25400">
          <a:noFill/>
        </a:ln>
      </c:spPr>
    </c:title>
    <c:autoTitleDeleted val="0"/>
    <c:plotArea>
      <c:layout>
        <c:manualLayout>
          <c:layoutTarget val="inner"/>
          <c:xMode val="edge"/>
          <c:yMode val="edge"/>
          <c:x val="0.10320498399238556"/>
          <c:y val="0.25753221357245359"/>
          <c:w val="0.54269764356378525"/>
          <c:h val="0.55960890157852083"/>
        </c:manualLayout>
      </c:layout>
      <c:pieChart>
        <c:varyColors val="1"/>
        <c:ser>
          <c:idx val="0"/>
          <c:order val="0"/>
          <c:spPr>
            <a:solidFill>
              <a:srgbClr val="757468"/>
            </a:solidFill>
            <a:ln w="12700">
              <a:solidFill>
                <a:srgbClr val="000000"/>
              </a:solidFill>
              <a:prstDash val="solid"/>
            </a:ln>
          </c:spPr>
          <c:dPt>
            <c:idx val="0"/>
            <c:bubble3D val="0"/>
            <c:spPr>
              <a:solidFill>
                <a:srgbClr val="99ADB3"/>
              </a:solidFill>
              <a:ln w="25400">
                <a:noFill/>
              </a:ln>
            </c:spPr>
            <c:extLst>
              <c:ext xmlns:c16="http://schemas.microsoft.com/office/drawing/2014/chart" uri="{C3380CC4-5D6E-409C-BE32-E72D297353CC}">
                <c16:uniqueId val="{00000001-ECCE-4EB2-BFF1-6B130344FDB6}"/>
              </c:ext>
            </c:extLst>
          </c:dPt>
          <c:dPt>
            <c:idx val="1"/>
            <c:bubble3D val="0"/>
            <c:spPr>
              <a:solidFill>
                <a:srgbClr val="CFE0A1"/>
              </a:solidFill>
              <a:ln w="25400">
                <a:noFill/>
              </a:ln>
            </c:spPr>
            <c:extLst>
              <c:ext xmlns:c16="http://schemas.microsoft.com/office/drawing/2014/chart" uri="{C3380CC4-5D6E-409C-BE32-E72D297353CC}">
                <c16:uniqueId val="{00000003-ECCE-4EB2-BFF1-6B130344FDB6}"/>
              </c:ext>
            </c:extLst>
          </c:dPt>
          <c:dPt>
            <c:idx val="2"/>
            <c:bubble3D val="0"/>
            <c:spPr>
              <a:solidFill>
                <a:srgbClr val="DEDEF1"/>
              </a:solidFill>
              <a:ln w="25400">
                <a:noFill/>
              </a:ln>
            </c:spPr>
            <c:extLst>
              <c:ext xmlns:c16="http://schemas.microsoft.com/office/drawing/2014/chart" uri="{C3380CC4-5D6E-409C-BE32-E72D297353CC}">
                <c16:uniqueId val="{00000005-ECCE-4EB2-BFF1-6B130344FDB6}"/>
              </c:ext>
            </c:extLst>
          </c:dPt>
          <c:dLbls>
            <c:dLbl>
              <c:idx val="0"/>
              <c:layout>
                <c:manualLayout>
                  <c:x val="-0.10987423102080694"/>
                  <c:y val="6.442066773315605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CCE-4EB2-BFF1-6B130344FDB6}"/>
                </c:ext>
              </c:extLst>
            </c:dLbl>
            <c:dLbl>
              <c:idx val="1"/>
              <c:layout>
                <c:manualLayout>
                  <c:x val="0.12000124195831988"/>
                  <c:y val="-0.100628674713813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CCE-4EB2-BFF1-6B130344FDB6}"/>
                </c:ext>
              </c:extLst>
            </c:dLbl>
            <c:dLbl>
              <c:idx val="2"/>
              <c:layout>
                <c:manualLayout>
                  <c:x val="5.9741507075022564E-2"/>
                  <c:y val="0.11816813135825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CCE-4EB2-BFF1-6B130344FDB6}"/>
                </c:ext>
              </c:extLst>
            </c:dLbl>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('T22'!$D$17,'T22'!$E$17,'T22'!$F$17)</c:f>
              <c:strCache>
                <c:ptCount val="3"/>
                <c:pt idx="0">
                  <c:v>unter 50 %</c:v>
                </c:pt>
                <c:pt idx="1">
                  <c:v>50–89 %</c:v>
                </c:pt>
                <c:pt idx="2">
                  <c:v>90–100 %</c:v>
                </c:pt>
              </c:strCache>
            </c:strRef>
          </c:cat>
          <c:val>
            <c:numRef>
              <c:f>('T22'!$D$20,'T22'!$E$20,'T22'!$F$20)</c:f>
              <c:numCache>
                <c:formatCode>#,##0</c:formatCode>
                <c:ptCount val="3"/>
                <c:pt idx="0">
                  <c:v>189</c:v>
                </c:pt>
                <c:pt idx="1">
                  <c:v>129</c:v>
                </c:pt>
                <c:pt idx="2">
                  <c:v>40</c:v>
                </c:pt>
              </c:numCache>
            </c:numRef>
          </c:val>
          <c:extLst>
            <c:ext xmlns:c16="http://schemas.microsoft.com/office/drawing/2014/chart" uri="{C3380CC4-5D6E-409C-BE32-E72D297353CC}">
              <c16:uniqueId val="{00000006-ECCE-4EB2-BFF1-6B130344FDB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0555555555551" footer="0.51180555555555551"/>
    <c:pageSetup firstPageNumber="0" orientation="landscape" horizontalDpi="300" verticalDpi="300"/>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Volksschule: Indexierte Entwicklung der Vollzeitaquivalente und Lernenden (1998 = 0%), 1998–2017</a:t>
            </a:r>
          </a:p>
        </c:rich>
      </c:tx>
      <c:layout>
        <c:manualLayout>
          <c:xMode val="edge"/>
          <c:yMode val="edge"/>
          <c:x val="0.12612626124437148"/>
          <c:y val="3.125E-2"/>
        </c:manualLayout>
      </c:layout>
      <c:overlay val="0"/>
      <c:spPr>
        <a:noFill/>
        <a:ln w="25400">
          <a:noFill/>
        </a:ln>
      </c:spPr>
    </c:title>
    <c:autoTitleDeleted val="0"/>
    <c:plotArea>
      <c:layout>
        <c:manualLayout>
          <c:layoutTarget val="inner"/>
          <c:xMode val="edge"/>
          <c:yMode val="edge"/>
          <c:x val="7.2072162655046776E-2"/>
          <c:y val="0.20982165725888635"/>
          <c:w val="0.72072162655046779"/>
          <c:h val="0.68973289460633913"/>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'T24'!$B$28:$B$47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'T24'!$C$28:$C$47</c:f>
              <c:numCache>
                <c:formatCode>#,##0.0</c:formatCode>
                <c:ptCount val="20"/>
                <c:pt idx="0">
                  <c:v>0</c:v>
                </c:pt>
                <c:pt idx="1">
                  <c:v>2.0535302261190509</c:v>
                </c:pt>
                <c:pt idx="2">
                  <c:v>1.6382095062298134</c:v>
                </c:pt>
                <c:pt idx="3">
                  <c:v>0.34610059990771447</c:v>
                </c:pt>
                <c:pt idx="4">
                  <c:v>1.1767420396862036</c:v>
                </c:pt>
                <c:pt idx="5">
                  <c:v>2.9072450392247333</c:v>
                </c:pt>
                <c:pt idx="6">
                  <c:v>1.0152284263959359</c:v>
                </c:pt>
                <c:pt idx="7">
                  <c:v>0.53068758652514703</c:v>
                </c:pt>
                <c:pt idx="8">
                  <c:v>0.59990770650668424</c:v>
                </c:pt>
                <c:pt idx="9">
                  <c:v>-0.23073373327180491</c:v>
                </c:pt>
                <c:pt idx="10">
                  <c:v>0.87678818643286149</c:v>
                </c:pt>
                <c:pt idx="11">
                  <c:v>1.6612828795570067</c:v>
                </c:pt>
                <c:pt idx="12">
                  <c:v>2.4227041993539586</c:v>
                </c:pt>
                <c:pt idx="13">
                  <c:v>4.1762805722196532</c:v>
                </c:pt>
                <c:pt idx="14">
                  <c:v>3.9455468389478483</c:v>
                </c:pt>
                <c:pt idx="15">
                  <c:v>3.1449007844946948</c:v>
                </c:pt>
                <c:pt idx="16">
                  <c:v>3.1149053991693592</c:v>
                </c:pt>
                <c:pt idx="17">
                  <c:v>2.5611444393170331</c:v>
                </c:pt>
                <c:pt idx="18">
                  <c:v>5.0299953853253356</c:v>
                </c:pt>
                <c:pt idx="19">
                  <c:v>5.4012459621596776</c:v>
                </c:pt>
              </c:numCache>
            </c:numRef>
          </c:val>
          <c:smooth val="0"/>
          <c:extLst>
            <c:ext xmlns:c16="http://schemas.microsoft.com/office/drawing/2014/chart" uri="{C3380CC4-5D6E-409C-BE32-E72D297353CC}">
              <c16:uniqueId val="{00000000-718A-4B32-9DD5-18CD66683BC8}"/>
            </c:ext>
          </c:extLst>
        </c:ser>
        <c:ser>
          <c:idx val="1"/>
          <c:order val="1"/>
          <c:tx>
            <c:strRef>
              <c:f>'T24'!$F$4:$H$4</c:f>
              <c:strCache>
                <c:ptCount val="1"/>
                <c:pt idx="0">
                  <c:v>Lernende</c:v>
                </c:pt>
              </c:strCache>
            </c:strRef>
          </c:tx>
          <c:spPr>
            <a:ln w="38100">
              <a:solidFill>
                <a:srgbClr val="CFE0A1"/>
              </a:solidFill>
              <a:prstDash val="solid"/>
            </a:ln>
          </c:spPr>
          <c:marker>
            <c:symbol val="none"/>
          </c:marker>
          <c:cat>
            <c:numRef>
              <c:f>'T24'!$B$28:$B$47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'T24'!$F$28:$F$47</c:f>
              <c:numCache>
                <c:formatCode>#,##0.0</c:formatCode>
                <c:ptCount val="20"/>
                <c:pt idx="0">
                  <c:v>0</c:v>
                </c:pt>
                <c:pt idx="1">
                  <c:v>0.52035365629028263</c:v>
                </c:pt>
                <c:pt idx="2">
                  <c:v>-0.46048996131884223</c:v>
                </c:pt>
                <c:pt idx="3">
                  <c:v>-0.92404985571315024</c:v>
                </c:pt>
                <c:pt idx="4">
                  <c:v>-0.97623871799595463</c:v>
                </c:pt>
                <c:pt idx="5">
                  <c:v>-0.61552158162952253</c:v>
                </c:pt>
                <c:pt idx="6">
                  <c:v>-1.1466200036839211</c:v>
                </c:pt>
                <c:pt idx="7">
                  <c:v>-2.6493522441210757</c:v>
                </c:pt>
                <c:pt idx="8">
                  <c:v>-4.1336648861054783</c:v>
                </c:pt>
                <c:pt idx="9">
                  <c:v>-5.7453797507214404</c:v>
                </c:pt>
                <c:pt idx="10">
                  <c:v>-7.1544790323571021</c:v>
                </c:pt>
                <c:pt idx="11">
                  <c:v>-8.1875115122490314</c:v>
                </c:pt>
                <c:pt idx="12">
                  <c:v>-8.8782464542272947</c:v>
                </c:pt>
                <c:pt idx="13">
                  <c:v>-9.4062749432062418</c:v>
                </c:pt>
                <c:pt idx="14">
                  <c:v>-10.055565788665817</c:v>
                </c:pt>
                <c:pt idx="15">
                  <c:v>-10.150733714005028</c:v>
                </c:pt>
                <c:pt idx="16">
                  <c:v>-9.7884816111008774</c:v>
                </c:pt>
                <c:pt idx="17">
                  <c:v>-9.4523239393381289</c:v>
                </c:pt>
                <c:pt idx="18">
                  <c:v>-7.8160496101184975</c:v>
                </c:pt>
                <c:pt idx="19">
                  <c:v>-6.5113280530484445</c:v>
                </c:pt>
              </c:numCache>
            </c:numRef>
          </c:val>
          <c:smooth val="0"/>
          <c:extLst>
            <c:ext xmlns:c16="http://schemas.microsoft.com/office/drawing/2014/chart" uri="{C3380CC4-5D6E-409C-BE32-E72D297353CC}">
              <c16:uniqueId val="{00000001-718A-4B32-9DD5-18CD66683BC8}"/>
            </c:ext>
          </c:extLst>
        </c:ser>
        <c:dLbls>
          <c:showLegendKey val="0"/>
          <c:showVal val="0"/>
          <c:showCatName val="0"/>
          <c:showSerName val="0"/>
          <c:showPercent val="0"/>
          <c:showBubbleSize val="0"/>
        </c:dLbls>
        <c:smooth val="0"/>
        <c:axId val="145716352"/>
        <c:axId val="145717888"/>
      </c:lineChart>
      <c:catAx>
        <c:axId val="1457163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717888"/>
        <c:crossesAt val="-15"/>
        <c:auto val="1"/>
        <c:lblAlgn val="ctr"/>
        <c:lblOffset val="100"/>
        <c:tickLblSkip val="2"/>
        <c:tickMarkSkip val="1"/>
        <c:noMultiLvlLbl val="0"/>
      </c:catAx>
      <c:valAx>
        <c:axId val="145717888"/>
        <c:scaling>
          <c:orientation val="minMax"/>
          <c:max val="30"/>
          <c:min val="-15"/>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716352"/>
        <c:crosses val="autoZero"/>
        <c:crossBetween val="between"/>
        <c:majorUnit val="5"/>
      </c:valAx>
      <c:spPr>
        <a:solidFill>
          <a:srgbClr val="FFFFFF"/>
        </a:solidFill>
        <a:ln w="12700">
          <a:solidFill>
            <a:srgbClr val="808080"/>
          </a:solidFill>
          <a:prstDash val="solid"/>
        </a:ln>
      </c:spPr>
    </c:plotArea>
    <c:legend>
      <c:legendPos val="r"/>
      <c:layout>
        <c:manualLayout>
          <c:xMode val="edge"/>
          <c:yMode val="edge"/>
          <c:x val="0.80695088789576974"/>
          <c:y val="0.50669689726284217"/>
          <c:w val="0.18404145427767471"/>
          <c:h val="9.5982142857142905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Mittelschule: Indexierte Entwicklung der Vollzeitaquivalente und Lernenden (1998 = 0%), 1998–2017</a:t>
            </a:r>
          </a:p>
        </c:rich>
      </c:tx>
      <c:layout>
        <c:manualLayout>
          <c:xMode val="edge"/>
          <c:yMode val="edge"/>
          <c:x val="0.12853483931475146"/>
          <c:y val="3.1180400890868598E-2"/>
        </c:manualLayout>
      </c:layout>
      <c:overlay val="0"/>
      <c:spPr>
        <a:noFill/>
        <a:ln w="25400">
          <a:noFill/>
        </a:ln>
      </c:spPr>
    </c:title>
    <c:autoTitleDeleted val="0"/>
    <c:plotArea>
      <c:layout>
        <c:manualLayout>
          <c:layoutTarget val="inner"/>
          <c:xMode val="edge"/>
          <c:yMode val="edge"/>
          <c:x val="7.1979479622403961E-2"/>
          <c:y val="0.20935412026726058"/>
          <c:w val="0.72108014407443977"/>
          <c:h val="0.69042316258351888"/>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'T24'!$B$28:$B$47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'T24'!$D$28:$D$47</c:f>
              <c:numCache>
                <c:formatCode>#,##0.0</c:formatCode>
                <c:ptCount val="20"/>
                <c:pt idx="0">
                  <c:v>0</c:v>
                </c:pt>
                <c:pt idx="1">
                  <c:v>-0.25510204081632537</c:v>
                </c:pt>
                <c:pt idx="2">
                  <c:v>-1.5306122448979522</c:v>
                </c:pt>
                <c:pt idx="3">
                  <c:v>-1.7857142857142918</c:v>
                </c:pt>
                <c:pt idx="4">
                  <c:v>-3.8265306122448948</c:v>
                </c:pt>
                <c:pt idx="5">
                  <c:v>3.5714285714285836</c:v>
                </c:pt>
                <c:pt idx="6">
                  <c:v>0.25510204081633958</c:v>
                </c:pt>
                <c:pt idx="7">
                  <c:v>4.8469387755102105</c:v>
                </c:pt>
                <c:pt idx="8">
                  <c:v>11.479591836734699</c:v>
                </c:pt>
                <c:pt idx="9">
                  <c:v>11.479591836734699</c:v>
                </c:pt>
                <c:pt idx="10">
                  <c:v>11.734693877551024</c:v>
                </c:pt>
                <c:pt idx="11">
                  <c:v>16.836734693877546</c:v>
                </c:pt>
                <c:pt idx="12">
                  <c:v>23.214285714285722</c:v>
                </c:pt>
                <c:pt idx="13">
                  <c:v>27.806122448979593</c:v>
                </c:pt>
                <c:pt idx="14">
                  <c:v>31.887755102040813</c:v>
                </c:pt>
                <c:pt idx="15">
                  <c:v>33.673469387755119</c:v>
                </c:pt>
                <c:pt idx="16">
                  <c:v>33.928571428571416</c:v>
                </c:pt>
                <c:pt idx="17">
                  <c:v>34.693877551020393</c:v>
                </c:pt>
                <c:pt idx="18">
                  <c:v>25.841836734693885</c:v>
                </c:pt>
                <c:pt idx="19">
                  <c:v>30.102040816326536</c:v>
                </c:pt>
              </c:numCache>
            </c:numRef>
          </c:val>
          <c:smooth val="0"/>
          <c:extLst>
            <c:ext xmlns:c16="http://schemas.microsoft.com/office/drawing/2014/chart" uri="{C3380CC4-5D6E-409C-BE32-E72D297353CC}">
              <c16:uniqueId val="{00000000-0E46-48A3-9F39-FE559B755B1B}"/>
            </c:ext>
          </c:extLst>
        </c:ser>
        <c:ser>
          <c:idx val="1"/>
          <c:order val="1"/>
          <c:tx>
            <c:strRef>
              <c:f>'T24'!$F$4:$H$4</c:f>
              <c:strCache>
                <c:ptCount val="1"/>
                <c:pt idx="0">
                  <c:v>Lernende</c:v>
                </c:pt>
              </c:strCache>
            </c:strRef>
          </c:tx>
          <c:spPr>
            <a:ln w="38100">
              <a:solidFill>
                <a:srgbClr val="CFE0A1"/>
              </a:solidFill>
              <a:prstDash val="solid"/>
            </a:ln>
          </c:spPr>
          <c:marker>
            <c:symbol val="none"/>
          </c:marker>
          <c:cat>
            <c:numRef>
              <c:f>'T24'!$B$28:$B$47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'T24'!$G$28:$G$47</c:f>
              <c:numCache>
                <c:formatCode>#,##0.0</c:formatCode>
                <c:ptCount val="20"/>
                <c:pt idx="0">
                  <c:v>0</c:v>
                </c:pt>
                <c:pt idx="1">
                  <c:v>-2.2792022792022806</c:v>
                </c:pt>
                <c:pt idx="2">
                  <c:v>-4.2022792022792004</c:v>
                </c:pt>
                <c:pt idx="3">
                  <c:v>-6.4339981006647662</c:v>
                </c:pt>
                <c:pt idx="4">
                  <c:v>-6.8613485280151991</c:v>
                </c:pt>
                <c:pt idx="5">
                  <c:v>-1.0921177587844255</c:v>
                </c:pt>
                <c:pt idx="6">
                  <c:v>1.6144349477682738</c:v>
                </c:pt>
                <c:pt idx="7">
                  <c:v>4.795821462488135</c:v>
                </c:pt>
                <c:pt idx="8">
                  <c:v>8.8793922127255627</c:v>
                </c:pt>
                <c:pt idx="9">
                  <c:v>8.4995251661918303</c:v>
                </c:pt>
                <c:pt idx="10">
                  <c:v>10.208926875593534</c:v>
                </c:pt>
                <c:pt idx="11">
                  <c:v>14.411206077872734</c:v>
                </c:pt>
                <c:pt idx="12">
                  <c:v>19.966761633428291</c:v>
                </c:pt>
                <c:pt idx="13">
                  <c:v>24.002849002849018</c:v>
                </c:pt>
                <c:pt idx="14">
                  <c:v>28.442545109211778</c:v>
                </c:pt>
                <c:pt idx="15">
                  <c:v>31.505223171889838</c:v>
                </c:pt>
                <c:pt idx="16">
                  <c:v>34.164292497625837</c:v>
                </c:pt>
                <c:pt idx="17">
                  <c:v>32.407407407407419</c:v>
                </c:pt>
                <c:pt idx="18">
                  <c:v>32.692307692307679</c:v>
                </c:pt>
                <c:pt idx="19">
                  <c:v>31.742640075973412</c:v>
                </c:pt>
              </c:numCache>
            </c:numRef>
          </c:val>
          <c:smooth val="0"/>
          <c:extLst>
            <c:ext xmlns:c16="http://schemas.microsoft.com/office/drawing/2014/chart" uri="{C3380CC4-5D6E-409C-BE32-E72D297353CC}">
              <c16:uniqueId val="{00000001-0E46-48A3-9F39-FE559B755B1B}"/>
            </c:ext>
          </c:extLst>
        </c:ser>
        <c:dLbls>
          <c:showLegendKey val="0"/>
          <c:showVal val="0"/>
          <c:showCatName val="0"/>
          <c:showSerName val="0"/>
          <c:showPercent val="0"/>
          <c:showBubbleSize val="0"/>
        </c:dLbls>
        <c:smooth val="0"/>
        <c:axId val="145838080"/>
        <c:axId val="145839616"/>
      </c:lineChart>
      <c:catAx>
        <c:axId val="1458380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839616"/>
        <c:crossesAt val="-10"/>
        <c:auto val="1"/>
        <c:lblAlgn val="ctr"/>
        <c:lblOffset val="100"/>
        <c:tickLblSkip val="2"/>
        <c:tickMarkSkip val="1"/>
        <c:noMultiLvlLbl val="0"/>
      </c:catAx>
      <c:valAx>
        <c:axId val="145839616"/>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838080"/>
        <c:crosses val="autoZero"/>
        <c:crossBetween val="between"/>
      </c:valAx>
      <c:spPr>
        <a:solidFill>
          <a:srgbClr val="FFFFFF"/>
        </a:solidFill>
        <a:ln w="12700">
          <a:solidFill>
            <a:srgbClr val="808080"/>
          </a:solidFill>
          <a:prstDash val="solid"/>
        </a:ln>
      </c:spPr>
    </c:plotArea>
    <c:legend>
      <c:legendPos val="r"/>
      <c:layout>
        <c:manualLayout>
          <c:xMode val="edge"/>
          <c:yMode val="edge"/>
          <c:x val="0.80719848322301613"/>
          <c:y val="0.50779510022271712"/>
          <c:w val="0.18380476219392883"/>
          <c:h val="9.5768374164810655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Berufsschulen: Indexierte Entwicklung der Vollzeitaquivalente und Lernenden (1998 = 0%), 1998–2017</a:t>
            </a:r>
          </a:p>
        </c:rich>
      </c:tx>
      <c:layout>
        <c:manualLayout>
          <c:xMode val="edge"/>
          <c:yMode val="edge"/>
          <c:x val="0.11553273427471117"/>
          <c:y val="3.111111111111111E-2"/>
        </c:manualLayout>
      </c:layout>
      <c:overlay val="0"/>
      <c:spPr>
        <a:noFill/>
        <a:ln w="25400">
          <a:noFill/>
        </a:ln>
      </c:spPr>
    </c:title>
    <c:autoTitleDeleted val="0"/>
    <c:plotArea>
      <c:layout>
        <c:manualLayout>
          <c:layoutTarget val="inner"/>
          <c:xMode val="edge"/>
          <c:yMode val="edge"/>
          <c:x val="7.1887034659820284E-2"/>
          <c:y val="0.20888934220777389"/>
          <c:w val="0.72143774069319644"/>
          <c:h val="0.6911126109214647"/>
        </c:manualLayout>
      </c:layout>
      <c:lineChart>
        <c:grouping val="standard"/>
        <c:varyColors val="0"/>
        <c:ser>
          <c:idx val="0"/>
          <c:order val="0"/>
          <c:tx>
            <c:strRef>
              <c:f>'T24'!$C$4:$E$4</c:f>
              <c:strCache>
                <c:ptCount val="1"/>
                <c:pt idx="0">
                  <c:v>Vollzeitäquivalente</c:v>
                </c:pt>
              </c:strCache>
            </c:strRef>
          </c:tx>
          <c:spPr>
            <a:ln w="38100">
              <a:solidFill>
                <a:srgbClr val="617D84"/>
              </a:solidFill>
              <a:prstDash val="solid"/>
            </a:ln>
          </c:spPr>
          <c:marker>
            <c:symbol val="none"/>
          </c:marker>
          <c:cat>
            <c:numRef>
              <c:f>'T24'!$B$28:$B$47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'T24'!$E$28:$E$47</c:f>
              <c:numCache>
                <c:formatCode>#,##0.0</c:formatCode>
                <c:ptCount val="20"/>
                <c:pt idx="0">
                  <c:v>0</c:v>
                </c:pt>
                <c:pt idx="1">
                  <c:v>1.6901408450704167</c:v>
                </c:pt>
                <c:pt idx="2">
                  <c:v>8.7323943661971981</c:v>
                </c:pt>
                <c:pt idx="3">
                  <c:v>9.0140845070422699</c:v>
                </c:pt>
                <c:pt idx="4">
                  <c:v>13.521126760563391</c:v>
                </c:pt>
                <c:pt idx="5">
                  <c:v>12.112676056338032</c:v>
                </c:pt>
                <c:pt idx="6">
                  <c:v>10.704225352112687</c:v>
                </c:pt>
                <c:pt idx="7">
                  <c:v>7.3239436619718248</c:v>
                </c:pt>
                <c:pt idx="8">
                  <c:v>8.169014084507026</c:v>
                </c:pt>
                <c:pt idx="9">
                  <c:v>13.521126760563391</c:v>
                </c:pt>
                <c:pt idx="10">
                  <c:v>14.366197183098592</c:v>
                </c:pt>
                <c:pt idx="11">
                  <c:v>18.028169014084511</c:v>
                </c:pt>
                <c:pt idx="12">
                  <c:v>23.661971830985905</c:v>
                </c:pt>
                <c:pt idx="13">
                  <c:v>24.507042253521121</c:v>
                </c:pt>
                <c:pt idx="14">
                  <c:v>27.605633802816911</c:v>
                </c:pt>
                <c:pt idx="15">
                  <c:v>30.140845070422529</c:v>
                </c:pt>
                <c:pt idx="16">
                  <c:v>26.760563380281695</c:v>
                </c:pt>
                <c:pt idx="17">
                  <c:v>25.070422535211279</c:v>
                </c:pt>
                <c:pt idx="18">
                  <c:v>24.225352112676049</c:v>
                </c:pt>
                <c:pt idx="19">
                  <c:v>17.74647887323944</c:v>
                </c:pt>
              </c:numCache>
            </c:numRef>
          </c:val>
          <c:smooth val="0"/>
          <c:extLst>
            <c:ext xmlns:c16="http://schemas.microsoft.com/office/drawing/2014/chart" uri="{C3380CC4-5D6E-409C-BE32-E72D297353CC}">
              <c16:uniqueId val="{00000000-E0D6-48AA-B739-70B509FF87EE}"/>
            </c:ext>
          </c:extLst>
        </c:ser>
        <c:ser>
          <c:idx val="1"/>
          <c:order val="1"/>
          <c:tx>
            <c:strRef>
              <c:f>'T24'!$F$4:$H$4</c:f>
              <c:strCache>
                <c:ptCount val="1"/>
                <c:pt idx="0">
                  <c:v>Lernende</c:v>
                </c:pt>
              </c:strCache>
            </c:strRef>
          </c:tx>
          <c:spPr>
            <a:ln w="38100">
              <a:solidFill>
                <a:srgbClr val="CFE0A1"/>
              </a:solidFill>
              <a:prstDash val="solid"/>
            </a:ln>
          </c:spPr>
          <c:marker>
            <c:symbol val="none"/>
          </c:marker>
          <c:cat>
            <c:numRef>
              <c:f>'T24'!$B$28:$B$47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'T24'!$H$28:$H$47</c:f>
              <c:numCache>
                <c:formatCode>#,##0.0</c:formatCode>
                <c:ptCount val="20"/>
                <c:pt idx="0">
                  <c:v>0</c:v>
                </c:pt>
                <c:pt idx="1">
                  <c:v>3.3476060724017174</c:v>
                </c:pt>
                <c:pt idx="2">
                  <c:v>8.1121058777734447</c:v>
                </c:pt>
                <c:pt idx="3">
                  <c:v>10.182950564421958</c:v>
                </c:pt>
                <c:pt idx="4">
                  <c:v>8.7193460490463224</c:v>
                </c:pt>
                <c:pt idx="5">
                  <c:v>9.4200077851303945</c:v>
                </c:pt>
                <c:pt idx="6">
                  <c:v>10.751265083690157</c:v>
                </c:pt>
                <c:pt idx="7">
                  <c:v>10.471000389256517</c:v>
                </c:pt>
                <c:pt idx="8">
                  <c:v>12.954456987154543</c:v>
                </c:pt>
                <c:pt idx="9">
                  <c:v>18.349552355001947</c:v>
                </c:pt>
                <c:pt idx="10">
                  <c:v>21.377968080965346</c:v>
                </c:pt>
                <c:pt idx="11">
                  <c:v>22.210977033865319</c:v>
                </c:pt>
                <c:pt idx="12">
                  <c:v>21.1132736473336</c:v>
                </c:pt>
                <c:pt idx="13">
                  <c:v>20.326975476839237</c:v>
                </c:pt>
                <c:pt idx="14">
                  <c:v>18.108213312573</c:v>
                </c:pt>
                <c:pt idx="15">
                  <c:v>16.831451926819781</c:v>
                </c:pt>
                <c:pt idx="16">
                  <c:v>15.819384974698323</c:v>
                </c:pt>
                <c:pt idx="17">
                  <c:v>11.841183339820944</c:v>
                </c:pt>
                <c:pt idx="18">
                  <c:v>10.011677695601406</c:v>
                </c:pt>
                <c:pt idx="19">
                  <c:v>7.3569482288828425</c:v>
                </c:pt>
              </c:numCache>
            </c:numRef>
          </c:val>
          <c:smooth val="0"/>
          <c:extLst>
            <c:ext xmlns:c16="http://schemas.microsoft.com/office/drawing/2014/chart" uri="{C3380CC4-5D6E-409C-BE32-E72D297353CC}">
              <c16:uniqueId val="{00000001-E0D6-48AA-B739-70B509FF87EE}"/>
            </c:ext>
          </c:extLst>
        </c:ser>
        <c:dLbls>
          <c:showLegendKey val="0"/>
          <c:showVal val="0"/>
          <c:showCatName val="0"/>
          <c:showSerName val="0"/>
          <c:showPercent val="0"/>
          <c:showBubbleSize val="0"/>
        </c:dLbls>
        <c:smooth val="0"/>
        <c:axId val="145869440"/>
        <c:axId val="145879424"/>
      </c:lineChart>
      <c:catAx>
        <c:axId val="1458694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879424"/>
        <c:crossesAt val="-10"/>
        <c:auto val="1"/>
        <c:lblAlgn val="ctr"/>
        <c:lblOffset val="100"/>
        <c:tickLblSkip val="2"/>
        <c:tickMarkSkip val="1"/>
        <c:noMultiLvlLbl val="0"/>
      </c:catAx>
      <c:valAx>
        <c:axId val="145879424"/>
        <c:scaling>
          <c:orientation val="minMax"/>
          <c:max val="35"/>
          <c:min val="-10"/>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45869440"/>
        <c:crosses val="autoZero"/>
        <c:crossBetween val="between"/>
      </c:valAx>
      <c:spPr>
        <a:solidFill>
          <a:srgbClr val="FFFFFF"/>
        </a:solidFill>
        <a:ln w="12700">
          <a:solidFill>
            <a:srgbClr val="808080"/>
          </a:solidFill>
          <a:prstDash val="solid"/>
        </a:ln>
      </c:spPr>
    </c:plotArea>
    <c:legend>
      <c:legendPos val="r"/>
      <c:layout>
        <c:manualLayout>
          <c:xMode val="edge"/>
          <c:yMode val="edge"/>
          <c:x val="0.80744544287548137"/>
          <c:y val="0.50666783318751829"/>
          <c:w val="0.18356867779204111"/>
          <c:h val="9.5555788859725821E-2"/>
        </c:manualLayout>
      </c:layout>
      <c:overlay val="0"/>
      <c:spPr>
        <a:solidFill>
          <a:srgbClr val="FFFFFF"/>
        </a:solidFill>
        <a:ln w="25400">
          <a:noFill/>
        </a:ln>
      </c:spPr>
      <c:txPr>
        <a:bodyPr/>
        <a:lstStyle/>
        <a:p>
          <a:pPr>
            <a:defRPr sz="93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1553925759280095"/>
          <c:y val="9.9950480694162527E-2"/>
        </c:manualLayout>
      </c:layout>
      <c:overlay val="0"/>
      <c:spPr>
        <a:noFill/>
        <a:ln w="25400">
          <a:noFill/>
        </a:ln>
      </c:spPr>
    </c:title>
    <c:autoTitleDeleted val="0"/>
    <c:plotArea>
      <c:layout>
        <c:manualLayout>
          <c:layoutTarget val="inner"/>
          <c:xMode val="edge"/>
          <c:yMode val="edge"/>
          <c:x val="0.3323272590926134"/>
          <c:y val="0.24643126408065852"/>
          <c:w val="0.53398965532856135"/>
          <c:h val="0.55062940078665801"/>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442F-4E27-A66F-431E100C240D}"/>
              </c:ext>
            </c:extLst>
          </c:dPt>
          <c:dPt>
            <c:idx val="1"/>
            <c:bubble3D val="0"/>
            <c:spPr>
              <a:solidFill>
                <a:srgbClr val="99ADB3"/>
              </a:solidFill>
              <a:ln w="25400">
                <a:noFill/>
              </a:ln>
            </c:spPr>
            <c:extLst>
              <c:ext xmlns:c16="http://schemas.microsoft.com/office/drawing/2014/chart" uri="{C3380CC4-5D6E-409C-BE32-E72D297353CC}">
                <c16:uniqueId val="{00000002-442F-4E27-A66F-431E100C240D}"/>
              </c:ext>
            </c:extLst>
          </c:dPt>
          <c:dPt>
            <c:idx val="2"/>
            <c:bubble3D val="0"/>
            <c:spPr>
              <a:solidFill>
                <a:srgbClr val="CFE0A1"/>
              </a:solidFill>
              <a:ln w="25400">
                <a:noFill/>
              </a:ln>
            </c:spPr>
            <c:extLst>
              <c:ext xmlns:c16="http://schemas.microsoft.com/office/drawing/2014/chart" uri="{C3380CC4-5D6E-409C-BE32-E72D297353CC}">
                <c16:uniqueId val="{00000004-442F-4E27-A66F-431E100C240D}"/>
              </c:ext>
            </c:extLst>
          </c:dPt>
          <c:dLbls>
            <c:spPr>
              <a:noFill/>
              <a:ln>
                <a:noFill/>
              </a:ln>
              <a:effectLst/>
            </c:spPr>
            <c:txPr>
              <a:bodyPr/>
              <a:lstStyle/>
              <a:p>
                <a:pPr>
                  <a:defRPr sz="1000" baseline="0">
                    <a:latin typeface="Arial" panose="020B0604020202020204" pitchFamily="34" charset="0"/>
                  </a:defRPr>
                </a:pPr>
                <a:endParaRPr lang="de-DE"/>
              </a:p>
            </c:txPr>
            <c:dLblPos val="ctr"/>
            <c:showLegendKey val="0"/>
            <c:showVal val="0"/>
            <c:showCatName val="0"/>
            <c:showSerName val="0"/>
            <c:showPercent val="1"/>
            <c:showBubbleSize val="0"/>
            <c:showLeaderLines val="0"/>
            <c:extLst>
              <c:ext xmlns:c15="http://schemas.microsoft.com/office/drawing/2012/chart" uri="{CE6537A1-D6FC-4f65-9D91-7224C49458BB}"/>
            </c:extLst>
          </c:dLbls>
          <c:cat>
            <c:strRef>
              <c:f>T7_a!$B$5:$B$7</c:f>
              <c:strCache>
                <c:ptCount val="3"/>
                <c:pt idx="0">
                  <c:v>unter 50%</c:v>
                </c:pt>
                <c:pt idx="1">
                  <c:v>50% bis 89%</c:v>
                </c:pt>
                <c:pt idx="2">
                  <c:v>90% bis 100%</c:v>
                </c:pt>
              </c:strCache>
            </c:strRef>
          </c:cat>
          <c:val>
            <c:numRef>
              <c:f>T7_a!$C$5:$C$7</c:f>
              <c:numCache>
                <c:formatCode>#,##0</c:formatCode>
                <c:ptCount val="3"/>
                <c:pt idx="0">
                  <c:v>237</c:v>
                </c:pt>
                <c:pt idx="1">
                  <c:v>641</c:v>
                </c:pt>
                <c:pt idx="2">
                  <c:v>818</c:v>
                </c:pt>
              </c:numCache>
            </c:numRef>
          </c:val>
          <c:extLst>
            <c:ext xmlns:c16="http://schemas.microsoft.com/office/drawing/2014/chart" uri="{C3380CC4-5D6E-409C-BE32-E72D297353CC}">
              <c16:uniqueId val="{00000005-442F-4E27-A66F-431E100C240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0761405315996315"/>
          <c:y val="5.7153068632378387E-2"/>
        </c:manualLayout>
      </c:layout>
      <c:overlay val="0"/>
      <c:spPr>
        <a:noFill/>
        <a:ln w="25400">
          <a:noFill/>
        </a:ln>
      </c:spPr>
    </c:title>
    <c:autoTitleDeleted val="0"/>
    <c:plotArea>
      <c:layout>
        <c:manualLayout>
          <c:layoutTarget val="inner"/>
          <c:xMode val="edge"/>
          <c:yMode val="edge"/>
          <c:x val="7.6275181504523809E-2"/>
          <c:y val="0.22081268170090637"/>
          <c:w val="0.56922848367906886"/>
          <c:h val="0.57890358606024117"/>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F22C-4DB4-BBE1-76FE9111BD94}"/>
              </c:ext>
            </c:extLst>
          </c:dPt>
          <c:dPt>
            <c:idx val="1"/>
            <c:bubble3D val="0"/>
            <c:spPr>
              <a:solidFill>
                <a:srgbClr val="99ADB3"/>
              </a:solidFill>
              <a:ln w="25400">
                <a:noFill/>
              </a:ln>
            </c:spPr>
            <c:extLst>
              <c:ext xmlns:c16="http://schemas.microsoft.com/office/drawing/2014/chart" uri="{C3380CC4-5D6E-409C-BE32-E72D297353CC}">
                <c16:uniqueId val="{00000002-F22C-4DB4-BBE1-76FE9111BD94}"/>
              </c:ext>
            </c:extLst>
          </c:dPt>
          <c:dPt>
            <c:idx val="2"/>
            <c:bubble3D val="0"/>
            <c:spPr>
              <a:solidFill>
                <a:srgbClr val="CFE0A1"/>
              </a:solidFill>
              <a:ln w="25400">
                <a:noFill/>
              </a:ln>
            </c:spPr>
            <c:extLst>
              <c:ext xmlns:c16="http://schemas.microsoft.com/office/drawing/2014/chart" uri="{C3380CC4-5D6E-409C-BE32-E72D297353CC}">
                <c16:uniqueId val="{00000004-F22C-4DB4-BBE1-76FE9111BD94}"/>
              </c:ext>
            </c:extLst>
          </c:dPt>
          <c:dLbls>
            <c:spPr>
              <a:noFill/>
              <a:ln>
                <a:noFill/>
              </a:ln>
              <a:effectLst/>
            </c:spPr>
            <c:txPr>
              <a:bodyPr/>
              <a:lstStyle/>
              <a:p>
                <a:pPr>
                  <a:defRPr sz="1000" baseline="0"/>
                </a:pPr>
                <a:endParaRPr lang="de-DE"/>
              </a:p>
            </c:txPr>
            <c:dLblPos val="ctr"/>
            <c:showLegendKey val="0"/>
            <c:showVal val="0"/>
            <c:showCatName val="0"/>
            <c:showSerName val="0"/>
            <c:showPercent val="1"/>
            <c:showBubbleSize val="0"/>
            <c:showLeaderLines val="1"/>
            <c:extLst>
              <c:ext xmlns:c15="http://schemas.microsoft.com/office/drawing/2012/chart" uri="{CE6537A1-D6FC-4f65-9D91-7224C49458BB}"/>
            </c:extLst>
          </c:dLbls>
          <c:cat>
            <c:strRef>
              <c:f>T7_a!$B$5:$B$7</c:f>
              <c:strCache>
                <c:ptCount val="3"/>
                <c:pt idx="0">
                  <c:v>unter 50%</c:v>
                </c:pt>
                <c:pt idx="1">
                  <c:v>50% bis 89%</c:v>
                </c:pt>
                <c:pt idx="2">
                  <c:v>90% bis 100%</c:v>
                </c:pt>
              </c:strCache>
            </c:strRef>
          </c:cat>
          <c:val>
            <c:numRef>
              <c:f>T7_a!$D$5:$D$7</c:f>
              <c:numCache>
                <c:formatCode>#,##0</c:formatCode>
                <c:ptCount val="3"/>
                <c:pt idx="0">
                  <c:v>2287</c:v>
                </c:pt>
                <c:pt idx="1">
                  <c:v>2932</c:v>
                </c:pt>
                <c:pt idx="2">
                  <c:v>1769</c:v>
                </c:pt>
              </c:numCache>
            </c:numRef>
          </c:val>
          <c:extLst>
            <c:ext xmlns:c16="http://schemas.microsoft.com/office/drawing/2014/chart" uri="{C3380CC4-5D6E-409C-BE32-E72D297353CC}">
              <c16:uniqueId val="{00000005-F22C-4DB4-BBE1-76FE9111BD94}"/>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4605711543076549"/>
          <c:y val="0.81349691061988361"/>
          <c:w val="0.30350194211156456"/>
          <c:h val="0.18650308938011645"/>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zero"/>
    <c:showDLblsOverMax val="0"/>
  </c:chart>
  <c:spPr>
    <a:solidFill>
      <a:sysClr val="window" lastClr="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2696782902137229"/>
          <c:y val="0.11128192545336932"/>
        </c:manualLayout>
      </c:layout>
      <c:overlay val="0"/>
      <c:spPr>
        <a:noFill/>
        <a:ln w="25400">
          <a:noFill/>
        </a:ln>
      </c:spPr>
    </c:title>
    <c:autoTitleDeleted val="0"/>
    <c:plotArea>
      <c:layout>
        <c:manualLayout>
          <c:layoutTarget val="inner"/>
          <c:xMode val="edge"/>
          <c:yMode val="edge"/>
          <c:x val="0.3323272590926134"/>
          <c:y val="0.26234644182225098"/>
          <c:w val="0.53398965532856135"/>
          <c:h val="0.55062940078665801"/>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DF3A-4BB4-8095-2C4743ECF7E4}"/>
              </c:ext>
            </c:extLst>
          </c:dPt>
          <c:dPt>
            <c:idx val="1"/>
            <c:bubble3D val="0"/>
            <c:spPr>
              <a:solidFill>
                <a:srgbClr val="99ADB3"/>
              </a:solidFill>
              <a:ln w="25400">
                <a:noFill/>
              </a:ln>
            </c:spPr>
            <c:extLst>
              <c:ext xmlns:c16="http://schemas.microsoft.com/office/drawing/2014/chart" uri="{C3380CC4-5D6E-409C-BE32-E72D297353CC}">
                <c16:uniqueId val="{00000002-DF3A-4BB4-8095-2C4743ECF7E4}"/>
              </c:ext>
            </c:extLst>
          </c:dPt>
          <c:dPt>
            <c:idx val="2"/>
            <c:bubble3D val="0"/>
            <c:spPr>
              <a:solidFill>
                <a:srgbClr val="CFE0A1"/>
              </a:solidFill>
              <a:ln w="25400">
                <a:noFill/>
              </a:ln>
            </c:spPr>
            <c:extLst>
              <c:ext xmlns:c16="http://schemas.microsoft.com/office/drawing/2014/chart" uri="{C3380CC4-5D6E-409C-BE32-E72D297353CC}">
                <c16:uniqueId val="{00000004-DF3A-4BB4-8095-2C4743ECF7E4}"/>
              </c:ext>
            </c:extLst>
          </c:dPt>
          <c:dLbls>
            <c:spPr>
              <a:noFill/>
              <a:ln>
                <a:noFill/>
              </a:ln>
              <a:effectLst/>
            </c:spPr>
            <c:txPr>
              <a:bodyPr/>
              <a:lstStyle/>
              <a:p>
                <a:pPr>
                  <a:defRPr sz="1000" baseline="0">
                    <a:latin typeface="Arial" panose="020B0604020202020204" pitchFamily="34" charset="0"/>
                  </a:defRPr>
                </a:pPr>
                <a:endParaRPr lang="de-DE"/>
              </a:p>
            </c:txPr>
            <c:dLblPos val="ctr"/>
            <c:showLegendKey val="0"/>
            <c:showVal val="0"/>
            <c:showCatName val="0"/>
            <c:showSerName val="0"/>
            <c:showPercent val="1"/>
            <c:showBubbleSize val="0"/>
            <c:showLeaderLines val="0"/>
            <c:extLst>
              <c:ext xmlns:c15="http://schemas.microsoft.com/office/drawing/2012/chart" uri="{CE6537A1-D6FC-4f65-9D91-7224C49458BB}"/>
            </c:extLst>
          </c:dLbls>
          <c:cat>
            <c:strRef>
              <c:f>T7_a!$G$5:$G$7</c:f>
              <c:strCache>
                <c:ptCount val="3"/>
                <c:pt idx="0">
                  <c:v>unter 50%</c:v>
                </c:pt>
                <c:pt idx="1">
                  <c:v>50% bis 89%</c:v>
                </c:pt>
                <c:pt idx="2">
                  <c:v>90% bis 100%</c:v>
                </c:pt>
              </c:strCache>
            </c:strRef>
          </c:cat>
          <c:val>
            <c:numRef>
              <c:f>T7_a!$H$5:$H$7</c:f>
              <c:numCache>
                <c:formatCode>#,##0</c:formatCode>
                <c:ptCount val="3"/>
                <c:pt idx="0">
                  <c:v>202</c:v>
                </c:pt>
                <c:pt idx="1">
                  <c:v>564</c:v>
                </c:pt>
                <c:pt idx="2">
                  <c:v>1020</c:v>
                </c:pt>
              </c:numCache>
            </c:numRef>
          </c:val>
          <c:extLst>
            <c:ext xmlns:c16="http://schemas.microsoft.com/office/drawing/2014/chart" uri="{C3380CC4-5D6E-409C-BE32-E72D297353CC}">
              <c16:uniqueId val="{00000005-DF3A-4BB4-8095-2C4743ECF7E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3047222682021329"/>
          <c:y val="7.3915964586059382E-2"/>
        </c:manualLayout>
      </c:layout>
      <c:overlay val="0"/>
      <c:spPr>
        <a:noFill/>
        <a:ln w="25400">
          <a:noFill/>
        </a:ln>
      </c:spPr>
    </c:title>
    <c:autoTitleDeleted val="0"/>
    <c:plotArea>
      <c:layout>
        <c:manualLayout>
          <c:layoutTarget val="inner"/>
          <c:xMode val="edge"/>
          <c:yMode val="edge"/>
          <c:x val="7.6275181504523809E-2"/>
          <c:y val="0.22081268170090637"/>
          <c:w val="0.56922848367906886"/>
          <c:h val="0.57890358606024117"/>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7776-416C-A3D6-0482AB462124}"/>
              </c:ext>
            </c:extLst>
          </c:dPt>
          <c:dPt>
            <c:idx val="1"/>
            <c:bubble3D val="0"/>
            <c:spPr>
              <a:solidFill>
                <a:srgbClr val="99ADB3"/>
              </a:solidFill>
              <a:ln w="25400">
                <a:noFill/>
              </a:ln>
            </c:spPr>
            <c:extLst>
              <c:ext xmlns:c16="http://schemas.microsoft.com/office/drawing/2014/chart" uri="{C3380CC4-5D6E-409C-BE32-E72D297353CC}">
                <c16:uniqueId val="{00000002-7776-416C-A3D6-0482AB462124}"/>
              </c:ext>
            </c:extLst>
          </c:dPt>
          <c:dPt>
            <c:idx val="2"/>
            <c:bubble3D val="0"/>
            <c:spPr>
              <a:solidFill>
                <a:srgbClr val="CFE0A1"/>
              </a:solidFill>
              <a:ln w="25400">
                <a:noFill/>
              </a:ln>
            </c:spPr>
            <c:extLst>
              <c:ext xmlns:c16="http://schemas.microsoft.com/office/drawing/2014/chart" uri="{C3380CC4-5D6E-409C-BE32-E72D297353CC}">
                <c16:uniqueId val="{00000004-7776-416C-A3D6-0482AB462124}"/>
              </c:ext>
            </c:extLst>
          </c:dPt>
          <c:dLbls>
            <c:spPr>
              <a:noFill/>
              <a:ln>
                <a:noFill/>
              </a:ln>
              <a:effectLst/>
            </c:spPr>
            <c:txPr>
              <a:bodyPr/>
              <a:lstStyle/>
              <a:p>
                <a:pPr>
                  <a:defRPr sz="1000" baseline="0"/>
                </a:pPr>
                <a:endParaRPr lang="de-DE"/>
              </a:p>
            </c:txPr>
            <c:dLblPos val="ctr"/>
            <c:showLegendKey val="0"/>
            <c:showVal val="0"/>
            <c:showCatName val="0"/>
            <c:showSerName val="0"/>
            <c:showPercent val="1"/>
            <c:showBubbleSize val="0"/>
            <c:showLeaderLines val="1"/>
            <c:extLst>
              <c:ext xmlns:c15="http://schemas.microsoft.com/office/drawing/2012/chart" uri="{CE6537A1-D6FC-4f65-9D91-7224C49458BB}"/>
            </c:extLst>
          </c:dLbls>
          <c:cat>
            <c:strRef>
              <c:f>T7_a!$G$5:$G$7</c:f>
              <c:strCache>
                <c:ptCount val="3"/>
                <c:pt idx="0">
                  <c:v>unter 50%</c:v>
                </c:pt>
                <c:pt idx="1">
                  <c:v>50% bis 89%</c:v>
                </c:pt>
                <c:pt idx="2">
                  <c:v>90% bis 100%</c:v>
                </c:pt>
              </c:strCache>
            </c:strRef>
          </c:cat>
          <c:val>
            <c:numRef>
              <c:f>T7_a!$I$5:$I$7</c:f>
              <c:numCache>
                <c:formatCode>#,##0</c:formatCode>
                <c:ptCount val="3"/>
                <c:pt idx="0">
                  <c:v>2040</c:v>
                </c:pt>
                <c:pt idx="1">
                  <c:v>2454</c:v>
                </c:pt>
                <c:pt idx="2">
                  <c:v>1417</c:v>
                </c:pt>
              </c:numCache>
            </c:numRef>
          </c:val>
          <c:extLst>
            <c:ext xmlns:c16="http://schemas.microsoft.com/office/drawing/2014/chart" uri="{C3380CC4-5D6E-409C-BE32-E72D297353CC}">
              <c16:uniqueId val="{00000005-7776-416C-A3D6-0482AB462124}"/>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Mittelschule: Lehrkräfte nach Altersklassen, 2017/18</a:t>
            </a:r>
          </a:p>
        </c:rich>
      </c:tx>
      <c:overlay val="1"/>
      <c:spPr>
        <a:noFill/>
        <a:ln w="25400">
          <a:noFill/>
        </a:ln>
      </c:spPr>
    </c:title>
    <c:autoTitleDeleted val="0"/>
    <c:plotArea>
      <c:layout>
        <c:manualLayout>
          <c:layoutTarget val="inner"/>
          <c:xMode val="edge"/>
          <c:yMode val="edge"/>
          <c:x val="4.8009367681498827E-2"/>
          <c:y val="0.16294660616913514"/>
          <c:w val="0.79707630724241663"/>
          <c:h val="0.6852686040263628"/>
        </c:manualLayout>
      </c:layout>
      <c:barChart>
        <c:barDir val="col"/>
        <c:grouping val="clustered"/>
        <c:varyColors val="0"/>
        <c:ser>
          <c:idx val="0"/>
          <c:order val="0"/>
          <c:tx>
            <c:strRef>
              <c:f>'T13'!$B$7</c:f>
              <c:strCache>
                <c:ptCount val="1"/>
                <c:pt idx="0">
                  <c:v>Lehrer</c:v>
                </c:pt>
              </c:strCache>
            </c:strRef>
          </c:tx>
          <c:spPr>
            <a:solidFill>
              <a:srgbClr val="99ADB3"/>
            </a:solidFill>
            <a:ln w="25400">
              <a:noFill/>
            </a:ln>
          </c:spPr>
          <c:invertIfNegative val="0"/>
          <c:cat>
            <c:strRef>
              <c:f>'T13'!$D$5:$M$5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'T13'!$D$7:$M$7</c:f>
              <c:numCache>
                <c:formatCode>General</c:formatCode>
                <c:ptCount val="10"/>
                <c:pt idx="0">
                  <c:v>0</c:v>
                </c:pt>
                <c:pt idx="1">
                  <c:v>13</c:v>
                </c:pt>
                <c:pt idx="2">
                  <c:v>44</c:v>
                </c:pt>
                <c:pt idx="3">
                  <c:v>56</c:v>
                </c:pt>
                <c:pt idx="4">
                  <c:v>74</c:v>
                </c:pt>
                <c:pt idx="5">
                  <c:v>59</c:v>
                </c:pt>
                <c:pt idx="6">
                  <c:v>65</c:v>
                </c:pt>
                <c:pt idx="7">
                  <c:v>63</c:v>
                </c:pt>
                <c:pt idx="8">
                  <c:v>46</c:v>
                </c:pt>
                <c:pt idx="9">
                  <c:v>6</c:v>
                </c:pt>
              </c:numCache>
            </c:numRef>
          </c:val>
          <c:extLst>
            <c:ext xmlns:c16="http://schemas.microsoft.com/office/drawing/2014/chart" uri="{C3380CC4-5D6E-409C-BE32-E72D297353CC}">
              <c16:uniqueId val="{00000000-5CD8-45F4-BB56-0A5F884374A2}"/>
            </c:ext>
          </c:extLst>
        </c:ser>
        <c:ser>
          <c:idx val="1"/>
          <c:order val="1"/>
          <c:tx>
            <c:strRef>
              <c:f>'T13'!$B$8</c:f>
              <c:strCache>
                <c:ptCount val="1"/>
                <c:pt idx="0">
                  <c:v>Lehrerinnen</c:v>
                </c:pt>
              </c:strCache>
            </c:strRef>
          </c:tx>
          <c:spPr>
            <a:solidFill>
              <a:srgbClr val="CFE0A1"/>
            </a:solidFill>
            <a:ln w="25400">
              <a:noFill/>
            </a:ln>
          </c:spPr>
          <c:invertIfNegative val="0"/>
          <c:cat>
            <c:strRef>
              <c:f>'T13'!$D$5:$M$5</c:f>
              <c:strCache>
                <c:ptCount val="10"/>
                <c:pt idx="0">
                  <c:v>–24</c:v>
                </c:pt>
                <c:pt idx="1">
                  <c:v>25–29</c:v>
                </c:pt>
                <c:pt idx="2">
                  <c:v>30–34</c:v>
                </c:pt>
                <c:pt idx="3">
                  <c:v>35–39</c:v>
                </c:pt>
                <c:pt idx="4">
                  <c:v>40–44</c:v>
                </c:pt>
                <c:pt idx="5">
                  <c:v>45–49</c:v>
                </c:pt>
                <c:pt idx="6">
                  <c:v>50–54</c:v>
                </c:pt>
                <c:pt idx="7">
                  <c:v>55–59</c:v>
                </c:pt>
                <c:pt idx="8">
                  <c:v>60–64</c:v>
                </c:pt>
                <c:pt idx="9">
                  <c:v>65+</c:v>
                </c:pt>
              </c:strCache>
            </c:strRef>
          </c:cat>
          <c:val>
            <c:numRef>
              <c:f>'T13'!$D$8:$M$8</c:f>
              <c:numCache>
                <c:formatCode>General</c:formatCode>
                <c:ptCount val="10"/>
                <c:pt idx="0">
                  <c:v>0</c:v>
                </c:pt>
                <c:pt idx="1">
                  <c:v>11</c:v>
                </c:pt>
                <c:pt idx="2">
                  <c:v>61</c:v>
                </c:pt>
                <c:pt idx="3">
                  <c:v>79</c:v>
                </c:pt>
                <c:pt idx="4">
                  <c:v>63</c:v>
                </c:pt>
                <c:pt idx="5">
                  <c:v>54</c:v>
                </c:pt>
                <c:pt idx="6">
                  <c:v>55</c:v>
                </c:pt>
                <c:pt idx="7">
                  <c:v>43</c:v>
                </c:pt>
                <c:pt idx="8">
                  <c:v>24</c:v>
                </c:pt>
                <c:pt idx="9">
                  <c:v>1</c:v>
                </c:pt>
              </c:numCache>
            </c:numRef>
          </c:val>
          <c:extLst>
            <c:ext xmlns:c16="http://schemas.microsoft.com/office/drawing/2014/chart" uri="{C3380CC4-5D6E-409C-BE32-E72D297353CC}">
              <c16:uniqueId val="{00000001-5CD8-45F4-BB56-0A5F884374A2}"/>
            </c:ext>
          </c:extLst>
        </c:ser>
        <c:dLbls>
          <c:showLegendKey val="0"/>
          <c:showVal val="0"/>
          <c:showCatName val="0"/>
          <c:showSerName val="0"/>
          <c:showPercent val="0"/>
          <c:showBubbleSize val="0"/>
        </c:dLbls>
        <c:gapWidth val="150"/>
        <c:axId val="145116160"/>
        <c:axId val="145122048"/>
      </c:barChart>
      <c:catAx>
        <c:axId val="145116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45122048"/>
        <c:crosses val="autoZero"/>
        <c:auto val="1"/>
        <c:lblAlgn val="ctr"/>
        <c:lblOffset val="100"/>
        <c:tickLblSkip val="1"/>
        <c:tickMarkSkip val="1"/>
        <c:noMultiLvlLbl val="0"/>
      </c:catAx>
      <c:valAx>
        <c:axId val="1451220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145116160"/>
        <c:crosses val="autoZero"/>
        <c:crossBetween val="between"/>
        <c:majorUnit val="20"/>
      </c:valAx>
      <c:spPr>
        <a:solidFill>
          <a:srgbClr val="FFFFFF"/>
        </a:solidFill>
        <a:ln w="12700">
          <a:solidFill>
            <a:srgbClr val="808080"/>
          </a:solidFill>
          <a:prstDash val="solid"/>
        </a:ln>
      </c:spPr>
    </c:plotArea>
    <c:legend>
      <c:legendPos val="r"/>
      <c:layout>
        <c:manualLayout>
          <c:xMode val="edge"/>
          <c:yMode val="edge"/>
          <c:x val="0.8670987188245306"/>
          <c:y val="0.439756132845599"/>
          <c:w val="0.11709428444732078"/>
          <c:h val="0.10123152912972493"/>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6411093323846795"/>
          <c:y val="0.10053682516204809"/>
        </c:manualLayout>
      </c:layout>
      <c:overlay val="0"/>
      <c:spPr>
        <a:noFill/>
        <a:ln w="25400">
          <a:noFill/>
        </a:ln>
      </c:spPr>
    </c:title>
    <c:autoTitleDeleted val="0"/>
    <c:plotArea>
      <c:layout>
        <c:manualLayout>
          <c:layoutTarget val="inner"/>
          <c:xMode val="edge"/>
          <c:yMode val="edge"/>
          <c:x val="0.31747302264911659"/>
          <c:y val="0.26441234900886007"/>
          <c:w val="0.54973521306381357"/>
          <c:h val="0.5230635793167363"/>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7BB8-4C5F-9E3C-F6B6BEF2E9DD}"/>
              </c:ext>
            </c:extLst>
          </c:dPt>
          <c:dPt>
            <c:idx val="1"/>
            <c:bubble3D val="0"/>
            <c:spPr>
              <a:solidFill>
                <a:srgbClr val="99ADB3"/>
              </a:solidFill>
              <a:ln w="25400">
                <a:noFill/>
              </a:ln>
            </c:spPr>
            <c:extLst>
              <c:ext xmlns:c16="http://schemas.microsoft.com/office/drawing/2014/chart" uri="{C3380CC4-5D6E-409C-BE32-E72D297353CC}">
                <c16:uniqueId val="{00000002-7BB8-4C5F-9E3C-F6B6BEF2E9DD}"/>
              </c:ext>
            </c:extLst>
          </c:dPt>
          <c:dPt>
            <c:idx val="2"/>
            <c:bubble3D val="0"/>
            <c:spPr>
              <a:solidFill>
                <a:srgbClr val="CFE0A1"/>
              </a:solidFill>
              <a:ln w="25400">
                <a:noFill/>
              </a:ln>
            </c:spPr>
            <c:extLst>
              <c:ext xmlns:c16="http://schemas.microsoft.com/office/drawing/2014/chart" uri="{C3380CC4-5D6E-409C-BE32-E72D297353CC}">
                <c16:uniqueId val="{00000004-7BB8-4C5F-9E3C-F6B6BEF2E9DD}"/>
              </c:ext>
            </c:extLst>
          </c:dPt>
          <c:dLbls>
            <c:dLbl>
              <c:idx val="0"/>
              <c:layout>
                <c:manualLayout>
                  <c:x val="-7.8493085890765424E-2"/>
                  <c:y val="0.1330781117149088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7BB8-4C5F-9E3C-F6B6BEF2E9DD}"/>
                </c:ext>
              </c:extLst>
            </c:dLbl>
            <c:dLbl>
              <c:idx val="1"/>
              <c:layout>
                <c:manualLayout>
                  <c:x val="-4.8393014477430607E-2"/>
                  <c:y val="-0.205391297918746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7BB8-4C5F-9E3C-F6B6BEF2E9DD}"/>
                </c:ext>
              </c:extLst>
            </c:dLbl>
            <c:dLbl>
              <c:idx val="2"/>
              <c:layout>
                <c:manualLayout>
                  <c:x val="0.1206923383693646"/>
                  <c:y val="7.4415289638091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7BB8-4C5F-9E3C-F6B6BEF2E9DD}"/>
                </c:ext>
              </c:extLst>
            </c:dLbl>
            <c:spPr>
              <a:noFill/>
              <a:ln>
                <a:noFill/>
              </a:ln>
              <a:effectLst/>
            </c:spPr>
            <c:txPr>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'T16'!$D$7:$F$7</c:f>
              <c:strCache>
                <c:ptCount val="3"/>
                <c:pt idx="0">
                  <c:v>unter 50 %</c:v>
                </c:pt>
                <c:pt idx="1">
                  <c:v>50–89 %</c:v>
                </c:pt>
                <c:pt idx="2">
                  <c:v>90–100 %</c:v>
                </c:pt>
              </c:strCache>
            </c:strRef>
          </c:cat>
          <c:val>
            <c:numRef>
              <c:f>'T16'!$D$9:$F$9</c:f>
              <c:numCache>
                <c:formatCode>General</c:formatCode>
                <c:ptCount val="3"/>
                <c:pt idx="0">
                  <c:v>94</c:v>
                </c:pt>
                <c:pt idx="1">
                  <c:v>171</c:v>
                </c:pt>
                <c:pt idx="2">
                  <c:v>161</c:v>
                </c:pt>
              </c:numCache>
            </c:numRef>
          </c:val>
          <c:extLst>
            <c:ext xmlns:c16="http://schemas.microsoft.com/office/drawing/2014/chart" uri="{C3380CC4-5D6E-409C-BE32-E72D297353CC}">
              <c16:uniqueId val="{00000005-7BB8-4C5F-9E3C-F6B6BEF2E9DD}"/>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Lehrerinnen</a:t>
            </a:r>
          </a:p>
        </c:rich>
      </c:tx>
      <c:layout>
        <c:manualLayout>
          <c:xMode val="edge"/>
          <c:yMode val="edge"/>
          <c:x val="0.26386323942738837"/>
          <c:y val="9.4601558967660287E-2"/>
        </c:manualLayout>
      </c:layout>
      <c:overlay val="0"/>
      <c:spPr>
        <a:noFill/>
        <a:ln w="25400">
          <a:noFill/>
        </a:ln>
      </c:spPr>
    </c:title>
    <c:autoTitleDeleted val="0"/>
    <c:plotArea>
      <c:layout>
        <c:manualLayout>
          <c:layoutTarget val="inner"/>
          <c:xMode val="edge"/>
          <c:yMode val="edge"/>
          <c:x val="8.9741563160153373E-2"/>
          <c:y val="0.24688635100237138"/>
          <c:w val="0.5599438171756802"/>
          <c:h val="0.54756904697755338"/>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1F8C-4FB9-842E-ECB66423F314}"/>
              </c:ext>
            </c:extLst>
          </c:dPt>
          <c:dPt>
            <c:idx val="1"/>
            <c:bubble3D val="0"/>
            <c:spPr>
              <a:solidFill>
                <a:srgbClr val="99ADB3"/>
              </a:solidFill>
              <a:ln w="25400">
                <a:noFill/>
              </a:ln>
            </c:spPr>
            <c:extLst>
              <c:ext xmlns:c16="http://schemas.microsoft.com/office/drawing/2014/chart" uri="{C3380CC4-5D6E-409C-BE32-E72D297353CC}">
                <c16:uniqueId val="{00000002-1F8C-4FB9-842E-ECB66423F314}"/>
              </c:ext>
            </c:extLst>
          </c:dPt>
          <c:dPt>
            <c:idx val="2"/>
            <c:bubble3D val="0"/>
            <c:spPr>
              <a:solidFill>
                <a:srgbClr val="CFE0A1"/>
              </a:solidFill>
              <a:ln w="25400">
                <a:noFill/>
              </a:ln>
            </c:spPr>
            <c:extLst>
              <c:ext xmlns:c16="http://schemas.microsoft.com/office/drawing/2014/chart" uri="{C3380CC4-5D6E-409C-BE32-E72D297353CC}">
                <c16:uniqueId val="{00000004-1F8C-4FB9-842E-ECB66423F314}"/>
              </c:ext>
            </c:extLst>
          </c:dPt>
          <c:dLbls>
            <c:dLbl>
              <c:idx val="0"/>
              <c:layout>
                <c:manualLayout>
                  <c:x val="-0.10389895707481009"/>
                  <c:y val="8.254901098256572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1F8C-4FB9-842E-ECB66423F314}"/>
                </c:ext>
              </c:extLst>
            </c:dLbl>
            <c:dLbl>
              <c:idx val="1"/>
              <c:layout>
                <c:manualLayout>
                  <c:x val="0.11989223569276063"/>
                  <c:y val="-0.1660795612838897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1F8C-4FB9-842E-ECB66423F314}"/>
                </c:ext>
              </c:extLst>
            </c:dLbl>
            <c:dLbl>
              <c:idx val="2"/>
              <c:layout>
                <c:manualLayout>
                  <c:x val="5.548732334384128E-2"/>
                  <c:y val="0.13168316250971421"/>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1F8C-4FB9-842E-ECB66423F314}"/>
                </c:ext>
              </c:extLst>
            </c:dLbl>
            <c:spPr>
              <a:noFill/>
              <a:ln>
                <a:noFill/>
              </a:ln>
              <a:effectLst/>
            </c:spPr>
            <c:txPr>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'T16'!$D$7:$F$7</c:f>
              <c:strCache>
                <c:ptCount val="3"/>
                <c:pt idx="0">
                  <c:v>unter 50 %</c:v>
                </c:pt>
                <c:pt idx="1">
                  <c:v>50–89 %</c:v>
                </c:pt>
                <c:pt idx="2">
                  <c:v>90–100 %</c:v>
                </c:pt>
              </c:strCache>
            </c:strRef>
          </c:cat>
          <c:val>
            <c:numRef>
              <c:f>'T16'!$D$10:$F$10</c:f>
              <c:numCache>
                <c:formatCode>General</c:formatCode>
                <c:ptCount val="3"/>
                <c:pt idx="0">
                  <c:v>124</c:v>
                </c:pt>
                <c:pt idx="1">
                  <c:v>213</c:v>
                </c:pt>
                <c:pt idx="2">
                  <c:v>54</c:v>
                </c:pt>
              </c:numCache>
            </c:numRef>
          </c:val>
          <c:extLst>
            <c:ext xmlns:c16="http://schemas.microsoft.com/office/drawing/2014/chart" uri="{C3380CC4-5D6E-409C-BE32-E72D297353CC}">
              <c16:uniqueId val="{00000005-1F8C-4FB9-842E-ECB66423F314}"/>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69476717373761399"/>
          <c:y val="0.8308354487796149"/>
          <c:w val="0.20159651277385196"/>
          <c:h val="0.16324220866493566"/>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CH"/>
              <a:t>Lehrer</a:t>
            </a:r>
          </a:p>
        </c:rich>
      </c:tx>
      <c:layout>
        <c:manualLayout>
          <c:xMode val="edge"/>
          <c:yMode val="edge"/>
          <c:x val="0.54905104944859484"/>
          <c:y val="0.10053682516204809"/>
        </c:manualLayout>
      </c:layout>
      <c:overlay val="0"/>
      <c:spPr>
        <a:noFill/>
        <a:ln w="25400">
          <a:noFill/>
        </a:ln>
      </c:spPr>
    </c:title>
    <c:autoTitleDeleted val="0"/>
    <c:plotArea>
      <c:layout>
        <c:manualLayout>
          <c:layoutTarget val="inner"/>
          <c:xMode val="edge"/>
          <c:yMode val="edge"/>
          <c:x val="0.30993240839558872"/>
          <c:y val="0.26809559026116209"/>
          <c:w val="0.54973521306381357"/>
          <c:h val="0.5230635793167363"/>
        </c:manualLayout>
      </c:layout>
      <c:pieChart>
        <c:varyColors val="1"/>
        <c:ser>
          <c:idx val="0"/>
          <c:order val="0"/>
          <c:spPr>
            <a:solidFill>
              <a:srgbClr val="617D84"/>
            </a:solidFill>
            <a:ln w="25400">
              <a:noFill/>
            </a:ln>
          </c:spPr>
          <c:dPt>
            <c:idx val="0"/>
            <c:bubble3D val="0"/>
            <c:extLst>
              <c:ext xmlns:c16="http://schemas.microsoft.com/office/drawing/2014/chart" uri="{C3380CC4-5D6E-409C-BE32-E72D297353CC}">
                <c16:uniqueId val="{00000000-CAE4-4341-BE01-6D23E7BA0214}"/>
              </c:ext>
            </c:extLst>
          </c:dPt>
          <c:dPt>
            <c:idx val="1"/>
            <c:bubble3D val="0"/>
            <c:spPr>
              <a:solidFill>
                <a:srgbClr val="99ADB3"/>
              </a:solidFill>
              <a:ln w="25400">
                <a:noFill/>
              </a:ln>
            </c:spPr>
            <c:extLst>
              <c:ext xmlns:c16="http://schemas.microsoft.com/office/drawing/2014/chart" uri="{C3380CC4-5D6E-409C-BE32-E72D297353CC}">
                <c16:uniqueId val="{00000002-CAE4-4341-BE01-6D23E7BA0214}"/>
              </c:ext>
            </c:extLst>
          </c:dPt>
          <c:dPt>
            <c:idx val="2"/>
            <c:bubble3D val="0"/>
            <c:spPr>
              <a:solidFill>
                <a:srgbClr val="CFE0A1"/>
              </a:solidFill>
              <a:ln w="25400">
                <a:noFill/>
              </a:ln>
            </c:spPr>
            <c:extLst>
              <c:ext xmlns:c16="http://schemas.microsoft.com/office/drawing/2014/chart" uri="{C3380CC4-5D6E-409C-BE32-E72D297353CC}">
                <c16:uniqueId val="{00000004-CAE4-4341-BE01-6D23E7BA0214}"/>
              </c:ext>
            </c:extLst>
          </c:dPt>
          <c:dLbls>
            <c:dLbl>
              <c:idx val="0"/>
              <c:layout>
                <c:manualLayout>
                  <c:x val="-7.8493085890765424E-2"/>
                  <c:y val="0.1330781117149088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CAE4-4341-BE01-6D23E7BA0214}"/>
                </c:ext>
              </c:extLst>
            </c:dLbl>
            <c:dLbl>
              <c:idx val="1"/>
              <c:layout>
                <c:manualLayout>
                  <c:x val="-4.8393014477430607E-2"/>
                  <c:y val="-0.205391297918746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AE4-4341-BE01-6D23E7BA0214}"/>
                </c:ext>
              </c:extLst>
            </c:dLbl>
            <c:dLbl>
              <c:idx val="2"/>
              <c:layout>
                <c:manualLayout>
                  <c:x val="0.1206923383693646"/>
                  <c:y val="7.4415289638091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CAE4-4341-BE01-6D23E7BA0214}"/>
                </c:ext>
              </c:extLst>
            </c:dLbl>
            <c:spPr>
              <a:noFill/>
              <a:ln>
                <a:noFill/>
              </a:ln>
              <a:effectLst/>
            </c:spPr>
            <c:txPr>
              <a:bodyPr/>
              <a:lstStyle/>
              <a:p>
                <a:pPr>
                  <a:defRPr sz="1000" baseline="0"/>
                </a:pPr>
                <a:endParaRPr lang="de-DE"/>
              </a:p>
            </c:txPr>
            <c:showLegendKey val="0"/>
            <c:showVal val="0"/>
            <c:showCatName val="0"/>
            <c:showSerName val="0"/>
            <c:showPercent val="1"/>
            <c:showBubbleSize val="0"/>
            <c:showLeaderLines val="1"/>
            <c:extLst>
              <c:ext xmlns:c15="http://schemas.microsoft.com/office/drawing/2012/chart" uri="{CE6537A1-D6FC-4f65-9D91-7224C49458BB}"/>
            </c:extLst>
          </c:dLbls>
          <c:cat>
            <c:strRef>
              <c:f>'T16'!$D$7:$F$7</c:f>
              <c:strCache>
                <c:ptCount val="3"/>
                <c:pt idx="0">
                  <c:v>unter 50 %</c:v>
                </c:pt>
                <c:pt idx="1">
                  <c:v>50–89 %</c:v>
                </c:pt>
                <c:pt idx="2">
                  <c:v>90–100 %</c:v>
                </c:pt>
              </c:strCache>
            </c:strRef>
          </c:cat>
          <c:val>
            <c:numRef>
              <c:f>'T16'!$D$19:$F$19</c:f>
              <c:numCache>
                <c:formatCode>General</c:formatCode>
                <c:ptCount val="3"/>
                <c:pt idx="0">
                  <c:v>102</c:v>
                </c:pt>
                <c:pt idx="1">
                  <c:v>168</c:v>
                </c:pt>
                <c:pt idx="2">
                  <c:v>146</c:v>
                </c:pt>
              </c:numCache>
            </c:numRef>
          </c:val>
          <c:extLst>
            <c:ext xmlns:c16="http://schemas.microsoft.com/office/drawing/2014/chart" uri="{C3380CC4-5D6E-409C-BE32-E72D297353CC}">
              <c16:uniqueId val="{00000005-CAE4-4341-BE01-6D23E7BA0214}"/>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userShapes r:id="rId1"/>
</c:chartSpace>
</file>

<file path=xl/drawings/_rels/drawing10.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4" Type="http://schemas.openxmlformats.org/officeDocument/2006/relationships/chart" Target="../charts/chart15.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9525</xdr:colOff>
      <xdr:row>10</xdr:row>
      <xdr:rowOff>0</xdr:rowOff>
    </xdr:from>
    <xdr:to>
      <xdr:col>9</xdr:col>
      <xdr:colOff>2552700</xdr:colOff>
      <xdr:row>11</xdr:row>
      <xdr:rowOff>19050</xdr:rowOff>
    </xdr:to>
    <xdr:sp macro="" textlink="">
      <xdr:nvSpPr>
        <xdr:cNvPr id="1100" name="Rectangle 9"/>
        <xdr:cNvSpPr>
          <a:spLocks noChangeArrowheads="1"/>
        </xdr:cNvSpPr>
      </xdr:nvSpPr>
      <xdr:spPr bwMode="auto">
        <a:xfrm>
          <a:off x="9525" y="1905000"/>
          <a:ext cx="7991475" cy="114300"/>
        </a:xfrm>
        <a:prstGeom prst="rect">
          <a:avLst/>
        </a:prstGeom>
        <a:solidFill>
          <a:srgbClr val="617D84"/>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19049</xdr:colOff>
      <xdr:row>21</xdr:row>
      <xdr:rowOff>66674</xdr:rowOff>
    </xdr:from>
    <xdr:to>
      <xdr:col>8</xdr:col>
      <xdr:colOff>544274</xdr:colOff>
      <xdr:row>63</xdr:row>
      <xdr:rowOff>142876</xdr:rowOff>
    </xdr:to>
    <xdr:grpSp>
      <xdr:nvGrpSpPr>
        <xdr:cNvPr id="2" name="Gruppieren 1"/>
        <xdr:cNvGrpSpPr/>
      </xdr:nvGrpSpPr>
      <xdr:grpSpPr>
        <a:xfrm>
          <a:off x="266699" y="3619499"/>
          <a:ext cx="6745050" cy="6886577"/>
          <a:chOff x="266699" y="3619499"/>
          <a:chExt cx="6745050" cy="6886577"/>
        </a:xfrm>
      </xdr:grpSpPr>
      <xdr:graphicFrame macro="">
        <xdr:nvGraphicFramePr>
          <xdr:cNvPr id="17486" name="Diagramm 3"/>
          <xdr:cNvGraphicFramePr>
            <a:graphicFrameLocks/>
          </xdr:cNvGraphicFramePr>
        </xdr:nvGraphicFramePr>
        <xdr:xfrm>
          <a:off x="266699" y="3619500"/>
          <a:ext cx="3373200" cy="344805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7487" name="Diagramm 4"/>
          <xdr:cNvGraphicFramePr>
            <a:graphicFrameLocks/>
          </xdr:cNvGraphicFramePr>
        </xdr:nvGraphicFramePr>
        <xdr:xfrm>
          <a:off x="3639900" y="3619499"/>
          <a:ext cx="3371849" cy="3448051"/>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4" name="Diagramm 3"/>
          <xdr:cNvGraphicFramePr>
            <a:graphicFrameLocks/>
          </xdr:cNvGraphicFramePr>
        </xdr:nvGraphicFramePr>
        <xdr:xfrm>
          <a:off x="266700" y="7058025"/>
          <a:ext cx="3373200" cy="3448050"/>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5" name="Diagramm 4"/>
          <xdr:cNvGraphicFramePr>
            <a:graphicFrameLocks/>
          </xdr:cNvGraphicFramePr>
        </xdr:nvGraphicFramePr>
        <xdr:xfrm>
          <a:off x="3638549" y="7058025"/>
          <a:ext cx="3373200" cy="3448051"/>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11.xml><?xml version="1.0" encoding="utf-8"?>
<c:userShapes xmlns:c="http://schemas.openxmlformats.org/drawingml/2006/chart">
  <cdr:relSizeAnchor xmlns:cdr="http://schemas.openxmlformats.org/drawingml/2006/chartDrawing">
    <cdr:from>
      <cdr:x>0.03389</cdr:x>
      <cdr:y>0.44752</cdr:y>
    </cdr:from>
    <cdr:to>
      <cdr:x>0.2965</cdr:x>
      <cdr:y>0.54696</cdr:y>
    </cdr:to>
    <cdr:sp macro="" textlink="">
      <cdr:nvSpPr>
        <cdr:cNvPr id="3" name="Textfeld 2"/>
        <cdr:cNvSpPr txBox="1"/>
      </cdr:nvSpPr>
      <cdr:spPr>
        <a:xfrm xmlns:a="http://schemas.openxmlformats.org/drawingml/2006/main">
          <a:off x="114301" y="1543060"/>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2017/18</a:t>
          </a:r>
        </a:p>
      </cdr:txBody>
    </cdr:sp>
  </cdr:relSizeAnchor>
</c:userShapes>
</file>

<file path=xl/drawings/drawing12.xml><?xml version="1.0" encoding="utf-8"?>
<c:userShapes xmlns:c="http://schemas.openxmlformats.org/drawingml/2006/chart">
  <cdr:relSizeAnchor xmlns:cdr="http://schemas.openxmlformats.org/drawingml/2006/chartDrawing">
    <cdr:from>
      <cdr:x>0.03106</cdr:x>
      <cdr:y>0.44751</cdr:y>
    </cdr:from>
    <cdr:to>
      <cdr:x>0.29367</cdr:x>
      <cdr:y>0.54696</cdr:y>
    </cdr:to>
    <cdr:sp macro="" textlink="">
      <cdr:nvSpPr>
        <cdr:cNvPr id="3" name="Textfeld 1"/>
        <cdr:cNvSpPr txBox="1"/>
      </cdr:nvSpPr>
      <cdr:spPr>
        <a:xfrm xmlns:a="http://schemas.openxmlformats.org/drawingml/2006/main">
          <a:off x="104775" y="1543050"/>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2010/11</a:t>
          </a:r>
        </a:p>
      </cdr:txBody>
    </cdr:sp>
  </cdr:relSizeAnchor>
</c:userShapes>
</file>

<file path=xl/drawings/drawing13.xml><?xml version="1.0" encoding="utf-8"?>
<c:userShapes xmlns:c="http://schemas.openxmlformats.org/drawingml/2006/chart">
  <cdr:relSizeAnchor xmlns:cdr="http://schemas.openxmlformats.org/drawingml/2006/chartDrawing">
    <cdr:from>
      <cdr:x>0.67514</cdr:x>
      <cdr:y>0.9303</cdr:y>
    </cdr:from>
    <cdr:to>
      <cdr:x>0.9912</cdr:x>
      <cdr:y>0.98607</cdr:y>
    </cdr:to>
    <cdr:sp macro="" textlink="">
      <cdr:nvSpPr>
        <cdr:cNvPr id="52226" name="Text Box 2"/>
        <cdr:cNvSpPr txBox="1">
          <a:spLocks xmlns:a="http://schemas.openxmlformats.org/drawingml/2006/main" noChangeArrowheads="1"/>
        </cdr:cNvSpPr>
      </cdr:nvSpPr>
      <cdr:spPr bwMode="auto">
        <a:xfrm xmlns:a="http://schemas.openxmlformats.org/drawingml/2006/main">
          <a:off x="2276476" y="3305176"/>
          <a:ext cx="1065702" cy="198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9526</xdr:colOff>
      <xdr:row>9</xdr:row>
      <xdr:rowOff>142875</xdr:rowOff>
    </xdr:from>
    <xdr:to>
      <xdr:col>10</xdr:col>
      <xdr:colOff>285751</xdr:colOff>
      <xdr:row>36</xdr:row>
      <xdr:rowOff>38100</xdr:rowOff>
    </xdr:to>
    <xdr:graphicFrame macro="">
      <xdr:nvGraphicFramePr>
        <xdr:cNvPr id="2260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0.85315</cdr:x>
      <cdr:y>0.9442</cdr:y>
    </cdr:from>
    <cdr:to>
      <cdr:x>1</cdr:x>
      <cdr:y>1</cdr:y>
    </cdr:to>
    <cdr:sp macro="" textlink="">
      <cdr:nvSpPr>
        <cdr:cNvPr id="2" name="Text Box 2"/>
        <cdr:cNvSpPr txBox="1">
          <a:spLocks xmlns:a="http://schemas.openxmlformats.org/drawingml/2006/main" noChangeArrowheads="1"/>
        </cdr:cNvSpPr>
      </cdr:nvSpPr>
      <cdr:spPr bwMode="auto">
        <a:xfrm xmlns:a="http://schemas.openxmlformats.org/drawingml/2006/main">
          <a:off x="6972300" y="4029075"/>
          <a:ext cx="1200150"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0</xdr:colOff>
      <xdr:row>22</xdr:row>
      <xdr:rowOff>47625</xdr:rowOff>
    </xdr:from>
    <xdr:to>
      <xdr:col>8</xdr:col>
      <xdr:colOff>599775</xdr:colOff>
      <xdr:row>63</xdr:row>
      <xdr:rowOff>123825</xdr:rowOff>
    </xdr:to>
    <xdr:grpSp>
      <xdr:nvGrpSpPr>
        <xdr:cNvPr id="2" name="Gruppieren 1"/>
        <xdr:cNvGrpSpPr/>
      </xdr:nvGrpSpPr>
      <xdr:grpSpPr>
        <a:xfrm>
          <a:off x="247650" y="3724275"/>
          <a:ext cx="6933900" cy="6715125"/>
          <a:chOff x="247650" y="3724275"/>
          <a:chExt cx="6933900" cy="6715125"/>
        </a:xfrm>
      </xdr:grpSpPr>
      <xdr:graphicFrame macro="">
        <xdr:nvGraphicFramePr>
          <xdr:cNvPr id="23701" name="Diagramm 1"/>
          <xdr:cNvGraphicFramePr>
            <a:graphicFrameLocks/>
          </xdr:cNvGraphicFramePr>
        </xdr:nvGraphicFramePr>
        <xdr:xfrm>
          <a:off x="247651" y="3724275"/>
          <a:ext cx="3466800" cy="336232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23702" name="Diagramm 2"/>
          <xdr:cNvGraphicFramePr>
            <a:graphicFrameLocks/>
          </xdr:cNvGraphicFramePr>
        </xdr:nvGraphicFramePr>
        <xdr:xfrm>
          <a:off x="3714450" y="3724275"/>
          <a:ext cx="3467100" cy="336232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9" name="Diagramm 1"/>
          <xdr:cNvGraphicFramePr>
            <a:graphicFrameLocks/>
          </xdr:cNvGraphicFramePr>
        </xdr:nvGraphicFramePr>
        <xdr:xfrm>
          <a:off x="247650" y="7077075"/>
          <a:ext cx="3466800" cy="336232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20" name="Diagramm 2"/>
          <xdr:cNvGraphicFramePr>
            <a:graphicFrameLocks/>
          </xdr:cNvGraphicFramePr>
        </xdr:nvGraphicFramePr>
        <xdr:xfrm>
          <a:off x="3714450" y="7077075"/>
          <a:ext cx="3467100" cy="3362325"/>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17.xml><?xml version="1.0" encoding="utf-8"?>
<c:userShapes xmlns:c="http://schemas.openxmlformats.org/drawingml/2006/chart">
  <cdr:relSizeAnchor xmlns:cdr="http://schemas.openxmlformats.org/drawingml/2006/chartDrawing">
    <cdr:from>
      <cdr:x>0.01648</cdr:x>
      <cdr:y>0.46176</cdr:y>
    </cdr:from>
    <cdr:to>
      <cdr:x>0.27201</cdr:x>
      <cdr:y>0.56374</cdr:y>
    </cdr:to>
    <cdr:sp macro="" textlink="">
      <cdr:nvSpPr>
        <cdr:cNvPr id="3" name="Textfeld 1"/>
        <cdr:cNvSpPr txBox="1"/>
      </cdr:nvSpPr>
      <cdr:spPr>
        <a:xfrm xmlns:a="http://schemas.openxmlformats.org/drawingml/2006/main">
          <a:off x="57150" y="1552585"/>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2017/18</a:t>
          </a:r>
        </a:p>
      </cdr:txBody>
    </cdr:sp>
  </cdr:relSizeAnchor>
</c:userShapes>
</file>

<file path=xl/drawings/drawing18.xml><?xml version="1.0" encoding="utf-8"?>
<c:userShapes xmlns:c="http://schemas.openxmlformats.org/drawingml/2006/chart">
  <cdr:relSizeAnchor xmlns:cdr="http://schemas.openxmlformats.org/drawingml/2006/chartDrawing">
    <cdr:from>
      <cdr:x>0.02198</cdr:x>
      <cdr:y>0.45609</cdr:y>
    </cdr:from>
    <cdr:to>
      <cdr:x>0.2775</cdr:x>
      <cdr:y>0.55807</cdr:y>
    </cdr:to>
    <cdr:sp macro="" textlink="">
      <cdr:nvSpPr>
        <cdr:cNvPr id="3" name="Textfeld 1"/>
        <cdr:cNvSpPr txBox="1"/>
      </cdr:nvSpPr>
      <cdr:spPr>
        <a:xfrm xmlns:a="http://schemas.openxmlformats.org/drawingml/2006/main">
          <a:off x="76201" y="1533535"/>
          <a:ext cx="885844" cy="3428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2010/11</a:t>
          </a:r>
        </a:p>
      </cdr:txBody>
    </cdr:sp>
  </cdr:relSizeAnchor>
</c:userShapes>
</file>

<file path=xl/drawings/drawing19.xml><?xml version="1.0" encoding="utf-8"?>
<c:userShapes xmlns:c="http://schemas.openxmlformats.org/drawingml/2006/chart">
  <cdr:relSizeAnchor xmlns:cdr="http://schemas.openxmlformats.org/drawingml/2006/chartDrawing">
    <cdr:from>
      <cdr:x>0.66577</cdr:x>
      <cdr:y>0.94051</cdr:y>
    </cdr:from>
    <cdr:to>
      <cdr:x>1</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2352675" y="3162300"/>
          <a:ext cx="1181100" cy="200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28575</xdr:colOff>
      <xdr:row>23</xdr:row>
      <xdr:rowOff>9524</xdr:rowOff>
    </xdr:from>
    <xdr:to>
      <xdr:col>11</xdr:col>
      <xdr:colOff>419100</xdr:colOff>
      <xdr:row>57</xdr:row>
      <xdr:rowOff>76199</xdr:rowOff>
    </xdr:to>
    <xdr:graphicFrame macro="">
      <xdr:nvGraphicFramePr>
        <xdr:cNvPr id="720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19049</xdr:colOff>
      <xdr:row>52</xdr:row>
      <xdr:rowOff>0</xdr:rowOff>
    </xdr:from>
    <xdr:to>
      <xdr:col>10</xdr:col>
      <xdr:colOff>761999</xdr:colOff>
      <xdr:row>78</xdr:row>
      <xdr:rowOff>66675</xdr:rowOff>
    </xdr:to>
    <xdr:graphicFrame macro="">
      <xdr:nvGraphicFramePr>
        <xdr:cNvPr id="2673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xdr:colOff>
      <xdr:row>79</xdr:row>
      <xdr:rowOff>38100</xdr:rowOff>
    </xdr:from>
    <xdr:to>
      <xdr:col>11</xdr:col>
      <xdr:colOff>0</xdr:colOff>
      <xdr:row>105</xdr:row>
      <xdr:rowOff>104775</xdr:rowOff>
    </xdr:to>
    <xdr:graphicFrame macro="">
      <xdr:nvGraphicFramePr>
        <xdr:cNvPr id="2673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57151</xdr:colOff>
      <xdr:row>106</xdr:row>
      <xdr:rowOff>95250</xdr:rowOff>
    </xdr:from>
    <xdr:to>
      <xdr:col>11</xdr:col>
      <xdr:colOff>28575</xdr:colOff>
      <xdr:row>133</xdr:row>
      <xdr:rowOff>9525</xdr:rowOff>
    </xdr:to>
    <xdr:graphicFrame macro="">
      <xdr:nvGraphicFramePr>
        <xdr:cNvPr id="26739"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0.84353</cdr:x>
      <cdr:y>0.93533</cdr:y>
    </cdr:from>
    <cdr:to>
      <cdr:x>0.99357</cdr:x>
      <cdr:y>0.98838</cdr:y>
    </cdr:to>
    <cdr:sp macro="" textlink="">
      <cdr:nvSpPr>
        <cdr:cNvPr id="54273" name="Text Box 1"/>
        <cdr:cNvSpPr txBox="1">
          <a:spLocks xmlns:a="http://schemas.openxmlformats.org/drawingml/2006/main" noChangeArrowheads="1"/>
        </cdr:cNvSpPr>
      </cdr:nvSpPr>
      <cdr:spPr bwMode="auto">
        <a:xfrm xmlns:a="http://schemas.openxmlformats.org/drawingml/2006/main">
          <a:off x="6254090" y="4003339"/>
          <a:ext cx="1111910" cy="2268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2.xml><?xml version="1.0" encoding="utf-8"?>
<c:userShapes xmlns:c="http://schemas.openxmlformats.org/drawingml/2006/chart">
  <cdr:relSizeAnchor xmlns:cdr="http://schemas.openxmlformats.org/drawingml/2006/chartDrawing">
    <cdr:from>
      <cdr:x>0.84255</cdr:x>
      <cdr:y>0.9422</cdr:y>
    </cdr:from>
    <cdr:to>
      <cdr:x>0.99358</cdr:x>
      <cdr:y>0.9884</cdr:y>
    </cdr:to>
    <cdr:sp macro="" textlink="">
      <cdr:nvSpPr>
        <cdr:cNvPr id="55297" name="Text Box 1"/>
        <cdr:cNvSpPr txBox="1">
          <a:spLocks xmlns:a="http://schemas.openxmlformats.org/drawingml/2006/main" noChangeArrowheads="1"/>
        </cdr:cNvSpPr>
      </cdr:nvSpPr>
      <cdr:spPr bwMode="auto">
        <a:xfrm xmlns:a="http://schemas.openxmlformats.org/drawingml/2006/main">
          <a:off x="6254842" y="4041680"/>
          <a:ext cx="1120683" cy="1980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3.xml><?xml version="1.0" encoding="utf-8"?>
<c:userShapes xmlns:c="http://schemas.openxmlformats.org/drawingml/2006/chart">
  <cdr:relSizeAnchor xmlns:cdr="http://schemas.openxmlformats.org/drawingml/2006/chartDrawing">
    <cdr:from>
      <cdr:x>0.84304</cdr:x>
      <cdr:y>0.93562</cdr:y>
    </cdr:from>
    <cdr:to>
      <cdr:x>0.99359</cdr:x>
      <cdr:y>0.98867</cdr:y>
    </cdr:to>
    <cdr:sp macro="" textlink="">
      <cdr:nvSpPr>
        <cdr:cNvPr id="58370" name="Text Box 2"/>
        <cdr:cNvSpPr txBox="1">
          <a:spLocks xmlns:a="http://schemas.openxmlformats.org/drawingml/2006/main" noChangeArrowheads="1"/>
        </cdr:cNvSpPr>
      </cdr:nvSpPr>
      <cdr:spPr bwMode="auto">
        <a:xfrm xmlns:a="http://schemas.openxmlformats.org/drawingml/2006/main">
          <a:off x="6266577" y="4022396"/>
          <a:ext cx="1118473" cy="22787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0.86275</cdr:x>
      <cdr:y>0.95178</cdr:y>
    </cdr:from>
    <cdr:to>
      <cdr:x>1</cdr:x>
      <cdr:y>1</cdr:y>
    </cdr:to>
    <cdr:sp macro="" textlink="">
      <cdr:nvSpPr>
        <cdr:cNvPr id="29697" name="Text Box 1"/>
        <cdr:cNvSpPr txBox="1">
          <a:spLocks xmlns:a="http://schemas.openxmlformats.org/drawingml/2006/main" noChangeArrowheads="1"/>
        </cdr:cNvSpPr>
      </cdr:nvSpPr>
      <cdr:spPr bwMode="auto">
        <a:xfrm xmlns:a="http://schemas.openxmlformats.org/drawingml/2006/main">
          <a:off x="7798591" y="5303437"/>
          <a:ext cx="1240634" cy="2686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76200</xdr:colOff>
      <xdr:row>11</xdr:row>
      <xdr:rowOff>9524</xdr:rowOff>
    </xdr:from>
    <xdr:to>
      <xdr:col>7</xdr:col>
      <xdr:colOff>399899</xdr:colOff>
      <xdr:row>52</xdr:row>
      <xdr:rowOff>133350</xdr:rowOff>
    </xdr:to>
    <xdr:grpSp>
      <xdr:nvGrpSpPr>
        <xdr:cNvPr id="8" name="Gruppieren 7"/>
        <xdr:cNvGrpSpPr/>
      </xdr:nvGrpSpPr>
      <xdr:grpSpPr>
        <a:xfrm>
          <a:off x="323850" y="1924049"/>
          <a:ext cx="6667349" cy="6762751"/>
          <a:chOff x="219075" y="1924049"/>
          <a:chExt cx="6667349" cy="6762751"/>
        </a:xfrm>
      </xdr:grpSpPr>
      <xdr:graphicFrame macro="">
        <xdr:nvGraphicFramePr>
          <xdr:cNvPr id="25676" name="Diagramm 2"/>
          <xdr:cNvGraphicFramePr>
            <a:graphicFrameLocks/>
          </xdr:cNvGraphicFramePr>
        </xdr:nvGraphicFramePr>
        <xdr:xfrm>
          <a:off x="219075" y="1924049"/>
          <a:ext cx="3333750" cy="3362325"/>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25677" name="Diagramm 3"/>
          <xdr:cNvGraphicFramePr>
            <a:graphicFrameLocks/>
          </xdr:cNvGraphicFramePr>
        </xdr:nvGraphicFramePr>
        <xdr:xfrm>
          <a:off x="3552824" y="2085975"/>
          <a:ext cx="3333599" cy="313372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4" name="Diagramm 2"/>
          <xdr:cNvGraphicFramePr>
            <a:graphicFrameLocks/>
          </xdr:cNvGraphicFramePr>
        </xdr:nvGraphicFramePr>
        <xdr:xfrm>
          <a:off x="219075" y="5286375"/>
          <a:ext cx="3333750" cy="336232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6" name="Diagramm 3"/>
          <xdr:cNvGraphicFramePr>
            <a:graphicFrameLocks/>
          </xdr:cNvGraphicFramePr>
        </xdr:nvGraphicFramePr>
        <xdr:xfrm>
          <a:off x="3714749" y="5419725"/>
          <a:ext cx="3171675" cy="3267075"/>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wsDr>
</file>

<file path=xl/drawings/drawing5.xml><?xml version="1.0" encoding="utf-8"?>
<c:userShapes xmlns:c="http://schemas.openxmlformats.org/drawingml/2006/chart">
  <cdr:relSizeAnchor xmlns:cdr="http://schemas.openxmlformats.org/drawingml/2006/chartDrawing">
    <cdr:from>
      <cdr:x>0.02571</cdr:x>
      <cdr:y>0.46176</cdr:y>
    </cdr:from>
    <cdr:to>
      <cdr:x>0.29143</cdr:x>
      <cdr:y>0.56374</cdr:y>
    </cdr:to>
    <cdr:sp macro="" textlink="">
      <cdr:nvSpPr>
        <cdr:cNvPr id="3" name="Textfeld 2"/>
        <cdr:cNvSpPr txBox="1"/>
      </cdr:nvSpPr>
      <cdr:spPr>
        <a:xfrm xmlns:a="http://schemas.openxmlformats.org/drawingml/2006/main">
          <a:off x="85725" y="1552576"/>
          <a:ext cx="885825"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CH" sz="1000">
              <a:latin typeface="Arial" panose="020B0604020202020204" pitchFamily="34" charset="0"/>
              <a:cs typeface="Arial" panose="020B0604020202020204" pitchFamily="34" charset="0"/>
            </a:rPr>
            <a:t>2017/18</a:t>
          </a:r>
        </a:p>
      </cdr:txBody>
    </cdr:sp>
  </cdr:relSizeAnchor>
  <cdr:relSizeAnchor xmlns:cdr="http://schemas.openxmlformats.org/drawingml/2006/chartDrawing">
    <cdr:from>
      <cdr:x>0.02571</cdr:x>
      <cdr:y>0.46176</cdr:y>
    </cdr:from>
    <cdr:to>
      <cdr:x>0.29143</cdr:x>
      <cdr:y>0.56374</cdr:y>
    </cdr:to>
    <cdr:sp macro="" textlink="">
      <cdr:nvSpPr>
        <cdr:cNvPr id="4" name="Textfeld 2"/>
        <cdr:cNvSpPr txBox="1"/>
      </cdr:nvSpPr>
      <cdr:spPr>
        <a:xfrm xmlns:a="http://schemas.openxmlformats.org/drawingml/2006/main">
          <a:off x="85725" y="1552576"/>
          <a:ext cx="885825"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CH"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0.01371</cdr:x>
      <cdr:y>0.04533</cdr:y>
    </cdr:to>
    <cdr:sp macro="" textlink="">
      <cdr:nvSpPr>
        <cdr:cNvPr id="5" name="Textfeld 4"/>
        <cdr:cNvSpPr txBox="1"/>
      </cdr:nvSpPr>
      <cdr:spPr>
        <a:xfrm xmlns:a="http://schemas.openxmlformats.org/drawingml/2006/main">
          <a:off x="0" y="0"/>
          <a:ext cx="45719" cy="1524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CH" sz="1100"/>
        </a:p>
      </cdr:txBody>
    </cdr:sp>
  </cdr:relSizeAnchor>
</c:userShapes>
</file>

<file path=xl/drawings/drawing6.xml><?xml version="1.0" encoding="utf-8"?>
<c:userShapes xmlns:c="http://schemas.openxmlformats.org/drawingml/2006/chart">
  <cdr:relSizeAnchor xmlns:cdr="http://schemas.openxmlformats.org/drawingml/2006/chartDrawing">
    <cdr:from>
      <cdr:x>0.00857</cdr:x>
      <cdr:y>0.47025</cdr:y>
    </cdr:from>
    <cdr:to>
      <cdr:x>0.27429</cdr:x>
      <cdr:y>0.57224</cdr:y>
    </cdr:to>
    <cdr:sp macro="" textlink="">
      <cdr:nvSpPr>
        <cdr:cNvPr id="3" name="Textfeld 1"/>
        <cdr:cNvSpPr txBox="1"/>
      </cdr:nvSpPr>
      <cdr:spPr>
        <a:xfrm xmlns:a="http://schemas.openxmlformats.org/drawingml/2006/main">
          <a:off x="28575" y="1581150"/>
          <a:ext cx="885825" cy="3429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CH" sz="1000">
              <a:latin typeface="Arial" panose="020B0604020202020204" pitchFamily="34" charset="0"/>
              <a:cs typeface="Arial" panose="020B0604020202020204" pitchFamily="34" charset="0"/>
            </a:rPr>
            <a:t>2010/11</a:t>
          </a:r>
        </a:p>
      </cdr:txBody>
    </cdr:sp>
  </cdr:relSizeAnchor>
</c:userShapes>
</file>

<file path=xl/drawings/drawing7.xml><?xml version="1.0" encoding="utf-8"?>
<c:userShapes xmlns:c="http://schemas.openxmlformats.org/drawingml/2006/chart">
  <cdr:relSizeAnchor xmlns:cdr="http://schemas.openxmlformats.org/drawingml/2006/chartDrawing">
    <cdr:from>
      <cdr:x>0.65722</cdr:x>
      <cdr:y>0.92088</cdr:y>
    </cdr:from>
    <cdr:to>
      <cdr:x>1</cdr:x>
      <cdr:y>0.97597</cdr:y>
    </cdr:to>
    <cdr:sp macro="" textlink="">
      <cdr:nvSpPr>
        <cdr:cNvPr id="38913" name="Text Box 1"/>
        <cdr:cNvSpPr txBox="1">
          <a:spLocks xmlns:a="http://schemas.openxmlformats.org/drawingml/2006/main" noChangeArrowheads="1"/>
        </cdr:cNvSpPr>
      </cdr:nvSpPr>
      <cdr:spPr bwMode="auto">
        <a:xfrm xmlns:a="http://schemas.openxmlformats.org/drawingml/2006/main">
          <a:off x="2137283" y="3008583"/>
          <a:ext cx="1087200" cy="1800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38101</xdr:colOff>
      <xdr:row>11</xdr:row>
      <xdr:rowOff>152400</xdr:rowOff>
    </xdr:from>
    <xdr:to>
      <xdr:col>11</xdr:col>
      <xdr:colOff>95251</xdr:colOff>
      <xdr:row>41</xdr:row>
      <xdr:rowOff>123825</xdr:rowOff>
    </xdr:to>
    <xdr:graphicFrame macro="">
      <xdr:nvGraphicFramePr>
        <xdr:cNvPr id="143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0.85502</cdr:x>
      <cdr:y>0.94882</cdr:y>
    </cdr:from>
    <cdr:to>
      <cdr:x>1</cdr:x>
      <cdr:y>1</cdr:y>
    </cdr:to>
    <cdr:sp macro="" textlink="">
      <cdr:nvSpPr>
        <cdr:cNvPr id="41985" name="Text Box 1"/>
        <cdr:cNvSpPr txBox="1">
          <a:spLocks xmlns:a="http://schemas.openxmlformats.org/drawingml/2006/main" noChangeArrowheads="1"/>
        </cdr:cNvSpPr>
      </cdr:nvSpPr>
      <cdr:spPr bwMode="auto">
        <a:xfrm xmlns:a="http://schemas.openxmlformats.org/drawingml/2006/main">
          <a:off x="7134225" y="4591050"/>
          <a:ext cx="1209675" cy="2476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ch/statistik" TargetMode="Externa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K50"/>
  <sheetViews>
    <sheetView showGridLines="0" tabSelected="1" view="pageLayout" topLeftCell="A4" zoomScaleNormal="100" zoomScaleSheetLayoutView="115" workbookViewId="0">
      <selection activeCell="A7" sqref="A7:D7"/>
    </sheetView>
  </sheetViews>
  <sheetFormatPr baseColWidth="10" defaultRowHeight="12.75" x14ac:dyDescent="0.2"/>
  <cols>
    <col min="1" max="1" width="1.5703125" style="1" customWidth="1"/>
    <col min="2" max="2" width="10.28515625" style="1" customWidth="1"/>
    <col min="3" max="3" width="1.28515625" style="1" customWidth="1"/>
    <col min="4" max="9" width="11.42578125" style="1"/>
    <col min="10" max="10" width="38.5703125" style="1" customWidth="1"/>
    <col min="11" max="11" width="5.5703125" style="2" customWidth="1"/>
    <col min="12" max="16384" width="11.42578125" style="1"/>
  </cols>
  <sheetData>
    <row r="1" spans="1:10" ht="30" customHeight="1" x14ac:dyDescent="0.2">
      <c r="A1" s="98" t="s">
        <v>245</v>
      </c>
      <c r="B1" s="92"/>
      <c r="C1" s="93"/>
      <c r="D1" s="92"/>
      <c r="E1" s="92"/>
      <c r="F1" s="2"/>
      <c r="G1" s="2"/>
      <c r="H1" s="2"/>
      <c r="I1" s="2"/>
      <c r="J1" s="3"/>
    </row>
    <row r="2" spans="1:10" x14ac:dyDescent="0.2">
      <c r="A2" s="180" t="s">
        <v>0</v>
      </c>
      <c r="B2" s="180"/>
      <c r="C2" s="180"/>
      <c r="D2" s="180"/>
      <c r="E2" s="180"/>
      <c r="F2" s="2"/>
      <c r="G2" s="2"/>
      <c r="H2" s="2"/>
      <c r="I2" s="2"/>
      <c r="J2" s="2"/>
    </row>
    <row r="3" spans="1:10" x14ac:dyDescent="0.2">
      <c r="A3" s="92" t="s">
        <v>169</v>
      </c>
      <c r="B3" s="94"/>
      <c r="C3" s="95"/>
      <c r="D3" s="94"/>
      <c r="E3" s="94"/>
      <c r="F3" s="2"/>
      <c r="G3" s="2"/>
      <c r="H3" s="2"/>
      <c r="I3" s="2"/>
      <c r="J3" s="2"/>
    </row>
    <row r="4" spans="1:10" x14ac:dyDescent="0.2">
      <c r="A4" s="96"/>
      <c r="B4" s="96"/>
      <c r="C4" s="97"/>
      <c r="D4" s="96"/>
      <c r="E4" s="96"/>
      <c r="F4" s="2"/>
      <c r="G4" s="2"/>
      <c r="H4" s="2"/>
      <c r="I4" s="2"/>
      <c r="J4" s="2"/>
    </row>
    <row r="5" spans="1:10" ht="19.5" customHeight="1" x14ac:dyDescent="0.2"/>
    <row r="6" spans="1:10" x14ac:dyDescent="0.2">
      <c r="A6" s="4"/>
    </row>
    <row r="7" spans="1:10" x14ac:dyDescent="0.2">
      <c r="A7" s="181"/>
      <c r="B7" s="181"/>
      <c r="C7" s="181"/>
      <c r="D7" s="181"/>
    </row>
    <row r="8" spans="1:10" x14ac:dyDescent="0.2">
      <c r="A8" s="4"/>
      <c r="B8" s="2"/>
      <c r="C8" s="2"/>
      <c r="D8" s="2"/>
      <c r="E8" s="2"/>
      <c r="F8" s="2"/>
      <c r="G8" s="2"/>
      <c r="H8" s="2"/>
      <c r="I8" s="2"/>
      <c r="J8" s="2"/>
    </row>
    <row r="9" spans="1:10" ht="20.25" x14ac:dyDescent="0.3">
      <c r="A9" s="2"/>
      <c r="B9" s="2"/>
      <c r="C9" s="2"/>
      <c r="D9" s="2"/>
      <c r="E9" s="2"/>
      <c r="F9" s="2"/>
      <c r="G9" s="2"/>
      <c r="H9" s="2"/>
      <c r="I9" s="2"/>
      <c r="J9" s="5" t="s">
        <v>244</v>
      </c>
    </row>
    <row r="10" spans="1:10" ht="3.75" customHeight="1" x14ac:dyDescent="0.3">
      <c r="A10" s="2"/>
      <c r="B10" s="2"/>
      <c r="C10" s="2"/>
      <c r="D10" s="2"/>
      <c r="E10" s="2"/>
      <c r="F10" s="2"/>
      <c r="G10" s="2"/>
      <c r="H10" s="2"/>
      <c r="I10" s="2"/>
      <c r="J10" s="5"/>
    </row>
    <row r="11" spans="1:10" ht="7.5" customHeight="1" x14ac:dyDescent="0.2">
      <c r="A11" s="2"/>
      <c r="B11" s="2"/>
      <c r="C11" s="2"/>
      <c r="D11" s="2"/>
      <c r="E11" s="2"/>
      <c r="F11" s="2"/>
      <c r="G11" s="2"/>
      <c r="H11" s="2"/>
      <c r="I11" s="2"/>
      <c r="J11" s="2"/>
    </row>
    <row r="12" spans="1:10" ht="8.25" customHeight="1" x14ac:dyDescent="0.2">
      <c r="A12" s="2"/>
      <c r="B12" s="2"/>
      <c r="C12" s="2"/>
      <c r="D12" s="2"/>
      <c r="E12" s="2"/>
      <c r="F12" s="2"/>
      <c r="G12" s="2"/>
      <c r="H12" s="2"/>
      <c r="I12" s="2"/>
      <c r="J12" s="2"/>
    </row>
    <row r="13" spans="1:10" ht="16.5" customHeight="1" x14ac:dyDescent="0.2">
      <c r="A13" s="2"/>
      <c r="B13" s="2"/>
      <c r="C13" s="2"/>
      <c r="D13" s="2"/>
      <c r="E13" s="2"/>
      <c r="F13" s="2"/>
      <c r="G13" s="2"/>
      <c r="H13" s="2"/>
      <c r="I13" s="2"/>
      <c r="J13" s="2"/>
    </row>
    <row r="14" spans="1:10" ht="16.5" customHeight="1" x14ac:dyDescent="0.2">
      <c r="B14" s="6"/>
    </row>
    <row r="15" spans="1:10" ht="15.75" x14ac:dyDescent="0.25">
      <c r="B15" s="7" t="s">
        <v>1</v>
      </c>
    </row>
    <row r="16" spans="1:10" ht="15.75" x14ac:dyDescent="0.25">
      <c r="B16" s="7"/>
    </row>
    <row r="17" spans="2:10" x14ac:dyDescent="0.2">
      <c r="B17" s="8" t="s">
        <v>2</v>
      </c>
    </row>
    <row r="18" spans="2:10" x14ac:dyDescent="0.2">
      <c r="B18" s="6" t="s">
        <v>3</v>
      </c>
      <c r="C18" s="9"/>
      <c r="D18" s="178" t="s">
        <v>217</v>
      </c>
      <c r="E18" s="178"/>
      <c r="F18" s="178"/>
      <c r="G18" s="178"/>
      <c r="H18" s="178"/>
      <c r="I18" s="178"/>
      <c r="J18" s="178"/>
    </row>
    <row r="19" spans="2:10" x14ac:dyDescent="0.2">
      <c r="B19" s="6" t="s">
        <v>4</v>
      </c>
      <c r="C19" s="9"/>
      <c r="D19" s="178" t="s">
        <v>218</v>
      </c>
      <c r="E19" s="178"/>
      <c r="F19" s="178"/>
      <c r="G19" s="178"/>
      <c r="H19" s="178"/>
      <c r="I19" s="178"/>
      <c r="J19" s="178"/>
    </row>
    <row r="20" spans="2:10" x14ac:dyDescent="0.2">
      <c r="B20" s="6" t="s">
        <v>5</v>
      </c>
      <c r="C20" s="9"/>
      <c r="D20" s="178" t="s">
        <v>220</v>
      </c>
      <c r="E20" s="178"/>
      <c r="F20" s="178"/>
      <c r="G20" s="178"/>
      <c r="H20" s="178"/>
      <c r="I20" s="178"/>
      <c r="J20" s="178"/>
    </row>
    <row r="21" spans="2:10" x14ac:dyDescent="0.2">
      <c r="B21" s="90" t="s">
        <v>6</v>
      </c>
      <c r="C21" s="9"/>
      <c r="D21" s="178" t="s">
        <v>221</v>
      </c>
      <c r="E21" s="178"/>
      <c r="F21" s="178"/>
      <c r="G21" s="178"/>
      <c r="H21" s="178"/>
      <c r="I21" s="178"/>
      <c r="J21" s="178"/>
    </row>
    <row r="22" spans="2:10" x14ac:dyDescent="0.2">
      <c r="B22" s="6" t="s">
        <v>7</v>
      </c>
      <c r="C22" s="9"/>
      <c r="D22" s="178" t="s">
        <v>222</v>
      </c>
      <c r="E22" s="178"/>
      <c r="F22" s="178"/>
      <c r="G22" s="178"/>
      <c r="H22" s="178"/>
      <c r="I22" s="178"/>
      <c r="J22" s="178"/>
    </row>
    <row r="23" spans="2:10" x14ac:dyDescent="0.2">
      <c r="B23" s="6" t="s">
        <v>8</v>
      </c>
      <c r="C23" s="9"/>
      <c r="D23" s="181" t="s">
        <v>223</v>
      </c>
      <c r="E23" s="181"/>
      <c r="F23" s="181"/>
      <c r="G23" s="181"/>
      <c r="H23" s="181"/>
      <c r="I23" s="181"/>
      <c r="J23" s="181"/>
    </row>
    <row r="24" spans="2:10" x14ac:dyDescent="0.2">
      <c r="B24" s="6" t="s">
        <v>9</v>
      </c>
      <c r="C24" s="9"/>
      <c r="D24" s="181" t="s">
        <v>224</v>
      </c>
      <c r="E24" s="181"/>
      <c r="F24" s="181"/>
      <c r="G24" s="181"/>
      <c r="H24" s="181"/>
      <c r="I24" s="181"/>
      <c r="J24" s="181"/>
    </row>
    <row r="25" spans="2:10" x14ac:dyDescent="0.2">
      <c r="B25" s="13" t="s">
        <v>160</v>
      </c>
      <c r="C25" s="9"/>
      <c r="D25" s="178" t="s">
        <v>225</v>
      </c>
      <c r="E25" s="178"/>
      <c r="F25" s="178"/>
      <c r="G25" s="178"/>
      <c r="H25" s="178"/>
      <c r="I25" s="178"/>
      <c r="J25" s="178"/>
    </row>
    <row r="26" spans="2:10" x14ac:dyDescent="0.2">
      <c r="B26" s="6" t="s">
        <v>10</v>
      </c>
      <c r="C26" s="9"/>
      <c r="D26" s="181" t="s">
        <v>226</v>
      </c>
      <c r="E26" s="181"/>
      <c r="F26" s="181"/>
      <c r="G26" s="181"/>
      <c r="H26" s="181"/>
      <c r="I26" s="181"/>
      <c r="J26" s="181"/>
    </row>
    <row r="27" spans="2:10" x14ac:dyDescent="0.2">
      <c r="B27" s="6" t="s">
        <v>11</v>
      </c>
      <c r="C27" s="9"/>
      <c r="D27" s="178" t="s">
        <v>227</v>
      </c>
      <c r="E27" s="178"/>
      <c r="F27" s="178"/>
      <c r="G27" s="178"/>
      <c r="H27" s="178"/>
      <c r="I27" s="178"/>
      <c r="J27" s="178"/>
    </row>
    <row r="28" spans="2:10" x14ac:dyDescent="0.2">
      <c r="B28" s="6" t="s">
        <v>12</v>
      </c>
      <c r="C28" s="9"/>
      <c r="D28" s="178" t="s">
        <v>228</v>
      </c>
      <c r="E28" s="178"/>
      <c r="F28" s="178"/>
      <c r="G28" s="178"/>
      <c r="H28" s="178"/>
      <c r="I28" s="178"/>
      <c r="J28" s="178"/>
    </row>
    <row r="29" spans="2:10" x14ac:dyDescent="0.2">
      <c r="B29" s="6"/>
      <c r="C29" s="9"/>
      <c r="D29" s="10"/>
      <c r="E29" s="10"/>
      <c r="F29" s="10"/>
      <c r="G29" s="10"/>
      <c r="H29" s="10"/>
      <c r="I29" s="10"/>
      <c r="J29" s="10"/>
    </row>
    <row r="30" spans="2:10" x14ac:dyDescent="0.2">
      <c r="B30" s="8" t="s">
        <v>13</v>
      </c>
      <c r="C30" s="9"/>
      <c r="D30" s="10"/>
      <c r="E30" s="10"/>
      <c r="F30" s="10"/>
      <c r="G30" s="10"/>
      <c r="H30" s="10"/>
      <c r="I30" s="10"/>
      <c r="J30" s="10"/>
    </row>
    <row r="31" spans="2:10" x14ac:dyDescent="0.2">
      <c r="B31" s="11" t="s">
        <v>14</v>
      </c>
      <c r="C31" s="9"/>
      <c r="D31" s="178" t="s">
        <v>229</v>
      </c>
      <c r="E31" s="178"/>
      <c r="F31" s="178"/>
      <c r="G31" s="178"/>
      <c r="H31" s="178"/>
      <c r="I31" s="178"/>
      <c r="J31" s="178"/>
    </row>
    <row r="32" spans="2:10" x14ac:dyDescent="0.2">
      <c r="B32" s="11" t="s">
        <v>15</v>
      </c>
      <c r="C32" s="9"/>
      <c r="D32" s="178" t="s">
        <v>230</v>
      </c>
      <c r="E32" s="178"/>
      <c r="F32" s="178"/>
      <c r="G32" s="178"/>
      <c r="H32" s="178"/>
      <c r="I32" s="178"/>
      <c r="J32" s="178"/>
    </row>
    <row r="33" spans="2:10" x14ac:dyDescent="0.2">
      <c r="B33" s="11" t="s">
        <v>16</v>
      </c>
      <c r="C33" s="9"/>
      <c r="D33" s="178" t="s">
        <v>231</v>
      </c>
      <c r="E33" s="178"/>
      <c r="F33" s="178"/>
      <c r="G33" s="178"/>
      <c r="H33" s="178"/>
      <c r="I33" s="178"/>
      <c r="J33" s="178"/>
    </row>
    <row r="34" spans="2:10" x14ac:dyDescent="0.2">
      <c r="B34" s="11" t="s">
        <v>17</v>
      </c>
      <c r="C34" s="9"/>
      <c r="D34" s="178" t="s">
        <v>232</v>
      </c>
      <c r="E34" s="178"/>
      <c r="F34" s="178"/>
      <c r="G34" s="178"/>
      <c r="H34" s="178"/>
      <c r="I34" s="178"/>
      <c r="J34" s="178"/>
    </row>
    <row r="35" spans="2:10" x14ac:dyDescent="0.2">
      <c r="B35" s="11" t="s">
        <v>18</v>
      </c>
      <c r="C35" s="9"/>
      <c r="D35" s="178" t="s">
        <v>233</v>
      </c>
      <c r="E35" s="178"/>
      <c r="F35" s="178"/>
      <c r="G35" s="178"/>
      <c r="H35" s="178"/>
      <c r="I35" s="178"/>
      <c r="J35" s="178"/>
    </row>
    <row r="36" spans="2:10" x14ac:dyDescent="0.2">
      <c r="B36" s="11" t="s">
        <v>19</v>
      </c>
      <c r="C36" s="9"/>
      <c r="D36" s="178" t="s">
        <v>234</v>
      </c>
      <c r="E36" s="178"/>
      <c r="F36" s="178"/>
      <c r="G36" s="178"/>
      <c r="H36" s="178"/>
      <c r="I36" s="178"/>
      <c r="J36" s="178"/>
    </row>
    <row r="37" spans="2:10" x14ac:dyDescent="0.2">
      <c r="B37" s="11"/>
      <c r="C37" s="9"/>
      <c r="D37" s="10"/>
      <c r="E37" s="10"/>
      <c r="F37" s="10"/>
      <c r="G37" s="10"/>
      <c r="H37" s="10"/>
      <c r="I37" s="10"/>
      <c r="J37" s="10"/>
    </row>
    <row r="38" spans="2:10" x14ac:dyDescent="0.2">
      <c r="B38" s="12" t="s">
        <v>20</v>
      </c>
      <c r="C38" s="9"/>
      <c r="D38" s="10"/>
      <c r="E38" s="10"/>
      <c r="F38" s="10"/>
      <c r="G38" s="10"/>
      <c r="H38" s="10"/>
      <c r="I38" s="10"/>
      <c r="J38" s="10"/>
    </row>
    <row r="39" spans="2:10" x14ac:dyDescent="0.2">
      <c r="B39" s="11" t="s">
        <v>21</v>
      </c>
      <c r="C39" s="9"/>
      <c r="D39" s="178" t="s">
        <v>235</v>
      </c>
      <c r="E39" s="178"/>
      <c r="F39" s="178"/>
      <c r="G39" s="178"/>
      <c r="H39" s="178"/>
      <c r="I39" s="178"/>
      <c r="J39" s="178"/>
    </row>
    <row r="40" spans="2:10" x14ac:dyDescent="0.2">
      <c r="B40" s="11" t="s">
        <v>22</v>
      </c>
      <c r="C40" s="9"/>
      <c r="D40" s="178" t="s">
        <v>236</v>
      </c>
      <c r="E40" s="178"/>
      <c r="F40" s="178"/>
      <c r="G40" s="178"/>
      <c r="H40" s="178"/>
      <c r="I40" s="178"/>
      <c r="J40" s="178"/>
    </row>
    <row r="41" spans="2:10" x14ac:dyDescent="0.2">
      <c r="B41" s="89" t="s">
        <v>23</v>
      </c>
      <c r="C41" s="9"/>
      <c r="D41" s="178" t="s">
        <v>237</v>
      </c>
      <c r="E41" s="178"/>
      <c r="F41" s="178"/>
      <c r="G41" s="178"/>
      <c r="H41" s="178"/>
      <c r="I41" s="178"/>
      <c r="J41" s="178"/>
    </row>
    <row r="42" spans="2:10" x14ac:dyDescent="0.2">
      <c r="B42" s="11" t="s">
        <v>24</v>
      </c>
      <c r="C42" s="9"/>
      <c r="D42" s="178" t="s">
        <v>238</v>
      </c>
      <c r="E42" s="178"/>
      <c r="F42" s="178"/>
      <c r="G42" s="178"/>
      <c r="H42" s="178"/>
      <c r="I42" s="178"/>
      <c r="J42" s="178"/>
    </row>
    <row r="43" spans="2:10" x14ac:dyDescent="0.2">
      <c r="B43" s="11" t="s">
        <v>25</v>
      </c>
      <c r="C43" s="9"/>
      <c r="D43" s="178" t="s">
        <v>239</v>
      </c>
      <c r="E43" s="178"/>
      <c r="F43" s="178"/>
      <c r="G43" s="178"/>
      <c r="H43" s="178"/>
      <c r="I43" s="178"/>
      <c r="J43" s="178"/>
    </row>
    <row r="44" spans="2:10" x14ac:dyDescent="0.2">
      <c r="B44" s="11" t="s">
        <v>26</v>
      </c>
      <c r="C44" s="9"/>
      <c r="D44" s="178" t="s">
        <v>240</v>
      </c>
      <c r="E44" s="178"/>
      <c r="F44" s="178"/>
      <c r="G44" s="178"/>
      <c r="H44" s="178"/>
      <c r="I44" s="178"/>
      <c r="J44" s="178"/>
    </row>
    <row r="45" spans="2:10" x14ac:dyDescent="0.2">
      <c r="B45" s="11" t="s">
        <v>27</v>
      </c>
      <c r="C45" s="9"/>
      <c r="D45" s="178" t="s">
        <v>241</v>
      </c>
      <c r="E45" s="178"/>
      <c r="F45" s="178"/>
      <c r="G45" s="178"/>
      <c r="H45" s="178"/>
      <c r="I45" s="178"/>
      <c r="J45" s="178"/>
    </row>
    <row r="46" spans="2:10" x14ac:dyDescent="0.2">
      <c r="B46" s="11"/>
      <c r="C46" s="9"/>
      <c r="D46" s="13"/>
      <c r="E46" s="13"/>
      <c r="F46" s="13"/>
      <c r="G46" s="13"/>
      <c r="H46" s="13"/>
      <c r="I46" s="13"/>
      <c r="J46" s="13"/>
    </row>
    <row r="47" spans="2:10" x14ac:dyDescent="0.2">
      <c r="B47" s="12" t="s">
        <v>28</v>
      </c>
      <c r="C47" s="9"/>
      <c r="D47" s="13"/>
      <c r="E47" s="13"/>
      <c r="F47" s="13"/>
      <c r="G47" s="13"/>
      <c r="H47" s="13"/>
      <c r="I47" s="13"/>
      <c r="J47" s="13"/>
    </row>
    <row r="48" spans="2:10" x14ac:dyDescent="0.2">
      <c r="B48" s="89" t="s">
        <v>29</v>
      </c>
      <c r="C48" s="9"/>
      <c r="D48" s="181" t="s">
        <v>219</v>
      </c>
      <c r="E48" s="181"/>
      <c r="F48" s="181"/>
      <c r="G48" s="181"/>
      <c r="H48" s="181"/>
      <c r="I48" s="181"/>
      <c r="J48" s="181"/>
    </row>
    <row r="50" spans="2:7" ht="15.75" x14ac:dyDescent="0.25">
      <c r="B50" s="179" t="s">
        <v>166</v>
      </c>
      <c r="C50" s="179"/>
      <c r="D50" s="179"/>
      <c r="E50" s="179"/>
      <c r="F50" s="179"/>
      <c r="G50" s="179"/>
    </row>
  </sheetData>
  <sheetProtection selectLockedCells="1" selectUnlockedCells="1"/>
  <mergeCells count="28">
    <mergeCell ref="A2:E2"/>
    <mergeCell ref="D48:J48"/>
    <mergeCell ref="D41:J41"/>
    <mergeCell ref="D32:J32"/>
    <mergeCell ref="D33:J33"/>
    <mergeCell ref="D34:J34"/>
    <mergeCell ref="D35:J35"/>
    <mergeCell ref="D40:J40"/>
    <mergeCell ref="D26:J26"/>
    <mergeCell ref="D27:J27"/>
    <mergeCell ref="D28:J28"/>
    <mergeCell ref="D31:J31"/>
    <mergeCell ref="D25:J25"/>
    <mergeCell ref="A7:D7"/>
    <mergeCell ref="D23:J23"/>
    <mergeCell ref="D24:J24"/>
    <mergeCell ref="B50:G50"/>
    <mergeCell ref="D42:J42"/>
    <mergeCell ref="D43:J43"/>
    <mergeCell ref="D44:J44"/>
    <mergeCell ref="D45:J45"/>
    <mergeCell ref="D36:J36"/>
    <mergeCell ref="D39:J39"/>
    <mergeCell ref="D18:J18"/>
    <mergeCell ref="D19:J19"/>
    <mergeCell ref="D20:J20"/>
    <mergeCell ref="D21:J21"/>
    <mergeCell ref="D22:J22"/>
  </mergeCells>
  <phoneticPr fontId="2" type="noConversion"/>
  <hyperlinks>
    <hyperlink ref="D18" location="T1!A1" display="Lehrkräfte und Vollzeitäquivalente, 1995–2012"/>
    <hyperlink ref="D19" location="T2!A1" display="Lehrkräfte und Vollzeitäquivalente nach Schultyp, 1996–2012"/>
    <hyperlink ref="D20" location="T3!A1" display="Lehrkräfte und Vollzeitäquivalente nach Geschlecht und Schultyp, 2012/13"/>
    <hyperlink ref="D21" location="T4!A1" display="Lehrkräfte, Vollzeitäquivalente, Abteilungs- und Schülerzahlen nach Schultyp, 2011/12"/>
    <hyperlink ref="D22" location="T5!A1" display="Durchschnittsalter, 1996–2012"/>
    <hyperlink ref="D23" location="T6!A1" display="Lehrkräfte nach Alter, Schultyp und Geschlecht, 2012/13"/>
    <hyperlink ref="D24" location="T7!A1" display="Lehrkräfte nach Beschäftigungsgrad, Schultyp und Geschlecht, 2012/13"/>
    <hyperlink ref="D26" location="T8!A1" display="Lehrkräfte nach Nationalität, 2012/13"/>
    <hyperlink ref="D27" location="T9!A1" display="Lehrkräfte und Vollzeitäquivalente von Zusatzangeboten nach Geschlecht, 2012/13"/>
    <hyperlink ref="D28" location="T10!A1" display="Schulleitungspensen: Personen und Vollzeitäquivalente nach Geschlecht, 2012/13"/>
    <hyperlink ref="D31" location="T11!A1" display="Lehrkräfte und Vollzeitäquivalente nach Schulort und Geschlecht, 2012/13"/>
    <hyperlink ref="D32" location="T12!A1" display="Lehrkräfte und Vollzeitäquivalente nach Ausbildungsgang, 2012/13"/>
    <hyperlink ref="D33" location="T13!A1" display="Lehrkräfte nach Alter und Geschlecht, 2012/13"/>
    <hyperlink ref="D34" location="T14!A1" display="Durchschnittsalter, 1995–2012"/>
    <hyperlink ref="D35" location="T15!A1" display="Lehrkräfte nach Nationalität, 2012/13"/>
    <hyperlink ref="D36" location="T16!A1" display="Beschäftigungsgrad nach Geschlecht, 2012/13"/>
    <hyperlink ref="D39" location="T17!A1" display="Lehrkräfte und Vollzeitäquivalente nach Schulort und Geschlecht, 2012/13"/>
    <hyperlink ref="D40" location="T18!A1" display="Lehrkräfte und Vollzeitäquivalente an Berufsfachschulen nach Geschlecht, 1997–2012"/>
    <hyperlink ref="D41" location="T19!A1" display="Lernende pro Lehrkraft, 1997–2011"/>
    <hyperlink ref="D42" location="T20!A1" display="Durchschnittsalter, 1997–2012"/>
    <hyperlink ref="D43" location="T21!A1" display="Lehrkräfte nach Alter und Geschlecht, 2012/13"/>
    <hyperlink ref="D44" location="T22!A1" display="Beschäftigungsgrad nach Geschlecht, 2012/13"/>
    <hyperlink ref="D45" location="T23!A1" display="Lehrkräfte nach Nationalität, 2012/13"/>
    <hyperlink ref="D48" location="T24!A1" display="Vollzeitäquivalente und Lerndende 1998-2012, Indexierte Entwicklungen"/>
    <hyperlink ref="B50" location="Erläuterungen!A1" display="Erläuterungen: Das Verfahren der Erhebung"/>
    <hyperlink ref="D25:J25" location="T7_a!A1" display="Beschäftigungsgrad nach Geschlecht 2012/13"/>
    <hyperlink ref="A2" r:id="rId1"/>
  </hyperlinks>
  <pageMargins left="0.77013888888888893" right="0.59027777777777779" top="0.8" bottom="0.85" header="0.51180555555555551" footer="0.51180555555555551"/>
  <pageSetup paperSize="9" scale="74" firstPageNumber="0" orientation="portrait" horizontalDpi="300" verticalDpi="300" r:id="rId2"/>
  <headerFooter alignWithMargins="0">
    <oddHeader xml:space="preserve">&amp;L &amp;G
</oddHeader>
    <oddFooter>&amp;L&amp;"Arial,Fett"&amp;8DEPARTEMENT FINANZEN UND RESSOURCEN&amp;"Arial,Standard" Statistik Aargau
Bleichemattstrasse 4, 5000 Aarau&amp;R&amp;8Lehrkräftestatistik 2015/16
Reihe stat.kurzinfo Nr. 31 | Mai 2016</oddFooter>
  </headerFooter>
  <drawing r:id="rId3"/>
  <legacyDrawingHF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617D84"/>
  </sheetPr>
  <dimension ref="A1:N32"/>
  <sheetViews>
    <sheetView showGridLines="0" zoomScaleNormal="100" zoomScaleSheetLayoutView="100" workbookViewId="0">
      <selection activeCell="F6" sqref="F6"/>
    </sheetView>
  </sheetViews>
  <sheetFormatPr baseColWidth="10" defaultRowHeight="12.75" x14ac:dyDescent="0.2"/>
  <cols>
    <col min="1" max="1" width="3.7109375" customWidth="1"/>
    <col min="2" max="2" width="24.7109375" customWidth="1"/>
    <col min="3" max="8" width="11.7109375" customWidth="1"/>
    <col min="9" max="10" width="5.7109375" customWidth="1"/>
    <col min="11" max="13" width="6.5703125" customWidth="1"/>
  </cols>
  <sheetData>
    <row r="1" spans="1:14" ht="15.75" x14ac:dyDescent="0.25">
      <c r="A1" s="15" t="str">
        <f>Inhaltsverzeichnis!B26&amp;" "&amp;Inhaltsverzeichnis!D26</f>
        <v>Tabelle 8: Volksschule: Lehrkräfte nach Nationalität und Durchschnittsalter, 2017/18</v>
      </c>
    </row>
    <row r="3" spans="1:14" x14ac:dyDescent="0.2">
      <c r="A3" s="1"/>
    </row>
    <row r="4" spans="1:14" ht="12.75" customHeight="1" x14ac:dyDescent="0.2">
      <c r="A4" s="1"/>
      <c r="B4" s="194" t="s">
        <v>92</v>
      </c>
      <c r="C4" s="195" t="s">
        <v>32</v>
      </c>
      <c r="D4" s="195" t="s">
        <v>53</v>
      </c>
      <c r="E4" s="196" t="s">
        <v>93</v>
      </c>
      <c r="F4" s="193" t="s">
        <v>189</v>
      </c>
      <c r="G4" s="193"/>
      <c r="H4" s="193"/>
    </row>
    <row r="5" spans="1:14" s="1" customFormat="1" ht="25.5" x14ac:dyDescent="0.2">
      <c r="B5" s="194"/>
      <c r="C5" s="195"/>
      <c r="D5" s="195"/>
      <c r="E5" s="196"/>
      <c r="F5" s="128" t="s">
        <v>188</v>
      </c>
      <c r="G5" s="128" t="s">
        <v>53</v>
      </c>
      <c r="H5" s="129" t="s">
        <v>93</v>
      </c>
      <c r="I5"/>
      <c r="J5"/>
      <c r="K5"/>
      <c r="L5"/>
      <c r="M5"/>
      <c r="N5"/>
    </row>
    <row r="6" spans="1:14" s="1" customFormat="1" x14ac:dyDescent="0.2">
      <c r="B6" s="130" t="s">
        <v>32</v>
      </c>
      <c r="C6" s="168">
        <v>8684</v>
      </c>
      <c r="D6" s="19">
        <v>1696</v>
      </c>
      <c r="E6" s="19">
        <v>6988</v>
      </c>
      <c r="F6" s="99">
        <v>44.91</v>
      </c>
      <c r="G6" s="99">
        <v>47.303699999999999</v>
      </c>
      <c r="H6" s="99">
        <v>44.332599999999999</v>
      </c>
      <c r="I6"/>
      <c r="J6"/>
      <c r="K6"/>
      <c r="L6"/>
      <c r="M6"/>
      <c r="N6"/>
    </row>
    <row r="7" spans="1:14" x14ac:dyDescent="0.2">
      <c r="A7" s="1"/>
      <c r="B7" s="30" t="s">
        <v>95</v>
      </c>
      <c r="C7" s="19">
        <v>7935</v>
      </c>
      <c r="D7" s="19">
        <v>1501</v>
      </c>
      <c r="E7" s="19">
        <v>6434</v>
      </c>
      <c r="F7" s="169">
        <v>45.116799999999998</v>
      </c>
      <c r="G7" s="169">
        <v>47.564300000000003</v>
      </c>
      <c r="H7" s="169">
        <v>44.545900000000003</v>
      </c>
    </row>
    <row r="8" spans="1:14" x14ac:dyDescent="0.2">
      <c r="A8" s="1"/>
      <c r="B8" s="30" t="s">
        <v>96</v>
      </c>
      <c r="C8" s="19">
        <v>749</v>
      </c>
      <c r="D8" s="19">
        <v>195</v>
      </c>
      <c r="E8" s="19">
        <v>554</v>
      </c>
      <c r="F8" s="169">
        <v>42.7517</v>
      </c>
      <c r="G8" s="169">
        <v>45.297400000000003</v>
      </c>
      <c r="H8" s="169">
        <v>41.855600000000003</v>
      </c>
    </row>
    <row r="9" spans="1:14" x14ac:dyDescent="0.2">
      <c r="A9" s="1"/>
      <c r="C9" s="37"/>
      <c r="D9" s="37"/>
      <c r="E9" s="37"/>
    </row>
    <row r="10" spans="1:14" x14ac:dyDescent="0.2">
      <c r="A10" s="1"/>
      <c r="B10" s="4" t="s">
        <v>179</v>
      </c>
      <c r="C10" s="37"/>
      <c r="D10" s="37"/>
      <c r="E10" s="37"/>
    </row>
    <row r="11" spans="1:14" x14ac:dyDescent="0.2">
      <c r="A11" s="1"/>
    </row>
    <row r="12" spans="1:14" x14ac:dyDescent="0.2">
      <c r="A12" s="1"/>
    </row>
    <row r="13" spans="1:14" ht="12.75" customHeight="1" x14ac:dyDescent="0.2">
      <c r="A13" s="1"/>
    </row>
    <row r="14" spans="1:14" x14ac:dyDescent="0.2">
      <c r="A14" s="1"/>
    </row>
    <row r="15" spans="1:14" x14ac:dyDescent="0.2">
      <c r="A15" s="1"/>
    </row>
    <row r="16" spans="1:14" x14ac:dyDescent="0.2">
      <c r="A16" s="1"/>
    </row>
    <row r="17" spans="1:1" ht="14.25" customHeight="1" x14ac:dyDescent="0.2">
      <c r="A17" s="1"/>
    </row>
    <row r="18" spans="1:1" x14ac:dyDescent="0.2">
      <c r="A18" s="1"/>
    </row>
    <row r="19" spans="1:1" x14ac:dyDescent="0.2">
      <c r="A19" s="1"/>
    </row>
    <row r="20" spans="1:1" x14ac:dyDescent="0.2">
      <c r="A20" s="1"/>
    </row>
    <row r="21" spans="1:1" x14ac:dyDescent="0.2">
      <c r="A21" s="1"/>
    </row>
    <row r="22" spans="1:1" x14ac:dyDescent="0.2">
      <c r="A22" s="1"/>
    </row>
    <row r="23" spans="1:1" x14ac:dyDescent="0.2">
      <c r="A23" s="1"/>
    </row>
    <row r="24" spans="1:1" x14ac:dyDescent="0.2">
      <c r="A24" s="1"/>
    </row>
    <row r="25" spans="1:1" x14ac:dyDescent="0.2">
      <c r="A25" s="1"/>
    </row>
    <row r="26" spans="1:1" x14ac:dyDescent="0.2">
      <c r="A26" s="1"/>
    </row>
    <row r="27" spans="1:1" ht="23.25" customHeight="1" x14ac:dyDescent="0.2">
      <c r="A27" s="1"/>
    </row>
    <row r="32" spans="1:1" ht="13.5" customHeight="1" x14ac:dyDescent="0.2"/>
  </sheetData>
  <sheetProtection selectLockedCells="1" selectUnlockedCells="1"/>
  <mergeCells count="5">
    <mergeCell ref="F4:H4"/>
    <mergeCell ref="B4:B5"/>
    <mergeCell ref="C4:C5"/>
    <mergeCell ref="D4:D5"/>
    <mergeCell ref="E4:E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617D84"/>
  </sheetPr>
  <dimension ref="A1:M13"/>
  <sheetViews>
    <sheetView showGridLines="0" zoomScaleNormal="100" zoomScaleSheetLayoutView="100" workbookViewId="0">
      <selection activeCell="B1" sqref="B1"/>
    </sheetView>
  </sheetViews>
  <sheetFormatPr baseColWidth="10" defaultRowHeight="12.75" x14ac:dyDescent="0.2"/>
  <cols>
    <col min="1" max="1" width="2.7109375" customWidth="1"/>
    <col min="2" max="2" width="29" customWidth="1"/>
    <col min="3" max="12" width="10.5703125" customWidth="1"/>
    <col min="13" max="14" width="11.140625" customWidth="1"/>
    <col min="15" max="16" width="3" customWidth="1"/>
  </cols>
  <sheetData>
    <row r="1" spans="1:13" ht="15.75" x14ac:dyDescent="0.25">
      <c r="A1" s="15" t="str">
        <f>Inhaltsverzeichnis!B27&amp;" "&amp;Inhaltsverzeichnis!D27</f>
        <v>Tabelle 9: Lehrkräfte und Vollzeitäquivalente von Zusatzangeboten nach Geschlecht, 2017/18</v>
      </c>
    </row>
    <row r="4" spans="1:13" x14ac:dyDescent="0.2">
      <c r="B4" s="188" t="s">
        <v>50</v>
      </c>
      <c r="C4" s="185" t="s">
        <v>51</v>
      </c>
      <c r="D4" s="185"/>
      <c r="E4" s="185"/>
      <c r="F4" s="185"/>
      <c r="G4" s="185"/>
      <c r="H4" s="185"/>
      <c r="I4" s="185" t="s">
        <v>97</v>
      </c>
      <c r="J4" s="185"/>
      <c r="K4" s="185"/>
      <c r="L4" s="185"/>
    </row>
    <row r="5" spans="1:13" x14ac:dyDescent="0.2">
      <c r="B5" s="188"/>
      <c r="C5" s="185" t="s">
        <v>207</v>
      </c>
      <c r="D5" s="185"/>
      <c r="E5" s="185"/>
      <c r="F5" s="185" t="s">
        <v>37</v>
      </c>
      <c r="G5" s="185"/>
      <c r="H5" s="185"/>
      <c r="I5" s="185" t="s">
        <v>35</v>
      </c>
      <c r="J5" s="185"/>
      <c r="K5" s="185" t="s">
        <v>37</v>
      </c>
      <c r="L5" s="185"/>
    </row>
    <row r="6" spans="1:13" ht="25.5" x14ac:dyDescent="0.2">
      <c r="B6" s="188"/>
      <c r="C6" s="67" t="s">
        <v>32</v>
      </c>
      <c r="D6" s="67" t="s">
        <v>53</v>
      </c>
      <c r="E6" s="68" t="s">
        <v>54</v>
      </c>
      <c r="F6" s="67" t="s">
        <v>32</v>
      </c>
      <c r="G6" s="67" t="s">
        <v>53</v>
      </c>
      <c r="H6" s="68" t="s">
        <v>54</v>
      </c>
      <c r="I6" s="67" t="s">
        <v>53</v>
      </c>
      <c r="J6" s="68" t="s">
        <v>54</v>
      </c>
      <c r="K6" s="67" t="s">
        <v>53</v>
      </c>
      <c r="L6" s="68" t="s">
        <v>54</v>
      </c>
    </row>
    <row r="7" spans="1:13" x14ac:dyDescent="0.2">
      <c r="B7" s="30" t="s">
        <v>98</v>
      </c>
      <c r="C7" s="170">
        <v>877</v>
      </c>
      <c r="D7" s="170">
        <v>458</v>
      </c>
      <c r="E7" s="170">
        <v>419</v>
      </c>
      <c r="F7" s="170">
        <f t="shared" ref="F7:F9" si="0">G7+H7</f>
        <v>99.276800000000009</v>
      </c>
      <c r="G7" s="170">
        <v>60.223199999999999</v>
      </c>
      <c r="H7" s="170">
        <v>39.053600000000003</v>
      </c>
      <c r="I7" s="99">
        <f>D7/C7*100</f>
        <v>52.223489167616876</v>
      </c>
      <c r="J7" s="99">
        <f>E7/C7*100</f>
        <v>47.776510832383124</v>
      </c>
      <c r="K7" s="99">
        <f>G7/F7*100</f>
        <v>60.66190691077874</v>
      </c>
      <c r="L7" s="99">
        <f>H7/F7*100</f>
        <v>39.338093089221246</v>
      </c>
      <c r="M7" s="32"/>
    </row>
    <row r="8" spans="1:13" x14ac:dyDescent="0.2">
      <c r="B8" s="30" t="s">
        <v>99</v>
      </c>
      <c r="C8" s="170">
        <v>238</v>
      </c>
      <c r="D8" s="170">
        <v>13</v>
      </c>
      <c r="E8" s="170">
        <v>225</v>
      </c>
      <c r="F8" s="170">
        <v>118</v>
      </c>
      <c r="G8" s="170">
        <v>8</v>
      </c>
      <c r="H8" s="170">
        <v>110</v>
      </c>
      <c r="I8" s="99">
        <f>D8/C8*100</f>
        <v>5.46218487394958</v>
      </c>
      <c r="J8" s="99">
        <f t="shared" ref="J8:J10" si="1">E8/C8*100</f>
        <v>94.537815126050418</v>
      </c>
      <c r="K8" s="99">
        <f>G8/F8*100</f>
        <v>6.7796610169491522</v>
      </c>
      <c r="L8" s="99">
        <f>H8/F8*100</f>
        <v>93.220338983050837</v>
      </c>
      <c r="M8" s="32"/>
    </row>
    <row r="9" spans="1:13" x14ac:dyDescent="0.2">
      <c r="B9" s="30" t="s">
        <v>208</v>
      </c>
      <c r="C9" s="170">
        <v>979</v>
      </c>
      <c r="D9" s="170">
        <v>88</v>
      </c>
      <c r="E9" s="170">
        <v>891</v>
      </c>
      <c r="F9" s="170">
        <f t="shared" si="0"/>
        <v>148.70400000000001</v>
      </c>
      <c r="G9" s="170">
        <v>13.558999999999999</v>
      </c>
      <c r="H9" s="170">
        <v>135.14500000000001</v>
      </c>
      <c r="I9" s="99">
        <f t="shared" ref="I9:I10" si="2">D9/C9*100</f>
        <v>8.9887640449438209</v>
      </c>
      <c r="J9" s="99">
        <f t="shared" si="1"/>
        <v>91.011235955056179</v>
      </c>
      <c r="K9" s="99">
        <f t="shared" ref="K9:K10" si="3">G9/F9*100</f>
        <v>9.1181138368840102</v>
      </c>
      <c r="L9" s="99">
        <f t="shared" ref="L9:L10" si="4">H9/F9*100</f>
        <v>90.881886163115993</v>
      </c>
      <c r="M9" s="32"/>
    </row>
    <row r="10" spans="1:13" x14ac:dyDescent="0.2">
      <c r="B10" s="30" t="s">
        <v>215</v>
      </c>
      <c r="C10" s="170">
        <v>864</v>
      </c>
      <c r="D10" s="170">
        <v>129</v>
      </c>
      <c r="E10" s="170">
        <v>735</v>
      </c>
      <c r="F10" s="170">
        <f>G10+H10</f>
        <v>69.206000000000003</v>
      </c>
      <c r="G10" s="170">
        <v>11.565200000000001</v>
      </c>
      <c r="H10" s="170">
        <v>57.640799999999999</v>
      </c>
      <c r="I10" s="99">
        <f t="shared" si="2"/>
        <v>14.930555555555555</v>
      </c>
      <c r="J10" s="99">
        <f t="shared" si="1"/>
        <v>85.069444444444443</v>
      </c>
      <c r="K10" s="99">
        <f t="shared" si="3"/>
        <v>16.711267809149497</v>
      </c>
      <c r="L10" s="99">
        <f t="shared" si="4"/>
        <v>83.288732190850496</v>
      </c>
      <c r="M10" s="32"/>
    </row>
    <row r="12" spans="1:13" x14ac:dyDescent="0.2">
      <c r="B12" s="4" t="s">
        <v>216</v>
      </c>
    </row>
    <row r="13" spans="1:13" x14ac:dyDescent="0.2">
      <c r="B13" s="4" t="s">
        <v>212</v>
      </c>
    </row>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68" firstPageNumber="0"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17D84"/>
  </sheetPr>
  <dimension ref="A1:AB62"/>
  <sheetViews>
    <sheetView showGridLines="0" zoomScaleNormal="100" zoomScaleSheetLayoutView="100" workbookViewId="0">
      <selection activeCell="I10" sqref="I10"/>
    </sheetView>
  </sheetViews>
  <sheetFormatPr baseColWidth="10" defaultRowHeight="12.75" x14ac:dyDescent="0.2"/>
  <cols>
    <col min="1" max="1" width="3.7109375" customWidth="1"/>
    <col min="2" max="2" width="24.7109375" customWidth="1"/>
    <col min="3" max="3" width="11.7109375" style="38" customWidth="1"/>
    <col min="4" max="12" width="11.7109375" style="39" customWidth="1"/>
    <col min="13" max="17" width="8.42578125" style="39" customWidth="1"/>
    <col min="18" max="26" width="6" style="39" customWidth="1"/>
  </cols>
  <sheetData>
    <row r="1" spans="1:28" ht="15.75" x14ac:dyDescent="0.25">
      <c r="A1" s="15" t="str">
        <f>Inhaltsverzeichnis!B28&amp;" "&amp;Inhaltsverzeichnis!D28</f>
        <v>Tabelle 10: Schulleitungspensen: Personen und Vollzeitäquivalente nach Geschlecht, 2017/18</v>
      </c>
    </row>
    <row r="4" spans="1:28" s="40" customFormat="1" ht="12.75" customHeight="1" x14ac:dyDescent="0.2">
      <c r="A4"/>
      <c r="B4" s="188" t="s">
        <v>209</v>
      </c>
      <c r="C4" s="185" t="s">
        <v>51</v>
      </c>
      <c r="D4" s="185"/>
      <c r="E4" s="185"/>
      <c r="F4" s="185"/>
      <c r="G4" s="185"/>
      <c r="H4" s="185"/>
      <c r="I4" s="185" t="s">
        <v>97</v>
      </c>
      <c r="J4" s="185"/>
      <c r="K4" s="185"/>
      <c r="L4" s="185"/>
      <c r="M4"/>
      <c r="N4"/>
      <c r="O4"/>
      <c r="P4"/>
      <c r="Q4"/>
      <c r="R4"/>
      <c r="S4"/>
      <c r="T4"/>
      <c r="U4"/>
      <c r="V4"/>
      <c r="W4"/>
      <c r="X4"/>
      <c r="Y4"/>
      <c r="Z4"/>
      <c r="AA4"/>
      <c r="AB4"/>
    </row>
    <row r="5" spans="1:28" s="40" customFormat="1" ht="12.75" customHeight="1" x14ac:dyDescent="0.2">
      <c r="A5"/>
      <c r="B5" s="188"/>
      <c r="C5" s="185" t="s">
        <v>100</v>
      </c>
      <c r="D5" s="185"/>
      <c r="E5" s="185"/>
      <c r="F5" s="185" t="s">
        <v>37</v>
      </c>
      <c r="G5" s="185"/>
      <c r="H5" s="185"/>
      <c r="I5" s="185" t="s">
        <v>100</v>
      </c>
      <c r="J5" s="185"/>
      <c r="K5" s="185" t="s">
        <v>37</v>
      </c>
      <c r="L5" s="185"/>
      <c r="M5"/>
      <c r="N5"/>
      <c r="O5"/>
      <c r="P5"/>
      <c r="Q5"/>
      <c r="R5"/>
      <c r="S5"/>
      <c r="T5"/>
      <c r="U5"/>
      <c r="V5"/>
      <c r="W5"/>
      <c r="X5"/>
      <c r="Y5"/>
      <c r="Z5"/>
      <c r="AA5"/>
      <c r="AB5"/>
    </row>
    <row r="6" spans="1:28" s="40" customFormat="1" x14ac:dyDescent="0.2">
      <c r="A6"/>
      <c r="B6" s="188"/>
      <c r="C6" s="67" t="s">
        <v>32</v>
      </c>
      <c r="D6" s="67" t="s">
        <v>101</v>
      </c>
      <c r="E6" s="67" t="s">
        <v>102</v>
      </c>
      <c r="F6" s="67" t="s">
        <v>32</v>
      </c>
      <c r="G6" s="67" t="s">
        <v>101</v>
      </c>
      <c r="H6" s="67" t="s">
        <v>102</v>
      </c>
      <c r="I6" s="67" t="s">
        <v>101</v>
      </c>
      <c r="J6" s="67" t="s">
        <v>102</v>
      </c>
      <c r="K6" s="67" t="s">
        <v>101</v>
      </c>
      <c r="L6" s="67" t="s">
        <v>102</v>
      </c>
      <c r="M6"/>
      <c r="N6"/>
      <c r="O6"/>
      <c r="P6"/>
      <c r="Q6"/>
      <c r="R6"/>
      <c r="S6"/>
      <c r="T6"/>
      <c r="U6"/>
      <c r="V6"/>
      <c r="W6"/>
      <c r="X6"/>
      <c r="Y6"/>
      <c r="Z6"/>
      <c r="AA6"/>
      <c r="AB6"/>
    </row>
    <row r="7" spans="1:28" s="40" customFormat="1" x14ac:dyDescent="0.2">
      <c r="A7"/>
      <c r="B7" s="188"/>
      <c r="C7" s="20">
        <v>449</v>
      </c>
      <c r="D7" s="20">
        <v>194</v>
      </c>
      <c r="E7" s="20">
        <v>255</v>
      </c>
      <c r="F7" s="170">
        <v>265.84829999999999</v>
      </c>
      <c r="G7" s="170">
        <v>135.09370000000001</v>
      </c>
      <c r="H7" s="170">
        <v>130.75460000000001</v>
      </c>
      <c r="I7" s="99">
        <f>D7/C7*100</f>
        <v>43.207126948775056</v>
      </c>
      <c r="J7" s="99">
        <f>E7/C7*100</f>
        <v>56.792873051224944</v>
      </c>
      <c r="K7" s="99">
        <f>G7/F7*100</f>
        <v>50.816085715048779</v>
      </c>
      <c r="L7" s="99">
        <f>H7/F7*100</f>
        <v>49.183914284951236</v>
      </c>
      <c r="M7"/>
      <c r="N7"/>
      <c r="O7"/>
      <c r="P7"/>
      <c r="Q7"/>
      <c r="R7"/>
      <c r="S7"/>
      <c r="T7"/>
      <c r="U7"/>
      <c r="V7"/>
      <c r="W7"/>
      <c r="X7"/>
      <c r="Y7"/>
      <c r="Z7"/>
      <c r="AA7"/>
      <c r="AB7"/>
    </row>
    <row r="8" spans="1:28" s="41" customFormat="1" x14ac:dyDescent="0.2">
      <c r="A8"/>
      <c r="B8"/>
      <c r="C8"/>
      <c r="D8"/>
      <c r="E8"/>
      <c r="F8"/>
      <c r="G8"/>
      <c r="H8"/>
      <c r="I8"/>
      <c r="J8"/>
      <c r="K8"/>
      <c r="L8"/>
      <c r="M8"/>
      <c r="N8"/>
      <c r="O8"/>
      <c r="P8"/>
      <c r="Q8"/>
      <c r="R8"/>
      <c r="S8"/>
      <c r="T8"/>
      <c r="U8"/>
      <c r="V8"/>
      <c r="W8"/>
      <c r="X8"/>
      <c r="Y8"/>
      <c r="Z8"/>
      <c r="AA8"/>
      <c r="AB8"/>
    </row>
    <row r="9" spans="1:28" s="41" customFormat="1" x14ac:dyDescent="0.2">
      <c r="A9"/>
      <c r="B9" t="s">
        <v>210</v>
      </c>
      <c r="C9"/>
      <c r="D9"/>
      <c r="E9"/>
      <c r="F9"/>
      <c r="G9"/>
      <c r="H9"/>
      <c r="I9"/>
      <c r="J9"/>
      <c r="K9"/>
      <c r="L9"/>
      <c r="M9"/>
      <c r="N9"/>
      <c r="O9"/>
      <c r="P9"/>
      <c r="Q9"/>
      <c r="R9"/>
      <c r="S9"/>
      <c r="T9"/>
      <c r="U9"/>
      <c r="V9"/>
      <c r="W9"/>
      <c r="X9"/>
      <c r="Y9"/>
      <c r="Z9"/>
      <c r="AA9"/>
      <c r="AB9"/>
    </row>
    <row r="10" spans="1:28" s="41" customFormat="1" x14ac:dyDescent="0.2">
      <c r="A10"/>
      <c r="B10"/>
      <c r="C10"/>
      <c r="D10"/>
      <c r="E10"/>
      <c r="F10"/>
      <c r="G10"/>
      <c r="H10"/>
      <c r="I10"/>
      <c r="J10"/>
      <c r="K10"/>
      <c r="L10"/>
      <c r="M10"/>
      <c r="N10"/>
      <c r="O10"/>
      <c r="P10"/>
      <c r="Q10"/>
      <c r="R10"/>
      <c r="S10"/>
      <c r="T10"/>
      <c r="U10"/>
      <c r="V10"/>
      <c r="W10"/>
      <c r="X10"/>
      <c r="Y10"/>
      <c r="Z10"/>
      <c r="AA10"/>
      <c r="AB10"/>
    </row>
    <row r="11" spans="1:28" s="41" customFormat="1" x14ac:dyDescent="0.2">
      <c r="A11"/>
      <c r="B11"/>
      <c r="C11"/>
      <c r="D11"/>
      <c r="E11"/>
      <c r="F11"/>
      <c r="G11"/>
      <c r="H11"/>
      <c r="I11"/>
      <c r="J11"/>
      <c r="K11"/>
      <c r="L11"/>
      <c r="M11"/>
      <c r="N11"/>
      <c r="O11"/>
      <c r="P11"/>
      <c r="Q11"/>
      <c r="R11"/>
      <c r="S11"/>
      <c r="T11"/>
      <c r="U11"/>
      <c r="V11"/>
      <c r="W11"/>
      <c r="X11"/>
      <c r="Y11"/>
      <c r="Z11"/>
      <c r="AA11"/>
      <c r="AB11"/>
    </row>
    <row r="12" spans="1:28" s="41" customFormat="1" x14ac:dyDescent="0.2">
      <c r="A12"/>
      <c r="B12"/>
      <c r="C12"/>
      <c r="D12"/>
      <c r="E12"/>
      <c r="F12"/>
      <c r="G12"/>
      <c r="H12"/>
      <c r="I12"/>
      <c r="J12"/>
      <c r="K12"/>
      <c r="L12"/>
      <c r="M12"/>
      <c r="N12"/>
      <c r="O12"/>
      <c r="P12"/>
      <c r="Q12"/>
      <c r="R12"/>
      <c r="S12"/>
      <c r="T12"/>
      <c r="U12"/>
      <c r="V12"/>
      <c r="W12"/>
      <c r="X12"/>
      <c r="Y12"/>
      <c r="Z12"/>
      <c r="AA12"/>
      <c r="AB12"/>
    </row>
    <row r="13" spans="1:28" s="41" customFormat="1" x14ac:dyDescent="0.2">
      <c r="A13"/>
      <c r="B13"/>
      <c r="C13"/>
      <c r="D13"/>
      <c r="E13"/>
      <c r="F13"/>
      <c r="G13"/>
      <c r="H13"/>
      <c r="I13"/>
      <c r="J13"/>
      <c r="K13"/>
      <c r="L13"/>
      <c r="M13"/>
      <c r="N13"/>
      <c r="O13"/>
      <c r="P13"/>
      <c r="Q13"/>
      <c r="R13"/>
      <c r="S13"/>
      <c r="T13"/>
      <c r="U13"/>
      <c r="V13"/>
      <c r="W13"/>
      <c r="X13"/>
      <c r="Y13"/>
      <c r="Z13"/>
      <c r="AA13"/>
      <c r="AB13"/>
    </row>
    <row r="14" spans="1:28" s="41" customFormat="1" x14ac:dyDescent="0.2">
      <c r="A14"/>
      <c r="B14"/>
      <c r="C14"/>
      <c r="D14"/>
      <c r="E14"/>
      <c r="F14"/>
      <c r="G14"/>
      <c r="H14"/>
      <c r="I14"/>
      <c r="J14"/>
      <c r="K14"/>
      <c r="L14"/>
      <c r="M14"/>
      <c r="N14"/>
      <c r="O14"/>
      <c r="P14"/>
      <c r="Q14"/>
      <c r="R14"/>
      <c r="S14"/>
      <c r="T14"/>
      <c r="U14"/>
      <c r="V14"/>
      <c r="W14"/>
      <c r="X14"/>
      <c r="Y14"/>
      <c r="Z14"/>
      <c r="AA14"/>
      <c r="AB14"/>
    </row>
    <row r="15" spans="1:28" s="41" customFormat="1" x14ac:dyDescent="0.2">
      <c r="A15"/>
      <c r="B15"/>
      <c r="C15"/>
      <c r="D15"/>
      <c r="E15"/>
      <c r="F15"/>
      <c r="G15"/>
      <c r="H15"/>
      <c r="I15"/>
      <c r="J15"/>
      <c r="K15"/>
      <c r="L15"/>
      <c r="M15"/>
      <c r="N15"/>
      <c r="O15"/>
      <c r="P15"/>
      <c r="Q15"/>
      <c r="R15"/>
      <c r="S15"/>
      <c r="T15"/>
      <c r="U15"/>
      <c r="V15"/>
      <c r="W15"/>
      <c r="X15"/>
      <c r="Y15"/>
      <c r="Z15"/>
      <c r="AA15"/>
      <c r="AB15"/>
    </row>
    <row r="16" spans="1:28" s="41" customFormat="1" x14ac:dyDescent="0.2">
      <c r="A16"/>
      <c r="B16"/>
      <c r="C16"/>
      <c r="D16"/>
      <c r="E16"/>
      <c r="F16"/>
      <c r="G16"/>
      <c r="H16"/>
      <c r="I16"/>
      <c r="J16"/>
      <c r="K16"/>
      <c r="L16"/>
      <c r="M16"/>
      <c r="N16"/>
      <c r="O16"/>
      <c r="P16"/>
      <c r="Q16"/>
      <c r="R16"/>
      <c r="S16"/>
      <c r="T16"/>
      <c r="U16"/>
      <c r="V16"/>
      <c r="W16"/>
      <c r="X16"/>
      <c r="Y16"/>
      <c r="Z16"/>
      <c r="AA16"/>
      <c r="AB16"/>
    </row>
    <row r="17" spans="1:28" s="41" customFormat="1" x14ac:dyDescent="0.2">
      <c r="A17"/>
      <c r="B17"/>
      <c r="C17"/>
      <c r="D17"/>
      <c r="E17"/>
      <c r="F17"/>
      <c r="G17"/>
      <c r="H17"/>
      <c r="I17"/>
      <c r="J17"/>
      <c r="K17"/>
      <c r="L17"/>
      <c r="M17"/>
      <c r="N17"/>
      <c r="O17"/>
      <c r="P17"/>
      <c r="Q17"/>
      <c r="R17"/>
      <c r="S17"/>
      <c r="T17"/>
      <c r="U17"/>
      <c r="V17"/>
      <c r="W17"/>
      <c r="X17"/>
      <c r="Y17"/>
      <c r="Z17"/>
      <c r="AA17"/>
      <c r="AB17"/>
    </row>
    <row r="18" spans="1:28" s="41" customFormat="1" x14ac:dyDescent="0.2">
      <c r="A18"/>
      <c r="B18"/>
      <c r="C18"/>
      <c r="D18"/>
      <c r="E18"/>
      <c r="F18"/>
      <c r="G18"/>
      <c r="H18"/>
      <c r="I18"/>
      <c r="J18"/>
      <c r="K18"/>
      <c r="L18"/>
      <c r="M18"/>
      <c r="N18"/>
      <c r="O18"/>
      <c r="P18"/>
      <c r="Q18"/>
      <c r="R18"/>
      <c r="S18"/>
      <c r="T18"/>
      <c r="U18"/>
      <c r="V18"/>
      <c r="W18"/>
      <c r="X18"/>
      <c r="Y18"/>
      <c r="Z18"/>
      <c r="AA18"/>
      <c r="AB18"/>
    </row>
    <row r="19" spans="1:28" s="41" customFormat="1" x14ac:dyDescent="0.2">
      <c r="A19"/>
      <c r="B19"/>
      <c r="C19"/>
      <c r="D19"/>
      <c r="E19"/>
      <c r="F19"/>
      <c r="G19"/>
      <c r="H19"/>
      <c r="I19"/>
      <c r="J19"/>
      <c r="K19"/>
      <c r="L19"/>
      <c r="M19"/>
      <c r="N19"/>
      <c r="O19"/>
      <c r="P19"/>
      <c r="Q19"/>
      <c r="R19"/>
      <c r="S19"/>
      <c r="T19"/>
      <c r="U19"/>
      <c r="V19"/>
      <c r="W19"/>
      <c r="X19"/>
      <c r="Y19"/>
      <c r="Z19"/>
      <c r="AA19"/>
      <c r="AB19"/>
    </row>
    <row r="20" spans="1:28" s="41" customFormat="1" x14ac:dyDescent="0.2">
      <c r="A20"/>
      <c r="B20"/>
      <c r="C20"/>
      <c r="D20"/>
      <c r="E20"/>
      <c r="F20"/>
      <c r="G20"/>
      <c r="H20"/>
      <c r="I20"/>
      <c r="J20"/>
      <c r="K20"/>
      <c r="L20"/>
      <c r="M20"/>
      <c r="N20"/>
      <c r="O20"/>
      <c r="P20"/>
      <c r="Q20"/>
      <c r="R20"/>
      <c r="S20"/>
      <c r="T20"/>
      <c r="U20"/>
      <c r="V20"/>
      <c r="W20"/>
      <c r="X20"/>
      <c r="Y20"/>
      <c r="Z20"/>
      <c r="AA20"/>
      <c r="AB20"/>
    </row>
    <row r="21" spans="1:28" s="41" customFormat="1" x14ac:dyDescent="0.2">
      <c r="A21"/>
      <c r="B21"/>
      <c r="C21"/>
      <c r="D21"/>
      <c r="E21"/>
      <c r="F21"/>
      <c r="G21"/>
      <c r="H21"/>
      <c r="I21"/>
      <c r="J21"/>
      <c r="K21"/>
      <c r="L21"/>
      <c r="M21"/>
      <c r="N21"/>
      <c r="O21"/>
      <c r="P21"/>
      <c r="Q21"/>
      <c r="R21"/>
      <c r="S21"/>
      <c r="T21"/>
      <c r="U21"/>
      <c r="V21"/>
      <c r="W21"/>
      <c r="X21"/>
      <c r="Y21"/>
      <c r="Z21"/>
      <c r="AA21"/>
      <c r="AB21"/>
    </row>
    <row r="22" spans="1:28" s="41" customFormat="1" x14ac:dyDescent="0.2">
      <c r="A22"/>
      <c r="B22"/>
      <c r="C22"/>
      <c r="D22"/>
      <c r="E22"/>
      <c r="F22"/>
      <c r="G22"/>
      <c r="H22"/>
      <c r="I22"/>
      <c r="J22"/>
      <c r="K22"/>
      <c r="L22"/>
      <c r="M22"/>
      <c r="N22"/>
      <c r="O22"/>
      <c r="P22"/>
      <c r="Q22"/>
      <c r="R22"/>
      <c r="S22"/>
      <c r="T22"/>
      <c r="U22"/>
      <c r="V22"/>
      <c r="W22"/>
      <c r="X22"/>
      <c r="Y22"/>
      <c r="Z22"/>
      <c r="AA22"/>
      <c r="AB22"/>
    </row>
    <row r="23" spans="1:28" s="41" customFormat="1" x14ac:dyDescent="0.2">
      <c r="A23"/>
      <c r="B23"/>
      <c r="C23"/>
      <c r="D23"/>
      <c r="E23"/>
      <c r="F23"/>
      <c r="G23"/>
      <c r="H23"/>
      <c r="I23"/>
      <c r="J23"/>
      <c r="K23"/>
      <c r="L23"/>
      <c r="M23"/>
      <c r="N23"/>
      <c r="O23"/>
      <c r="P23"/>
      <c r="Q23"/>
      <c r="R23"/>
      <c r="S23"/>
      <c r="T23"/>
      <c r="U23"/>
      <c r="V23"/>
      <c r="W23"/>
      <c r="X23"/>
      <c r="Y23"/>
      <c r="Z23"/>
      <c r="AA23"/>
      <c r="AB23"/>
    </row>
    <row r="24" spans="1:28" s="40" customFormat="1" x14ac:dyDescent="0.2">
      <c r="A24"/>
      <c r="B24"/>
      <c r="C24"/>
      <c r="D24"/>
      <c r="E24"/>
      <c r="F24"/>
      <c r="G24"/>
      <c r="H24"/>
      <c r="I24"/>
      <c r="J24"/>
      <c r="K24"/>
      <c r="L24"/>
      <c r="M24"/>
      <c r="N24"/>
      <c r="O24"/>
      <c r="P24"/>
      <c r="Q24"/>
      <c r="R24"/>
      <c r="S24"/>
      <c r="T24"/>
      <c r="U24"/>
      <c r="V24"/>
      <c r="W24"/>
      <c r="X24"/>
      <c r="Y24"/>
      <c r="Z24"/>
      <c r="AA24"/>
      <c r="AB24"/>
    </row>
    <row r="25" spans="1:28" s="40" customFormat="1" x14ac:dyDescent="0.2">
      <c r="A25"/>
      <c r="B25"/>
      <c r="C25"/>
      <c r="D25"/>
      <c r="E25"/>
      <c r="F25"/>
      <c r="G25"/>
      <c r="H25"/>
      <c r="I25"/>
      <c r="J25"/>
      <c r="K25"/>
      <c r="L25"/>
      <c r="M25"/>
      <c r="N25"/>
      <c r="O25"/>
      <c r="P25"/>
      <c r="Q25"/>
      <c r="R25"/>
      <c r="S25"/>
      <c r="T25"/>
      <c r="U25"/>
      <c r="V25"/>
      <c r="W25"/>
      <c r="X25"/>
      <c r="Y25"/>
      <c r="Z25"/>
      <c r="AA25"/>
      <c r="AB25"/>
    </row>
    <row r="26" spans="1:28" s="40" customFormat="1" x14ac:dyDescent="0.2">
      <c r="A26"/>
      <c r="B26"/>
      <c r="C26"/>
      <c r="D26"/>
      <c r="E26"/>
      <c r="F26"/>
      <c r="G26"/>
      <c r="H26"/>
      <c r="I26"/>
      <c r="J26"/>
      <c r="K26"/>
      <c r="L26"/>
      <c r="M26"/>
      <c r="N26"/>
      <c r="O26"/>
      <c r="P26"/>
      <c r="Q26"/>
      <c r="R26"/>
      <c r="S26"/>
      <c r="T26"/>
      <c r="U26"/>
      <c r="V26"/>
      <c r="W26"/>
      <c r="X26"/>
      <c r="Y26"/>
      <c r="Z26"/>
      <c r="AA26"/>
      <c r="AB26"/>
    </row>
    <row r="27" spans="1:28" s="40" customFormat="1" x14ac:dyDescent="0.2">
      <c r="A27"/>
      <c r="B27"/>
      <c r="C27"/>
      <c r="D27"/>
      <c r="E27"/>
      <c r="F27"/>
      <c r="G27"/>
      <c r="H27"/>
      <c r="I27"/>
      <c r="J27"/>
      <c r="K27"/>
      <c r="L27"/>
      <c r="M27"/>
      <c r="N27"/>
      <c r="O27"/>
      <c r="P27"/>
      <c r="Q27"/>
      <c r="R27"/>
      <c r="S27"/>
      <c r="T27"/>
      <c r="U27"/>
      <c r="V27"/>
      <c r="W27"/>
      <c r="X27"/>
      <c r="Y27"/>
      <c r="Z27"/>
      <c r="AA27"/>
      <c r="AB27"/>
    </row>
    <row r="28" spans="1:28" s="40" customFormat="1" x14ac:dyDescent="0.2">
      <c r="A28"/>
      <c r="B28"/>
      <c r="C28"/>
      <c r="D28"/>
      <c r="E28"/>
      <c r="F28"/>
      <c r="G28"/>
      <c r="H28"/>
      <c r="I28"/>
      <c r="J28"/>
      <c r="K28"/>
      <c r="L28"/>
      <c r="M28"/>
      <c r="N28"/>
      <c r="O28"/>
      <c r="P28"/>
      <c r="Q28"/>
      <c r="R28"/>
      <c r="S28"/>
      <c r="T28"/>
      <c r="U28"/>
      <c r="V28"/>
      <c r="W28"/>
      <c r="X28"/>
      <c r="Y28"/>
      <c r="Z28"/>
      <c r="AA28"/>
      <c r="AB28"/>
    </row>
    <row r="29" spans="1:28" s="40" customFormat="1" x14ac:dyDescent="0.2">
      <c r="A29"/>
      <c r="B29"/>
      <c r="C29"/>
      <c r="D29"/>
      <c r="E29"/>
      <c r="F29"/>
      <c r="G29"/>
      <c r="H29"/>
      <c r="I29"/>
      <c r="J29"/>
      <c r="K29"/>
      <c r="L29"/>
      <c r="M29"/>
      <c r="N29"/>
      <c r="O29"/>
      <c r="P29"/>
      <c r="Q29"/>
      <c r="R29"/>
      <c r="S29"/>
      <c r="T29"/>
      <c r="U29"/>
      <c r="V29"/>
      <c r="W29"/>
      <c r="X29"/>
      <c r="Y29"/>
      <c r="Z29"/>
      <c r="AA29"/>
      <c r="AB29"/>
    </row>
    <row r="30" spans="1:28" s="40" customFormat="1" x14ac:dyDescent="0.2">
      <c r="A30"/>
      <c r="B30"/>
      <c r="C30"/>
      <c r="D30"/>
      <c r="E30"/>
      <c r="F30"/>
      <c r="G30"/>
      <c r="H30"/>
      <c r="I30"/>
      <c r="J30"/>
      <c r="K30"/>
      <c r="L30"/>
      <c r="M30"/>
      <c r="N30"/>
      <c r="O30"/>
      <c r="P30"/>
      <c r="Q30"/>
      <c r="R30"/>
      <c r="S30"/>
      <c r="T30"/>
      <c r="U30"/>
      <c r="V30"/>
      <c r="W30"/>
      <c r="X30"/>
      <c r="Y30"/>
      <c r="Z30"/>
      <c r="AA30"/>
      <c r="AB30"/>
    </row>
    <row r="31" spans="1:28" s="40" customFormat="1" x14ac:dyDescent="0.2">
      <c r="A31"/>
      <c r="B31"/>
      <c r="C31"/>
      <c r="D31"/>
      <c r="E31"/>
      <c r="F31"/>
      <c r="G31"/>
      <c r="H31"/>
      <c r="I31"/>
      <c r="J31"/>
      <c r="K31"/>
      <c r="L31"/>
      <c r="M31"/>
      <c r="N31"/>
      <c r="O31"/>
      <c r="P31"/>
      <c r="Q31"/>
      <c r="R31"/>
      <c r="S31"/>
      <c r="T31"/>
      <c r="U31"/>
      <c r="V31"/>
      <c r="W31"/>
      <c r="X31"/>
      <c r="Y31"/>
      <c r="Z31"/>
      <c r="AA31"/>
      <c r="AB31"/>
    </row>
    <row r="32" spans="1:28" s="40" customFormat="1" x14ac:dyDescent="0.2">
      <c r="A32"/>
      <c r="B32"/>
      <c r="C32"/>
      <c r="D32"/>
      <c r="E32"/>
      <c r="F32"/>
      <c r="G32"/>
      <c r="H32"/>
      <c r="I32"/>
      <c r="J32"/>
      <c r="K32"/>
      <c r="L32"/>
      <c r="M32"/>
      <c r="N32"/>
      <c r="O32"/>
      <c r="P32"/>
      <c r="Q32"/>
      <c r="R32"/>
      <c r="S32"/>
      <c r="T32"/>
      <c r="U32"/>
      <c r="V32"/>
      <c r="W32"/>
      <c r="X32"/>
      <c r="Y32"/>
      <c r="Z32"/>
      <c r="AA32"/>
      <c r="AB32"/>
    </row>
    <row r="33" spans="1:28" s="40" customFormat="1" x14ac:dyDescent="0.2">
      <c r="A33"/>
      <c r="B33"/>
      <c r="C33"/>
      <c r="D33"/>
      <c r="E33"/>
      <c r="F33"/>
      <c r="G33"/>
      <c r="H33"/>
      <c r="I33"/>
      <c r="J33"/>
      <c r="K33"/>
      <c r="L33"/>
      <c r="M33"/>
      <c r="N33"/>
      <c r="O33"/>
      <c r="P33"/>
      <c r="Q33"/>
      <c r="R33"/>
      <c r="S33"/>
      <c r="T33"/>
      <c r="U33"/>
      <c r="V33"/>
      <c r="W33"/>
      <c r="X33"/>
      <c r="Y33"/>
      <c r="Z33"/>
      <c r="AA33"/>
      <c r="AB33"/>
    </row>
    <row r="34" spans="1:28" s="40" customFormat="1" x14ac:dyDescent="0.2">
      <c r="A34"/>
      <c r="B34"/>
      <c r="C34"/>
      <c r="D34"/>
      <c r="E34"/>
      <c r="F34"/>
      <c r="G34"/>
      <c r="H34"/>
      <c r="I34"/>
      <c r="J34"/>
      <c r="K34"/>
      <c r="L34"/>
      <c r="M34"/>
      <c r="N34"/>
      <c r="O34"/>
      <c r="P34"/>
      <c r="Q34"/>
      <c r="R34"/>
      <c r="S34"/>
      <c r="T34"/>
      <c r="U34"/>
      <c r="V34"/>
      <c r="W34"/>
      <c r="X34"/>
      <c r="Y34"/>
      <c r="Z34"/>
      <c r="AA34"/>
      <c r="AB34"/>
    </row>
    <row r="35" spans="1:28" s="40" customFormat="1" x14ac:dyDescent="0.2">
      <c r="A35"/>
      <c r="B35"/>
      <c r="C35"/>
      <c r="D35"/>
      <c r="E35"/>
      <c r="F35"/>
      <c r="G35"/>
      <c r="H35"/>
      <c r="I35"/>
      <c r="J35"/>
      <c r="K35"/>
      <c r="L35"/>
      <c r="M35"/>
      <c r="N35"/>
      <c r="O35"/>
      <c r="P35"/>
      <c r="Q35"/>
      <c r="R35"/>
      <c r="S35"/>
      <c r="T35"/>
      <c r="U35"/>
      <c r="V35"/>
      <c r="W35"/>
      <c r="X35"/>
      <c r="Y35"/>
      <c r="Z35"/>
      <c r="AA35"/>
      <c r="AB35"/>
    </row>
    <row r="36" spans="1:28" s="40" customFormat="1" x14ac:dyDescent="0.2">
      <c r="A36"/>
      <c r="B36"/>
      <c r="C36"/>
      <c r="D36"/>
      <c r="E36"/>
      <c r="F36"/>
      <c r="G36"/>
      <c r="H36"/>
      <c r="I36"/>
      <c r="J36"/>
      <c r="K36"/>
      <c r="L36"/>
      <c r="M36"/>
      <c r="N36"/>
      <c r="O36"/>
      <c r="P36"/>
      <c r="Q36"/>
      <c r="R36"/>
      <c r="S36"/>
      <c r="T36"/>
      <c r="U36"/>
      <c r="V36"/>
      <c r="W36"/>
      <c r="X36"/>
      <c r="Y36"/>
      <c r="Z36"/>
      <c r="AA36"/>
      <c r="AB36"/>
    </row>
    <row r="37" spans="1:28" s="40" customFormat="1" x14ac:dyDescent="0.2">
      <c r="A37"/>
      <c r="B37"/>
      <c r="C37"/>
      <c r="D37"/>
      <c r="E37"/>
      <c r="F37"/>
      <c r="G37"/>
      <c r="H37"/>
      <c r="I37"/>
      <c r="J37"/>
      <c r="K37"/>
      <c r="L37"/>
      <c r="M37"/>
      <c r="N37"/>
      <c r="O37"/>
      <c r="P37"/>
      <c r="Q37"/>
      <c r="R37"/>
      <c r="S37"/>
      <c r="T37"/>
      <c r="U37"/>
      <c r="V37"/>
      <c r="W37"/>
      <c r="X37"/>
      <c r="Y37"/>
      <c r="Z37"/>
      <c r="AA37"/>
      <c r="AB37"/>
    </row>
    <row r="38" spans="1:28" s="40" customFormat="1" x14ac:dyDescent="0.2">
      <c r="A38"/>
      <c r="B38"/>
      <c r="C38"/>
      <c r="D38"/>
      <c r="E38"/>
      <c r="F38"/>
      <c r="G38"/>
      <c r="H38"/>
      <c r="I38"/>
      <c r="J38"/>
      <c r="K38"/>
      <c r="L38"/>
      <c r="M38"/>
      <c r="N38"/>
      <c r="O38"/>
      <c r="P38"/>
      <c r="Q38"/>
      <c r="R38"/>
      <c r="S38"/>
      <c r="T38"/>
      <c r="U38"/>
      <c r="V38"/>
      <c r="W38"/>
      <c r="X38"/>
      <c r="Y38"/>
      <c r="Z38"/>
      <c r="AA38"/>
      <c r="AB38"/>
    </row>
    <row r="39" spans="1:28" s="40" customFormat="1" x14ac:dyDescent="0.2">
      <c r="A39"/>
      <c r="B39"/>
      <c r="C39"/>
      <c r="D39"/>
      <c r="E39"/>
      <c r="F39"/>
      <c r="G39"/>
      <c r="H39"/>
      <c r="I39"/>
      <c r="J39"/>
      <c r="K39"/>
      <c r="L39"/>
      <c r="M39"/>
      <c r="N39"/>
      <c r="O39"/>
      <c r="P39"/>
      <c r="Q39"/>
      <c r="R39"/>
      <c r="S39"/>
      <c r="T39"/>
      <c r="U39"/>
      <c r="V39"/>
      <c r="W39"/>
      <c r="X39"/>
      <c r="Y39"/>
      <c r="Z39"/>
      <c r="AA39"/>
      <c r="AB39"/>
    </row>
    <row r="40" spans="1:28" s="40" customFormat="1" x14ac:dyDescent="0.2">
      <c r="A40"/>
      <c r="B40"/>
      <c r="C40"/>
      <c r="D40"/>
      <c r="E40"/>
      <c r="F40"/>
      <c r="G40"/>
      <c r="H40"/>
      <c r="I40"/>
      <c r="J40"/>
      <c r="K40"/>
      <c r="L40"/>
      <c r="M40"/>
      <c r="N40"/>
      <c r="O40"/>
      <c r="P40"/>
      <c r="Q40"/>
      <c r="R40"/>
      <c r="S40"/>
      <c r="T40"/>
      <c r="U40"/>
      <c r="V40"/>
      <c r="W40"/>
      <c r="X40"/>
      <c r="Y40"/>
      <c r="Z40"/>
      <c r="AA40"/>
      <c r="AB40"/>
    </row>
    <row r="41" spans="1:28" s="40" customFormat="1" x14ac:dyDescent="0.2">
      <c r="A41"/>
      <c r="B41"/>
      <c r="C41"/>
      <c r="D41"/>
      <c r="E41"/>
      <c r="F41"/>
      <c r="G41"/>
      <c r="H41"/>
      <c r="I41"/>
      <c r="J41"/>
      <c r="K41"/>
      <c r="L41"/>
      <c r="M41"/>
      <c r="N41"/>
      <c r="O41"/>
      <c r="P41"/>
      <c r="Q41"/>
      <c r="R41"/>
      <c r="S41"/>
      <c r="T41"/>
      <c r="U41"/>
      <c r="V41"/>
      <c r="W41"/>
      <c r="X41"/>
      <c r="Y41"/>
      <c r="Z41"/>
      <c r="AA41"/>
      <c r="AB41"/>
    </row>
    <row r="42" spans="1:28" s="40" customFormat="1" x14ac:dyDescent="0.2">
      <c r="A42"/>
      <c r="B42"/>
      <c r="C42"/>
      <c r="D42"/>
      <c r="E42"/>
      <c r="F42"/>
      <c r="G42"/>
      <c r="H42"/>
      <c r="I42"/>
      <c r="J42"/>
      <c r="K42"/>
      <c r="L42"/>
      <c r="M42"/>
      <c r="N42"/>
      <c r="O42"/>
      <c r="P42"/>
      <c r="Q42"/>
      <c r="R42"/>
      <c r="S42"/>
      <c r="T42"/>
      <c r="U42"/>
      <c r="V42"/>
      <c r="W42"/>
      <c r="X42"/>
      <c r="Y42"/>
      <c r="Z42"/>
      <c r="AA42"/>
      <c r="AB42"/>
    </row>
    <row r="43" spans="1:28" s="40" customFormat="1" x14ac:dyDescent="0.2">
      <c r="A43"/>
      <c r="B43"/>
      <c r="C43"/>
      <c r="D43"/>
      <c r="E43"/>
      <c r="F43"/>
      <c r="G43"/>
      <c r="H43"/>
      <c r="I43"/>
      <c r="J43"/>
      <c r="K43"/>
      <c r="L43"/>
      <c r="M43"/>
      <c r="N43"/>
      <c r="O43"/>
      <c r="P43"/>
      <c r="Q43"/>
      <c r="R43"/>
      <c r="S43"/>
      <c r="T43"/>
      <c r="U43"/>
      <c r="V43"/>
      <c r="W43"/>
      <c r="X43"/>
      <c r="Y43"/>
      <c r="Z43"/>
      <c r="AA43"/>
      <c r="AB43"/>
    </row>
    <row r="44" spans="1:28" s="40" customFormat="1" x14ac:dyDescent="0.2">
      <c r="A44"/>
      <c r="B44"/>
      <c r="C44"/>
      <c r="D44"/>
      <c r="E44"/>
      <c r="F44"/>
      <c r="G44"/>
      <c r="H44"/>
      <c r="I44"/>
      <c r="J44"/>
      <c r="K44"/>
      <c r="L44"/>
      <c r="M44"/>
      <c r="N44"/>
      <c r="O44"/>
      <c r="P44"/>
      <c r="Q44"/>
      <c r="R44"/>
      <c r="S44"/>
      <c r="T44"/>
      <c r="U44"/>
      <c r="V44"/>
      <c r="W44"/>
      <c r="X44"/>
      <c r="Y44"/>
      <c r="Z44"/>
      <c r="AA44"/>
      <c r="AB44"/>
    </row>
    <row r="45" spans="1:28" s="40" customFormat="1" x14ac:dyDescent="0.2">
      <c r="A45"/>
      <c r="B45"/>
      <c r="C45"/>
      <c r="D45"/>
      <c r="E45"/>
      <c r="F45"/>
      <c r="G45"/>
      <c r="H45"/>
      <c r="I45"/>
      <c r="J45"/>
      <c r="K45"/>
      <c r="L45"/>
      <c r="M45"/>
      <c r="N45"/>
      <c r="O45"/>
      <c r="P45"/>
      <c r="Q45"/>
      <c r="R45"/>
      <c r="S45"/>
      <c r="T45"/>
      <c r="U45"/>
      <c r="V45"/>
      <c r="W45"/>
      <c r="X45"/>
      <c r="Y45"/>
      <c r="Z45"/>
      <c r="AA45"/>
      <c r="AB45"/>
    </row>
    <row r="46" spans="1:28" s="40" customFormat="1" x14ac:dyDescent="0.2">
      <c r="A46"/>
      <c r="B46"/>
      <c r="C46"/>
      <c r="D46"/>
      <c r="E46"/>
      <c r="F46"/>
      <c r="G46"/>
      <c r="H46"/>
      <c r="I46"/>
      <c r="J46"/>
      <c r="K46"/>
      <c r="L46"/>
      <c r="M46"/>
      <c r="N46"/>
      <c r="O46"/>
      <c r="P46"/>
      <c r="Q46"/>
      <c r="R46"/>
      <c r="S46"/>
      <c r="T46"/>
      <c r="U46"/>
      <c r="V46"/>
      <c r="W46"/>
      <c r="X46"/>
      <c r="Y46"/>
      <c r="Z46"/>
      <c r="AA46"/>
      <c r="AB46"/>
    </row>
    <row r="47" spans="1:28" s="40" customFormat="1" x14ac:dyDescent="0.2">
      <c r="A47"/>
      <c r="B47"/>
      <c r="C47"/>
      <c r="D47"/>
      <c r="E47"/>
      <c r="F47"/>
      <c r="G47"/>
      <c r="H47"/>
      <c r="I47"/>
      <c r="J47"/>
      <c r="K47"/>
      <c r="L47"/>
      <c r="M47"/>
      <c r="N47"/>
      <c r="O47"/>
      <c r="P47"/>
      <c r="Q47"/>
      <c r="R47"/>
      <c r="S47"/>
      <c r="T47"/>
      <c r="U47"/>
      <c r="V47"/>
      <c r="W47"/>
      <c r="X47"/>
      <c r="Y47"/>
      <c r="Z47"/>
      <c r="AA47"/>
      <c r="AB47"/>
    </row>
    <row r="48" spans="1:28" s="40" customFormat="1" x14ac:dyDescent="0.2">
      <c r="A48"/>
      <c r="B48"/>
      <c r="C48"/>
      <c r="D48"/>
      <c r="E48"/>
      <c r="F48"/>
      <c r="G48"/>
      <c r="H48"/>
      <c r="I48"/>
      <c r="J48"/>
      <c r="K48"/>
      <c r="L48"/>
      <c r="M48"/>
      <c r="N48"/>
      <c r="O48"/>
      <c r="P48"/>
      <c r="Q48"/>
      <c r="R48"/>
      <c r="S48"/>
      <c r="T48"/>
      <c r="U48"/>
      <c r="V48"/>
      <c r="W48"/>
      <c r="X48"/>
      <c r="Y48"/>
      <c r="Z48"/>
      <c r="AA48"/>
      <c r="AB48"/>
    </row>
    <row r="49" spans="1:28" s="40" customFormat="1" x14ac:dyDescent="0.2">
      <c r="A49"/>
      <c r="B49"/>
      <c r="C49"/>
      <c r="D49"/>
      <c r="E49"/>
      <c r="F49"/>
      <c r="G49"/>
      <c r="H49"/>
      <c r="I49"/>
      <c r="J49"/>
      <c r="K49"/>
      <c r="L49"/>
      <c r="M49"/>
      <c r="N49"/>
      <c r="O49"/>
      <c r="P49"/>
      <c r="Q49"/>
      <c r="R49"/>
      <c r="S49"/>
      <c r="T49"/>
      <c r="U49"/>
      <c r="V49"/>
      <c r="W49"/>
      <c r="X49"/>
      <c r="Y49"/>
      <c r="Z49"/>
      <c r="AA49"/>
      <c r="AB49"/>
    </row>
    <row r="50" spans="1:28" s="40" customFormat="1" x14ac:dyDescent="0.2">
      <c r="A50"/>
      <c r="B50"/>
      <c r="C50"/>
      <c r="D50"/>
      <c r="E50"/>
      <c r="F50"/>
      <c r="G50"/>
      <c r="H50"/>
      <c r="I50"/>
      <c r="J50"/>
      <c r="K50"/>
      <c r="L50"/>
      <c r="M50"/>
      <c r="N50"/>
      <c r="O50"/>
      <c r="P50"/>
      <c r="Q50"/>
      <c r="R50"/>
      <c r="S50"/>
      <c r="T50"/>
      <c r="U50"/>
      <c r="V50"/>
      <c r="W50"/>
      <c r="X50"/>
      <c r="Y50"/>
      <c r="Z50"/>
      <c r="AA50"/>
      <c r="AB50"/>
    </row>
    <row r="51" spans="1:28" s="40" customFormat="1" x14ac:dyDescent="0.2">
      <c r="A51"/>
      <c r="B51"/>
      <c r="C51"/>
      <c r="D51"/>
      <c r="E51"/>
      <c r="F51"/>
      <c r="G51"/>
      <c r="H51"/>
      <c r="I51"/>
      <c r="J51"/>
      <c r="K51"/>
      <c r="L51"/>
      <c r="M51"/>
      <c r="N51"/>
      <c r="O51"/>
      <c r="P51"/>
      <c r="Q51"/>
      <c r="R51"/>
      <c r="S51"/>
      <c r="T51"/>
      <c r="U51"/>
      <c r="V51"/>
      <c r="W51"/>
      <c r="X51"/>
      <c r="Y51"/>
      <c r="Z51"/>
      <c r="AA51"/>
      <c r="AB51"/>
    </row>
    <row r="52" spans="1:28" s="40" customFormat="1" x14ac:dyDescent="0.2">
      <c r="A52"/>
      <c r="B52"/>
      <c r="C52"/>
      <c r="D52"/>
      <c r="E52"/>
      <c r="F52"/>
      <c r="G52"/>
      <c r="H52"/>
      <c r="I52"/>
      <c r="J52"/>
      <c r="K52"/>
      <c r="L52"/>
      <c r="M52"/>
      <c r="N52"/>
      <c r="O52"/>
      <c r="P52"/>
      <c r="Q52"/>
      <c r="R52"/>
      <c r="S52"/>
      <c r="T52"/>
      <c r="U52"/>
      <c r="V52"/>
      <c r="W52"/>
      <c r="X52"/>
      <c r="Y52"/>
      <c r="Z52"/>
      <c r="AA52"/>
      <c r="AB52"/>
    </row>
    <row r="53" spans="1:28" s="40" customFormat="1" x14ac:dyDescent="0.2">
      <c r="A53"/>
      <c r="B53"/>
      <c r="C53"/>
      <c r="D53"/>
      <c r="E53"/>
      <c r="F53"/>
      <c r="G53"/>
      <c r="H53"/>
      <c r="I53"/>
      <c r="J53"/>
      <c r="K53"/>
      <c r="L53"/>
      <c r="M53"/>
      <c r="N53"/>
      <c r="O53"/>
      <c r="P53"/>
      <c r="Q53"/>
      <c r="R53"/>
      <c r="S53"/>
      <c r="T53"/>
      <c r="U53"/>
      <c r="V53"/>
      <c r="W53"/>
      <c r="X53"/>
      <c r="Y53"/>
      <c r="Z53"/>
      <c r="AA53"/>
      <c r="AB53"/>
    </row>
    <row r="54" spans="1:28" s="40" customFormat="1" x14ac:dyDescent="0.2">
      <c r="A54"/>
      <c r="B54"/>
      <c r="C54"/>
      <c r="D54"/>
      <c r="E54"/>
      <c r="F54"/>
      <c r="G54"/>
      <c r="H54"/>
      <c r="I54"/>
      <c r="J54"/>
      <c r="K54"/>
      <c r="L54"/>
      <c r="M54"/>
      <c r="N54"/>
      <c r="O54"/>
      <c r="P54"/>
      <c r="Q54"/>
      <c r="R54"/>
      <c r="S54"/>
      <c r="T54"/>
      <c r="U54"/>
      <c r="V54"/>
      <c r="W54"/>
      <c r="X54"/>
      <c r="Y54"/>
      <c r="Z54"/>
      <c r="AA54"/>
      <c r="AB54"/>
    </row>
    <row r="55" spans="1:28" s="40" customFormat="1" x14ac:dyDescent="0.2">
      <c r="A55"/>
      <c r="B55"/>
      <c r="C55"/>
      <c r="D55"/>
      <c r="E55"/>
      <c r="F55"/>
      <c r="G55"/>
      <c r="H55"/>
      <c r="I55"/>
      <c r="J55"/>
      <c r="K55"/>
      <c r="L55"/>
      <c r="M55"/>
      <c r="N55"/>
      <c r="O55"/>
      <c r="P55"/>
      <c r="Q55"/>
      <c r="R55"/>
      <c r="S55"/>
      <c r="T55"/>
      <c r="U55"/>
      <c r="V55"/>
      <c r="W55"/>
      <c r="X55"/>
      <c r="Y55"/>
      <c r="Z55"/>
      <c r="AA55"/>
      <c r="AB55"/>
    </row>
    <row r="56" spans="1:28" s="40" customFormat="1" x14ac:dyDescent="0.2">
      <c r="A56"/>
      <c r="B56"/>
      <c r="C56"/>
      <c r="D56"/>
      <c r="E56"/>
      <c r="F56"/>
      <c r="G56"/>
      <c r="H56"/>
      <c r="I56"/>
      <c r="J56"/>
      <c r="K56"/>
      <c r="L56"/>
      <c r="M56"/>
      <c r="N56"/>
      <c r="O56"/>
      <c r="P56"/>
      <c r="Q56"/>
      <c r="R56"/>
      <c r="S56"/>
      <c r="T56"/>
      <c r="U56"/>
      <c r="V56"/>
      <c r="W56"/>
      <c r="X56"/>
      <c r="Y56"/>
      <c r="Z56"/>
      <c r="AA56"/>
      <c r="AB56"/>
    </row>
    <row r="57" spans="1:28" s="40" customFormat="1" x14ac:dyDescent="0.2">
      <c r="A57"/>
      <c r="B57"/>
      <c r="C57"/>
      <c r="D57"/>
      <c r="E57"/>
      <c r="F57"/>
      <c r="G57"/>
      <c r="H57"/>
      <c r="I57"/>
      <c r="J57"/>
      <c r="K57"/>
      <c r="L57"/>
      <c r="M57"/>
      <c r="N57"/>
      <c r="O57"/>
      <c r="P57"/>
      <c r="Q57"/>
      <c r="R57"/>
      <c r="S57"/>
      <c r="T57"/>
      <c r="U57"/>
      <c r="V57"/>
      <c r="W57"/>
      <c r="X57"/>
      <c r="Y57"/>
      <c r="Z57"/>
      <c r="AA57"/>
      <c r="AB57"/>
    </row>
    <row r="58" spans="1:28" s="40" customFormat="1" x14ac:dyDescent="0.2">
      <c r="A58"/>
      <c r="B58"/>
      <c r="C58"/>
      <c r="D58"/>
      <c r="E58"/>
      <c r="F58"/>
      <c r="G58"/>
      <c r="H58"/>
      <c r="I58"/>
      <c r="J58"/>
      <c r="K58"/>
      <c r="L58"/>
      <c r="M58"/>
      <c r="N58"/>
      <c r="O58"/>
      <c r="P58"/>
      <c r="Q58"/>
      <c r="R58"/>
      <c r="S58"/>
      <c r="T58"/>
      <c r="U58"/>
      <c r="V58"/>
      <c r="W58"/>
      <c r="X58"/>
      <c r="Y58"/>
      <c r="Z58"/>
      <c r="AA58"/>
      <c r="AB58"/>
    </row>
    <row r="59" spans="1:28" s="40" customFormat="1" x14ac:dyDescent="0.2">
      <c r="A59"/>
      <c r="B59"/>
      <c r="C59"/>
      <c r="D59"/>
      <c r="E59"/>
      <c r="F59"/>
      <c r="G59"/>
      <c r="H59"/>
      <c r="I59"/>
      <c r="J59"/>
      <c r="K59"/>
      <c r="L59"/>
      <c r="M59"/>
      <c r="N59"/>
      <c r="O59"/>
      <c r="P59"/>
      <c r="Q59"/>
      <c r="R59"/>
      <c r="S59"/>
      <c r="T59"/>
      <c r="U59"/>
      <c r="V59"/>
      <c r="W59"/>
      <c r="X59"/>
      <c r="Y59"/>
      <c r="Z59"/>
      <c r="AA59"/>
      <c r="AB59"/>
    </row>
    <row r="60" spans="1:28" s="40" customFormat="1" x14ac:dyDescent="0.2">
      <c r="A60"/>
      <c r="B60"/>
      <c r="C60"/>
      <c r="D60"/>
      <c r="E60"/>
      <c r="F60"/>
      <c r="G60"/>
      <c r="H60"/>
      <c r="I60"/>
      <c r="J60"/>
      <c r="K60"/>
      <c r="L60"/>
      <c r="M60"/>
      <c r="N60"/>
      <c r="O60"/>
      <c r="P60"/>
      <c r="Q60"/>
      <c r="R60"/>
      <c r="S60"/>
      <c r="T60"/>
      <c r="U60"/>
      <c r="V60"/>
      <c r="W60"/>
      <c r="X60"/>
      <c r="Y60"/>
      <c r="Z60"/>
      <c r="AA60"/>
      <c r="AB60"/>
    </row>
    <row r="61" spans="1:28" s="40" customFormat="1" x14ac:dyDescent="0.2">
      <c r="A61"/>
      <c r="B61"/>
      <c r="C61"/>
      <c r="D61"/>
      <c r="E61"/>
      <c r="F61"/>
      <c r="G61"/>
      <c r="H61"/>
      <c r="I61"/>
      <c r="J61"/>
      <c r="K61"/>
      <c r="L61"/>
      <c r="M61"/>
      <c r="N61"/>
      <c r="O61"/>
      <c r="P61"/>
      <c r="Q61"/>
      <c r="R61"/>
      <c r="S61"/>
      <c r="T61"/>
      <c r="U61"/>
      <c r="V61"/>
      <c r="W61"/>
      <c r="X61"/>
      <c r="Y61"/>
      <c r="Z61"/>
      <c r="AA61"/>
      <c r="AB61"/>
    </row>
    <row r="62" spans="1:28" s="40" customFormat="1" x14ac:dyDescent="0.2">
      <c r="A62"/>
      <c r="B62"/>
      <c r="C62"/>
      <c r="D62"/>
      <c r="E62"/>
      <c r="F62"/>
      <c r="G62"/>
      <c r="H62"/>
      <c r="I62"/>
      <c r="J62"/>
      <c r="K62"/>
      <c r="L62"/>
      <c r="M62"/>
      <c r="N62"/>
      <c r="O62"/>
      <c r="P62"/>
      <c r="Q62"/>
      <c r="R62"/>
      <c r="S62"/>
      <c r="T62"/>
      <c r="U62"/>
      <c r="V62"/>
      <c r="W62"/>
      <c r="X62"/>
      <c r="Y62"/>
      <c r="Z62"/>
      <c r="AA62"/>
      <c r="AB62"/>
    </row>
  </sheetData>
  <sheetProtection selectLockedCells="1" selectUnlockedCells="1"/>
  <mergeCells count="7">
    <mergeCell ref="B4:B7"/>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99ADB3"/>
  </sheetPr>
  <dimension ref="A1:Y44"/>
  <sheetViews>
    <sheetView showGridLines="0" zoomScaleNormal="100" zoomScaleSheetLayoutView="100" workbookViewId="0"/>
  </sheetViews>
  <sheetFormatPr baseColWidth="10" defaultRowHeight="12.75" x14ac:dyDescent="0.2"/>
  <cols>
    <col min="1" max="1" width="3.7109375" customWidth="1"/>
    <col min="2" max="2" width="24.7109375" customWidth="1"/>
    <col min="3" max="3" width="11.7109375" style="38" customWidth="1"/>
    <col min="4" max="12" width="11.7109375" style="39" customWidth="1"/>
    <col min="13" max="23" width="6.28515625" style="39" customWidth="1"/>
    <col min="24" max="25" width="6.28515625" customWidth="1"/>
  </cols>
  <sheetData>
    <row r="1" spans="1:25" ht="15.75" x14ac:dyDescent="0.25">
      <c r="A1" s="15" t="str">
        <f>Inhaltsverzeichnis!B31&amp;" "&amp;Inhaltsverzeichnis!D31</f>
        <v>Tabelle 11: Mittelschule: Lehrkräfte und Vollzeitäquivalente nach Schulort und Geschlecht, 2017/18</v>
      </c>
    </row>
    <row r="3" spans="1:25" s="41" customFormat="1" x14ac:dyDescent="0.2">
      <c r="A3"/>
      <c r="B3"/>
      <c r="C3"/>
      <c r="D3"/>
      <c r="E3"/>
      <c r="F3"/>
      <c r="I3"/>
      <c r="J3"/>
      <c r="K3"/>
      <c r="L3"/>
      <c r="M3"/>
      <c r="N3"/>
      <c r="O3"/>
      <c r="P3"/>
      <c r="Q3"/>
      <c r="R3"/>
      <c r="S3"/>
      <c r="T3"/>
      <c r="U3"/>
      <c r="V3"/>
      <c r="W3"/>
      <c r="X3"/>
      <c r="Y3"/>
    </row>
    <row r="4" spans="1:25" s="41" customFormat="1" x14ac:dyDescent="0.2">
      <c r="A4"/>
      <c r="B4" s="188" t="s">
        <v>103</v>
      </c>
      <c r="C4" s="185" t="s">
        <v>51</v>
      </c>
      <c r="D4" s="185"/>
      <c r="E4" s="185"/>
      <c r="F4" s="185"/>
      <c r="G4" s="185"/>
      <c r="H4" s="185"/>
      <c r="I4" s="185" t="s">
        <v>97</v>
      </c>
      <c r="J4" s="185"/>
      <c r="K4" s="185"/>
      <c r="L4" s="185"/>
      <c r="M4"/>
      <c r="N4"/>
      <c r="O4"/>
      <c r="P4"/>
      <c r="Q4"/>
      <c r="R4"/>
      <c r="S4"/>
      <c r="T4"/>
      <c r="U4"/>
      <c r="V4"/>
      <c r="W4"/>
      <c r="X4"/>
      <c r="Y4"/>
    </row>
    <row r="5" spans="1:25" s="41" customFormat="1" x14ac:dyDescent="0.2">
      <c r="A5"/>
      <c r="B5" s="188"/>
      <c r="C5" s="185" t="s">
        <v>35</v>
      </c>
      <c r="D5" s="185"/>
      <c r="E5" s="185"/>
      <c r="F5" s="185" t="s">
        <v>202</v>
      </c>
      <c r="G5" s="185"/>
      <c r="H5" s="185"/>
      <c r="I5" s="185" t="s">
        <v>35</v>
      </c>
      <c r="J5" s="185"/>
      <c r="K5" s="185" t="s">
        <v>37</v>
      </c>
      <c r="L5" s="185"/>
      <c r="M5"/>
      <c r="N5"/>
      <c r="O5"/>
      <c r="P5"/>
      <c r="Q5"/>
      <c r="R5"/>
      <c r="S5"/>
      <c r="T5"/>
      <c r="U5"/>
      <c r="V5"/>
      <c r="W5"/>
      <c r="X5"/>
      <c r="Y5"/>
    </row>
    <row r="6" spans="1:25" s="40" customFormat="1" ht="25.5" x14ac:dyDescent="0.2">
      <c r="A6"/>
      <c r="B6" s="188"/>
      <c r="C6" s="151" t="s">
        <v>32</v>
      </c>
      <c r="D6" s="151" t="s">
        <v>53</v>
      </c>
      <c r="E6" s="60" t="s">
        <v>54</v>
      </c>
      <c r="F6" s="151" t="s">
        <v>32</v>
      </c>
      <c r="G6" s="151" t="s">
        <v>53</v>
      </c>
      <c r="H6" s="60" t="s">
        <v>54</v>
      </c>
      <c r="I6" s="151" t="s">
        <v>53</v>
      </c>
      <c r="J6" s="60" t="s">
        <v>54</v>
      </c>
      <c r="K6" s="151" t="s">
        <v>53</v>
      </c>
      <c r="L6" s="60" t="s">
        <v>54</v>
      </c>
      <c r="M6"/>
      <c r="N6"/>
      <c r="O6"/>
      <c r="P6"/>
      <c r="Q6"/>
      <c r="R6"/>
      <c r="S6"/>
      <c r="T6"/>
      <c r="U6"/>
      <c r="V6"/>
      <c r="W6"/>
      <c r="X6"/>
      <c r="Y6"/>
    </row>
    <row r="7" spans="1:25" s="40" customFormat="1" x14ac:dyDescent="0.2">
      <c r="A7"/>
      <c r="B7" s="27" t="s">
        <v>32</v>
      </c>
      <c r="C7" s="42" t="s">
        <v>91</v>
      </c>
      <c r="D7" s="42" t="s">
        <v>91</v>
      </c>
      <c r="E7" s="42" t="s">
        <v>91</v>
      </c>
      <c r="F7" s="171">
        <v>510</v>
      </c>
      <c r="G7" s="171">
        <v>289.89999999999998</v>
      </c>
      <c r="H7" s="171">
        <v>220.4</v>
      </c>
      <c r="I7" s="42" t="s">
        <v>91</v>
      </c>
      <c r="J7" s="42" t="s">
        <v>91</v>
      </c>
      <c r="K7" s="29">
        <f>100/F7*G7</f>
        <v>56.843137254901954</v>
      </c>
      <c r="L7" s="29">
        <f>100/F7*H7</f>
        <v>43.215686274509807</v>
      </c>
      <c r="M7"/>
      <c r="N7"/>
      <c r="O7"/>
      <c r="P7"/>
      <c r="Q7"/>
      <c r="R7"/>
      <c r="S7"/>
      <c r="T7"/>
      <c r="U7"/>
      <c r="V7"/>
      <c r="W7"/>
      <c r="X7"/>
      <c r="Y7"/>
    </row>
    <row r="8" spans="1:25" s="41" customFormat="1" x14ac:dyDescent="0.2">
      <c r="A8"/>
      <c r="B8" s="30" t="s">
        <v>104</v>
      </c>
      <c r="C8" s="170">
        <v>176</v>
      </c>
      <c r="D8" s="170">
        <v>87</v>
      </c>
      <c r="E8" s="170">
        <v>89</v>
      </c>
      <c r="F8" s="170">
        <f>G8+H8</f>
        <v>107.5</v>
      </c>
      <c r="G8" s="170">
        <v>58.7</v>
      </c>
      <c r="H8" s="170">
        <v>48.8</v>
      </c>
      <c r="I8" s="99">
        <f>100/C8*D8</f>
        <v>49.431818181818187</v>
      </c>
      <c r="J8" s="99">
        <f>100/C8*E8</f>
        <v>50.56818181818182</v>
      </c>
      <c r="K8" s="99">
        <f>100/F8*G8</f>
        <v>54.604651162790702</v>
      </c>
      <c r="L8" s="99">
        <f t="shared" ref="L8:L14" si="0">100/F8*H8</f>
        <v>45.395348837209298</v>
      </c>
      <c r="M8" s="32"/>
      <c r="N8"/>
      <c r="O8"/>
      <c r="P8"/>
      <c r="Q8"/>
      <c r="R8"/>
      <c r="S8"/>
      <c r="T8"/>
      <c r="U8"/>
      <c r="V8"/>
      <c r="W8"/>
      <c r="X8"/>
      <c r="Y8"/>
    </row>
    <row r="9" spans="1:25" s="40" customFormat="1" x14ac:dyDescent="0.2">
      <c r="A9"/>
      <c r="B9" s="30" t="s">
        <v>105</v>
      </c>
      <c r="C9" s="170">
        <v>126</v>
      </c>
      <c r="D9" s="170">
        <v>64</v>
      </c>
      <c r="E9" s="170">
        <v>62</v>
      </c>
      <c r="F9" s="170">
        <v>74.599999999999994</v>
      </c>
      <c r="G9" s="170">
        <v>41.4</v>
      </c>
      <c r="H9" s="170">
        <v>33.200000000000003</v>
      </c>
      <c r="I9" s="99">
        <f>100/C9*D9</f>
        <v>50.793650793650791</v>
      </c>
      <c r="J9" s="99">
        <f t="shared" ref="J9:J14" si="1">100/C9*E9</f>
        <v>49.206349206349202</v>
      </c>
      <c r="K9" s="99">
        <f t="shared" ref="K9:K14" si="2">100/F9*G9</f>
        <v>55.495978552278821</v>
      </c>
      <c r="L9" s="99">
        <f t="shared" si="0"/>
        <v>44.504021447721186</v>
      </c>
      <c r="M9" s="32"/>
      <c r="N9"/>
      <c r="O9"/>
      <c r="P9"/>
      <c r="Q9"/>
      <c r="R9"/>
      <c r="S9"/>
      <c r="T9"/>
      <c r="U9"/>
      <c r="V9"/>
      <c r="W9"/>
      <c r="X9"/>
      <c r="Y9"/>
    </row>
    <row r="10" spans="1:25" s="40" customFormat="1" x14ac:dyDescent="0.2">
      <c r="A10"/>
      <c r="B10" s="30" t="s">
        <v>106</v>
      </c>
      <c r="C10" s="170">
        <v>181</v>
      </c>
      <c r="D10" s="170">
        <v>90</v>
      </c>
      <c r="E10" s="170">
        <v>91</v>
      </c>
      <c r="F10" s="170">
        <v>104.7</v>
      </c>
      <c r="G10" s="170">
        <v>56.6</v>
      </c>
      <c r="H10" s="170">
        <v>48.1</v>
      </c>
      <c r="I10" s="99">
        <f t="shared" ref="I10:I14" si="3">100/C10*D10</f>
        <v>49.723756906077348</v>
      </c>
      <c r="J10" s="99">
        <f t="shared" si="1"/>
        <v>50.276243093922652</v>
      </c>
      <c r="K10" s="99">
        <f t="shared" si="2"/>
        <v>54.059216809933147</v>
      </c>
      <c r="L10" s="99">
        <f t="shared" si="0"/>
        <v>45.94078319006686</v>
      </c>
      <c r="M10" s="32"/>
      <c r="N10"/>
      <c r="O10"/>
      <c r="P10"/>
      <c r="Q10"/>
      <c r="R10"/>
      <c r="S10"/>
      <c r="T10"/>
      <c r="U10"/>
      <c r="V10"/>
      <c r="W10"/>
      <c r="X10"/>
      <c r="Y10"/>
    </row>
    <row r="11" spans="1:25" s="40" customFormat="1" x14ac:dyDescent="0.2">
      <c r="A11"/>
      <c r="B11" s="30" t="s">
        <v>107</v>
      </c>
      <c r="C11" s="170">
        <v>155</v>
      </c>
      <c r="D11" s="170">
        <v>81</v>
      </c>
      <c r="E11" s="170">
        <v>74</v>
      </c>
      <c r="F11" s="170">
        <v>101.6</v>
      </c>
      <c r="G11" s="170">
        <v>57.4</v>
      </c>
      <c r="H11" s="170">
        <v>44.2</v>
      </c>
      <c r="I11" s="99">
        <f t="shared" si="3"/>
        <v>52.258064516129032</v>
      </c>
      <c r="J11" s="99">
        <f t="shared" si="1"/>
        <v>47.741935483870968</v>
      </c>
      <c r="K11" s="99">
        <f t="shared" si="2"/>
        <v>56.496062992125985</v>
      </c>
      <c r="L11" s="99">
        <f t="shared" si="0"/>
        <v>43.503937007874022</v>
      </c>
      <c r="M11" s="32"/>
      <c r="N11"/>
      <c r="O11"/>
      <c r="P11"/>
      <c r="Q11"/>
      <c r="R11"/>
      <c r="S11"/>
      <c r="T11"/>
      <c r="U11"/>
      <c r="V11"/>
      <c r="W11"/>
      <c r="X11"/>
      <c r="Y11"/>
    </row>
    <row r="12" spans="1:25" s="40" customFormat="1" x14ac:dyDescent="0.2">
      <c r="A12"/>
      <c r="B12" s="30" t="s">
        <v>108</v>
      </c>
      <c r="C12" s="170">
        <v>129</v>
      </c>
      <c r="D12" s="170">
        <v>73</v>
      </c>
      <c r="E12" s="170">
        <v>56</v>
      </c>
      <c r="F12" s="170">
        <v>72.2</v>
      </c>
      <c r="G12" s="170">
        <v>42.9</v>
      </c>
      <c r="H12" s="170">
        <v>29.3</v>
      </c>
      <c r="I12" s="99">
        <f t="shared" si="3"/>
        <v>56.589147286821706</v>
      </c>
      <c r="J12" s="99">
        <f t="shared" si="1"/>
        <v>43.410852713178301</v>
      </c>
      <c r="K12" s="99">
        <f t="shared" si="2"/>
        <v>59.418282548476448</v>
      </c>
      <c r="L12" s="99">
        <f t="shared" si="0"/>
        <v>40.581717451523545</v>
      </c>
      <c r="M12" s="32"/>
      <c r="N12"/>
      <c r="O12"/>
      <c r="P12"/>
      <c r="Q12"/>
      <c r="R12"/>
      <c r="S12"/>
      <c r="T12"/>
      <c r="U12"/>
      <c r="V12"/>
      <c r="W12"/>
      <c r="X12"/>
      <c r="Y12"/>
    </row>
    <row r="13" spans="1:25" s="40" customFormat="1" x14ac:dyDescent="0.2">
      <c r="A13"/>
      <c r="B13" s="30" t="s">
        <v>109</v>
      </c>
      <c r="C13" s="170">
        <v>67</v>
      </c>
      <c r="D13" s="170">
        <v>46</v>
      </c>
      <c r="E13" s="170">
        <v>21</v>
      </c>
      <c r="F13" s="170">
        <v>37.200000000000003</v>
      </c>
      <c r="G13" s="170">
        <v>27.2</v>
      </c>
      <c r="H13" s="170">
        <v>10</v>
      </c>
      <c r="I13" s="99">
        <f t="shared" si="3"/>
        <v>68.656716417910445</v>
      </c>
      <c r="J13" s="99">
        <f t="shared" si="1"/>
        <v>31.343283582089555</v>
      </c>
      <c r="K13" s="99">
        <f t="shared" si="2"/>
        <v>73.118279569892465</v>
      </c>
      <c r="L13" s="99">
        <f t="shared" si="0"/>
        <v>26.881720430107524</v>
      </c>
      <c r="M13" s="32"/>
      <c r="N13"/>
      <c r="O13"/>
      <c r="P13"/>
      <c r="Q13"/>
      <c r="R13"/>
      <c r="S13"/>
      <c r="T13"/>
      <c r="U13"/>
      <c r="V13"/>
      <c r="W13"/>
      <c r="X13"/>
      <c r="Y13"/>
    </row>
    <row r="14" spans="1:25" s="40" customFormat="1" x14ac:dyDescent="0.2">
      <c r="A14"/>
      <c r="B14" s="30" t="s">
        <v>110</v>
      </c>
      <c r="C14" s="170">
        <v>35</v>
      </c>
      <c r="D14" s="170">
        <v>15</v>
      </c>
      <c r="E14" s="170">
        <v>20</v>
      </c>
      <c r="F14" s="170">
        <v>12.7</v>
      </c>
      <c r="G14" s="170">
        <v>5.8</v>
      </c>
      <c r="H14" s="170">
        <v>6.9</v>
      </c>
      <c r="I14" s="99">
        <f t="shared" si="3"/>
        <v>42.857142857142861</v>
      </c>
      <c r="J14" s="99">
        <f t="shared" si="1"/>
        <v>57.142857142857146</v>
      </c>
      <c r="K14" s="99">
        <f t="shared" si="2"/>
        <v>45.669291338582674</v>
      </c>
      <c r="L14" s="99">
        <f t="shared" si="0"/>
        <v>54.330708661417326</v>
      </c>
      <c r="M14" s="32"/>
      <c r="N14"/>
      <c r="O14"/>
      <c r="P14"/>
      <c r="Q14"/>
      <c r="R14"/>
      <c r="S14"/>
      <c r="T14"/>
      <c r="U14"/>
      <c r="V14"/>
      <c r="W14"/>
      <c r="X14"/>
      <c r="Y14"/>
    </row>
    <row r="15" spans="1:25" s="40" customFormat="1" x14ac:dyDescent="0.2">
      <c r="A15"/>
      <c r="B15"/>
      <c r="C15"/>
      <c r="D15"/>
      <c r="E15"/>
      <c r="F15"/>
      <c r="I15"/>
      <c r="J15"/>
      <c r="K15"/>
      <c r="L15"/>
      <c r="M15"/>
      <c r="N15"/>
      <c r="O15"/>
      <c r="P15"/>
      <c r="Q15"/>
      <c r="R15"/>
      <c r="S15"/>
      <c r="T15"/>
      <c r="U15"/>
      <c r="V15"/>
      <c r="W15"/>
      <c r="X15"/>
      <c r="Y15"/>
    </row>
    <row r="16" spans="1:25" s="40" customFormat="1" x14ac:dyDescent="0.2">
      <c r="A16"/>
      <c r="B16" t="s">
        <v>211</v>
      </c>
      <c r="C16"/>
      <c r="D16"/>
      <c r="E16"/>
      <c r="F16"/>
      <c r="I16"/>
      <c r="J16"/>
      <c r="K16"/>
      <c r="L16"/>
      <c r="M16"/>
      <c r="N16"/>
      <c r="O16"/>
      <c r="P16"/>
      <c r="Q16"/>
      <c r="R16"/>
      <c r="S16"/>
      <c r="T16"/>
      <c r="U16"/>
      <c r="V16"/>
      <c r="W16"/>
      <c r="X16"/>
      <c r="Y16"/>
    </row>
    <row r="17" spans="1:25" s="40" customFormat="1" x14ac:dyDescent="0.2">
      <c r="A17"/>
      <c r="B17"/>
      <c r="C17"/>
      <c r="D17"/>
      <c r="E17"/>
      <c r="F17"/>
      <c r="G17"/>
      <c r="H17"/>
      <c r="I17"/>
      <c r="J17"/>
      <c r="K17"/>
      <c r="L17"/>
      <c r="M17"/>
      <c r="N17"/>
      <c r="O17"/>
      <c r="P17"/>
      <c r="Q17"/>
      <c r="R17"/>
      <c r="S17"/>
      <c r="T17"/>
      <c r="U17"/>
      <c r="V17"/>
      <c r="W17"/>
      <c r="X17"/>
      <c r="Y17"/>
    </row>
    <row r="18" spans="1:25" s="40" customFormat="1" x14ac:dyDescent="0.2">
      <c r="A18"/>
      <c r="B18"/>
      <c r="C18"/>
      <c r="D18"/>
      <c r="E18"/>
      <c r="F18"/>
      <c r="G18"/>
      <c r="H18"/>
      <c r="I18"/>
      <c r="J18"/>
      <c r="K18"/>
      <c r="L18"/>
      <c r="M18"/>
      <c r="N18"/>
      <c r="O18"/>
      <c r="P18"/>
      <c r="Q18"/>
      <c r="R18"/>
      <c r="S18"/>
      <c r="T18"/>
      <c r="U18"/>
      <c r="V18"/>
      <c r="W18"/>
      <c r="X18"/>
      <c r="Y18"/>
    </row>
    <row r="19" spans="1:25" s="40" customFormat="1" x14ac:dyDescent="0.2">
      <c r="A19"/>
      <c r="B19"/>
      <c r="C19"/>
      <c r="D19"/>
      <c r="E19"/>
      <c r="F19"/>
      <c r="G19"/>
      <c r="H19"/>
      <c r="I19"/>
      <c r="J19"/>
      <c r="K19"/>
      <c r="L19"/>
      <c r="M19"/>
      <c r="N19"/>
      <c r="O19"/>
      <c r="P19"/>
      <c r="Q19"/>
      <c r="R19"/>
      <c r="S19"/>
      <c r="T19"/>
      <c r="U19"/>
      <c r="V19"/>
      <c r="W19"/>
      <c r="X19"/>
      <c r="Y19"/>
    </row>
    <row r="20" spans="1:25" s="40" customFormat="1" x14ac:dyDescent="0.2">
      <c r="A20"/>
      <c r="B20"/>
      <c r="C20"/>
      <c r="D20"/>
      <c r="E20"/>
      <c r="F20"/>
      <c r="G20"/>
      <c r="H20"/>
      <c r="I20"/>
      <c r="J20"/>
      <c r="K20"/>
      <c r="L20"/>
      <c r="M20"/>
      <c r="N20"/>
      <c r="O20"/>
      <c r="P20"/>
      <c r="Q20"/>
      <c r="R20"/>
      <c r="S20"/>
      <c r="T20"/>
      <c r="U20"/>
      <c r="V20"/>
      <c r="W20"/>
      <c r="X20"/>
      <c r="Y20"/>
    </row>
    <row r="21" spans="1:25" s="40" customFormat="1" x14ac:dyDescent="0.2">
      <c r="A21"/>
      <c r="B21"/>
      <c r="C21"/>
      <c r="D21"/>
      <c r="E21"/>
      <c r="F21"/>
      <c r="G21"/>
      <c r="H21"/>
      <c r="I21"/>
      <c r="J21"/>
      <c r="K21"/>
      <c r="L21"/>
      <c r="M21"/>
      <c r="N21"/>
      <c r="O21"/>
      <c r="P21"/>
      <c r="Q21"/>
      <c r="R21"/>
      <c r="S21"/>
      <c r="T21"/>
      <c r="U21"/>
      <c r="V21"/>
      <c r="W21"/>
      <c r="X21"/>
      <c r="Y21"/>
    </row>
    <row r="22" spans="1:25" s="40" customFormat="1" x14ac:dyDescent="0.2">
      <c r="A22"/>
      <c r="B22"/>
      <c r="C22"/>
      <c r="D22"/>
      <c r="E22"/>
      <c r="F22"/>
      <c r="G22"/>
      <c r="H22"/>
      <c r="I22"/>
      <c r="J22"/>
      <c r="K22"/>
      <c r="L22"/>
      <c r="M22"/>
      <c r="N22"/>
      <c r="O22"/>
      <c r="P22"/>
      <c r="Q22"/>
      <c r="R22"/>
      <c r="S22"/>
      <c r="T22"/>
      <c r="U22"/>
      <c r="V22"/>
      <c r="W22"/>
      <c r="X22"/>
      <c r="Y22"/>
    </row>
    <row r="23" spans="1:25" s="40" customFormat="1" x14ac:dyDescent="0.2">
      <c r="A23"/>
      <c r="B23"/>
      <c r="C23"/>
      <c r="D23"/>
      <c r="E23"/>
      <c r="F23"/>
      <c r="G23"/>
      <c r="H23"/>
      <c r="I23"/>
      <c r="J23"/>
      <c r="K23"/>
      <c r="L23"/>
      <c r="M23"/>
      <c r="N23"/>
      <c r="O23"/>
      <c r="P23"/>
      <c r="Q23"/>
      <c r="R23"/>
      <c r="S23"/>
      <c r="T23"/>
      <c r="U23"/>
      <c r="V23"/>
      <c r="W23"/>
      <c r="X23"/>
      <c r="Y23"/>
    </row>
    <row r="24" spans="1:25" s="40" customFormat="1" x14ac:dyDescent="0.2">
      <c r="A24"/>
      <c r="B24"/>
      <c r="C24"/>
      <c r="D24"/>
      <c r="E24"/>
      <c r="F24"/>
      <c r="G24"/>
      <c r="H24"/>
      <c r="I24"/>
      <c r="J24"/>
      <c r="K24"/>
      <c r="L24"/>
      <c r="M24"/>
      <c r="N24"/>
      <c r="O24"/>
      <c r="P24"/>
      <c r="Q24"/>
      <c r="R24"/>
      <c r="S24"/>
      <c r="T24"/>
      <c r="U24"/>
      <c r="V24"/>
      <c r="W24"/>
      <c r="X24"/>
      <c r="Y24"/>
    </row>
    <row r="25" spans="1:25" s="40" customFormat="1" x14ac:dyDescent="0.2">
      <c r="A25"/>
      <c r="B25"/>
      <c r="C25"/>
      <c r="D25"/>
      <c r="E25"/>
      <c r="F25"/>
      <c r="G25"/>
      <c r="H25"/>
      <c r="I25"/>
      <c r="J25"/>
      <c r="K25"/>
      <c r="L25"/>
      <c r="M25"/>
      <c r="N25"/>
      <c r="O25"/>
      <c r="P25"/>
      <c r="Q25"/>
      <c r="R25"/>
      <c r="S25"/>
      <c r="T25"/>
      <c r="U25"/>
      <c r="V25"/>
      <c r="W25"/>
      <c r="X25"/>
      <c r="Y25"/>
    </row>
    <row r="26" spans="1:25" s="40" customFormat="1" x14ac:dyDescent="0.2">
      <c r="A26"/>
      <c r="B26"/>
      <c r="C26"/>
      <c r="D26"/>
      <c r="E26"/>
      <c r="F26"/>
      <c r="G26"/>
      <c r="H26"/>
      <c r="I26"/>
      <c r="J26"/>
      <c r="K26"/>
      <c r="L26"/>
      <c r="M26"/>
      <c r="N26"/>
      <c r="O26"/>
      <c r="P26"/>
      <c r="Q26"/>
      <c r="R26"/>
      <c r="S26"/>
      <c r="T26"/>
      <c r="U26"/>
      <c r="V26"/>
      <c r="W26"/>
      <c r="X26"/>
      <c r="Y26"/>
    </row>
    <row r="27" spans="1:25" s="40" customFormat="1" x14ac:dyDescent="0.2">
      <c r="A27"/>
      <c r="B27"/>
      <c r="C27"/>
      <c r="D27"/>
      <c r="E27"/>
      <c r="F27"/>
      <c r="G27"/>
      <c r="H27"/>
      <c r="I27"/>
      <c r="J27"/>
      <c r="K27"/>
      <c r="L27"/>
      <c r="M27"/>
      <c r="N27"/>
      <c r="O27"/>
      <c r="P27"/>
      <c r="Q27"/>
      <c r="R27"/>
      <c r="S27"/>
      <c r="T27"/>
      <c r="U27"/>
      <c r="V27"/>
      <c r="W27"/>
      <c r="X27"/>
      <c r="Y27"/>
    </row>
    <row r="28" spans="1:25" s="40" customFormat="1" x14ac:dyDescent="0.2">
      <c r="A28"/>
      <c r="B28"/>
      <c r="C28"/>
      <c r="D28"/>
      <c r="E28"/>
      <c r="F28"/>
      <c r="G28"/>
      <c r="H28"/>
      <c r="I28"/>
      <c r="J28"/>
      <c r="K28"/>
      <c r="L28"/>
      <c r="M28"/>
      <c r="N28"/>
      <c r="O28"/>
      <c r="P28"/>
      <c r="Q28"/>
      <c r="R28"/>
      <c r="S28"/>
      <c r="T28"/>
      <c r="U28"/>
      <c r="V28"/>
      <c r="W28"/>
      <c r="X28"/>
      <c r="Y28"/>
    </row>
    <row r="29" spans="1:25" s="40" customFormat="1" x14ac:dyDescent="0.2">
      <c r="A29"/>
      <c r="B29"/>
      <c r="C29"/>
      <c r="D29"/>
      <c r="E29"/>
      <c r="F29"/>
      <c r="G29"/>
      <c r="H29"/>
      <c r="I29"/>
      <c r="J29"/>
      <c r="K29"/>
      <c r="L29"/>
      <c r="M29"/>
      <c r="N29"/>
      <c r="O29"/>
      <c r="P29"/>
      <c r="Q29"/>
      <c r="R29"/>
      <c r="S29"/>
      <c r="T29"/>
      <c r="U29"/>
      <c r="V29"/>
      <c r="W29"/>
      <c r="X29"/>
      <c r="Y29"/>
    </row>
    <row r="30" spans="1:25" s="40" customFormat="1" x14ac:dyDescent="0.2">
      <c r="A30"/>
      <c r="B30"/>
      <c r="C30"/>
      <c r="D30"/>
      <c r="E30"/>
      <c r="F30"/>
      <c r="G30"/>
      <c r="H30"/>
      <c r="I30"/>
      <c r="J30"/>
      <c r="K30"/>
      <c r="L30"/>
      <c r="M30"/>
      <c r="N30"/>
      <c r="O30"/>
      <c r="P30"/>
      <c r="Q30"/>
      <c r="R30"/>
      <c r="S30"/>
      <c r="T30"/>
      <c r="U30"/>
      <c r="V30"/>
      <c r="W30"/>
      <c r="X30"/>
      <c r="Y30"/>
    </row>
    <row r="31" spans="1:25" s="40" customFormat="1" x14ac:dyDescent="0.2">
      <c r="A31"/>
      <c r="B31"/>
      <c r="C31"/>
      <c r="D31"/>
      <c r="E31"/>
      <c r="F31"/>
      <c r="G31"/>
      <c r="H31"/>
      <c r="I31"/>
      <c r="J31"/>
      <c r="K31"/>
      <c r="L31"/>
      <c r="M31"/>
      <c r="N31"/>
      <c r="O31"/>
      <c r="P31"/>
      <c r="Q31"/>
      <c r="R31"/>
      <c r="S31"/>
      <c r="T31"/>
      <c r="U31"/>
      <c r="V31"/>
      <c r="W31"/>
      <c r="X31"/>
      <c r="Y31"/>
    </row>
    <row r="32" spans="1:25" s="40" customFormat="1" x14ac:dyDescent="0.2">
      <c r="A32"/>
      <c r="B32"/>
      <c r="C32"/>
      <c r="D32"/>
      <c r="E32"/>
      <c r="F32"/>
      <c r="G32"/>
      <c r="H32"/>
      <c r="I32"/>
      <c r="J32"/>
      <c r="K32"/>
      <c r="L32"/>
      <c r="M32"/>
      <c r="N32"/>
      <c r="O32"/>
      <c r="P32"/>
      <c r="Q32"/>
      <c r="R32"/>
      <c r="S32"/>
      <c r="T32"/>
      <c r="U32"/>
      <c r="V32"/>
      <c r="W32"/>
      <c r="X32"/>
      <c r="Y32"/>
    </row>
    <row r="33" spans="1:25" s="40" customFormat="1" x14ac:dyDescent="0.2">
      <c r="A33"/>
      <c r="B33"/>
      <c r="C33"/>
      <c r="D33"/>
      <c r="E33"/>
      <c r="F33"/>
      <c r="G33"/>
      <c r="H33"/>
      <c r="I33"/>
      <c r="J33"/>
      <c r="K33"/>
      <c r="L33"/>
      <c r="M33"/>
      <c r="N33"/>
      <c r="O33"/>
      <c r="P33"/>
      <c r="Q33"/>
      <c r="R33"/>
      <c r="S33"/>
      <c r="T33"/>
      <c r="U33"/>
      <c r="V33"/>
      <c r="W33"/>
      <c r="X33"/>
      <c r="Y33"/>
    </row>
    <row r="34" spans="1:25" s="40" customFormat="1" x14ac:dyDescent="0.2">
      <c r="A34"/>
      <c r="B34"/>
      <c r="C34"/>
      <c r="D34"/>
      <c r="E34"/>
      <c r="F34"/>
      <c r="G34"/>
      <c r="H34"/>
      <c r="I34"/>
      <c r="J34"/>
      <c r="K34"/>
      <c r="L34"/>
      <c r="M34"/>
      <c r="N34"/>
      <c r="O34"/>
      <c r="P34"/>
      <c r="Q34"/>
      <c r="R34"/>
      <c r="S34"/>
      <c r="T34"/>
      <c r="U34"/>
      <c r="V34"/>
      <c r="W34"/>
      <c r="X34"/>
      <c r="Y34"/>
    </row>
    <row r="35" spans="1:25" s="40" customFormat="1" x14ac:dyDescent="0.2">
      <c r="A35"/>
      <c r="B35"/>
      <c r="C35"/>
      <c r="D35"/>
      <c r="E35"/>
      <c r="F35"/>
      <c r="G35"/>
      <c r="H35"/>
      <c r="I35"/>
      <c r="J35"/>
      <c r="K35"/>
      <c r="L35"/>
      <c r="M35"/>
      <c r="N35"/>
      <c r="O35"/>
      <c r="P35"/>
      <c r="Q35"/>
      <c r="R35"/>
      <c r="S35"/>
      <c r="T35"/>
      <c r="U35"/>
      <c r="V35"/>
      <c r="W35"/>
      <c r="X35"/>
      <c r="Y35"/>
    </row>
    <row r="36" spans="1:25" s="40" customFormat="1" x14ac:dyDescent="0.2">
      <c r="A36"/>
      <c r="B36"/>
      <c r="C36"/>
      <c r="D36"/>
      <c r="E36"/>
      <c r="F36"/>
      <c r="G36"/>
      <c r="H36"/>
      <c r="I36"/>
      <c r="J36"/>
      <c r="K36"/>
      <c r="L36"/>
      <c r="M36"/>
      <c r="N36"/>
      <c r="O36"/>
      <c r="P36"/>
      <c r="Q36"/>
      <c r="R36"/>
      <c r="S36"/>
      <c r="T36"/>
      <c r="U36"/>
      <c r="V36"/>
      <c r="W36"/>
      <c r="X36"/>
      <c r="Y36"/>
    </row>
    <row r="37" spans="1:25" s="40" customFormat="1" x14ac:dyDescent="0.2">
      <c r="A37"/>
      <c r="B37"/>
      <c r="C37"/>
      <c r="D37"/>
      <c r="E37"/>
      <c r="F37"/>
      <c r="G37"/>
      <c r="H37"/>
      <c r="I37"/>
      <c r="J37"/>
      <c r="K37"/>
      <c r="L37"/>
      <c r="M37"/>
      <c r="N37"/>
      <c r="O37"/>
      <c r="P37"/>
      <c r="Q37"/>
      <c r="R37"/>
      <c r="S37"/>
      <c r="T37"/>
      <c r="U37"/>
      <c r="V37"/>
      <c r="W37"/>
      <c r="X37"/>
      <c r="Y37"/>
    </row>
    <row r="38" spans="1:25" s="40" customFormat="1" x14ac:dyDescent="0.2">
      <c r="A38"/>
      <c r="B38"/>
      <c r="C38"/>
      <c r="D38"/>
      <c r="E38"/>
      <c r="F38"/>
      <c r="G38"/>
      <c r="H38"/>
      <c r="I38"/>
      <c r="J38"/>
      <c r="K38"/>
      <c r="L38"/>
      <c r="M38"/>
      <c r="N38"/>
      <c r="O38"/>
      <c r="P38"/>
      <c r="Q38"/>
      <c r="R38"/>
      <c r="S38"/>
      <c r="T38"/>
      <c r="U38"/>
      <c r="V38"/>
      <c r="W38"/>
      <c r="X38"/>
      <c r="Y38"/>
    </row>
    <row r="39" spans="1:25" s="40" customFormat="1" x14ac:dyDescent="0.2">
      <c r="A39"/>
      <c r="B39"/>
      <c r="C39"/>
      <c r="D39"/>
      <c r="E39"/>
      <c r="F39"/>
      <c r="G39"/>
      <c r="H39"/>
      <c r="I39"/>
      <c r="J39"/>
      <c r="K39"/>
      <c r="L39"/>
      <c r="M39"/>
      <c r="N39"/>
      <c r="O39"/>
      <c r="P39"/>
      <c r="Q39"/>
      <c r="R39"/>
      <c r="S39"/>
      <c r="T39"/>
      <c r="U39"/>
      <c r="V39"/>
      <c r="W39"/>
      <c r="X39"/>
      <c r="Y39"/>
    </row>
    <row r="40" spans="1:25" s="40" customFormat="1" x14ac:dyDescent="0.2">
      <c r="A40"/>
      <c r="B40"/>
      <c r="C40"/>
      <c r="D40"/>
      <c r="E40"/>
      <c r="F40"/>
      <c r="G40"/>
      <c r="H40"/>
      <c r="I40"/>
      <c r="J40"/>
      <c r="K40"/>
      <c r="L40"/>
      <c r="M40"/>
      <c r="N40"/>
      <c r="O40"/>
      <c r="P40"/>
      <c r="Q40"/>
      <c r="R40"/>
      <c r="S40"/>
      <c r="T40"/>
      <c r="U40"/>
      <c r="V40"/>
      <c r="W40"/>
      <c r="X40"/>
      <c r="Y40"/>
    </row>
    <row r="41" spans="1:25" s="40" customFormat="1" x14ac:dyDescent="0.2">
      <c r="A41"/>
      <c r="B41"/>
      <c r="C41"/>
      <c r="D41"/>
      <c r="E41"/>
      <c r="F41"/>
      <c r="G41"/>
      <c r="H41"/>
      <c r="I41"/>
      <c r="J41"/>
      <c r="K41"/>
      <c r="L41"/>
      <c r="M41"/>
      <c r="N41"/>
      <c r="O41"/>
      <c r="P41"/>
      <c r="Q41"/>
      <c r="R41"/>
      <c r="S41"/>
      <c r="T41"/>
      <c r="U41"/>
      <c r="V41"/>
      <c r="W41"/>
      <c r="X41"/>
      <c r="Y41"/>
    </row>
    <row r="42" spans="1:25" s="40" customFormat="1" x14ac:dyDescent="0.2">
      <c r="A42"/>
      <c r="B42"/>
      <c r="C42"/>
      <c r="D42"/>
      <c r="E42"/>
      <c r="F42"/>
      <c r="G42"/>
      <c r="H42"/>
      <c r="I42"/>
      <c r="J42"/>
      <c r="K42"/>
      <c r="L42"/>
      <c r="M42"/>
      <c r="N42"/>
      <c r="O42"/>
      <c r="P42"/>
      <c r="Q42"/>
      <c r="R42"/>
      <c r="S42"/>
      <c r="T42"/>
      <c r="U42"/>
      <c r="V42"/>
      <c r="W42"/>
      <c r="X42"/>
      <c r="Y42"/>
    </row>
    <row r="43" spans="1:25" s="40" customFormat="1" x14ac:dyDescent="0.2">
      <c r="A43"/>
      <c r="B43"/>
      <c r="C43"/>
      <c r="D43"/>
      <c r="E43"/>
      <c r="F43"/>
      <c r="G43"/>
      <c r="H43"/>
      <c r="I43"/>
      <c r="J43"/>
      <c r="K43"/>
      <c r="L43"/>
      <c r="M43"/>
      <c r="N43"/>
      <c r="O43"/>
      <c r="P43"/>
      <c r="Q43"/>
      <c r="R43"/>
      <c r="S43"/>
      <c r="T43"/>
      <c r="U43"/>
      <c r="V43"/>
      <c r="W43"/>
      <c r="X43"/>
      <c r="Y43"/>
    </row>
    <row r="44" spans="1:25" s="40" customFormat="1" x14ac:dyDescent="0.2">
      <c r="A44"/>
      <c r="B44"/>
      <c r="C44"/>
      <c r="D44"/>
      <c r="E44"/>
      <c r="F44"/>
      <c r="G44"/>
      <c r="H44"/>
      <c r="I44"/>
      <c r="J44"/>
      <c r="K44"/>
      <c r="L44"/>
      <c r="M44"/>
      <c r="N44"/>
      <c r="O44"/>
      <c r="P44"/>
      <c r="Q44"/>
      <c r="R44"/>
      <c r="S44"/>
      <c r="T44"/>
      <c r="U44"/>
      <c r="V44"/>
      <c r="W44"/>
      <c r="X44"/>
      <c r="Y44"/>
    </row>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66" firstPageNumber="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99ADB3"/>
  </sheetPr>
  <dimension ref="A1:AA53"/>
  <sheetViews>
    <sheetView showGridLines="0" zoomScaleNormal="100" zoomScaleSheetLayoutView="100" workbookViewId="0">
      <selection activeCell="F9" sqref="F9"/>
    </sheetView>
  </sheetViews>
  <sheetFormatPr baseColWidth="10" defaultRowHeight="12.75" x14ac:dyDescent="0.2"/>
  <cols>
    <col min="1" max="1" width="3.7109375" customWidth="1"/>
    <col min="2" max="2" width="24.7109375" customWidth="1"/>
    <col min="3" max="3" width="11.7109375" style="38" customWidth="1"/>
    <col min="4" max="12" width="11.7109375" style="39" customWidth="1"/>
    <col min="13" max="13" width="12.28515625" style="39" customWidth="1"/>
    <col min="14" max="23" width="6.28515625" style="39" customWidth="1"/>
    <col min="24" max="25" width="6.28515625" customWidth="1"/>
  </cols>
  <sheetData>
    <row r="1" spans="1:27" ht="15.75" x14ac:dyDescent="0.25">
      <c r="A1" s="15" t="str">
        <f>Inhaltsverzeichnis!B32&amp;" "&amp;Inhaltsverzeichnis!D32</f>
        <v>Tabelle 12: Mittelschule: Lehrkräfte und Vollzeitäquivalente nach Ausbildungsgang, 2017/18</v>
      </c>
    </row>
    <row r="2" spans="1:27" x14ac:dyDescent="0.2">
      <c r="C2"/>
      <c r="D2"/>
      <c r="E2"/>
      <c r="F2"/>
      <c r="G2"/>
      <c r="H2"/>
      <c r="I2"/>
      <c r="J2"/>
      <c r="K2"/>
      <c r="L2"/>
      <c r="M2"/>
      <c r="N2"/>
      <c r="O2"/>
      <c r="P2"/>
      <c r="Q2"/>
      <c r="R2"/>
      <c r="S2"/>
      <c r="T2"/>
      <c r="U2"/>
      <c r="V2"/>
      <c r="W2"/>
    </row>
    <row r="3" spans="1:27" x14ac:dyDescent="0.2">
      <c r="C3"/>
      <c r="D3"/>
      <c r="E3"/>
      <c r="F3"/>
      <c r="G3"/>
      <c r="H3"/>
      <c r="I3"/>
      <c r="J3"/>
      <c r="K3"/>
      <c r="L3"/>
      <c r="M3"/>
      <c r="N3"/>
      <c r="O3"/>
      <c r="P3"/>
      <c r="Q3"/>
      <c r="R3"/>
      <c r="S3"/>
      <c r="T3"/>
      <c r="U3"/>
      <c r="V3"/>
      <c r="W3"/>
    </row>
    <row r="4" spans="1:27" s="40" customFormat="1" ht="12" customHeight="1" x14ac:dyDescent="0.2">
      <c r="A4"/>
      <c r="B4" s="188" t="s">
        <v>111</v>
      </c>
      <c r="C4" s="185" t="s">
        <v>51</v>
      </c>
      <c r="D4" s="185"/>
      <c r="E4" s="185"/>
      <c r="F4" s="185"/>
      <c r="G4" s="185"/>
      <c r="H4" s="185"/>
      <c r="I4" s="185" t="s">
        <v>97</v>
      </c>
      <c r="J4" s="185"/>
      <c r="K4" s="185"/>
      <c r="L4" s="185"/>
      <c r="M4"/>
      <c r="N4"/>
      <c r="O4"/>
      <c r="P4"/>
      <c r="Q4"/>
      <c r="R4"/>
      <c r="S4"/>
      <c r="T4"/>
      <c r="U4"/>
      <c r="V4"/>
      <c r="W4"/>
      <c r="X4"/>
      <c r="Y4"/>
      <c r="Z4"/>
      <c r="AA4"/>
    </row>
    <row r="5" spans="1:27" s="40" customFormat="1" ht="12.75" customHeight="1" x14ac:dyDescent="0.2">
      <c r="A5"/>
      <c r="B5" s="188"/>
      <c r="C5" s="185" t="s">
        <v>35</v>
      </c>
      <c r="D5" s="185"/>
      <c r="E5" s="185"/>
      <c r="F5" s="185" t="s">
        <v>202</v>
      </c>
      <c r="G5" s="185"/>
      <c r="H5" s="185"/>
      <c r="I5" s="185" t="s">
        <v>35</v>
      </c>
      <c r="J5" s="185"/>
      <c r="K5" s="185" t="s">
        <v>37</v>
      </c>
      <c r="L5" s="185"/>
      <c r="M5"/>
      <c r="N5"/>
      <c r="O5"/>
      <c r="P5"/>
      <c r="Q5"/>
      <c r="R5"/>
      <c r="S5"/>
      <c r="T5"/>
      <c r="U5"/>
      <c r="V5"/>
      <c r="W5"/>
      <c r="X5"/>
      <c r="Y5"/>
      <c r="Z5"/>
      <c r="AA5"/>
    </row>
    <row r="6" spans="1:27" s="40" customFormat="1" ht="25.5" x14ac:dyDescent="0.2">
      <c r="A6"/>
      <c r="B6" s="188"/>
      <c r="C6" s="59" t="s">
        <v>32</v>
      </c>
      <c r="D6" s="59" t="s">
        <v>53</v>
      </c>
      <c r="E6" s="60" t="s">
        <v>54</v>
      </c>
      <c r="F6" s="59" t="s">
        <v>32</v>
      </c>
      <c r="G6" s="59" t="s">
        <v>53</v>
      </c>
      <c r="H6" s="60" t="s">
        <v>54</v>
      </c>
      <c r="I6" s="59" t="s">
        <v>53</v>
      </c>
      <c r="J6" s="60" t="s">
        <v>54</v>
      </c>
      <c r="K6" s="59" t="s">
        <v>53</v>
      </c>
      <c r="L6" s="60" t="s">
        <v>54</v>
      </c>
      <c r="M6"/>
      <c r="N6"/>
      <c r="O6"/>
      <c r="P6"/>
      <c r="Q6"/>
      <c r="R6"/>
      <c r="S6"/>
      <c r="T6"/>
      <c r="U6"/>
      <c r="V6"/>
      <c r="W6"/>
      <c r="X6"/>
      <c r="Y6"/>
      <c r="Z6"/>
      <c r="AA6"/>
    </row>
    <row r="7" spans="1:27" s="40" customFormat="1" x14ac:dyDescent="0.2">
      <c r="A7"/>
      <c r="B7" s="27" t="s">
        <v>32</v>
      </c>
      <c r="C7" s="42" t="s">
        <v>91</v>
      </c>
      <c r="D7" s="42" t="s">
        <v>91</v>
      </c>
      <c r="E7" s="42" t="s">
        <v>91</v>
      </c>
      <c r="F7" s="43">
        <v>510.3</v>
      </c>
      <c r="G7" s="171">
        <v>289.89999999999998</v>
      </c>
      <c r="H7" s="171">
        <v>220.4</v>
      </c>
      <c r="I7" s="42" t="s">
        <v>91</v>
      </c>
      <c r="J7" s="42" t="s">
        <v>91</v>
      </c>
      <c r="K7" s="99">
        <f>100/F7*G7</f>
        <v>56.809719772682726</v>
      </c>
      <c r="L7" s="99">
        <f>100/F7*H7</f>
        <v>43.19028022731726</v>
      </c>
      <c r="M7" s="32"/>
      <c r="N7"/>
      <c r="O7"/>
      <c r="P7"/>
      <c r="Q7"/>
      <c r="R7"/>
      <c r="S7"/>
      <c r="T7"/>
      <c r="U7"/>
      <c r="V7"/>
      <c r="W7"/>
      <c r="X7"/>
      <c r="Y7"/>
      <c r="Z7"/>
      <c r="AA7"/>
    </row>
    <row r="8" spans="1:27" s="41" customFormat="1" x14ac:dyDescent="0.2">
      <c r="A8"/>
      <c r="B8" s="30" t="s">
        <v>112</v>
      </c>
      <c r="C8" s="170">
        <v>787</v>
      </c>
      <c r="D8" s="170">
        <v>418</v>
      </c>
      <c r="E8" s="170">
        <v>369</v>
      </c>
      <c r="F8" s="170">
        <v>395</v>
      </c>
      <c r="G8" s="170">
        <v>230.4</v>
      </c>
      <c r="H8" s="170">
        <v>164.6</v>
      </c>
      <c r="I8" s="99">
        <f>100/C8*D8</f>
        <v>53.113087674714109</v>
      </c>
      <c r="J8" s="99">
        <f>100/C8*E8</f>
        <v>46.886912325285898</v>
      </c>
      <c r="K8" s="99">
        <f>100/F8*G8</f>
        <v>58.329113924050638</v>
      </c>
      <c r="L8" s="99">
        <f>100/F8*H8</f>
        <v>41.670886075949369</v>
      </c>
      <c r="M8" s="32"/>
      <c r="N8"/>
      <c r="O8"/>
      <c r="P8"/>
      <c r="Q8"/>
      <c r="R8"/>
      <c r="S8"/>
      <c r="T8"/>
      <c r="U8"/>
      <c r="V8"/>
      <c r="W8"/>
      <c r="X8"/>
      <c r="Y8"/>
      <c r="Z8"/>
      <c r="AA8"/>
    </row>
    <row r="9" spans="1:27" s="41" customFormat="1" x14ac:dyDescent="0.2">
      <c r="A9"/>
      <c r="B9" s="30" t="s">
        <v>113</v>
      </c>
      <c r="C9" s="170">
        <v>153</v>
      </c>
      <c r="D9" s="170">
        <v>74</v>
      </c>
      <c r="E9" s="170">
        <v>79</v>
      </c>
      <c r="F9" s="170">
        <v>28</v>
      </c>
      <c r="G9" s="170">
        <v>13.2</v>
      </c>
      <c r="H9" s="170">
        <v>15.6</v>
      </c>
      <c r="I9" s="99">
        <f t="shared" ref="I9:I13" si="0">100/C9*D9</f>
        <v>48.366013071895424</v>
      </c>
      <c r="J9" s="99">
        <f t="shared" ref="J9:J13" si="1">100/C9*E9</f>
        <v>51.633986928104576</v>
      </c>
      <c r="K9" s="99">
        <f>100/F9*G9</f>
        <v>47.142857142857146</v>
      </c>
      <c r="L9" s="99">
        <f t="shared" ref="L9:L13" si="2">100/F9*H9</f>
        <v>55.714285714285715</v>
      </c>
      <c r="M9" s="32"/>
      <c r="N9"/>
      <c r="O9"/>
      <c r="P9"/>
      <c r="Q9"/>
      <c r="R9"/>
      <c r="S9"/>
      <c r="T9"/>
      <c r="U9"/>
      <c r="V9"/>
      <c r="W9"/>
      <c r="X9"/>
      <c r="Y9"/>
      <c r="Z9"/>
      <c r="AA9"/>
    </row>
    <row r="10" spans="1:27" s="41" customFormat="1" x14ac:dyDescent="0.2">
      <c r="A10"/>
      <c r="B10" s="30" t="s">
        <v>114</v>
      </c>
      <c r="C10" s="170">
        <v>297</v>
      </c>
      <c r="D10" s="170">
        <v>162</v>
      </c>
      <c r="E10" s="170">
        <v>135</v>
      </c>
      <c r="F10" s="170">
        <v>70.2</v>
      </c>
      <c r="G10" s="170">
        <v>38.299999999999997</v>
      </c>
      <c r="H10" s="170">
        <v>31.9</v>
      </c>
      <c r="I10" s="99">
        <f t="shared" si="0"/>
        <v>54.545454545454547</v>
      </c>
      <c r="J10" s="99">
        <f t="shared" si="1"/>
        <v>45.45454545454546</v>
      </c>
      <c r="K10" s="99">
        <f t="shared" ref="K10:K13" si="3">100/F10*G10</f>
        <v>54.558404558404554</v>
      </c>
      <c r="L10" s="99">
        <f t="shared" si="2"/>
        <v>45.441595441595439</v>
      </c>
      <c r="M10" s="32"/>
      <c r="N10"/>
      <c r="O10"/>
      <c r="P10"/>
      <c r="Q10"/>
      <c r="R10"/>
      <c r="S10"/>
      <c r="T10"/>
      <c r="U10"/>
      <c r="V10"/>
      <c r="W10"/>
      <c r="X10"/>
      <c r="Y10"/>
      <c r="Z10"/>
      <c r="AA10"/>
    </row>
    <row r="11" spans="1:27" s="41" customFormat="1" x14ac:dyDescent="0.2">
      <c r="A11"/>
      <c r="B11" s="30" t="s">
        <v>115</v>
      </c>
      <c r="C11" s="170">
        <v>63</v>
      </c>
      <c r="D11" s="170">
        <v>37</v>
      </c>
      <c r="E11" s="170">
        <v>26</v>
      </c>
      <c r="F11" s="170">
        <v>8</v>
      </c>
      <c r="G11" s="170">
        <v>4.3</v>
      </c>
      <c r="H11" s="170">
        <v>3.7</v>
      </c>
      <c r="I11" s="99">
        <f t="shared" si="0"/>
        <v>58.730158730158728</v>
      </c>
      <c r="J11" s="99">
        <f t="shared" si="1"/>
        <v>41.269841269841265</v>
      </c>
      <c r="K11" s="99">
        <f t="shared" si="3"/>
        <v>53.75</v>
      </c>
      <c r="L11" s="99">
        <f t="shared" si="2"/>
        <v>46.25</v>
      </c>
      <c r="M11" s="32"/>
      <c r="N11"/>
      <c r="O11"/>
      <c r="P11"/>
      <c r="Q11"/>
      <c r="R11"/>
      <c r="S11"/>
      <c r="T11"/>
      <c r="U11"/>
      <c r="V11"/>
      <c r="W11"/>
      <c r="X11"/>
      <c r="Y11"/>
      <c r="Z11"/>
      <c r="AA11"/>
    </row>
    <row r="12" spans="1:27" s="41" customFormat="1" x14ac:dyDescent="0.2">
      <c r="A12"/>
      <c r="B12" s="30" t="s">
        <v>116</v>
      </c>
      <c r="C12" s="170">
        <v>20</v>
      </c>
      <c r="D12" s="170">
        <v>8</v>
      </c>
      <c r="E12" s="170">
        <v>12</v>
      </c>
      <c r="F12" s="170">
        <f>G12+H12</f>
        <v>2.4</v>
      </c>
      <c r="G12" s="170">
        <v>0.9</v>
      </c>
      <c r="H12" s="170">
        <v>1.5</v>
      </c>
      <c r="I12" s="99">
        <f t="shared" si="0"/>
        <v>40</v>
      </c>
      <c r="J12" s="99">
        <f t="shared" si="1"/>
        <v>60</v>
      </c>
      <c r="K12" s="99">
        <f>100/F12*G12</f>
        <v>37.500000000000007</v>
      </c>
      <c r="L12" s="99">
        <f t="shared" si="2"/>
        <v>62.500000000000007</v>
      </c>
      <c r="M12" s="32"/>
      <c r="N12"/>
      <c r="O12"/>
      <c r="P12"/>
      <c r="Q12"/>
      <c r="R12"/>
      <c r="S12"/>
      <c r="T12"/>
      <c r="U12"/>
      <c r="V12"/>
      <c r="W12"/>
      <c r="X12"/>
      <c r="Y12"/>
      <c r="Z12"/>
      <c r="AA12"/>
    </row>
    <row r="13" spans="1:27" s="41" customFormat="1" x14ac:dyDescent="0.2">
      <c r="A13"/>
      <c r="B13" s="30" t="s">
        <v>117</v>
      </c>
      <c r="C13" s="170">
        <v>24</v>
      </c>
      <c r="D13" s="170">
        <v>10</v>
      </c>
      <c r="E13" s="170">
        <v>14</v>
      </c>
      <c r="F13" s="170">
        <v>5.8</v>
      </c>
      <c r="G13" s="170">
        <v>2.7</v>
      </c>
      <c r="H13" s="170">
        <v>3.1</v>
      </c>
      <c r="I13" s="99">
        <f t="shared" si="0"/>
        <v>41.666666666666671</v>
      </c>
      <c r="J13" s="99">
        <f t="shared" si="1"/>
        <v>58.333333333333336</v>
      </c>
      <c r="K13" s="99">
        <f t="shared" si="3"/>
        <v>46.551724137931039</v>
      </c>
      <c r="L13" s="99">
        <f t="shared" si="2"/>
        <v>53.448275862068975</v>
      </c>
      <c r="M13" s="32"/>
      <c r="N13"/>
      <c r="O13"/>
      <c r="P13"/>
      <c r="Q13"/>
      <c r="R13"/>
      <c r="S13"/>
      <c r="T13"/>
      <c r="U13"/>
      <c r="V13"/>
      <c r="W13"/>
      <c r="X13"/>
      <c r="Y13"/>
      <c r="Z13"/>
      <c r="AA13"/>
    </row>
    <row r="14" spans="1:27" s="41" customFormat="1" x14ac:dyDescent="0.2">
      <c r="A14"/>
      <c r="B14"/>
      <c r="C14"/>
      <c r="D14"/>
      <c r="E14"/>
      <c r="F14"/>
      <c r="G14"/>
      <c r="H14"/>
      <c r="I14"/>
      <c r="J14"/>
      <c r="K14"/>
      <c r="L14"/>
      <c r="M14"/>
      <c r="N14"/>
      <c r="O14"/>
      <c r="P14"/>
      <c r="Q14"/>
      <c r="R14"/>
      <c r="S14"/>
      <c r="T14"/>
      <c r="U14"/>
      <c r="V14"/>
      <c r="W14"/>
      <c r="X14"/>
      <c r="Y14"/>
      <c r="Z14"/>
      <c r="AA14"/>
    </row>
    <row r="15" spans="1:27" s="40" customFormat="1" x14ac:dyDescent="0.2">
      <c r="A15"/>
      <c r="B15" t="s">
        <v>211</v>
      </c>
      <c r="C15"/>
      <c r="D15"/>
      <c r="E15"/>
      <c r="F15"/>
      <c r="G15"/>
      <c r="H15"/>
      <c r="I15"/>
      <c r="J15"/>
      <c r="K15"/>
      <c r="L15"/>
      <c r="M15"/>
      <c r="N15"/>
      <c r="O15"/>
      <c r="P15"/>
      <c r="Q15"/>
      <c r="R15"/>
      <c r="S15"/>
      <c r="T15"/>
      <c r="U15"/>
      <c r="V15"/>
      <c r="W15"/>
      <c r="X15"/>
      <c r="Y15"/>
      <c r="Z15"/>
      <c r="AA15"/>
    </row>
    <row r="16" spans="1:27" s="40" customFormat="1" x14ac:dyDescent="0.2">
      <c r="A16"/>
      <c r="B16"/>
      <c r="C16"/>
      <c r="D16"/>
      <c r="E16"/>
      <c r="F16"/>
      <c r="G16"/>
      <c r="H16"/>
      <c r="I16"/>
      <c r="J16"/>
      <c r="K16"/>
      <c r="L16"/>
      <c r="M16"/>
      <c r="N16"/>
      <c r="O16"/>
      <c r="P16"/>
      <c r="Q16"/>
      <c r="R16"/>
      <c r="S16"/>
      <c r="T16"/>
      <c r="U16"/>
      <c r="V16"/>
      <c r="W16"/>
      <c r="X16"/>
      <c r="Y16"/>
      <c r="Z16"/>
      <c r="AA16"/>
    </row>
    <row r="17" spans="1:27" s="40" customFormat="1" x14ac:dyDescent="0.2">
      <c r="A17"/>
      <c r="B17"/>
      <c r="C17"/>
      <c r="D17"/>
      <c r="E17"/>
      <c r="F17"/>
      <c r="G17"/>
      <c r="H17"/>
      <c r="I17"/>
      <c r="J17"/>
      <c r="K17"/>
      <c r="L17"/>
      <c r="M17"/>
      <c r="N17"/>
      <c r="O17"/>
      <c r="P17"/>
      <c r="Q17"/>
      <c r="R17"/>
      <c r="S17"/>
      <c r="T17"/>
      <c r="U17"/>
      <c r="V17"/>
      <c r="W17"/>
      <c r="X17"/>
      <c r="Y17"/>
      <c r="Z17"/>
      <c r="AA17"/>
    </row>
    <row r="18" spans="1:27" s="40" customFormat="1" x14ac:dyDescent="0.2">
      <c r="A18"/>
      <c r="B18"/>
      <c r="C18"/>
      <c r="D18"/>
      <c r="E18"/>
      <c r="F18" s="118"/>
      <c r="G18"/>
      <c r="H18"/>
      <c r="I18"/>
      <c r="J18"/>
      <c r="K18"/>
      <c r="L18"/>
      <c r="M18"/>
      <c r="N18"/>
      <c r="O18"/>
      <c r="P18"/>
      <c r="Q18"/>
      <c r="R18"/>
      <c r="S18"/>
      <c r="T18"/>
      <c r="U18"/>
      <c r="V18"/>
      <c r="W18"/>
      <c r="X18"/>
      <c r="Y18"/>
      <c r="Z18"/>
      <c r="AA18"/>
    </row>
    <row r="19" spans="1:27" s="40" customFormat="1" x14ac:dyDescent="0.2">
      <c r="A19"/>
      <c r="B19"/>
      <c r="C19"/>
      <c r="D19"/>
      <c r="E19"/>
      <c r="F19"/>
      <c r="G19"/>
      <c r="H19"/>
      <c r="I19"/>
      <c r="J19"/>
      <c r="K19"/>
      <c r="L19"/>
      <c r="M19"/>
      <c r="N19"/>
      <c r="O19"/>
      <c r="P19"/>
      <c r="Q19"/>
      <c r="R19"/>
      <c r="S19"/>
      <c r="T19"/>
      <c r="U19"/>
      <c r="V19"/>
      <c r="W19"/>
      <c r="X19"/>
      <c r="Y19"/>
      <c r="Z19"/>
      <c r="AA19"/>
    </row>
    <row r="20" spans="1:27" s="40" customFormat="1" x14ac:dyDescent="0.2">
      <c r="A20"/>
      <c r="B20"/>
      <c r="C20"/>
      <c r="D20"/>
      <c r="E20"/>
      <c r="F20"/>
      <c r="G20"/>
      <c r="H20"/>
      <c r="I20"/>
      <c r="J20"/>
      <c r="K20"/>
      <c r="L20"/>
      <c r="M20"/>
      <c r="N20"/>
      <c r="O20"/>
      <c r="P20"/>
      <c r="Q20"/>
      <c r="R20"/>
      <c r="S20"/>
      <c r="T20"/>
      <c r="U20"/>
      <c r="V20"/>
      <c r="W20"/>
      <c r="X20"/>
      <c r="Y20"/>
      <c r="Z20"/>
      <c r="AA20"/>
    </row>
    <row r="21" spans="1:27" s="40" customFormat="1" x14ac:dyDescent="0.2">
      <c r="A21"/>
      <c r="B21"/>
      <c r="C21"/>
      <c r="D21"/>
      <c r="E21"/>
      <c r="F21"/>
      <c r="G21"/>
      <c r="H21"/>
      <c r="I21"/>
      <c r="J21"/>
      <c r="K21"/>
      <c r="L21"/>
      <c r="M21"/>
      <c r="N21"/>
      <c r="O21"/>
      <c r="P21"/>
      <c r="Q21"/>
      <c r="R21"/>
      <c r="S21"/>
      <c r="T21"/>
      <c r="U21"/>
      <c r="V21"/>
      <c r="W21"/>
      <c r="X21"/>
      <c r="Y21"/>
      <c r="Z21"/>
      <c r="AA21"/>
    </row>
    <row r="22" spans="1:27" s="40" customFormat="1" x14ac:dyDescent="0.2">
      <c r="A22"/>
      <c r="B22"/>
      <c r="C22"/>
      <c r="D22"/>
      <c r="E22"/>
      <c r="F22"/>
      <c r="G22"/>
      <c r="H22"/>
      <c r="I22"/>
      <c r="J22"/>
      <c r="K22"/>
      <c r="L22"/>
      <c r="M22"/>
      <c r="N22"/>
      <c r="O22"/>
      <c r="P22"/>
      <c r="Q22"/>
      <c r="R22"/>
      <c r="S22"/>
      <c r="T22"/>
      <c r="U22"/>
      <c r="V22"/>
      <c r="W22"/>
      <c r="X22"/>
      <c r="Y22"/>
      <c r="Z22"/>
      <c r="AA22"/>
    </row>
    <row r="23" spans="1:27" s="40" customFormat="1" x14ac:dyDescent="0.2">
      <c r="A23"/>
      <c r="B23"/>
      <c r="C23"/>
      <c r="D23"/>
      <c r="E23"/>
      <c r="F23"/>
      <c r="G23"/>
      <c r="H23"/>
      <c r="I23"/>
      <c r="J23"/>
      <c r="K23"/>
      <c r="L23"/>
      <c r="M23"/>
      <c r="N23"/>
      <c r="O23"/>
      <c r="P23"/>
      <c r="Q23"/>
      <c r="R23"/>
      <c r="S23"/>
      <c r="T23"/>
      <c r="U23"/>
      <c r="V23"/>
      <c r="W23"/>
      <c r="X23"/>
      <c r="Y23"/>
      <c r="Z23"/>
      <c r="AA23"/>
    </row>
    <row r="24" spans="1:27" s="40" customFormat="1" x14ac:dyDescent="0.2">
      <c r="A24"/>
      <c r="B24"/>
      <c r="C24"/>
      <c r="D24"/>
      <c r="E24"/>
      <c r="F24"/>
      <c r="G24"/>
      <c r="H24"/>
      <c r="I24"/>
      <c r="J24"/>
      <c r="K24"/>
      <c r="L24"/>
      <c r="M24"/>
      <c r="N24"/>
      <c r="O24"/>
      <c r="P24"/>
      <c r="Q24"/>
      <c r="R24"/>
      <c r="S24"/>
      <c r="T24"/>
      <c r="U24"/>
      <c r="V24"/>
      <c r="W24"/>
      <c r="X24"/>
      <c r="Y24"/>
      <c r="Z24"/>
      <c r="AA24"/>
    </row>
    <row r="25" spans="1:27" s="40" customFormat="1" x14ac:dyDescent="0.2">
      <c r="A25"/>
      <c r="B25"/>
      <c r="C25"/>
      <c r="D25"/>
      <c r="E25"/>
      <c r="F25"/>
      <c r="G25"/>
      <c r="H25"/>
      <c r="I25"/>
      <c r="J25"/>
      <c r="K25"/>
      <c r="L25"/>
      <c r="M25"/>
      <c r="N25"/>
      <c r="O25"/>
      <c r="P25"/>
      <c r="Q25"/>
      <c r="R25"/>
      <c r="S25"/>
      <c r="T25"/>
      <c r="U25"/>
      <c r="V25"/>
      <c r="W25"/>
      <c r="X25"/>
      <c r="Y25"/>
      <c r="Z25"/>
      <c r="AA25"/>
    </row>
    <row r="26" spans="1:27" s="40" customFormat="1" x14ac:dyDescent="0.2">
      <c r="A26"/>
      <c r="B26"/>
      <c r="C26"/>
      <c r="D26"/>
      <c r="E26"/>
      <c r="F26"/>
      <c r="G26"/>
      <c r="H26"/>
      <c r="I26"/>
      <c r="J26"/>
      <c r="K26"/>
      <c r="L26"/>
      <c r="M26"/>
      <c r="N26"/>
      <c r="O26"/>
      <c r="P26"/>
      <c r="Q26"/>
      <c r="R26"/>
      <c r="S26"/>
      <c r="T26"/>
      <c r="U26"/>
      <c r="V26"/>
      <c r="W26"/>
      <c r="X26"/>
      <c r="Y26"/>
      <c r="Z26"/>
      <c r="AA26"/>
    </row>
    <row r="27" spans="1:27" s="40" customFormat="1" x14ac:dyDescent="0.2">
      <c r="A27"/>
      <c r="B27"/>
      <c r="C27"/>
      <c r="D27"/>
      <c r="E27"/>
      <c r="F27"/>
      <c r="G27"/>
      <c r="H27"/>
      <c r="I27"/>
      <c r="J27"/>
      <c r="K27"/>
      <c r="L27"/>
      <c r="M27"/>
      <c r="N27"/>
      <c r="O27"/>
      <c r="P27"/>
      <c r="Q27"/>
      <c r="R27"/>
      <c r="S27"/>
      <c r="T27"/>
      <c r="U27"/>
      <c r="V27"/>
      <c r="W27"/>
      <c r="X27"/>
      <c r="Y27"/>
      <c r="Z27"/>
      <c r="AA27"/>
    </row>
    <row r="28" spans="1:27" s="40" customFormat="1" x14ac:dyDescent="0.2">
      <c r="A28"/>
      <c r="B28"/>
      <c r="C28"/>
      <c r="D28"/>
      <c r="E28"/>
      <c r="F28"/>
      <c r="G28"/>
      <c r="H28"/>
      <c r="I28"/>
      <c r="J28"/>
      <c r="K28"/>
      <c r="L28"/>
      <c r="M28"/>
      <c r="N28"/>
      <c r="O28"/>
      <c r="P28"/>
      <c r="Q28"/>
      <c r="R28"/>
      <c r="S28"/>
      <c r="T28"/>
      <c r="U28"/>
      <c r="V28"/>
      <c r="W28"/>
      <c r="X28"/>
      <c r="Y28"/>
      <c r="Z28"/>
      <c r="AA28"/>
    </row>
    <row r="29" spans="1:27" s="40" customFormat="1" x14ac:dyDescent="0.2">
      <c r="A29"/>
      <c r="B29"/>
      <c r="C29"/>
      <c r="D29"/>
      <c r="E29"/>
      <c r="F29"/>
      <c r="G29"/>
      <c r="H29"/>
      <c r="I29"/>
      <c r="J29"/>
      <c r="K29"/>
      <c r="L29"/>
      <c r="M29"/>
      <c r="N29"/>
      <c r="O29"/>
      <c r="P29"/>
      <c r="Q29"/>
      <c r="R29"/>
      <c r="S29"/>
      <c r="T29"/>
      <c r="U29"/>
      <c r="V29"/>
      <c r="W29"/>
      <c r="X29"/>
      <c r="Y29"/>
      <c r="Z29"/>
      <c r="AA29"/>
    </row>
    <row r="30" spans="1:27" s="40" customFormat="1" x14ac:dyDescent="0.2">
      <c r="A30"/>
      <c r="B30"/>
      <c r="C30"/>
      <c r="D30"/>
      <c r="E30"/>
      <c r="F30"/>
      <c r="G30"/>
      <c r="H30"/>
      <c r="I30"/>
      <c r="J30"/>
      <c r="K30"/>
      <c r="L30"/>
      <c r="M30"/>
      <c r="N30"/>
      <c r="O30"/>
      <c r="P30"/>
      <c r="Q30"/>
      <c r="R30"/>
      <c r="S30"/>
      <c r="T30"/>
      <c r="U30"/>
      <c r="V30"/>
      <c r="W30"/>
      <c r="X30"/>
      <c r="Y30"/>
      <c r="Z30"/>
      <c r="AA30"/>
    </row>
    <row r="31" spans="1:27" s="40" customFormat="1" x14ac:dyDescent="0.2">
      <c r="A31"/>
      <c r="B31"/>
      <c r="C31"/>
      <c r="D31"/>
      <c r="E31"/>
      <c r="F31"/>
      <c r="G31"/>
      <c r="H31"/>
      <c r="I31"/>
      <c r="J31"/>
      <c r="K31"/>
      <c r="L31"/>
      <c r="M31"/>
      <c r="N31"/>
      <c r="O31"/>
      <c r="P31"/>
      <c r="Q31"/>
      <c r="R31"/>
      <c r="S31"/>
      <c r="T31"/>
      <c r="U31"/>
      <c r="V31"/>
      <c r="W31"/>
      <c r="X31"/>
      <c r="Y31"/>
      <c r="Z31"/>
      <c r="AA31"/>
    </row>
    <row r="32" spans="1:27" s="40" customFormat="1" x14ac:dyDescent="0.2">
      <c r="A32"/>
      <c r="B32"/>
      <c r="C32"/>
      <c r="D32"/>
      <c r="E32"/>
      <c r="F32"/>
      <c r="G32"/>
      <c r="H32"/>
      <c r="I32"/>
      <c r="J32"/>
      <c r="K32"/>
      <c r="L32"/>
      <c r="M32"/>
      <c r="N32"/>
      <c r="O32"/>
      <c r="P32"/>
      <c r="Q32"/>
      <c r="R32"/>
      <c r="S32"/>
      <c r="T32"/>
      <c r="U32"/>
      <c r="V32"/>
      <c r="W32"/>
      <c r="X32"/>
      <c r="Y32"/>
      <c r="Z32"/>
      <c r="AA32"/>
    </row>
    <row r="33" spans="1:27" s="40" customFormat="1" x14ac:dyDescent="0.2">
      <c r="A33"/>
      <c r="B33"/>
      <c r="C33"/>
      <c r="D33"/>
      <c r="E33"/>
      <c r="F33"/>
      <c r="G33"/>
      <c r="H33"/>
      <c r="I33"/>
      <c r="J33"/>
      <c r="K33"/>
      <c r="L33"/>
      <c r="M33"/>
      <c r="N33"/>
      <c r="O33"/>
      <c r="P33"/>
      <c r="Q33"/>
      <c r="R33"/>
      <c r="S33"/>
      <c r="T33"/>
      <c r="U33"/>
      <c r="V33"/>
      <c r="W33"/>
      <c r="X33"/>
      <c r="Y33"/>
      <c r="Z33"/>
      <c r="AA33"/>
    </row>
    <row r="34" spans="1:27" s="40" customFormat="1" x14ac:dyDescent="0.2">
      <c r="A34"/>
      <c r="B34"/>
      <c r="C34"/>
      <c r="D34"/>
      <c r="E34"/>
      <c r="F34"/>
      <c r="G34"/>
      <c r="H34"/>
      <c r="I34"/>
      <c r="J34"/>
      <c r="K34"/>
      <c r="L34"/>
      <c r="M34"/>
      <c r="N34"/>
      <c r="O34"/>
      <c r="P34"/>
      <c r="Q34"/>
      <c r="R34"/>
      <c r="S34"/>
      <c r="T34"/>
      <c r="U34"/>
      <c r="V34"/>
      <c r="W34"/>
      <c r="X34"/>
      <c r="Y34"/>
      <c r="Z34"/>
      <c r="AA34"/>
    </row>
    <row r="35" spans="1:27" s="40" customFormat="1" x14ac:dyDescent="0.2">
      <c r="A35"/>
      <c r="B35"/>
      <c r="C35"/>
      <c r="D35"/>
      <c r="E35"/>
      <c r="F35"/>
      <c r="G35"/>
      <c r="H35"/>
      <c r="I35"/>
      <c r="J35"/>
      <c r="K35"/>
      <c r="L35"/>
      <c r="M35"/>
      <c r="N35"/>
      <c r="O35"/>
      <c r="P35"/>
      <c r="Q35"/>
      <c r="R35"/>
      <c r="S35"/>
      <c r="T35"/>
      <c r="U35"/>
      <c r="V35"/>
      <c r="W35"/>
      <c r="X35"/>
      <c r="Y35"/>
      <c r="Z35"/>
      <c r="AA35"/>
    </row>
    <row r="36" spans="1:27" s="40" customFormat="1" x14ac:dyDescent="0.2">
      <c r="A36"/>
      <c r="B36"/>
      <c r="C36"/>
      <c r="D36"/>
      <c r="E36"/>
      <c r="F36"/>
      <c r="G36"/>
      <c r="H36"/>
      <c r="I36"/>
      <c r="J36"/>
      <c r="K36"/>
      <c r="L36"/>
      <c r="M36"/>
      <c r="N36"/>
      <c r="O36"/>
      <c r="P36"/>
      <c r="Q36"/>
      <c r="R36"/>
      <c r="S36"/>
      <c r="T36"/>
      <c r="U36"/>
      <c r="V36"/>
      <c r="W36"/>
      <c r="X36"/>
      <c r="Y36"/>
      <c r="Z36"/>
      <c r="AA36"/>
    </row>
    <row r="37" spans="1:27" s="40" customFormat="1" x14ac:dyDescent="0.2">
      <c r="A37"/>
      <c r="B37"/>
      <c r="C37"/>
      <c r="D37"/>
      <c r="E37"/>
      <c r="F37"/>
      <c r="G37"/>
      <c r="H37"/>
      <c r="I37"/>
      <c r="J37"/>
      <c r="K37"/>
      <c r="L37"/>
      <c r="M37"/>
      <c r="N37"/>
      <c r="O37"/>
      <c r="P37"/>
      <c r="Q37"/>
      <c r="R37"/>
      <c r="S37"/>
      <c r="T37"/>
      <c r="U37"/>
      <c r="V37"/>
      <c r="W37"/>
      <c r="X37"/>
      <c r="Y37"/>
      <c r="Z37"/>
      <c r="AA37"/>
    </row>
    <row r="38" spans="1:27" s="40" customFormat="1" x14ac:dyDescent="0.2">
      <c r="A38"/>
      <c r="B38"/>
      <c r="C38"/>
      <c r="D38"/>
      <c r="E38"/>
      <c r="F38"/>
      <c r="G38"/>
      <c r="H38"/>
      <c r="I38"/>
      <c r="J38"/>
      <c r="K38"/>
      <c r="L38"/>
      <c r="M38"/>
      <c r="N38"/>
      <c r="O38"/>
      <c r="P38"/>
      <c r="Q38"/>
      <c r="R38"/>
      <c r="S38"/>
      <c r="T38"/>
      <c r="U38"/>
      <c r="V38"/>
      <c r="W38"/>
      <c r="X38"/>
      <c r="Y38"/>
      <c r="Z38"/>
      <c r="AA38"/>
    </row>
    <row r="39" spans="1:27" s="40" customFormat="1" x14ac:dyDescent="0.2">
      <c r="A39"/>
      <c r="B39"/>
      <c r="C39"/>
      <c r="D39"/>
      <c r="E39"/>
      <c r="F39"/>
      <c r="G39"/>
      <c r="H39"/>
      <c r="I39"/>
      <c r="J39"/>
      <c r="K39"/>
      <c r="L39"/>
      <c r="M39"/>
      <c r="N39"/>
      <c r="O39"/>
      <c r="P39"/>
      <c r="Q39"/>
      <c r="R39"/>
      <c r="S39"/>
      <c r="T39"/>
      <c r="U39"/>
      <c r="V39"/>
      <c r="W39"/>
      <c r="X39"/>
      <c r="Y39"/>
      <c r="Z39"/>
      <c r="AA39"/>
    </row>
    <row r="40" spans="1:27" s="40" customFormat="1" x14ac:dyDescent="0.2">
      <c r="A40"/>
      <c r="B40"/>
      <c r="C40"/>
      <c r="D40"/>
      <c r="E40"/>
      <c r="F40"/>
      <c r="G40"/>
      <c r="H40"/>
      <c r="I40"/>
      <c r="J40"/>
      <c r="K40"/>
      <c r="L40"/>
      <c r="M40"/>
      <c r="N40"/>
      <c r="O40"/>
      <c r="P40"/>
      <c r="Q40"/>
      <c r="R40"/>
      <c r="S40"/>
      <c r="T40"/>
      <c r="U40"/>
      <c r="V40"/>
      <c r="W40"/>
      <c r="X40"/>
      <c r="Y40"/>
      <c r="Z40"/>
      <c r="AA40"/>
    </row>
    <row r="41" spans="1:27" s="40" customFormat="1" x14ac:dyDescent="0.2">
      <c r="A41"/>
      <c r="B41"/>
      <c r="C41"/>
      <c r="D41"/>
      <c r="E41"/>
      <c r="F41"/>
      <c r="G41"/>
      <c r="H41"/>
      <c r="I41"/>
      <c r="J41"/>
      <c r="K41"/>
      <c r="L41"/>
      <c r="M41"/>
      <c r="N41"/>
      <c r="O41"/>
      <c r="P41"/>
      <c r="Q41"/>
      <c r="R41"/>
      <c r="S41"/>
      <c r="T41"/>
      <c r="U41"/>
      <c r="V41"/>
      <c r="W41"/>
      <c r="X41"/>
      <c r="Y41"/>
      <c r="Z41"/>
      <c r="AA41"/>
    </row>
    <row r="42" spans="1:27" s="40" customFormat="1" x14ac:dyDescent="0.2">
      <c r="A42"/>
      <c r="B42"/>
      <c r="C42"/>
      <c r="D42"/>
      <c r="E42"/>
      <c r="F42"/>
      <c r="G42"/>
      <c r="H42"/>
      <c r="I42"/>
      <c r="J42"/>
      <c r="K42"/>
      <c r="L42"/>
      <c r="M42"/>
      <c r="N42"/>
      <c r="O42"/>
      <c r="P42"/>
      <c r="Q42"/>
      <c r="R42"/>
      <c r="S42"/>
      <c r="T42"/>
      <c r="U42"/>
      <c r="V42"/>
      <c r="W42"/>
      <c r="X42"/>
      <c r="Y42"/>
      <c r="Z42"/>
      <c r="AA42"/>
    </row>
    <row r="43" spans="1:27" s="40" customFormat="1" x14ac:dyDescent="0.2">
      <c r="A43"/>
      <c r="B43"/>
      <c r="C43"/>
      <c r="D43"/>
      <c r="E43"/>
      <c r="F43"/>
      <c r="G43"/>
      <c r="H43"/>
      <c r="I43"/>
      <c r="J43"/>
      <c r="K43"/>
      <c r="L43"/>
      <c r="M43"/>
      <c r="N43"/>
      <c r="O43"/>
      <c r="P43"/>
      <c r="Q43"/>
      <c r="R43"/>
      <c r="S43"/>
      <c r="T43"/>
      <c r="U43"/>
      <c r="V43"/>
      <c r="W43"/>
      <c r="X43"/>
      <c r="Y43"/>
      <c r="Z43"/>
      <c r="AA43"/>
    </row>
    <row r="44" spans="1:27" s="40" customFormat="1" x14ac:dyDescent="0.2">
      <c r="A44"/>
      <c r="B44"/>
      <c r="C44"/>
      <c r="D44"/>
      <c r="E44"/>
      <c r="F44"/>
      <c r="G44"/>
      <c r="H44"/>
      <c r="I44"/>
      <c r="J44"/>
      <c r="K44"/>
      <c r="L44"/>
      <c r="M44"/>
      <c r="N44"/>
      <c r="O44"/>
      <c r="P44"/>
      <c r="Q44"/>
      <c r="R44"/>
      <c r="S44"/>
      <c r="T44"/>
      <c r="U44"/>
      <c r="V44"/>
      <c r="W44"/>
      <c r="X44"/>
      <c r="Y44"/>
      <c r="Z44"/>
      <c r="AA44"/>
    </row>
    <row r="45" spans="1:27" s="40" customFormat="1" x14ac:dyDescent="0.2">
      <c r="A45"/>
      <c r="B45"/>
      <c r="C45"/>
      <c r="D45"/>
      <c r="E45"/>
      <c r="F45"/>
      <c r="G45"/>
      <c r="H45"/>
      <c r="I45"/>
      <c r="J45"/>
      <c r="K45"/>
      <c r="L45"/>
      <c r="M45"/>
      <c r="N45"/>
      <c r="O45"/>
      <c r="P45"/>
      <c r="Q45"/>
      <c r="R45"/>
      <c r="S45"/>
      <c r="T45"/>
      <c r="U45"/>
      <c r="V45"/>
      <c r="W45"/>
      <c r="X45"/>
      <c r="Y45"/>
      <c r="Z45"/>
      <c r="AA45"/>
    </row>
    <row r="46" spans="1:27" s="40" customFormat="1" x14ac:dyDescent="0.2">
      <c r="A46"/>
      <c r="B46"/>
      <c r="C46"/>
      <c r="D46"/>
      <c r="E46"/>
      <c r="F46"/>
      <c r="G46"/>
      <c r="H46"/>
      <c r="I46"/>
      <c r="J46"/>
      <c r="K46"/>
      <c r="L46"/>
      <c r="M46"/>
      <c r="N46"/>
      <c r="O46"/>
      <c r="P46"/>
      <c r="Q46"/>
      <c r="R46"/>
      <c r="S46"/>
      <c r="T46"/>
      <c r="U46"/>
      <c r="V46"/>
      <c r="W46"/>
      <c r="X46"/>
      <c r="Y46"/>
      <c r="Z46"/>
      <c r="AA46"/>
    </row>
    <row r="47" spans="1:27" s="40" customFormat="1" x14ac:dyDescent="0.2">
      <c r="A47"/>
      <c r="B47"/>
      <c r="C47"/>
      <c r="D47"/>
      <c r="E47"/>
      <c r="F47"/>
      <c r="G47"/>
      <c r="H47"/>
      <c r="I47"/>
      <c r="J47"/>
      <c r="K47"/>
      <c r="L47"/>
      <c r="M47"/>
      <c r="N47"/>
      <c r="O47"/>
      <c r="P47"/>
      <c r="Q47"/>
      <c r="R47"/>
      <c r="S47"/>
      <c r="T47"/>
      <c r="U47"/>
      <c r="V47"/>
      <c r="W47"/>
      <c r="X47"/>
      <c r="Y47"/>
      <c r="Z47"/>
      <c r="AA47"/>
    </row>
    <row r="48" spans="1:27" s="40" customFormat="1" x14ac:dyDescent="0.2">
      <c r="A48"/>
      <c r="B48"/>
      <c r="C48"/>
      <c r="D48"/>
      <c r="E48"/>
      <c r="F48"/>
      <c r="G48"/>
      <c r="H48"/>
      <c r="I48"/>
      <c r="J48"/>
      <c r="K48"/>
      <c r="L48"/>
      <c r="M48"/>
      <c r="N48"/>
      <c r="O48"/>
      <c r="P48"/>
      <c r="Q48"/>
      <c r="R48"/>
      <c r="S48"/>
      <c r="T48"/>
      <c r="U48"/>
      <c r="V48"/>
      <c r="W48"/>
      <c r="X48"/>
      <c r="Y48"/>
      <c r="Z48"/>
      <c r="AA48"/>
    </row>
    <row r="49" spans="1:27" s="40" customFormat="1" x14ac:dyDescent="0.2">
      <c r="A49"/>
      <c r="B49"/>
      <c r="C49"/>
      <c r="D49"/>
      <c r="E49"/>
      <c r="F49"/>
      <c r="G49"/>
      <c r="H49"/>
      <c r="I49"/>
      <c r="J49"/>
      <c r="K49"/>
      <c r="L49"/>
      <c r="M49"/>
      <c r="N49"/>
      <c r="O49"/>
      <c r="P49"/>
      <c r="Q49"/>
      <c r="R49"/>
      <c r="S49"/>
      <c r="T49"/>
      <c r="U49"/>
      <c r="V49"/>
      <c r="W49"/>
      <c r="X49"/>
      <c r="Y49"/>
      <c r="Z49"/>
      <c r="AA49"/>
    </row>
    <row r="50" spans="1:27" s="40" customFormat="1" x14ac:dyDescent="0.2">
      <c r="A50"/>
      <c r="B50"/>
      <c r="C50"/>
      <c r="D50"/>
      <c r="E50"/>
      <c r="F50"/>
      <c r="G50"/>
      <c r="H50"/>
      <c r="I50"/>
      <c r="J50"/>
      <c r="K50"/>
      <c r="L50"/>
      <c r="M50"/>
      <c r="N50"/>
      <c r="O50"/>
      <c r="P50"/>
      <c r="Q50"/>
      <c r="R50"/>
      <c r="S50"/>
      <c r="T50"/>
      <c r="U50"/>
      <c r="V50"/>
      <c r="W50"/>
      <c r="X50"/>
      <c r="Y50"/>
      <c r="Z50"/>
      <c r="AA50"/>
    </row>
    <row r="51" spans="1:27" s="40" customFormat="1" x14ac:dyDescent="0.2">
      <c r="A51"/>
      <c r="B51"/>
      <c r="C51"/>
      <c r="D51"/>
      <c r="E51"/>
      <c r="F51"/>
      <c r="G51"/>
      <c r="H51"/>
      <c r="I51"/>
      <c r="J51"/>
      <c r="K51"/>
      <c r="L51"/>
      <c r="M51"/>
      <c r="N51"/>
      <c r="O51"/>
      <c r="P51"/>
      <c r="Q51"/>
      <c r="R51"/>
      <c r="S51"/>
      <c r="T51"/>
      <c r="U51"/>
      <c r="V51"/>
      <c r="W51"/>
      <c r="X51"/>
      <c r="Y51"/>
      <c r="Z51"/>
      <c r="AA51"/>
    </row>
    <row r="52" spans="1:27" s="40" customFormat="1" x14ac:dyDescent="0.2">
      <c r="A52"/>
      <c r="B52"/>
      <c r="C52"/>
      <c r="D52"/>
      <c r="E52"/>
      <c r="F52"/>
      <c r="G52"/>
      <c r="H52"/>
      <c r="I52"/>
      <c r="J52"/>
      <c r="K52"/>
      <c r="L52"/>
      <c r="M52"/>
      <c r="N52"/>
      <c r="O52"/>
      <c r="P52"/>
      <c r="Q52"/>
      <c r="R52"/>
      <c r="S52"/>
      <c r="T52"/>
      <c r="U52"/>
      <c r="V52"/>
      <c r="W52"/>
      <c r="X52"/>
      <c r="Y52"/>
      <c r="Z52"/>
      <c r="AA52"/>
    </row>
    <row r="53" spans="1:27" s="40" customFormat="1" x14ac:dyDescent="0.2">
      <c r="A53"/>
      <c r="B53"/>
      <c r="C53"/>
      <c r="D53"/>
      <c r="E53"/>
      <c r="F53"/>
      <c r="G53"/>
      <c r="H53"/>
      <c r="I53"/>
      <c r="J53"/>
      <c r="K53"/>
      <c r="L53"/>
      <c r="M53"/>
      <c r="N53"/>
      <c r="O53"/>
      <c r="P53"/>
      <c r="Q53"/>
      <c r="R53"/>
      <c r="S53"/>
      <c r="T53"/>
      <c r="U53"/>
      <c r="V53"/>
      <c r="W53"/>
      <c r="X53"/>
      <c r="Y53"/>
      <c r="Z53"/>
      <c r="AA53"/>
    </row>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99ADB3"/>
  </sheetPr>
  <dimension ref="A1:AF30"/>
  <sheetViews>
    <sheetView showGridLines="0" zoomScaleNormal="100" zoomScaleSheetLayoutView="100" workbookViewId="0">
      <selection activeCell="R16" sqref="R16"/>
    </sheetView>
  </sheetViews>
  <sheetFormatPr baseColWidth="10" defaultRowHeight="12.75" x14ac:dyDescent="0.2"/>
  <cols>
    <col min="1" max="1" width="3.7109375" customWidth="1"/>
    <col min="2" max="2" width="24.7109375" customWidth="1"/>
    <col min="3" max="14" width="11.7109375" customWidth="1"/>
    <col min="15" max="16" width="8.28515625" customWidth="1"/>
    <col min="17" max="32" width="6.7109375" customWidth="1"/>
  </cols>
  <sheetData>
    <row r="1" spans="1:32" ht="15.75" x14ac:dyDescent="0.25">
      <c r="A1" s="15" t="str">
        <f>Inhaltsverzeichnis!B33&amp;" "&amp;Inhaltsverzeichnis!D33</f>
        <v>Tabelle 13: Mittelschule: Lehrkräfte nach Alter und Geschlecht, 2017/18</v>
      </c>
    </row>
    <row r="2" spans="1:32" x14ac:dyDescent="0.2">
      <c r="P2" s="1"/>
      <c r="Q2" s="1"/>
    </row>
    <row r="3" spans="1:32"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row>
    <row r="4" spans="1:32" s="1" customFormat="1" ht="13.5" customHeight="1" x14ac:dyDescent="0.2">
      <c r="A4"/>
      <c r="B4" s="188" t="s">
        <v>84</v>
      </c>
      <c r="C4" s="187" t="s">
        <v>32</v>
      </c>
      <c r="D4" s="185" t="s">
        <v>72</v>
      </c>
      <c r="E4" s="185"/>
      <c r="F4" s="185"/>
      <c r="G4" s="185"/>
      <c r="H4" s="185"/>
      <c r="I4" s="185"/>
      <c r="J4" s="185"/>
      <c r="K4" s="185"/>
      <c r="L4" s="185"/>
      <c r="M4" s="185"/>
      <c r="N4" s="188" t="s">
        <v>94</v>
      </c>
      <c r="O4"/>
    </row>
    <row r="5" spans="1:32" s="1" customFormat="1" ht="24" customHeight="1" x14ac:dyDescent="0.2">
      <c r="A5"/>
      <c r="B5" s="188"/>
      <c r="C5" s="187"/>
      <c r="D5" s="59" t="s">
        <v>74</v>
      </c>
      <c r="E5" s="59" t="s">
        <v>75</v>
      </c>
      <c r="F5" s="59" t="s">
        <v>76</v>
      </c>
      <c r="G5" s="59" t="s">
        <v>77</v>
      </c>
      <c r="H5" s="59" t="s">
        <v>78</v>
      </c>
      <c r="I5" s="59" t="s">
        <v>79</v>
      </c>
      <c r="J5" s="59" t="s">
        <v>80</v>
      </c>
      <c r="K5" s="59" t="s">
        <v>81</v>
      </c>
      <c r="L5" s="59" t="s">
        <v>82</v>
      </c>
      <c r="M5" s="59" t="s">
        <v>83</v>
      </c>
      <c r="N5" s="188"/>
      <c r="O5"/>
    </row>
    <row r="6" spans="1:32" s="1" customFormat="1" x14ac:dyDescent="0.2">
      <c r="A6"/>
      <c r="B6" s="27" t="s">
        <v>32</v>
      </c>
      <c r="C6" s="27">
        <v>817</v>
      </c>
      <c r="D6" s="27">
        <v>0</v>
      </c>
      <c r="E6" s="27">
        <v>24</v>
      </c>
      <c r="F6" s="27">
        <v>105</v>
      </c>
      <c r="G6" s="27">
        <v>135</v>
      </c>
      <c r="H6" s="27">
        <v>137</v>
      </c>
      <c r="I6" s="27">
        <v>113</v>
      </c>
      <c r="J6" s="27">
        <v>120</v>
      </c>
      <c r="K6" s="27">
        <v>106</v>
      </c>
      <c r="L6" s="27">
        <v>70</v>
      </c>
      <c r="M6" s="27">
        <v>7</v>
      </c>
      <c r="N6" s="29">
        <v>45.5</v>
      </c>
      <c r="O6"/>
      <c r="R6" s="138"/>
    </row>
    <row r="7" spans="1:32" x14ac:dyDescent="0.2">
      <c r="B7" s="30" t="s">
        <v>53</v>
      </c>
      <c r="C7" s="30">
        <v>426</v>
      </c>
      <c r="D7" s="30">
        <v>0</v>
      </c>
      <c r="E7" s="30">
        <v>13</v>
      </c>
      <c r="F7" s="30">
        <v>44</v>
      </c>
      <c r="G7" s="30">
        <v>56</v>
      </c>
      <c r="H7" s="30">
        <v>74</v>
      </c>
      <c r="I7" s="30">
        <v>59</v>
      </c>
      <c r="J7" s="30">
        <v>65</v>
      </c>
      <c r="K7" s="30">
        <v>63</v>
      </c>
      <c r="L7" s="30">
        <v>46</v>
      </c>
      <c r="M7" s="30">
        <v>6</v>
      </c>
      <c r="N7" s="99">
        <v>46.8</v>
      </c>
      <c r="P7" s="1"/>
      <c r="Q7" s="1"/>
      <c r="R7" s="138"/>
    </row>
    <row r="8" spans="1:32" x14ac:dyDescent="0.2">
      <c r="B8" s="30" t="s">
        <v>70</v>
      </c>
      <c r="C8" s="30">
        <v>391</v>
      </c>
      <c r="D8" s="30">
        <v>0</v>
      </c>
      <c r="E8" s="30">
        <v>11</v>
      </c>
      <c r="F8" s="30">
        <v>61</v>
      </c>
      <c r="G8" s="30">
        <v>79</v>
      </c>
      <c r="H8" s="30">
        <v>63</v>
      </c>
      <c r="I8" s="30">
        <v>54</v>
      </c>
      <c r="J8" s="30">
        <v>55</v>
      </c>
      <c r="K8" s="30">
        <v>43</v>
      </c>
      <c r="L8" s="30">
        <v>24</v>
      </c>
      <c r="M8" s="30">
        <v>1</v>
      </c>
      <c r="N8" s="99">
        <v>44.09</v>
      </c>
      <c r="P8" s="1"/>
      <c r="Q8" s="1"/>
    </row>
    <row r="9" spans="1:32" x14ac:dyDescent="0.2">
      <c r="E9" s="32"/>
      <c r="F9" s="32"/>
      <c r="G9" s="32"/>
      <c r="H9" s="32"/>
      <c r="I9" s="32"/>
      <c r="J9" s="32"/>
      <c r="K9" s="32"/>
      <c r="L9" s="32"/>
      <c r="M9" s="32"/>
      <c r="N9" s="32"/>
      <c r="P9" s="1"/>
      <c r="Q9" s="1"/>
    </row>
    <row r="10" spans="1:32" x14ac:dyDescent="0.2">
      <c r="E10" s="32"/>
      <c r="F10" s="32"/>
      <c r="G10" s="32"/>
      <c r="H10" s="32"/>
      <c r="I10" s="32"/>
      <c r="J10" s="32"/>
      <c r="K10" s="32"/>
      <c r="L10" s="32"/>
      <c r="M10" s="32"/>
      <c r="P10" s="1"/>
      <c r="Q10" s="1"/>
    </row>
    <row r="11" spans="1:32" x14ac:dyDescent="0.2">
      <c r="E11" s="32"/>
      <c r="F11" s="32"/>
      <c r="G11" s="32"/>
      <c r="H11" s="32"/>
      <c r="I11" s="32"/>
      <c r="J11" s="32"/>
      <c r="K11" s="32"/>
      <c r="L11" s="32"/>
      <c r="M11" s="32"/>
      <c r="P11" s="1"/>
      <c r="Q11" s="1"/>
    </row>
    <row r="12" spans="1:32" x14ac:dyDescent="0.2">
      <c r="C12" s="14"/>
      <c r="D12" s="14"/>
      <c r="E12" s="14"/>
      <c r="F12" s="14"/>
      <c r="G12" s="14"/>
      <c r="H12" s="14"/>
      <c r="I12" s="14"/>
      <c r="J12" s="14"/>
      <c r="K12" s="14"/>
      <c r="L12" s="14"/>
      <c r="M12" s="14"/>
      <c r="N12" s="14"/>
      <c r="O12" s="14"/>
      <c r="P12" s="1"/>
      <c r="Q12" s="1"/>
    </row>
    <row r="13" spans="1:32" x14ac:dyDescent="0.2">
      <c r="C13" s="14"/>
      <c r="D13" s="14"/>
      <c r="E13" s="44"/>
      <c r="F13" s="44"/>
      <c r="G13" s="44"/>
      <c r="H13" s="44"/>
      <c r="I13" s="44"/>
      <c r="J13" s="44"/>
      <c r="K13" s="44"/>
      <c r="L13" s="44"/>
      <c r="M13" s="44"/>
      <c r="N13" s="44"/>
      <c r="O13" s="14"/>
      <c r="P13" s="1"/>
      <c r="Q13" s="1"/>
    </row>
    <row r="14" spans="1:32" x14ac:dyDescent="0.2">
      <c r="C14" s="14"/>
      <c r="D14" s="14"/>
      <c r="E14" s="16"/>
      <c r="F14" s="16"/>
      <c r="G14" s="16"/>
      <c r="H14" s="16"/>
      <c r="I14" s="16"/>
      <c r="J14" s="16"/>
      <c r="K14" s="16"/>
      <c r="L14" s="16"/>
      <c r="M14" s="16"/>
      <c r="N14" s="16"/>
      <c r="O14" s="14"/>
      <c r="P14" s="1"/>
      <c r="Q14" s="1"/>
    </row>
    <row r="15" spans="1:32" x14ac:dyDescent="0.2">
      <c r="C15" s="14"/>
      <c r="D15" s="14"/>
      <c r="E15" s="16"/>
      <c r="F15" s="16"/>
      <c r="G15" s="16"/>
      <c r="H15" s="16"/>
      <c r="I15" s="16"/>
      <c r="J15" s="16"/>
      <c r="K15" s="16"/>
      <c r="L15" s="16"/>
      <c r="M15" s="16"/>
      <c r="N15" s="16"/>
      <c r="O15" s="14"/>
      <c r="P15" s="1"/>
      <c r="Q15" s="1"/>
    </row>
    <row r="16" spans="1:32" x14ac:dyDescent="0.2">
      <c r="C16" s="14"/>
      <c r="D16" s="14"/>
      <c r="E16" s="14"/>
      <c r="F16" s="14"/>
      <c r="G16" s="14"/>
      <c r="H16" s="14"/>
      <c r="I16" s="14"/>
      <c r="J16" s="14"/>
      <c r="K16" s="14"/>
      <c r="L16" s="14"/>
      <c r="M16" s="14"/>
      <c r="N16" s="14"/>
      <c r="O16" s="14"/>
      <c r="P16" s="1"/>
      <c r="Q16" s="1"/>
    </row>
    <row r="17" spans="3:17" x14ac:dyDescent="0.2">
      <c r="C17" s="14"/>
      <c r="D17" s="14"/>
      <c r="E17" s="14"/>
      <c r="F17" s="14"/>
      <c r="G17" s="14"/>
      <c r="H17" s="14"/>
      <c r="I17" s="14"/>
      <c r="J17" s="14"/>
      <c r="K17" s="14"/>
      <c r="L17" s="14"/>
      <c r="M17" s="14"/>
      <c r="N17" s="14"/>
      <c r="O17" s="14"/>
      <c r="P17" s="1"/>
      <c r="Q17" s="1"/>
    </row>
    <row r="18" spans="3:17" x14ac:dyDescent="0.2">
      <c r="C18" s="14"/>
      <c r="D18" s="14"/>
      <c r="E18" s="14"/>
      <c r="F18" s="14"/>
      <c r="G18" s="14"/>
      <c r="P18" s="1"/>
      <c r="Q18" s="1"/>
    </row>
    <row r="19" spans="3:17" x14ac:dyDescent="0.2">
      <c r="C19" s="14"/>
      <c r="D19" s="14"/>
      <c r="E19" s="14"/>
      <c r="F19" s="14"/>
      <c r="G19" s="14"/>
      <c r="P19" s="1"/>
      <c r="Q19" s="1"/>
    </row>
    <row r="20" spans="3:17" x14ac:dyDescent="0.2">
      <c r="C20" s="14"/>
      <c r="D20" s="44"/>
      <c r="E20" s="16"/>
      <c r="F20" s="16"/>
      <c r="G20" s="14"/>
    </row>
    <row r="21" spans="3:17" x14ac:dyDescent="0.2">
      <c r="C21" s="14"/>
      <c r="D21" s="44"/>
      <c r="E21" s="16"/>
      <c r="F21" s="16"/>
      <c r="G21" s="14"/>
    </row>
    <row r="22" spans="3:17" ht="13.5" customHeight="1" x14ac:dyDescent="0.2">
      <c r="C22" s="14"/>
      <c r="D22" s="44"/>
      <c r="E22" s="16"/>
      <c r="F22" s="16"/>
      <c r="G22" s="14"/>
    </row>
    <row r="23" spans="3:17" x14ac:dyDescent="0.2">
      <c r="C23" s="14"/>
      <c r="D23" s="44"/>
      <c r="E23" s="16"/>
      <c r="F23" s="16"/>
      <c r="G23" s="14"/>
    </row>
    <row r="24" spans="3:17" x14ac:dyDescent="0.2">
      <c r="C24" s="14"/>
      <c r="D24" s="44"/>
      <c r="E24" s="16"/>
      <c r="F24" s="16"/>
      <c r="G24" s="14"/>
    </row>
    <row r="25" spans="3:17" x14ac:dyDescent="0.2">
      <c r="C25" s="14"/>
      <c r="D25" s="44"/>
      <c r="E25" s="16"/>
      <c r="F25" s="16"/>
      <c r="G25" s="14"/>
    </row>
    <row r="26" spans="3:17" x14ac:dyDescent="0.2">
      <c r="C26" s="14"/>
      <c r="D26" s="44"/>
      <c r="E26" s="16"/>
      <c r="F26" s="16"/>
      <c r="G26" s="14"/>
    </row>
    <row r="27" spans="3:17" x14ac:dyDescent="0.2">
      <c r="C27" s="14"/>
      <c r="D27" s="44"/>
      <c r="E27" s="16"/>
      <c r="F27" s="16"/>
      <c r="G27" s="14"/>
    </row>
    <row r="28" spans="3:17" x14ac:dyDescent="0.2">
      <c r="C28" s="14"/>
      <c r="D28" s="44"/>
      <c r="E28" s="16"/>
      <c r="F28" s="16"/>
      <c r="G28" s="14"/>
    </row>
    <row r="29" spans="3:17" x14ac:dyDescent="0.2">
      <c r="C29" s="14"/>
      <c r="D29" s="44"/>
      <c r="E29" s="16"/>
      <c r="F29" s="16"/>
      <c r="G29" s="14"/>
    </row>
    <row r="30" spans="3:17" x14ac:dyDescent="0.2">
      <c r="C30" s="14"/>
      <c r="D30" s="14"/>
      <c r="E30" s="14"/>
      <c r="F30" s="14"/>
      <c r="G30" s="14"/>
    </row>
  </sheetData>
  <sheetProtection selectLockedCells="1" selectUnlockedCells="1"/>
  <mergeCells count="4">
    <mergeCell ref="B4:B5"/>
    <mergeCell ref="C4:C5"/>
    <mergeCell ref="D4:M4"/>
    <mergeCell ref="N4:N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rgb="FF99ADB3"/>
  </sheetPr>
  <dimension ref="A1:AH22"/>
  <sheetViews>
    <sheetView showGridLines="0" zoomScaleNormal="100" zoomScaleSheetLayoutView="100" workbookViewId="0"/>
  </sheetViews>
  <sheetFormatPr baseColWidth="10" defaultRowHeight="12.75" x14ac:dyDescent="0.2"/>
  <cols>
    <col min="1" max="1" width="3.7109375" customWidth="1"/>
    <col min="2" max="2" width="5.85546875" customWidth="1"/>
    <col min="3" max="5" width="14.140625" customWidth="1"/>
    <col min="6" max="11" width="11.7109375" customWidth="1"/>
    <col min="12" max="18" width="8.28515625" customWidth="1"/>
    <col min="19" max="34" width="6.7109375" customWidth="1"/>
  </cols>
  <sheetData>
    <row r="1" spans="1:34" ht="15.75" x14ac:dyDescent="0.25">
      <c r="A1" s="15" t="str">
        <f>Inhaltsverzeichnis!B34&amp;" "&amp;Inhaltsverzeichnis!D34</f>
        <v>Tabelle 14: Mittelschule: Durchschnittsalter, 1995–2017</v>
      </c>
    </row>
    <row r="3" spans="1:34"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row>
    <row r="4" spans="1:34" s="1" customFormat="1" x14ac:dyDescent="0.2">
      <c r="A4"/>
      <c r="B4" s="63" t="s">
        <v>30</v>
      </c>
      <c r="C4" s="65" t="s">
        <v>32</v>
      </c>
      <c r="D4" s="65" t="s">
        <v>53</v>
      </c>
      <c r="E4" s="65" t="s">
        <v>70</v>
      </c>
      <c r="F4"/>
      <c r="G4"/>
      <c r="H4"/>
      <c r="I4"/>
      <c r="J4"/>
      <c r="K4"/>
      <c r="L4"/>
      <c r="M4"/>
      <c r="N4"/>
      <c r="O4"/>
      <c r="P4"/>
      <c r="Q4"/>
      <c r="R4"/>
    </row>
    <row r="5" spans="1:34" s="1" customFormat="1" ht="13.5" customHeight="1" x14ac:dyDescent="0.2">
      <c r="A5"/>
      <c r="B5" s="18">
        <v>1995</v>
      </c>
      <c r="C5" s="31">
        <v>43.9</v>
      </c>
      <c r="D5" s="31">
        <v>45.2</v>
      </c>
      <c r="E5" s="31">
        <v>40.700000000000003</v>
      </c>
      <c r="F5"/>
      <c r="G5"/>
      <c r="H5"/>
      <c r="I5"/>
      <c r="J5"/>
      <c r="K5"/>
      <c r="L5"/>
      <c r="M5"/>
      <c r="N5"/>
      <c r="O5"/>
      <c r="P5"/>
      <c r="Q5"/>
      <c r="R5"/>
    </row>
    <row r="6" spans="1:34" s="1" customFormat="1" x14ac:dyDescent="0.2">
      <c r="A6"/>
      <c r="B6" s="18">
        <v>2000</v>
      </c>
      <c r="C6" s="31">
        <v>45.3</v>
      </c>
      <c r="D6" s="31">
        <v>46.9</v>
      </c>
      <c r="E6" s="31">
        <v>42.4</v>
      </c>
      <c r="F6"/>
      <c r="G6"/>
      <c r="H6"/>
      <c r="I6"/>
      <c r="J6"/>
      <c r="K6"/>
      <c r="L6"/>
      <c r="M6"/>
      <c r="N6"/>
      <c r="O6"/>
      <c r="P6"/>
      <c r="Q6"/>
      <c r="R6"/>
    </row>
    <row r="7" spans="1:34" ht="12.75" customHeight="1" x14ac:dyDescent="0.2">
      <c r="B7" s="18">
        <v>2005</v>
      </c>
      <c r="C7" s="31">
        <v>44.9</v>
      </c>
      <c r="D7" s="31">
        <v>46.7</v>
      </c>
      <c r="E7" s="31">
        <v>42.1</v>
      </c>
    </row>
    <row r="8" spans="1:34" x14ac:dyDescent="0.2">
      <c r="B8" s="18">
        <v>2006</v>
      </c>
      <c r="C8" s="31">
        <v>45</v>
      </c>
      <c r="D8" s="31">
        <v>46.6</v>
      </c>
      <c r="E8" s="31">
        <v>42.6</v>
      </c>
    </row>
    <row r="9" spans="1:34" x14ac:dyDescent="0.2">
      <c r="B9" s="18">
        <v>2007</v>
      </c>
      <c r="C9" s="31">
        <v>44.8</v>
      </c>
      <c r="D9" s="31">
        <v>46.3</v>
      </c>
      <c r="E9" s="31">
        <v>42.6</v>
      </c>
    </row>
    <row r="10" spans="1:34" x14ac:dyDescent="0.2">
      <c r="B10" s="18">
        <v>2008</v>
      </c>
      <c r="C10" s="31">
        <v>45</v>
      </c>
      <c r="D10" s="31">
        <v>46.5</v>
      </c>
      <c r="E10" s="31">
        <v>42.9</v>
      </c>
    </row>
    <row r="11" spans="1:34" x14ac:dyDescent="0.2">
      <c r="B11" s="18">
        <v>2009</v>
      </c>
      <c r="C11" s="31">
        <v>44.6</v>
      </c>
      <c r="D11" s="31">
        <v>46.3</v>
      </c>
      <c r="E11" s="31">
        <v>42.4</v>
      </c>
    </row>
    <row r="12" spans="1:34" x14ac:dyDescent="0.2">
      <c r="B12" s="18">
        <v>2010</v>
      </c>
      <c r="C12" s="31">
        <v>44.8</v>
      </c>
      <c r="D12" s="31">
        <v>46.5</v>
      </c>
      <c r="E12" s="31">
        <v>42.6</v>
      </c>
    </row>
    <row r="13" spans="1:34" x14ac:dyDescent="0.2">
      <c r="B13" s="18">
        <v>2011</v>
      </c>
      <c r="C13" s="31">
        <v>44.7</v>
      </c>
      <c r="D13" s="31">
        <v>46.4</v>
      </c>
      <c r="E13" s="31">
        <v>42.7</v>
      </c>
    </row>
    <row r="14" spans="1:34" x14ac:dyDescent="0.2">
      <c r="B14" s="18">
        <v>2012</v>
      </c>
      <c r="C14" s="31">
        <v>44.6</v>
      </c>
      <c r="D14" s="31">
        <v>46.4</v>
      </c>
      <c r="E14" s="31">
        <v>42.5</v>
      </c>
    </row>
    <row r="15" spans="1:34" x14ac:dyDescent="0.2">
      <c r="B15" s="18">
        <v>2013</v>
      </c>
      <c r="C15" s="31">
        <v>44.61</v>
      </c>
      <c r="D15" s="31">
        <v>46.21</v>
      </c>
      <c r="E15" s="31">
        <v>42.75</v>
      </c>
    </row>
    <row r="16" spans="1:34" x14ac:dyDescent="0.2">
      <c r="B16" s="18">
        <v>2014</v>
      </c>
      <c r="C16" s="31">
        <v>44.8</v>
      </c>
      <c r="D16" s="31">
        <v>46.6</v>
      </c>
      <c r="E16" s="31">
        <v>42.9</v>
      </c>
    </row>
    <row r="17" spans="2:5" x14ac:dyDescent="0.2">
      <c r="B17" s="18">
        <v>2015</v>
      </c>
      <c r="C17" s="31">
        <v>44.9</v>
      </c>
      <c r="D17" s="31">
        <v>46.4</v>
      </c>
      <c r="E17" s="31">
        <v>43.1</v>
      </c>
    </row>
    <row r="18" spans="2:5" x14ac:dyDescent="0.2">
      <c r="B18" s="18">
        <v>2016</v>
      </c>
      <c r="C18" s="31">
        <v>45.61</v>
      </c>
      <c r="D18" s="31">
        <v>47.045499999999997</v>
      </c>
      <c r="E18" s="31">
        <v>43.930700000000002</v>
      </c>
    </row>
    <row r="19" spans="2:5" x14ac:dyDescent="0.2">
      <c r="B19" s="165">
        <v>2017</v>
      </c>
      <c r="C19" s="99">
        <v>45.5</v>
      </c>
      <c r="D19" s="99">
        <v>46.8</v>
      </c>
      <c r="E19" s="99">
        <v>44.09</v>
      </c>
    </row>
    <row r="22" spans="2:5" ht="13.5" customHeight="1" x14ac:dyDescent="0.2"/>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99ADB3"/>
  </sheetPr>
  <dimension ref="A1:AE22"/>
  <sheetViews>
    <sheetView showGridLines="0" zoomScaleNormal="100" zoomScaleSheetLayoutView="100" workbookViewId="0"/>
  </sheetViews>
  <sheetFormatPr baseColWidth="10" defaultRowHeight="12.75" x14ac:dyDescent="0.2"/>
  <cols>
    <col min="1" max="1" width="3.7109375" customWidth="1"/>
    <col min="2" max="2" width="24.7109375" customWidth="1"/>
    <col min="3" max="8" width="11.7109375" customWidth="1"/>
    <col min="9" max="15" width="8.28515625" customWidth="1"/>
    <col min="16" max="31" width="6.7109375" customWidth="1"/>
  </cols>
  <sheetData>
    <row r="1" spans="1:31" ht="15.75" x14ac:dyDescent="0.25">
      <c r="A1" s="15" t="str">
        <f>Inhaltsverzeichnis!B35&amp;" "&amp;Inhaltsverzeichnis!D35</f>
        <v>Tabelle 15: Mittelschule: Lehrkräfte nach Nationalität und Alter, 2017/18</v>
      </c>
    </row>
    <row r="2" spans="1:31" ht="12.75" customHeight="1" x14ac:dyDescent="0.2"/>
    <row r="3" spans="1:31" ht="12.75" customHeight="1" x14ac:dyDescent="0.2">
      <c r="F3" s="2"/>
      <c r="G3" s="2"/>
      <c r="H3" s="2"/>
      <c r="I3" s="1"/>
      <c r="J3" s="1"/>
      <c r="K3" s="1"/>
      <c r="L3" s="1"/>
      <c r="M3" s="1"/>
      <c r="N3" s="1"/>
      <c r="O3" s="1"/>
      <c r="P3" s="1"/>
      <c r="Q3" s="1"/>
      <c r="R3" s="1"/>
      <c r="S3" s="1"/>
      <c r="T3" s="1"/>
      <c r="U3" s="1"/>
      <c r="V3" s="1"/>
      <c r="W3" s="1"/>
      <c r="X3" s="1"/>
      <c r="Y3" s="1"/>
      <c r="Z3" s="1"/>
      <c r="AA3" s="1"/>
      <c r="AB3" s="1"/>
      <c r="AC3" s="1"/>
      <c r="AD3" s="1"/>
      <c r="AE3" s="1"/>
    </row>
    <row r="4" spans="1:31" ht="12.75" customHeight="1" x14ac:dyDescent="0.2">
      <c r="B4" s="197" t="s">
        <v>118</v>
      </c>
      <c r="C4" s="195" t="s">
        <v>32</v>
      </c>
      <c r="D4" s="195" t="s">
        <v>53</v>
      </c>
      <c r="E4" s="199" t="s">
        <v>93</v>
      </c>
      <c r="F4" s="201" t="s">
        <v>189</v>
      </c>
      <c r="G4" s="201"/>
      <c r="H4" s="201"/>
      <c r="I4" s="1"/>
      <c r="J4" s="1"/>
      <c r="K4" s="1"/>
      <c r="L4" s="1"/>
      <c r="M4" s="1"/>
      <c r="N4" s="1"/>
      <c r="O4" s="1"/>
      <c r="P4" s="1"/>
      <c r="Q4" s="1"/>
      <c r="R4" s="1"/>
      <c r="S4" s="1"/>
      <c r="T4" s="1"/>
      <c r="U4" s="1"/>
      <c r="V4" s="1"/>
      <c r="W4" s="1"/>
      <c r="X4" s="1"/>
      <c r="Y4" s="1"/>
      <c r="Z4" s="1"/>
      <c r="AA4" s="1"/>
      <c r="AB4" s="1"/>
      <c r="AC4" s="1"/>
      <c r="AD4" s="1"/>
      <c r="AE4" s="1"/>
    </row>
    <row r="5" spans="1:31" s="1" customFormat="1" ht="25.5" x14ac:dyDescent="0.2">
      <c r="A5"/>
      <c r="B5" s="198"/>
      <c r="C5" s="195"/>
      <c r="D5" s="195"/>
      <c r="E5" s="200"/>
      <c r="F5" s="131" t="s">
        <v>188</v>
      </c>
      <c r="G5" s="131" t="s">
        <v>53</v>
      </c>
      <c r="H5" s="68" t="s">
        <v>93</v>
      </c>
      <c r="I5"/>
      <c r="J5"/>
      <c r="K5"/>
      <c r="L5"/>
      <c r="M5"/>
      <c r="N5"/>
      <c r="O5"/>
    </row>
    <row r="6" spans="1:31" s="1" customFormat="1" x14ac:dyDescent="0.2">
      <c r="A6"/>
      <c r="B6" s="45" t="s">
        <v>32</v>
      </c>
      <c r="C6" s="27">
        <v>817</v>
      </c>
      <c r="D6" s="30">
        <v>426</v>
      </c>
      <c r="E6" s="30">
        <v>391</v>
      </c>
      <c r="F6" s="29">
        <v>45.5</v>
      </c>
      <c r="G6" s="99">
        <v>46.8</v>
      </c>
      <c r="H6" s="99">
        <v>44.09</v>
      </c>
      <c r="I6"/>
      <c r="J6"/>
      <c r="K6"/>
      <c r="L6"/>
      <c r="M6"/>
      <c r="N6"/>
      <c r="O6"/>
      <c r="P6"/>
      <c r="Q6"/>
      <c r="R6"/>
    </row>
    <row r="7" spans="1:31" ht="12.75" customHeight="1" x14ac:dyDescent="0.2">
      <c r="B7" s="46" t="s">
        <v>95</v>
      </c>
      <c r="C7" s="172">
        <v>740</v>
      </c>
      <c r="D7" s="172">
        <v>382</v>
      </c>
      <c r="E7" s="172">
        <v>358</v>
      </c>
      <c r="F7" s="173">
        <v>45.72</v>
      </c>
      <c r="G7" s="169">
        <v>47.24</v>
      </c>
      <c r="H7" s="169">
        <v>44.11</v>
      </c>
    </row>
    <row r="8" spans="1:31" ht="12.75" customHeight="1" x14ac:dyDescent="0.2">
      <c r="B8" s="46" t="s">
        <v>96</v>
      </c>
      <c r="C8" s="172">
        <v>77</v>
      </c>
      <c r="D8" s="172">
        <v>44</v>
      </c>
      <c r="E8" s="172">
        <v>33</v>
      </c>
      <c r="F8" s="173">
        <v>43.38</v>
      </c>
      <c r="G8" s="169">
        <v>43</v>
      </c>
      <c r="H8" s="169">
        <v>43.88</v>
      </c>
    </row>
    <row r="9" spans="1:31" ht="12.75" customHeight="1" x14ac:dyDescent="0.2">
      <c r="B9" s="69"/>
      <c r="F9" s="69"/>
      <c r="G9" s="69"/>
      <c r="H9" s="69"/>
    </row>
    <row r="10" spans="1:31" ht="12.75" customHeight="1" x14ac:dyDescent="0.2">
      <c r="B10" s="69"/>
      <c r="F10" s="69"/>
      <c r="G10" s="69"/>
      <c r="H10" s="69"/>
    </row>
    <row r="11" spans="1:31" ht="12.75" customHeight="1" x14ac:dyDescent="0.2">
      <c r="F11" s="69"/>
      <c r="G11" s="69"/>
      <c r="H11" s="69"/>
    </row>
    <row r="12" spans="1:31" ht="12.75" customHeight="1" x14ac:dyDescent="0.2">
      <c r="F12" s="69"/>
      <c r="G12" s="50"/>
      <c r="H12" s="50"/>
    </row>
    <row r="13" spans="1:31" x14ac:dyDescent="0.2">
      <c r="F13" s="69"/>
      <c r="G13" s="69"/>
      <c r="H13" s="69"/>
    </row>
    <row r="14" spans="1:31" x14ac:dyDescent="0.2">
      <c r="F14" s="69"/>
      <c r="G14" s="69"/>
      <c r="H14" s="69"/>
    </row>
    <row r="15" spans="1:31" x14ac:dyDescent="0.2">
      <c r="F15" s="69"/>
      <c r="G15" s="69"/>
      <c r="H15" s="69"/>
    </row>
    <row r="22" ht="13.5" customHeight="1" x14ac:dyDescent="0.2"/>
  </sheetData>
  <sheetProtection selectLockedCells="1" selectUnlockedCells="1"/>
  <mergeCells count="5">
    <mergeCell ref="B4:B5"/>
    <mergeCell ref="C4:C5"/>
    <mergeCell ref="D4:D5"/>
    <mergeCell ref="E4:E5"/>
    <mergeCell ref="F4:H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colBreaks count="1" manualBreakCount="1">
    <brk id="8"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99ADB3"/>
  </sheetPr>
  <dimension ref="A1:L30"/>
  <sheetViews>
    <sheetView showGridLines="0" zoomScaleNormal="100" zoomScaleSheetLayoutView="100" workbookViewId="0">
      <selection activeCell="J10" sqref="J10"/>
    </sheetView>
  </sheetViews>
  <sheetFormatPr baseColWidth="10" defaultRowHeight="12.75" x14ac:dyDescent="0.2"/>
  <cols>
    <col min="1" max="1" width="3.7109375" customWidth="1"/>
    <col min="2" max="2" width="24.7109375" customWidth="1"/>
    <col min="11" max="11" width="8.5703125" customWidth="1"/>
  </cols>
  <sheetData>
    <row r="1" spans="1:12" ht="15.75" x14ac:dyDescent="0.25">
      <c r="A1" s="15" t="str">
        <f>Inhaltsverzeichnis!B36&amp;" "&amp;Inhaltsverzeichnis!D36</f>
        <v>Tabelle 16: Mittelschule: Beschäftigungsgrad nach Geschlecht, 2010/11 und 2017/18</v>
      </c>
    </row>
    <row r="2" spans="1:12" ht="15.75" x14ac:dyDescent="0.25">
      <c r="A2" s="15"/>
    </row>
    <row r="3" spans="1:12" ht="15.75" x14ac:dyDescent="0.25">
      <c r="B3" s="15" t="s">
        <v>242</v>
      </c>
    </row>
    <row r="4" spans="1:12" x14ac:dyDescent="0.2">
      <c r="G4" s="1"/>
      <c r="H4" s="1"/>
      <c r="I4" s="1"/>
      <c r="J4" s="1"/>
      <c r="K4" s="1"/>
      <c r="L4" s="1"/>
    </row>
    <row r="5" spans="1:12" s="1" customFormat="1" ht="12.75" customHeight="1" x14ac:dyDescent="0.2">
      <c r="A5"/>
      <c r="B5" s="202" t="s">
        <v>84</v>
      </c>
      <c r="C5" s="203" t="s">
        <v>119</v>
      </c>
      <c r="D5" s="204" t="s">
        <v>86</v>
      </c>
      <c r="E5" s="204"/>
      <c r="F5" s="204"/>
      <c r="G5" s="204"/>
      <c r="H5" s="204"/>
      <c r="I5" s="204"/>
      <c r="J5" s="204"/>
      <c r="K5"/>
      <c r="L5"/>
    </row>
    <row r="6" spans="1:12" s="1" customFormat="1" ht="12.75" customHeight="1" x14ac:dyDescent="0.2">
      <c r="A6"/>
      <c r="B6" s="202"/>
      <c r="C6" s="203"/>
      <c r="D6" s="204" t="s">
        <v>51</v>
      </c>
      <c r="E6" s="204"/>
      <c r="F6" s="204"/>
      <c r="G6" s="204" t="s">
        <v>97</v>
      </c>
      <c r="H6" s="204"/>
      <c r="I6" s="204"/>
      <c r="J6" s="205" t="s">
        <v>120</v>
      </c>
      <c r="K6"/>
      <c r="L6"/>
    </row>
    <row r="7" spans="1:12" ht="12.75" customHeight="1" x14ac:dyDescent="0.2">
      <c r="B7" s="202"/>
      <c r="C7" s="203"/>
      <c r="D7" s="70" t="s">
        <v>88</v>
      </c>
      <c r="E7" s="70" t="s">
        <v>89</v>
      </c>
      <c r="F7" s="70" t="s">
        <v>90</v>
      </c>
      <c r="G7" s="70" t="s">
        <v>88</v>
      </c>
      <c r="H7" s="70" t="s">
        <v>89</v>
      </c>
      <c r="I7" s="70" t="s">
        <v>90</v>
      </c>
      <c r="J7" s="205"/>
    </row>
    <row r="8" spans="1:12" ht="12.75" customHeight="1" x14ac:dyDescent="0.2">
      <c r="B8" s="45" t="s">
        <v>32</v>
      </c>
      <c r="C8" s="100">
        <v>817</v>
      </c>
      <c r="D8" s="43">
        <v>218</v>
      </c>
      <c r="E8" s="43">
        <v>284</v>
      </c>
      <c r="F8" s="43">
        <v>215</v>
      </c>
      <c r="G8" s="29">
        <f>D8/C8*100</f>
        <v>26.682986536107713</v>
      </c>
      <c r="H8" s="29">
        <f>E8/C8*100</f>
        <v>34.761321909424723</v>
      </c>
      <c r="I8" s="29">
        <f>F8/C8*100</f>
        <v>26.315789473684209</v>
      </c>
      <c r="J8" s="36">
        <v>0.67</v>
      </c>
    </row>
    <row r="9" spans="1:12" ht="12.75" customHeight="1" x14ac:dyDescent="0.2">
      <c r="B9" s="46" t="s">
        <v>53</v>
      </c>
      <c r="C9" s="20">
        <v>426</v>
      </c>
      <c r="D9" s="20">
        <v>94</v>
      </c>
      <c r="E9" s="20">
        <v>171</v>
      </c>
      <c r="F9" s="20">
        <v>161</v>
      </c>
      <c r="G9" s="99">
        <f t="shared" ref="G9" si="0">D9/C9*100</f>
        <v>22.065727699530516</v>
      </c>
      <c r="H9" s="99">
        <f t="shared" ref="H9:H10" si="1">E9/C9*100</f>
        <v>40.140845070422536</v>
      </c>
      <c r="I9" s="99">
        <f t="shared" ref="I9:I10" si="2">F9/C9*100</f>
        <v>37.793427230046952</v>
      </c>
      <c r="J9" s="86">
        <v>0.73</v>
      </c>
    </row>
    <row r="10" spans="1:12" ht="12.75" customHeight="1" x14ac:dyDescent="0.2">
      <c r="B10" s="46" t="s">
        <v>70</v>
      </c>
      <c r="C10" s="20">
        <v>391</v>
      </c>
      <c r="D10" s="20">
        <v>124</v>
      </c>
      <c r="E10" s="20">
        <v>213</v>
      </c>
      <c r="F10" s="20">
        <v>54</v>
      </c>
      <c r="G10" s="99">
        <f>D10/C10*100</f>
        <v>31.713554987212277</v>
      </c>
      <c r="H10" s="99">
        <f t="shared" si="1"/>
        <v>54.475703324808187</v>
      </c>
      <c r="I10" s="99">
        <f t="shared" si="2"/>
        <v>13.810741687979538</v>
      </c>
      <c r="J10" s="86">
        <v>0.61</v>
      </c>
    </row>
    <row r="11" spans="1:12" ht="12.75" customHeight="1" x14ac:dyDescent="0.2"/>
    <row r="12" spans="1:12" ht="12.75" customHeight="1" x14ac:dyDescent="0.2"/>
    <row r="13" spans="1:12" ht="15.75" x14ac:dyDescent="0.25">
      <c r="B13" s="15" t="s">
        <v>197</v>
      </c>
    </row>
    <row r="15" spans="1:12" x14ac:dyDescent="0.2">
      <c r="B15" s="202" t="s">
        <v>84</v>
      </c>
      <c r="C15" s="203" t="s">
        <v>119</v>
      </c>
      <c r="D15" s="204" t="s">
        <v>86</v>
      </c>
      <c r="E15" s="204"/>
      <c r="F15" s="204"/>
      <c r="G15" s="204"/>
      <c r="H15" s="204"/>
      <c r="I15" s="204"/>
      <c r="J15" s="204"/>
    </row>
    <row r="16" spans="1:12" x14ac:dyDescent="0.2">
      <c r="B16" s="202"/>
      <c r="C16" s="203"/>
      <c r="D16" s="204" t="s">
        <v>51</v>
      </c>
      <c r="E16" s="204"/>
      <c r="F16" s="204"/>
      <c r="G16" s="204" t="s">
        <v>97</v>
      </c>
      <c r="H16" s="204"/>
      <c r="I16" s="204"/>
      <c r="J16" s="205" t="s">
        <v>120</v>
      </c>
    </row>
    <row r="17" spans="2:11" x14ac:dyDescent="0.2">
      <c r="B17" s="202"/>
      <c r="C17" s="203"/>
      <c r="D17" s="135" t="s">
        <v>88</v>
      </c>
      <c r="E17" s="135" t="s">
        <v>89</v>
      </c>
      <c r="F17" s="135" t="s">
        <v>90</v>
      </c>
      <c r="G17" s="135" t="s">
        <v>88</v>
      </c>
      <c r="H17" s="135" t="s">
        <v>89</v>
      </c>
      <c r="I17" s="135" t="s">
        <v>90</v>
      </c>
      <c r="J17" s="205"/>
    </row>
    <row r="18" spans="2:11" x14ac:dyDescent="0.2">
      <c r="B18" s="45" t="s">
        <v>32</v>
      </c>
      <c r="C18" s="100">
        <v>734</v>
      </c>
      <c r="D18" s="43">
        <v>217</v>
      </c>
      <c r="E18" s="43">
        <v>330</v>
      </c>
      <c r="F18" s="43">
        <v>187</v>
      </c>
      <c r="G18" s="29">
        <f>100/C18*D18</f>
        <v>29.564032697547688</v>
      </c>
      <c r="H18" s="29">
        <f>100/C18*E18</f>
        <v>44.959128065395099</v>
      </c>
      <c r="I18" s="29">
        <f>100/C18*F18</f>
        <v>25.476839237057224</v>
      </c>
      <c r="J18" s="36">
        <v>0.66</v>
      </c>
      <c r="K18" s="32"/>
    </row>
    <row r="19" spans="2:11" x14ac:dyDescent="0.2">
      <c r="B19" s="46" t="s">
        <v>53</v>
      </c>
      <c r="C19" s="20">
        <v>416</v>
      </c>
      <c r="D19" s="20">
        <v>102</v>
      </c>
      <c r="E19" s="20">
        <v>168</v>
      </c>
      <c r="F19" s="20">
        <v>146</v>
      </c>
      <c r="G19" s="99">
        <f t="shared" ref="G19" si="3">100/C19*D19</f>
        <v>24.51923076923077</v>
      </c>
      <c r="H19" s="99">
        <f t="shared" ref="H19:H20" si="4">100/C19*E19</f>
        <v>40.384615384615387</v>
      </c>
      <c r="I19" s="99">
        <f t="shared" ref="I19:I20" si="5">100/C19*F19</f>
        <v>35.096153846153847</v>
      </c>
      <c r="J19" s="86">
        <v>0.72</v>
      </c>
      <c r="K19" s="32"/>
    </row>
    <row r="20" spans="2:11" x14ac:dyDescent="0.2">
      <c r="B20" s="46" t="s">
        <v>70</v>
      </c>
      <c r="C20" s="20">
        <v>318</v>
      </c>
      <c r="D20" s="20">
        <v>115</v>
      </c>
      <c r="E20" s="20">
        <v>162</v>
      </c>
      <c r="F20" s="20">
        <v>41</v>
      </c>
      <c r="G20" s="99">
        <f>100/C20*D20</f>
        <v>36.163522012578618</v>
      </c>
      <c r="H20" s="99">
        <f t="shared" si="4"/>
        <v>50.943396226415089</v>
      </c>
      <c r="I20" s="99">
        <f t="shared" si="5"/>
        <v>12.89308176100629</v>
      </c>
      <c r="J20" s="86">
        <v>0.59</v>
      </c>
      <c r="K20" s="32"/>
    </row>
    <row r="21" spans="2:11" ht="12.75" customHeight="1" x14ac:dyDescent="0.2"/>
    <row r="30" spans="2:11" ht="13.5" customHeight="1" x14ac:dyDescent="0.2"/>
  </sheetData>
  <sheetProtection selectLockedCells="1" selectUnlockedCells="1"/>
  <mergeCells count="12">
    <mergeCell ref="B5:B7"/>
    <mergeCell ref="C5:C7"/>
    <mergeCell ref="D5:J5"/>
    <mergeCell ref="D6:F6"/>
    <mergeCell ref="G6:I6"/>
    <mergeCell ref="J6:J7"/>
    <mergeCell ref="B15:B17"/>
    <mergeCell ref="C15:C17"/>
    <mergeCell ref="D15:J15"/>
    <mergeCell ref="D16:F16"/>
    <mergeCell ref="G16:I16"/>
    <mergeCell ref="J16:J1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9BC5D5"/>
  </sheetPr>
  <dimension ref="A1:AC41"/>
  <sheetViews>
    <sheetView showGridLines="0" zoomScaleNormal="100" zoomScaleSheetLayoutView="100" workbookViewId="0"/>
  </sheetViews>
  <sheetFormatPr baseColWidth="10" defaultRowHeight="12.75" x14ac:dyDescent="0.2"/>
  <cols>
    <col min="1" max="1" width="3.7109375" customWidth="1"/>
    <col min="2" max="2" width="49" customWidth="1"/>
    <col min="3" max="8" width="11.7109375" customWidth="1"/>
    <col min="9" max="10" width="13.42578125" customWidth="1"/>
    <col min="11" max="13" width="8.28515625" customWidth="1"/>
    <col min="14" max="29" width="6.7109375" customWidth="1"/>
  </cols>
  <sheetData>
    <row r="1" spans="1:29" ht="15.75" x14ac:dyDescent="0.25">
      <c r="A1" s="15" t="str">
        <f>Inhaltsverzeichnis!B39&amp;" "&amp;Inhaltsverzeichnis!D39</f>
        <v>Tabelle 17: Berufsfachschulen: Lehrkräfte und Vollzeitäquivalente nach Schulort und Geschlecht, 2017/18</v>
      </c>
    </row>
    <row r="3" spans="1:29" x14ac:dyDescent="0.2">
      <c r="G3" s="1"/>
      <c r="H3" s="1"/>
      <c r="I3" s="1"/>
      <c r="J3" s="1"/>
      <c r="K3" s="1"/>
      <c r="L3" s="1"/>
      <c r="M3" s="1"/>
      <c r="N3" s="1"/>
      <c r="O3" s="1"/>
      <c r="P3" s="1"/>
      <c r="Q3" s="1"/>
      <c r="R3" s="1"/>
      <c r="S3" s="1"/>
      <c r="T3" s="1"/>
      <c r="U3" s="1"/>
      <c r="V3" s="1"/>
      <c r="W3" s="1"/>
      <c r="X3" s="1"/>
      <c r="Y3" s="1"/>
      <c r="Z3" s="1"/>
      <c r="AA3" s="1"/>
      <c r="AB3" s="1"/>
      <c r="AC3" s="1"/>
    </row>
    <row r="4" spans="1:29" s="1" customFormat="1" ht="12.75" customHeight="1" x14ac:dyDescent="0.2">
      <c r="A4"/>
      <c r="B4" s="188" t="s">
        <v>103</v>
      </c>
      <c r="C4" s="206" t="s">
        <v>35</v>
      </c>
      <c r="D4" s="206"/>
      <c r="E4" s="206"/>
      <c r="F4" s="206" t="s">
        <v>37</v>
      </c>
      <c r="G4" s="206"/>
      <c r="H4" s="206"/>
      <c r="I4"/>
      <c r="J4"/>
      <c r="K4"/>
      <c r="L4"/>
      <c r="M4"/>
    </row>
    <row r="5" spans="1:29" s="1" customFormat="1" x14ac:dyDescent="0.2">
      <c r="A5"/>
      <c r="B5" s="188"/>
      <c r="C5" s="65" t="s">
        <v>32</v>
      </c>
      <c r="D5" s="65" t="s">
        <v>53</v>
      </c>
      <c r="E5" s="65" t="s">
        <v>70</v>
      </c>
      <c r="F5" s="65" t="s">
        <v>32</v>
      </c>
      <c r="G5" s="65" t="s">
        <v>53</v>
      </c>
      <c r="H5" s="65" t="s">
        <v>70</v>
      </c>
      <c r="I5"/>
      <c r="J5"/>
      <c r="K5"/>
      <c r="L5"/>
      <c r="M5"/>
    </row>
    <row r="6" spans="1:29" s="1" customFormat="1" x14ac:dyDescent="0.2">
      <c r="A6"/>
      <c r="B6" s="27" t="s">
        <v>121</v>
      </c>
      <c r="C6" s="174">
        <v>1000</v>
      </c>
      <c r="D6" s="174">
        <v>573</v>
      </c>
      <c r="E6" s="174">
        <v>427</v>
      </c>
      <c r="F6" s="174">
        <v>589.6</v>
      </c>
      <c r="G6" s="174">
        <v>361.11</v>
      </c>
      <c r="H6" s="174">
        <v>228.49</v>
      </c>
      <c r="I6" s="119"/>
      <c r="J6" s="37"/>
      <c r="K6"/>
      <c r="L6"/>
      <c r="M6"/>
    </row>
    <row r="7" spans="1:29" x14ac:dyDescent="0.2">
      <c r="B7" s="186" t="s">
        <v>122</v>
      </c>
      <c r="C7" s="186"/>
      <c r="D7" s="186"/>
      <c r="E7" s="186"/>
      <c r="F7" s="186"/>
      <c r="G7" s="186"/>
      <c r="H7" s="186"/>
      <c r="I7" s="119"/>
    </row>
    <row r="8" spans="1:29" x14ac:dyDescent="0.2">
      <c r="B8" s="27" t="s">
        <v>123</v>
      </c>
      <c r="C8" s="28" t="s">
        <v>36</v>
      </c>
      <c r="D8" s="28" t="s">
        <v>36</v>
      </c>
      <c r="E8" s="28" t="s">
        <v>36</v>
      </c>
      <c r="F8" s="28">
        <v>137.88999999999999</v>
      </c>
      <c r="G8" s="28">
        <v>78.319999999999993</v>
      </c>
      <c r="H8" s="28">
        <v>59.57</v>
      </c>
      <c r="I8" s="119"/>
    </row>
    <row r="9" spans="1:29" x14ac:dyDescent="0.2">
      <c r="B9" s="30" t="s">
        <v>124</v>
      </c>
      <c r="C9" s="19">
        <v>83</v>
      </c>
      <c r="D9" s="19">
        <v>41</v>
      </c>
      <c r="E9" s="19">
        <v>42</v>
      </c>
      <c r="F9" s="19">
        <v>40.74</v>
      </c>
      <c r="G9" s="19">
        <v>21.53</v>
      </c>
      <c r="H9" s="19">
        <v>19.21</v>
      </c>
      <c r="I9" s="119"/>
    </row>
    <row r="10" spans="1:29" x14ac:dyDescent="0.2">
      <c r="B10" s="30" t="s">
        <v>125</v>
      </c>
      <c r="C10" s="19">
        <v>69</v>
      </c>
      <c r="D10" s="19">
        <v>38</v>
      </c>
      <c r="E10" s="19">
        <v>31</v>
      </c>
      <c r="F10" s="19">
        <v>41.57</v>
      </c>
      <c r="G10" s="19">
        <v>25.82</v>
      </c>
      <c r="H10" s="19">
        <v>15.75</v>
      </c>
      <c r="I10" s="119"/>
    </row>
    <row r="11" spans="1:29" x14ac:dyDescent="0.2">
      <c r="B11" s="30" t="s">
        <v>126</v>
      </c>
      <c r="C11" s="19">
        <v>16</v>
      </c>
      <c r="D11" s="19">
        <v>12</v>
      </c>
      <c r="E11" s="19">
        <v>4</v>
      </c>
      <c r="F11" s="19">
        <v>11.08</v>
      </c>
      <c r="G11" s="19">
        <v>8.6999999999999993</v>
      </c>
      <c r="H11" s="19">
        <v>2.38</v>
      </c>
      <c r="I11" s="119"/>
    </row>
    <row r="12" spans="1:29" x14ac:dyDescent="0.2">
      <c r="B12" s="30" t="s">
        <v>203</v>
      </c>
      <c r="C12" s="19">
        <v>21</v>
      </c>
      <c r="D12" s="19">
        <v>9</v>
      </c>
      <c r="E12" s="19">
        <v>12</v>
      </c>
      <c r="F12" s="19">
        <v>10.9</v>
      </c>
      <c r="G12" s="19">
        <v>4.0599999999999996</v>
      </c>
      <c r="H12" s="19">
        <v>6.83</v>
      </c>
      <c r="I12" s="119"/>
    </row>
    <row r="13" spans="1:29" x14ac:dyDescent="0.2">
      <c r="B13" s="30" t="s">
        <v>127</v>
      </c>
      <c r="C13" s="19">
        <v>28</v>
      </c>
      <c r="D13" s="19">
        <v>15</v>
      </c>
      <c r="E13" s="19">
        <v>13</v>
      </c>
      <c r="F13" s="19">
        <v>17.8</v>
      </c>
      <c r="G13" s="19">
        <v>9.7899999999999991</v>
      </c>
      <c r="H13" s="19">
        <v>8.01</v>
      </c>
      <c r="I13" s="119"/>
    </row>
    <row r="14" spans="1:29" x14ac:dyDescent="0.2">
      <c r="B14" s="30" t="s">
        <v>128</v>
      </c>
      <c r="C14" s="19">
        <v>19</v>
      </c>
      <c r="D14" s="19">
        <v>10</v>
      </c>
      <c r="E14" s="19">
        <v>9</v>
      </c>
      <c r="F14" s="19">
        <v>8.0299999999999994</v>
      </c>
      <c r="G14" s="19">
        <v>4.87</v>
      </c>
      <c r="H14" s="19">
        <v>3.16</v>
      </c>
      <c r="I14" s="119"/>
    </row>
    <row r="15" spans="1:29" x14ac:dyDescent="0.2">
      <c r="B15" s="30" t="s">
        <v>129</v>
      </c>
      <c r="C15" s="19">
        <v>22</v>
      </c>
      <c r="D15" s="19">
        <v>10</v>
      </c>
      <c r="E15" s="19">
        <v>12</v>
      </c>
      <c r="F15" s="19">
        <v>7.78</v>
      </c>
      <c r="G15" s="19">
        <v>3.54</v>
      </c>
      <c r="H15" s="19">
        <v>4.24</v>
      </c>
      <c r="I15" s="119"/>
    </row>
    <row r="16" spans="1:29" x14ac:dyDescent="0.2">
      <c r="B16" s="186" t="s">
        <v>130</v>
      </c>
      <c r="C16" s="186"/>
      <c r="D16" s="186"/>
      <c r="E16" s="186"/>
      <c r="F16" s="186"/>
      <c r="G16" s="186"/>
      <c r="H16" s="186"/>
      <c r="I16" s="119"/>
    </row>
    <row r="17" spans="2:10" x14ac:dyDescent="0.2">
      <c r="B17" s="27" t="s">
        <v>131</v>
      </c>
      <c r="C17" s="28" t="s">
        <v>36</v>
      </c>
      <c r="D17" s="28" t="s">
        <v>36</v>
      </c>
      <c r="E17" s="28" t="s">
        <v>36</v>
      </c>
      <c r="F17" s="28">
        <v>279.55</v>
      </c>
      <c r="G17" s="28">
        <v>223.13</v>
      </c>
      <c r="H17" s="28">
        <v>56.42</v>
      </c>
      <c r="I17" s="119"/>
    </row>
    <row r="18" spans="2:10" x14ac:dyDescent="0.2">
      <c r="B18" s="30" t="s">
        <v>132</v>
      </c>
      <c r="C18" s="19">
        <v>128</v>
      </c>
      <c r="D18" s="19">
        <v>85</v>
      </c>
      <c r="E18" s="19">
        <v>43</v>
      </c>
      <c r="F18" s="19">
        <v>73.87</v>
      </c>
      <c r="G18" s="19">
        <v>52.97</v>
      </c>
      <c r="H18" s="19">
        <v>20.9</v>
      </c>
      <c r="I18" s="119"/>
    </row>
    <row r="19" spans="2:10" x14ac:dyDescent="0.2">
      <c r="B19" s="30" t="s">
        <v>133</v>
      </c>
      <c r="C19" s="19">
        <v>28</v>
      </c>
      <c r="D19" s="19">
        <v>13</v>
      </c>
      <c r="E19" s="19">
        <v>15</v>
      </c>
      <c r="F19" s="19">
        <v>8.0299999999999994</v>
      </c>
      <c r="G19" s="19">
        <v>4.95</v>
      </c>
      <c r="H19" s="19">
        <v>3.08</v>
      </c>
      <c r="I19" s="119"/>
    </row>
    <row r="20" spans="2:10" x14ac:dyDescent="0.2">
      <c r="B20" s="30" t="s">
        <v>134</v>
      </c>
      <c r="C20" s="19">
        <v>103</v>
      </c>
      <c r="D20" s="19">
        <v>78</v>
      </c>
      <c r="E20" s="19">
        <v>25</v>
      </c>
      <c r="F20" s="19">
        <v>67.44</v>
      </c>
      <c r="G20" s="19">
        <v>53.67</v>
      </c>
      <c r="H20" s="19">
        <v>13.44</v>
      </c>
      <c r="I20" s="119"/>
    </row>
    <row r="21" spans="2:10" x14ac:dyDescent="0.2">
      <c r="B21" s="30" t="s">
        <v>204</v>
      </c>
      <c r="C21" s="19">
        <v>13</v>
      </c>
      <c r="D21" s="19">
        <v>10</v>
      </c>
      <c r="E21" s="19">
        <v>3</v>
      </c>
      <c r="F21" s="19">
        <v>7.05</v>
      </c>
      <c r="G21" s="19">
        <v>5.68</v>
      </c>
      <c r="H21" s="19">
        <v>1.37</v>
      </c>
      <c r="I21" s="119"/>
    </row>
    <row r="22" spans="2:10" ht="13.5" customHeight="1" x14ac:dyDescent="0.2">
      <c r="B22" s="30" t="s">
        <v>205</v>
      </c>
      <c r="C22" s="19">
        <v>42</v>
      </c>
      <c r="D22" s="19">
        <v>35</v>
      </c>
      <c r="E22" s="19">
        <v>7</v>
      </c>
      <c r="F22" s="19">
        <v>22.12</v>
      </c>
      <c r="G22" s="19">
        <v>17.940000000000001</v>
      </c>
      <c r="H22" s="19">
        <v>4.18</v>
      </c>
      <c r="I22" s="119"/>
    </row>
    <row r="23" spans="2:10" x14ac:dyDescent="0.2">
      <c r="B23" s="30" t="s">
        <v>135</v>
      </c>
      <c r="C23" s="19">
        <v>93</v>
      </c>
      <c r="D23" s="19">
        <v>78</v>
      </c>
      <c r="E23" s="19">
        <v>15</v>
      </c>
      <c r="F23" s="19">
        <v>58.95</v>
      </c>
      <c r="G23" s="19">
        <v>50.87</v>
      </c>
      <c r="H23" s="19">
        <v>8.09</v>
      </c>
      <c r="I23" s="119"/>
    </row>
    <row r="24" spans="2:10" x14ac:dyDescent="0.2">
      <c r="B24" s="30" t="s">
        <v>136</v>
      </c>
      <c r="C24" s="19">
        <v>5</v>
      </c>
      <c r="D24" s="19">
        <v>2</v>
      </c>
      <c r="E24" s="19">
        <v>3</v>
      </c>
      <c r="F24" s="19">
        <v>0.8</v>
      </c>
      <c r="G24" s="19">
        <v>0.36</v>
      </c>
      <c r="H24" s="19">
        <v>0.44</v>
      </c>
      <c r="I24" s="119"/>
    </row>
    <row r="25" spans="2:10" x14ac:dyDescent="0.2">
      <c r="B25" s="30" t="s">
        <v>128</v>
      </c>
      <c r="C25" s="19">
        <v>26</v>
      </c>
      <c r="D25" s="19">
        <v>21</v>
      </c>
      <c r="E25" s="19">
        <v>5</v>
      </c>
      <c r="F25" s="19">
        <v>13.2</v>
      </c>
      <c r="G25" s="19">
        <v>11.71</v>
      </c>
      <c r="H25" s="19">
        <v>1.49</v>
      </c>
      <c r="I25" s="119"/>
    </row>
    <row r="26" spans="2:10" x14ac:dyDescent="0.2">
      <c r="B26" s="30" t="s">
        <v>137</v>
      </c>
      <c r="C26" s="19">
        <v>62</v>
      </c>
      <c r="D26" s="19">
        <v>50</v>
      </c>
      <c r="E26" s="19">
        <v>12</v>
      </c>
      <c r="F26" s="19">
        <v>28.42</v>
      </c>
      <c r="G26" s="19">
        <v>24.98</v>
      </c>
      <c r="H26" s="19">
        <v>3.44</v>
      </c>
      <c r="I26" s="119"/>
    </row>
    <row r="27" spans="2:10" x14ac:dyDescent="0.2">
      <c r="B27" s="186" t="s">
        <v>138</v>
      </c>
      <c r="C27" s="186"/>
      <c r="D27" s="186"/>
      <c r="E27" s="186"/>
      <c r="F27" s="186"/>
      <c r="G27" s="186"/>
      <c r="H27" s="186"/>
      <c r="I27" s="119"/>
      <c r="J27" s="37"/>
    </row>
    <row r="28" spans="2:10" x14ac:dyDescent="0.2">
      <c r="B28" s="27" t="s">
        <v>206</v>
      </c>
      <c r="C28" s="28" t="s">
        <v>36</v>
      </c>
      <c r="D28" s="28" t="s">
        <v>36</v>
      </c>
      <c r="E28" s="28" t="s">
        <v>36</v>
      </c>
      <c r="F28" s="28">
        <v>172.15</v>
      </c>
      <c r="G28" s="28">
        <v>59.65</v>
      </c>
      <c r="H28" s="28">
        <v>112.5</v>
      </c>
      <c r="I28" s="119"/>
    </row>
    <row r="29" spans="2:10" x14ac:dyDescent="0.2">
      <c r="B29" s="30" t="s">
        <v>139</v>
      </c>
      <c r="C29" s="19">
        <v>108</v>
      </c>
      <c r="D29" s="19">
        <v>26</v>
      </c>
      <c r="E29" s="19">
        <v>82</v>
      </c>
      <c r="F29" s="19">
        <v>66.97</v>
      </c>
      <c r="G29" s="19">
        <v>18.86</v>
      </c>
      <c r="H29" s="19">
        <v>48.11</v>
      </c>
      <c r="I29" s="119"/>
    </row>
    <row r="30" spans="2:10" x14ac:dyDescent="0.2">
      <c r="B30" s="30" t="s">
        <v>140</v>
      </c>
      <c r="C30" s="116">
        <v>42</v>
      </c>
      <c r="D30" s="116">
        <v>22</v>
      </c>
      <c r="E30" s="116">
        <v>20</v>
      </c>
      <c r="F30" s="19">
        <v>11.69</v>
      </c>
      <c r="G30" s="19">
        <v>6.88</v>
      </c>
      <c r="H30" s="19">
        <v>4.8099999999999996</v>
      </c>
      <c r="I30" s="119"/>
    </row>
    <row r="31" spans="2:10" x14ac:dyDescent="0.2">
      <c r="B31" s="30" t="s">
        <v>141</v>
      </c>
      <c r="C31" s="116">
        <v>136</v>
      </c>
      <c r="D31" s="116">
        <v>44</v>
      </c>
      <c r="E31" s="116">
        <v>92</v>
      </c>
      <c r="F31" s="19">
        <v>93.49</v>
      </c>
      <c r="G31" s="19">
        <v>33.909999999999997</v>
      </c>
      <c r="H31" s="19">
        <v>59.58</v>
      </c>
      <c r="I31" s="119"/>
    </row>
    <row r="32" spans="2:10" x14ac:dyDescent="0.2">
      <c r="F32" s="37"/>
    </row>
    <row r="33" spans="3:6" x14ac:dyDescent="0.2">
      <c r="C33" s="158"/>
    </row>
    <row r="34" spans="3:6" x14ac:dyDescent="0.2">
      <c r="C34" s="158"/>
      <c r="F34" s="37"/>
    </row>
    <row r="35" spans="3:6" x14ac:dyDescent="0.2">
      <c r="C35" s="158"/>
    </row>
    <row r="36" spans="3:6" x14ac:dyDescent="0.2">
      <c r="C36" s="158"/>
    </row>
    <row r="37" spans="3:6" x14ac:dyDescent="0.2">
      <c r="C37" s="37"/>
    </row>
    <row r="38" spans="3:6" x14ac:dyDescent="0.2">
      <c r="C38" s="158"/>
    </row>
    <row r="39" spans="3:6" x14ac:dyDescent="0.2">
      <c r="C39" s="37"/>
    </row>
    <row r="40" spans="3:6" x14ac:dyDescent="0.2">
      <c r="C40" s="158"/>
    </row>
    <row r="41" spans="3:6" x14ac:dyDescent="0.2">
      <c r="C41" s="37"/>
    </row>
  </sheetData>
  <sheetProtection selectLockedCells="1" selectUnlockedCells="1"/>
  <mergeCells count="6">
    <mergeCell ref="B16:H16"/>
    <mergeCell ref="B27:H27"/>
    <mergeCell ref="B4:B5"/>
    <mergeCell ref="C4:E4"/>
    <mergeCell ref="F4:H4"/>
    <mergeCell ref="B7:H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617D84"/>
    <pageSetUpPr fitToPage="1"/>
  </sheetPr>
  <dimension ref="A1:N58"/>
  <sheetViews>
    <sheetView showGridLines="0" zoomScaleNormal="100" zoomScaleSheetLayoutView="100" workbookViewId="0">
      <selection activeCell="J23" sqref="J23:L23"/>
    </sheetView>
  </sheetViews>
  <sheetFormatPr baseColWidth="10" defaultRowHeight="12.75" x14ac:dyDescent="0.2"/>
  <cols>
    <col min="1" max="1" width="3.7109375" style="14" customWidth="1"/>
    <col min="2" max="2" width="5.85546875" style="14" customWidth="1"/>
    <col min="3" max="3" width="12.42578125" style="14" customWidth="1"/>
    <col min="4" max="12" width="11.7109375" style="14" customWidth="1"/>
    <col min="13" max="14" width="8.42578125" style="14" customWidth="1"/>
    <col min="15" max="16384" width="11.42578125" style="14"/>
  </cols>
  <sheetData>
    <row r="1" spans="1:14" ht="15.75" x14ac:dyDescent="0.25">
      <c r="A1" s="15" t="str">
        <f>Inhaltsverzeichnis!B18&amp;" "&amp;Inhaltsverzeichnis!D18</f>
        <v>Tabelle 1: Volksschule: Lehrkräfte und Vollzeitäquivalente, 1995–2017</v>
      </c>
      <c r="I1" s="16"/>
    </row>
    <row r="2" spans="1:14" ht="12.75" customHeight="1" x14ac:dyDescent="0.2">
      <c r="A2"/>
      <c r="B2"/>
      <c r="C2"/>
      <c r="D2"/>
      <c r="E2"/>
      <c r="F2"/>
      <c r="G2"/>
      <c r="H2"/>
      <c r="I2" s="17"/>
    </row>
    <row r="3" spans="1:14" ht="12.75" customHeight="1" x14ac:dyDescent="0.2">
      <c r="A3"/>
      <c r="B3"/>
      <c r="C3"/>
      <c r="D3"/>
      <c r="E3"/>
      <c r="F3"/>
      <c r="G3"/>
      <c r="H3"/>
    </row>
    <row r="4" spans="1:14" ht="12.75" customHeight="1" x14ac:dyDescent="0.2">
      <c r="A4"/>
      <c r="B4" s="185" t="s">
        <v>30</v>
      </c>
      <c r="C4" s="187" t="s">
        <v>176</v>
      </c>
      <c r="D4" s="185" t="s">
        <v>181</v>
      </c>
      <c r="E4" s="185"/>
      <c r="F4" s="185"/>
      <c r="G4" s="185" t="s">
        <v>170</v>
      </c>
      <c r="H4" s="185"/>
      <c r="I4" s="185"/>
      <c r="J4" s="185" t="s">
        <v>171</v>
      </c>
      <c r="K4" s="185"/>
      <c r="L4" s="185"/>
      <c r="M4"/>
      <c r="N4"/>
    </row>
    <row r="5" spans="1:14" ht="12.75" customHeight="1" x14ac:dyDescent="0.2">
      <c r="A5"/>
      <c r="B5" s="185"/>
      <c r="C5" s="187"/>
      <c r="D5" s="59" t="s">
        <v>32</v>
      </c>
      <c r="E5" s="59" t="s">
        <v>33</v>
      </c>
      <c r="F5" s="59" t="s">
        <v>34</v>
      </c>
      <c r="G5" s="59" t="s">
        <v>32</v>
      </c>
      <c r="H5" s="59" t="s">
        <v>33</v>
      </c>
      <c r="I5" s="59" t="s">
        <v>34</v>
      </c>
      <c r="J5" s="59" t="s">
        <v>32</v>
      </c>
      <c r="K5" s="59" t="s">
        <v>33</v>
      </c>
      <c r="L5" s="59" t="s">
        <v>34</v>
      </c>
      <c r="M5"/>
      <c r="N5"/>
    </row>
    <row r="6" spans="1:14" ht="12.75" customHeight="1" x14ac:dyDescent="0.2">
      <c r="A6"/>
      <c r="B6" s="186" t="s">
        <v>35</v>
      </c>
      <c r="C6" s="186"/>
      <c r="D6" s="186"/>
      <c r="E6" s="186"/>
      <c r="F6" s="186"/>
      <c r="G6" s="186"/>
      <c r="H6" s="186"/>
      <c r="I6" s="186"/>
      <c r="J6" s="186"/>
      <c r="K6" s="186"/>
      <c r="L6" s="186"/>
      <c r="M6"/>
      <c r="N6"/>
    </row>
    <row r="7" spans="1:14" ht="12.75" customHeight="1" x14ac:dyDescent="0.2">
      <c r="A7"/>
      <c r="B7" s="18">
        <v>1995</v>
      </c>
      <c r="C7" s="19" t="s">
        <v>36</v>
      </c>
      <c r="D7" s="19" t="s">
        <v>36</v>
      </c>
      <c r="E7" s="19" t="s">
        <v>36</v>
      </c>
      <c r="F7" s="19" t="s">
        <v>36</v>
      </c>
      <c r="G7" s="19">
        <v>623</v>
      </c>
      <c r="H7" s="19">
        <v>440</v>
      </c>
      <c r="I7" s="19">
        <v>183</v>
      </c>
      <c r="J7" s="19" t="s">
        <v>36</v>
      </c>
      <c r="K7" s="19" t="s">
        <v>36</v>
      </c>
      <c r="L7" s="19" t="s">
        <v>36</v>
      </c>
      <c r="M7"/>
      <c r="N7"/>
    </row>
    <row r="8" spans="1:14" ht="12.75" customHeight="1" x14ac:dyDescent="0.2">
      <c r="A8"/>
      <c r="B8" s="18">
        <v>1996</v>
      </c>
      <c r="C8" s="19" t="s">
        <v>36</v>
      </c>
      <c r="D8" s="19">
        <v>5688</v>
      </c>
      <c r="E8" s="19">
        <v>2156</v>
      </c>
      <c r="F8" s="19">
        <v>3532</v>
      </c>
      <c r="G8" s="19">
        <v>613</v>
      </c>
      <c r="H8" s="19">
        <v>421</v>
      </c>
      <c r="I8" s="19">
        <v>192</v>
      </c>
      <c r="J8" s="19" t="s">
        <v>36</v>
      </c>
      <c r="K8" s="19" t="s">
        <v>36</v>
      </c>
      <c r="L8" s="19" t="s">
        <v>36</v>
      </c>
      <c r="M8"/>
      <c r="N8"/>
    </row>
    <row r="9" spans="1:14" ht="12.75" customHeight="1" x14ac:dyDescent="0.2">
      <c r="A9"/>
      <c r="B9" s="18">
        <v>1997</v>
      </c>
      <c r="C9" s="19" t="s">
        <v>36</v>
      </c>
      <c r="D9" s="19">
        <v>5793</v>
      </c>
      <c r="E9" s="19">
        <v>2155</v>
      </c>
      <c r="F9" s="19">
        <v>3638</v>
      </c>
      <c r="G9" s="19">
        <v>611</v>
      </c>
      <c r="H9" s="19">
        <v>411</v>
      </c>
      <c r="I9" s="19">
        <v>200</v>
      </c>
      <c r="J9" s="19">
        <v>708</v>
      </c>
      <c r="K9" s="19">
        <v>528</v>
      </c>
      <c r="L9" s="19">
        <v>180</v>
      </c>
      <c r="M9"/>
      <c r="N9"/>
    </row>
    <row r="10" spans="1:14" ht="12.75" customHeight="1" x14ac:dyDescent="0.2">
      <c r="A10"/>
      <c r="B10" s="18">
        <v>2000</v>
      </c>
      <c r="C10" s="19" t="s">
        <v>36</v>
      </c>
      <c r="D10" s="19">
        <v>5971</v>
      </c>
      <c r="E10" s="19">
        <v>2078</v>
      </c>
      <c r="F10" s="19">
        <v>3893</v>
      </c>
      <c r="G10" s="19">
        <v>602</v>
      </c>
      <c r="H10" s="19">
        <v>397</v>
      </c>
      <c r="I10" s="19">
        <v>205</v>
      </c>
      <c r="J10" s="19">
        <v>776</v>
      </c>
      <c r="K10" s="19">
        <v>561</v>
      </c>
      <c r="L10" s="19">
        <v>215</v>
      </c>
      <c r="M10"/>
      <c r="N10"/>
    </row>
    <row r="11" spans="1:14" ht="12.75" customHeight="1" x14ac:dyDescent="0.2">
      <c r="A11"/>
      <c r="B11" s="18">
        <v>2005</v>
      </c>
      <c r="C11" s="19" t="s">
        <v>36</v>
      </c>
      <c r="D11" s="19">
        <v>6174</v>
      </c>
      <c r="E11" s="19">
        <v>1954</v>
      </c>
      <c r="F11" s="19">
        <v>4220</v>
      </c>
      <c r="G11" s="19">
        <v>647</v>
      </c>
      <c r="H11" s="19">
        <v>389</v>
      </c>
      <c r="I11" s="19">
        <v>258</v>
      </c>
      <c r="J11" s="19">
        <v>700</v>
      </c>
      <c r="K11" s="19">
        <v>507</v>
      </c>
      <c r="L11" s="19">
        <v>193</v>
      </c>
      <c r="M11"/>
      <c r="N11"/>
    </row>
    <row r="12" spans="1:14" ht="12.75" customHeight="1" x14ac:dyDescent="0.2">
      <c r="A12"/>
      <c r="B12" s="18">
        <v>2006</v>
      </c>
      <c r="C12" s="19">
        <v>984</v>
      </c>
      <c r="D12" s="19">
        <v>6199</v>
      </c>
      <c r="E12" s="19">
        <v>1869</v>
      </c>
      <c r="F12" s="19">
        <v>4330</v>
      </c>
      <c r="G12" s="19">
        <v>682</v>
      </c>
      <c r="H12" s="19">
        <v>410</v>
      </c>
      <c r="I12" s="19">
        <v>272</v>
      </c>
      <c r="J12" s="19">
        <v>702</v>
      </c>
      <c r="K12" s="19">
        <v>509</v>
      </c>
      <c r="L12" s="19">
        <v>193</v>
      </c>
      <c r="M12"/>
      <c r="N12"/>
    </row>
    <row r="13" spans="1:14" ht="12.75" customHeight="1" x14ac:dyDescent="0.2">
      <c r="A13"/>
      <c r="B13" s="18">
        <v>2007</v>
      </c>
      <c r="C13" s="19">
        <v>1059</v>
      </c>
      <c r="D13" s="19">
        <v>6197</v>
      </c>
      <c r="E13" s="19">
        <v>1807</v>
      </c>
      <c r="F13" s="19">
        <v>4390</v>
      </c>
      <c r="G13" s="19">
        <v>700</v>
      </c>
      <c r="H13" s="19">
        <v>410</v>
      </c>
      <c r="I13" s="19">
        <v>290</v>
      </c>
      <c r="J13" s="19">
        <v>727</v>
      </c>
      <c r="K13" s="19">
        <v>517</v>
      </c>
      <c r="L13" s="19">
        <v>210</v>
      </c>
      <c r="M13"/>
      <c r="N13"/>
    </row>
    <row r="14" spans="1:14" ht="12.75" customHeight="1" x14ac:dyDescent="0.2">
      <c r="A14"/>
      <c r="B14" s="18">
        <v>2008</v>
      </c>
      <c r="C14" s="19">
        <v>1127</v>
      </c>
      <c r="D14" s="19">
        <v>6304</v>
      </c>
      <c r="E14" s="19">
        <v>1782</v>
      </c>
      <c r="F14" s="19">
        <v>4522</v>
      </c>
      <c r="G14" s="19">
        <v>703</v>
      </c>
      <c r="H14" s="19">
        <v>413</v>
      </c>
      <c r="I14" s="19">
        <v>290</v>
      </c>
      <c r="J14" s="19">
        <v>726</v>
      </c>
      <c r="K14" s="19">
        <v>516</v>
      </c>
      <c r="L14" s="19">
        <v>210</v>
      </c>
      <c r="M14"/>
      <c r="N14"/>
    </row>
    <row r="15" spans="1:14" ht="12.75" customHeight="1" x14ac:dyDescent="0.2">
      <c r="A15"/>
      <c r="B15" s="18">
        <v>2009</v>
      </c>
      <c r="C15" s="19">
        <v>1151</v>
      </c>
      <c r="D15" s="19">
        <v>6395</v>
      </c>
      <c r="E15" s="19">
        <v>1753</v>
      </c>
      <c r="F15" s="19">
        <v>4642</v>
      </c>
      <c r="G15" s="19">
        <v>729</v>
      </c>
      <c r="H15" s="19">
        <v>415</v>
      </c>
      <c r="I15" s="19">
        <v>314</v>
      </c>
      <c r="J15" s="19">
        <v>755</v>
      </c>
      <c r="K15" s="19">
        <v>538</v>
      </c>
      <c r="L15" s="19">
        <v>217</v>
      </c>
      <c r="M15"/>
      <c r="N15"/>
    </row>
    <row r="16" spans="1:14" ht="12.75" customHeight="1" x14ac:dyDescent="0.2">
      <c r="A16"/>
      <c r="B16" s="18">
        <v>2010</v>
      </c>
      <c r="C16" s="19">
        <v>1196</v>
      </c>
      <c r="D16" s="19">
        <v>6664</v>
      </c>
      <c r="E16" s="19">
        <v>1852</v>
      </c>
      <c r="F16" s="19">
        <v>4812</v>
      </c>
      <c r="G16" s="19">
        <v>734</v>
      </c>
      <c r="H16" s="19">
        <v>416</v>
      </c>
      <c r="I16" s="19">
        <v>318</v>
      </c>
      <c r="J16" s="19">
        <v>1057</v>
      </c>
      <c r="K16" s="19">
        <v>699</v>
      </c>
      <c r="L16" s="19">
        <v>358</v>
      </c>
      <c r="M16"/>
      <c r="N16"/>
    </row>
    <row r="17" spans="1:14" ht="12.75" customHeight="1" x14ac:dyDescent="0.2">
      <c r="A17"/>
      <c r="B17" s="18">
        <v>2011</v>
      </c>
      <c r="C17" s="19">
        <v>1225</v>
      </c>
      <c r="D17" s="19">
        <v>6843</v>
      </c>
      <c r="E17" s="19">
        <v>1894</v>
      </c>
      <c r="F17" s="19">
        <v>4949</v>
      </c>
      <c r="G17" s="19">
        <v>741</v>
      </c>
      <c r="H17" s="19">
        <v>407</v>
      </c>
      <c r="I17" s="19">
        <v>334</v>
      </c>
      <c r="J17" s="19">
        <v>1041</v>
      </c>
      <c r="K17" s="19">
        <v>663</v>
      </c>
      <c r="L17" s="19">
        <v>378</v>
      </c>
      <c r="M17"/>
      <c r="N17"/>
    </row>
    <row r="18" spans="1:14" ht="12.75" customHeight="1" x14ac:dyDescent="0.2">
      <c r="A18"/>
      <c r="B18" s="18">
        <v>2012</v>
      </c>
      <c r="C18" s="19">
        <v>1270</v>
      </c>
      <c r="D18" s="19">
        <v>6934</v>
      </c>
      <c r="E18" s="19">
        <v>1916</v>
      </c>
      <c r="F18" s="19">
        <v>5018</v>
      </c>
      <c r="G18" s="19">
        <v>771</v>
      </c>
      <c r="H18" s="19">
        <v>420</v>
      </c>
      <c r="I18" s="19">
        <v>351</v>
      </c>
      <c r="J18" s="19">
        <v>1031</v>
      </c>
      <c r="K18" s="19">
        <v>654</v>
      </c>
      <c r="L18" s="19">
        <v>377</v>
      </c>
      <c r="M18"/>
      <c r="N18"/>
    </row>
    <row r="19" spans="1:14" ht="12.75" customHeight="1" x14ac:dyDescent="0.2">
      <c r="A19"/>
      <c r="B19" s="18">
        <v>2013</v>
      </c>
      <c r="C19" s="19">
        <v>1493</v>
      </c>
      <c r="D19" s="19">
        <v>6895</v>
      </c>
      <c r="E19" s="19">
        <v>1870</v>
      </c>
      <c r="F19" s="19">
        <v>5025</v>
      </c>
      <c r="G19" s="19">
        <v>799</v>
      </c>
      <c r="H19" s="19">
        <v>430</v>
      </c>
      <c r="I19" s="19">
        <v>369</v>
      </c>
      <c r="J19" s="19">
        <v>1022</v>
      </c>
      <c r="K19" s="19">
        <v>646</v>
      </c>
      <c r="L19" s="19">
        <v>376</v>
      </c>
      <c r="M19"/>
      <c r="N19"/>
    </row>
    <row r="20" spans="1:14" ht="12.75" customHeight="1" x14ac:dyDescent="0.2">
      <c r="A20"/>
      <c r="B20" s="18">
        <v>2014</v>
      </c>
      <c r="C20" s="19">
        <v>1563</v>
      </c>
      <c r="D20" s="19">
        <v>6985</v>
      </c>
      <c r="E20" s="19">
        <v>1753</v>
      </c>
      <c r="F20" s="19">
        <v>5232</v>
      </c>
      <c r="G20" s="104">
        <v>806</v>
      </c>
      <c r="H20" s="104">
        <v>428</v>
      </c>
      <c r="I20" s="104">
        <v>378</v>
      </c>
      <c r="J20" s="19">
        <v>1009</v>
      </c>
      <c r="K20" s="19">
        <v>631</v>
      </c>
      <c r="L20" s="19">
        <v>378</v>
      </c>
      <c r="M20"/>
      <c r="N20"/>
    </row>
    <row r="21" spans="1:14" ht="12.75" customHeight="1" x14ac:dyDescent="0.2">
      <c r="A21"/>
      <c r="B21" s="143">
        <v>2015</v>
      </c>
      <c r="C21" s="19">
        <v>1619</v>
      </c>
      <c r="D21" s="19">
        <v>6977</v>
      </c>
      <c r="E21" s="19">
        <v>1715</v>
      </c>
      <c r="F21" s="19">
        <v>5262</v>
      </c>
      <c r="G21" s="145">
        <v>826</v>
      </c>
      <c r="H21" s="145">
        <v>439</v>
      </c>
      <c r="I21" s="145">
        <v>387</v>
      </c>
      <c r="J21" s="144">
        <v>1002</v>
      </c>
      <c r="K21" s="144">
        <v>601</v>
      </c>
      <c r="L21" s="144">
        <v>402</v>
      </c>
      <c r="M21"/>
      <c r="N21"/>
    </row>
    <row r="22" spans="1:14" ht="12.75" customHeight="1" x14ac:dyDescent="0.2">
      <c r="A22"/>
      <c r="B22" s="146">
        <v>2016</v>
      </c>
      <c r="C22" s="19">
        <v>1589</v>
      </c>
      <c r="D22" s="19">
        <v>7098</v>
      </c>
      <c r="E22" s="19">
        <v>1708</v>
      </c>
      <c r="F22" s="19">
        <v>5382</v>
      </c>
      <c r="G22" s="147">
        <v>822</v>
      </c>
      <c r="H22" s="147">
        <v>446</v>
      </c>
      <c r="I22" s="147">
        <v>376</v>
      </c>
      <c r="J22" s="106">
        <v>1007</v>
      </c>
      <c r="K22" s="106">
        <v>585</v>
      </c>
      <c r="L22" s="106">
        <v>422</v>
      </c>
      <c r="M22"/>
      <c r="N22"/>
    </row>
    <row r="23" spans="1:14" ht="12.75" customHeight="1" x14ac:dyDescent="0.2">
      <c r="A23"/>
      <c r="B23" s="146">
        <v>2017</v>
      </c>
      <c r="C23" s="19">
        <v>1585</v>
      </c>
      <c r="D23" s="19">
        <v>7099</v>
      </c>
      <c r="E23" s="19">
        <v>1677</v>
      </c>
      <c r="F23" s="19">
        <v>5422</v>
      </c>
      <c r="G23" s="147">
        <v>825</v>
      </c>
      <c r="H23" s="147">
        <v>433</v>
      </c>
      <c r="I23" s="147">
        <v>392</v>
      </c>
      <c r="J23" s="106">
        <v>1000</v>
      </c>
      <c r="K23" s="106">
        <v>573</v>
      </c>
      <c r="L23" s="106">
        <v>427</v>
      </c>
      <c r="M23"/>
      <c r="N23" s="37"/>
    </row>
    <row r="24" spans="1:14" ht="12.75" customHeight="1" x14ac:dyDescent="0.2">
      <c r="A24"/>
      <c r="B24" s="182" t="s">
        <v>37</v>
      </c>
      <c r="C24" s="183"/>
      <c r="D24" s="183"/>
      <c r="E24" s="183"/>
      <c r="F24" s="183"/>
      <c r="G24" s="183"/>
      <c r="H24" s="183"/>
      <c r="I24" s="183"/>
      <c r="J24" s="183"/>
      <c r="K24" s="183"/>
      <c r="L24" s="184"/>
      <c r="M24"/>
      <c r="N24"/>
    </row>
    <row r="25" spans="1:14" ht="12.75" customHeight="1" x14ac:dyDescent="0.2">
      <c r="A25"/>
      <c r="B25" s="18">
        <v>1995</v>
      </c>
      <c r="C25" s="19" t="s">
        <v>36</v>
      </c>
      <c r="D25" s="19" t="s">
        <v>36</v>
      </c>
      <c r="E25" s="19" t="s">
        <v>36</v>
      </c>
      <c r="F25" s="19" t="s">
        <v>36</v>
      </c>
      <c r="G25" s="19">
        <v>391</v>
      </c>
      <c r="H25" s="19">
        <v>301</v>
      </c>
      <c r="I25" s="19">
        <v>90</v>
      </c>
      <c r="J25" s="19" t="s">
        <v>36</v>
      </c>
      <c r="K25" s="19" t="s">
        <v>36</v>
      </c>
      <c r="L25" s="19" t="s">
        <v>36</v>
      </c>
      <c r="M25"/>
      <c r="N25"/>
    </row>
    <row r="26" spans="1:14" ht="12.75" customHeight="1" x14ac:dyDescent="0.2">
      <c r="A26"/>
      <c r="B26" s="18">
        <v>1996</v>
      </c>
      <c r="C26" s="19" t="s">
        <v>36</v>
      </c>
      <c r="D26" s="19">
        <v>4242</v>
      </c>
      <c r="E26" s="19">
        <v>1900</v>
      </c>
      <c r="F26" s="19">
        <v>2342</v>
      </c>
      <c r="G26" s="19">
        <v>381</v>
      </c>
      <c r="H26" s="19">
        <v>288</v>
      </c>
      <c r="I26" s="19">
        <v>94</v>
      </c>
      <c r="J26" s="19" t="s">
        <v>36</v>
      </c>
      <c r="K26" s="19" t="s">
        <v>36</v>
      </c>
      <c r="L26" s="19" t="s">
        <v>36</v>
      </c>
      <c r="M26"/>
      <c r="N26"/>
    </row>
    <row r="27" spans="1:14" ht="12.75" customHeight="1" x14ac:dyDescent="0.2">
      <c r="A27"/>
      <c r="B27" s="18">
        <v>1997</v>
      </c>
      <c r="C27" s="19" t="s">
        <v>36</v>
      </c>
      <c r="D27" s="19">
        <v>4315</v>
      </c>
      <c r="E27" s="19">
        <v>1891</v>
      </c>
      <c r="F27" s="19">
        <v>2424</v>
      </c>
      <c r="G27" s="19">
        <v>389</v>
      </c>
      <c r="H27" s="19">
        <v>285</v>
      </c>
      <c r="I27" s="19">
        <v>104</v>
      </c>
      <c r="J27" s="19">
        <v>348</v>
      </c>
      <c r="K27" s="19">
        <v>287</v>
      </c>
      <c r="L27" s="19">
        <v>61</v>
      </c>
      <c r="M27"/>
      <c r="N27"/>
    </row>
    <row r="28" spans="1:14" ht="12.75" customHeight="1" x14ac:dyDescent="0.2">
      <c r="A28"/>
      <c r="B28" s="18">
        <v>2000</v>
      </c>
      <c r="C28" s="19" t="s">
        <v>36</v>
      </c>
      <c r="D28" s="19">
        <v>4405</v>
      </c>
      <c r="E28" s="19">
        <v>1839</v>
      </c>
      <c r="F28" s="19">
        <v>2567</v>
      </c>
      <c r="G28" s="19">
        <v>386</v>
      </c>
      <c r="H28" s="19">
        <v>278</v>
      </c>
      <c r="I28" s="19">
        <v>109</v>
      </c>
      <c r="J28" s="19">
        <v>386</v>
      </c>
      <c r="K28" s="19">
        <v>308</v>
      </c>
      <c r="L28" s="19">
        <v>78</v>
      </c>
      <c r="M28"/>
      <c r="N28"/>
    </row>
    <row r="29" spans="1:14" ht="12.75" customHeight="1" x14ac:dyDescent="0.2">
      <c r="A29"/>
      <c r="B29" s="18">
        <v>2005</v>
      </c>
      <c r="C29" s="19" t="s">
        <v>36</v>
      </c>
      <c r="D29" s="19">
        <v>4357</v>
      </c>
      <c r="E29" s="19">
        <v>1640</v>
      </c>
      <c r="F29" s="19">
        <v>2717</v>
      </c>
      <c r="G29" s="19">
        <v>411</v>
      </c>
      <c r="H29" s="19">
        <v>270</v>
      </c>
      <c r="I29" s="19">
        <v>142</v>
      </c>
      <c r="J29" s="19">
        <v>381</v>
      </c>
      <c r="K29" s="19">
        <v>301</v>
      </c>
      <c r="L29" s="19">
        <v>80</v>
      </c>
      <c r="M29"/>
      <c r="N29"/>
    </row>
    <row r="30" spans="1:14" ht="12.75" customHeight="1" x14ac:dyDescent="0.2">
      <c r="A30"/>
      <c r="B30" s="18">
        <v>2006</v>
      </c>
      <c r="C30" s="19">
        <v>672</v>
      </c>
      <c r="D30" s="19">
        <v>4360</v>
      </c>
      <c r="E30" s="19">
        <v>1591</v>
      </c>
      <c r="F30" s="19">
        <v>2769</v>
      </c>
      <c r="G30" s="19">
        <v>437</v>
      </c>
      <c r="H30" s="19">
        <v>280</v>
      </c>
      <c r="I30" s="19">
        <v>157</v>
      </c>
      <c r="J30" s="19">
        <v>384</v>
      </c>
      <c r="K30" s="19">
        <v>303</v>
      </c>
      <c r="L30" s="19">
        <v>81</v>
      </c>
      <c r="M30"/>
      <c r="N30"/>
    </row>
    <row r="31" spans="1:14" ht="12.75" customHeight="1" x14ac:dyDescent="0.2">
      <c r="A31"/>
      <c r="B31" s="18">
        <v>2007</v>
      </c>
      <c r="C31" s="19">
        <v>706</v>
      </c>
      <c r="D31" s="19">
        <v>4324</v>
      </c>
      <c r="E31" s="19">
        <v>1533</v>
      </c>
      <c r="F31" s="19">
        <v>2791</v>
      </c>
      <c r="G31" s="19">
        <v>437</v>
      </c>
      <c r="H31" s="19">
        <v>279</v>
      </c>
      <c r="I31" s="19">
        <v>159</v>
      </c>
      <c r="J31" s="19">
        <v>403</v>
      </c>
      <c r="K31" s="19">
        <v>310</v>
      </c>
      <c r="L31" s="19">
        <v>93</v>
      </c>
      <c r="M31"/>
      <c r="N31"/>
    </row>
    <row r="32" spans="1:14" ht="12.75" customHeight="1" x14ac:dyDescent="0.2">
      <c r="A32"/>
      <c r="B32" s="18">
        <v>2008</v>
      </c>
      <c r="C32" s="19">
        <v>736</v>
      </c>
      <c r="D32" s="19">
        <v>4372</v>
      </c>
      <c r="E32" s="19">
        <v>1502</v>
      </c>
      <c r="F32" s="19">
        <v>2870</v>
      </c>
      <c r="G32" s="19">
        <v>438</v>
      </c>
      <c r="H32" s="19">
        <v>277</v>
      </c>
      <c r="I32" s="19">
        <v>161</v>
      </c>
      <c r="J32" s="19">
        <v>406</v>
      </c>
      <c r="K32" s="19">
        <v>315</v>
      </c>
      <c r="L32" s="19">
        <v>91</v>
      </c>
      <c r="M32"/>
      <c r="N32"/>
    </row>
    <row r="33" spans="1:14" ht="12.75" customHeight="1" x14ac:dyDescent="0.2">
      <c r="A33"/>
      <c r="B33" s="18">
        <v>2009</v>
      </c>
      <c r="C33" s="19">
        <v>760</v>
      </c>
      <c r="D33" s="19">
        <v>4406</v>
      </c>
      <c r="E33" s="19">
        <v>1468</v>
      </c>
      <c r="F33" s="19">
        <v>2938</v>
      </c>
      <c r="G33" s="19">
        <v>458</v>
      </c>
      <c r="H33" s="19">
        <v>284</v>
      </c>
      <c r="I33" s="19">
        <v>174</v>
      </c>
      <c r="J33" s="19">
        <v>419</v>
      </c>
      <c r="K33" s="19">
        <v>325</v>
      </c>
      <c r="L33" s="19">
        <v>94</v>
      </c>
      <c r="M33"/>
      <c r="N33"/>
    </row>
    <row r="34" spans="1:14" ht="12.75" customHeight="1" x14ac:dyDescent="0.2">
      <c r="A34"/>
      <c r="B34" s="18">
        <v>2010</v>
      </c>
      <c r="C34" s="19">
        <v>773</v>
      </c>
      <c r="D34" s="19">
        <v>4439</v>
      </c>
      <c r="E34" s="19">
        <v>1477</v>
      </c>
      <c r="F34" s="19">
        <v>2962</v>
      </c>
      <c r="G34" s="19">
        <v>483</v>
      </c>
      <c r="H34" s="19">
        <v>297</v>
      </c>
      <c r="I34" s="19">
        <v>185</v>
      </c>
      <c r="J34" s="19">
        <v>573</v>
      </c>
      <c r="K34" s="19">
        <v>399</v>
      </c>
      <c r="L34" s="19">
        <v>173</v>
      </c>
      <c r="M34"/>
      <c r="N34"/>
    </row>
    <row r="35" spans="1:14" ht="12.75" customHeight="1" x14ac:dyDescent="0.2">
      <c r="A35"/>
      <c r="B35" s="18">
        <v>2011</v>
      </c>
      <c r="C35" s="19">
        <v>786</v>
      </c>
      <c r="D35" s="19">
        <v>4515</v>
      </c>
      <c r="E35" s="19">
        <v>1495</v>
      </c>
      <c r="F35" s="19">
        <v>3020</v>
      </c>
      <c r="G35" s="19">
        <v>501</v>
      </c>
      <c r="H35" s="19">
        <v>305</v>
      </c>
      <c r="I35" s="19">
        <v>196</v>
      </c>
      <c r="J35" s="19">
        <v>584</v>
      </c>
      <c r="K35" s="19">
        <v>394</v>
      </c>
      <c r="L35" s="19">
        <v>190</v>
      </c>
      <c r="M35"/>
      <c r="N35"/>
    </row>
    <row r="36" spans="1:14" ht="12.75" customHeight="1" x14ac:dyDescent="0.2">
      <c r="A36"/>
      <c r="B36" s="18">
        <v>2012</v>
      </c>
      <c r="C36" s="19">
        <v>781</v>
      </c>
      <c r="D36" s="19">
        <v>4505</v>
      </c>
      <c r="E36" s="19">
        <v>1457</v>
      </c>
      <c r="F36" s="19">
        <v>3047</v>
      </c>
      <c r="G36" s="20">
        <v>517</v>
      </c>
      <c r="H36" s="20">
        <v>314</v>
      </c>
      <c r="I36" s="20">
        <v>203</v>
      </c>
      <c r="J36" s="19">
        <v>602</v>
      </c>
      <c r="K36" s="19">
        <v>402</v>
      </c>
      <c r="L36" s="19">
        <v>199</v>
      </c>
      <c r="M36"/>
      <c r="N36"/>
    </row>
    <row r="37" spans="1:14" ht="12.75" customHeight="1" x14ac:dyDescent="0.2">
      <c r="A37"/>
      <c r="B37" s="18">
        <v>2013</v>
      </c>
      <c r="C37" s="19">
        <v>905.5</v>
      </c>
      <c r="D37" s="19">
        <v>4470.3</v>
      </c>
      <c r="E37" s="19">
        <v>1421.9</v>
      </c>
      <c r="F37" s="19">
        <v>3048.4</v>
      </c>
      <c r="G37" s="19">
        <v>524.4</v>
      </c>
      <c r="H37" s="19">
        <v>310</v>
      </c>
      <c r="I37" s="19">
        <v>214.4</v>
      </c>
      <c r="J37" s="19">
        <v>611</v>
      </c>
      <c r="K37" s="19">
        <v>405</v>
      </c>
      <c r="L37" s="19">
        <v>206</v>
      </c>
      <c r="M37"/>
      <c r="N37"/>
    </row>
    <row r="38" spans="1:14" ht="12.75" customHeight="1" x14ac:dyDescent="0.2">
      <c r="A38"/>
      <c r="B38" s="18">
        <v>2014</v>
      </c>
      <c r="C38" s="19">
        <v>948.59</v>
      </c>
      <c r="D38" s="19">
        <v>4469.28</v>
      </c>
      <c r="E38" s="19">
        <v>1301.79</v>
      </c>
      <c r="F38" s="19">
        <v>3167.49</v>
      </c>
      <c r="G38" s="104">
        <v>525.19000000000005</v>
      </c>
      <c r="H38" s="104">
        <v>305.69</v>
      </c>
      <c r="I38" s="104">
        <v>219.5</v>
      </c>
      <c r="J38" s="19">
        <v>594.75</v>
      </c>
      <c r="K38" s="19">
        <v>390.34</v>
      </c>
      <c r="L38" s="19">
        <v>204.41</v>
      </c>
      <c r="M38"/>
      <c r="N38"/>
    </row>
    <row r="39" spans="1:14" ht="12.75" customHeight="1" x14ac:dyDescent="0.2">
      <c r="A39"/>
      <c r="B39" s="18">
        <v>2015</v>
      </c>
      <c r="C39" s="19">
        <v>971</v>
      </c>
      <c r="D39" s="19">
        <v>4445</v>
      </c>
      <c r="E39" s="19">
        <v>1271</v>
      </c>
      <c r="F39" s="19">
        <v>3174</v>
      </c>
      <c r="G39" s="104">
        <v>528</v>
      </c>
      <c r="H39" s="104">
        <v>305</v>
      </c>
      <c r="I39" s="104">
        <v>223</v>
      </c>
      <c r="J39" s="19">
        <v>602</v>
      </c>
      <c r="K39" s="19">
        <v>386</v>
      </c>
      <c r="L39" s="19">
        <v>219</v>
      </c>
      <c r="M39"/>
      <c r="N39"/>
    </row>
    <row r="40" spans="1:14" ht="12.75" customHeight="1" x14ac:dyDescent="0.2">
      <c r="A40"/>
      <c r="B40" s="146">
        <v>2016</v>
      </c>
      <c r="C40" s="106">
        <v>957.2744857142842</v>
      </c>
      <c r="D40" s="106">
        <v>4551.4744285714405</v>
      </c>
      <c r="E40" s="106">
        <v>1271.5681999999999</v>
      </c>
      <c r="F40" s="106">
        <v>3279.9062285714404</v>
      </c>
      <c r="G40" s="147">
        <v>493.3</v>
      </c>
      <c r="H40" s="147">
        <v>286</v>
      </c>
      <c r="I40" s="147">
        <v>207.3</v>
      </c>
      <c r="J40" s="106">
        <v>612.48</v>
      </c>
      <c r="K40" s="106">
        <v>381.58</v>
      </c>
      <c r="L40" s="106">
        <v>230.91</v>
      </c>
      <c r="M40"/>
      <c r="N40"/>
    </row>
    <row r="41" spans="1:14" ht="12.75" customHeight="1" x14ac:dyDescent="0.2">
      <c r="A41"/>
      <c r="B41" s="146">
        <v>2017</v>
      </c>
      <c r="C41" s="106">
        <v>945</v>
      </c>
      <c r="D41" s="106">
        <v>4568.09</v>
      </c>
      <c r="E41" s="106">
        <v>1253.8499999999999</v>
      </c>
      <c r="F41" s="106">
        <v>3314.2469999999998</v>
      </c>
      <c r="G41" s="147">
        <v>510</v>
      </c>
      <c r="H41" s="147">
        <v>289.89999999999998</v>
      </c>
      <c r="I41" s="147">
        <v>220.4</v>
      </c>
      <c r="J41" s="106">
        <v>589.6</v>
      </c>
      <c r="K41" s="106">
        <v>361.11</v>
      </c>
      <c r="L41" s="106">
        <v>228.49</v>
      </c>
      <c r="M41"/>
      <c r="N41"/>
    </row>
    <row r="42" spans="1:14" ht="12.75" customHeight="1" x14ac:dyDescent="0.2">
      <c r="A42"/>
      <c r="B42"/>
      <c r="C42"/>
      <c r="D42"/>
      <c r="E42"/>
      <c r="F42"/>
      <c r="G42"/>
      <c r="H42"/>
      <c r="I42"/>
      <c r="J42"/>
      <c r="K42"/>
      <c r="L42"/>
      <c r="M42"/>
      <c r="N42"/>
    </row>
    <row r="43" spans="1:14" ht="12.75" customHeight="1" x14ac:dyDescent="0.2">
      <c r="A43"/>
      <c r="B43" s="4" t="s">
        <v>175</v>
      </c>
      <c r="C43"/>
      <c r="D43"/>
      <c r="E43"/>
      <c r="F43"/>
      <c r="G43"/>
      <c r="H43"/>
      <c r="I43"/>
      <c r="J43"/>
      <c r="K43"/>
      <c r="L43"/>
      <c r="M43"/>
      <c r="N43"/>
    </row>
    <row r="44" spans="1:14" ht="12.75" customHeight="1" x14ac:dyDescent="0.2">
      <c r="A44"/>
      <c r="B44" s="4" t="s">
        <v>172</v>
      </c>
      <c r="C44"/>
      <c r="D44"/>
      <c r="E44"/>
      <c r="F44"/>
      <c r="G44"/>
      <c r="H44"/>
      <c r="I44"/>
      <c r="J44"/>
      <c r="K44"/>
      <c r="L44"/>
      <c r="M44"/>
      <c r="N44"/>
    </row>
    <row r="45" spans="1:14" ht="12.75" customHeight="1" x14ac:dyDescent="0.2">
      <c r="A45"/>
      <c r="B45" s="4" t="s">
        <v>173</v>
      </c>
      <c r="C45"/>
      <c r="D45"/>
      <c r="E45"/>
      <c r="F45"/>
      <c r="G45"/>
      <c r="H45"/>
      <c r="I45"/>
      <c r="J45"/>
      <c r="K45"/>
      <c r="L45"/>
    </row>
    <row r="46" spans="1:14" ht="12.75" customHeight="1" x14ac:dyDescent="0.2">
      <c r="A46"/>
      <c r="B46" s="4" t="s">
        <v>38</v>
      </c>
      <c r="C46"/>
      <c r="D46"/>
      <c r="E46"/>
      <c r="F46"/>
      <c r="G46"/>
      <c r="H46"/>
    </row>
    <row r="47" spans="1:14" ht="12.75" customHeight="1" x14ac:dyDescent="0.2">
      <c r="A47"/>
      <c r="B47" s="4" t="s">
        <v>39</v>
      </c>
      <c r="C47"/>
      <c r="D47"/>
      <c r="E47"/>
      <c r="F47"/>
      <c r="G47"/>
      <c r="H47"/>
    </row>
    <row r="48" spans="1:14" ht="12.75" customHeight="1" x14ac:dyDescent="0.2">
      <c r="A48"/>
      <c r="B48" s="154" t="s">
        <v>243</v>
      </c>
      <c r="C48"/>
      <c r="D48"/>
      <c r="E48"/>
      <c r="F48"/>
      <c r="G48"/>
      <c r="H48"/>
    </row>
    <row r="49" spans="1:8" ht="12.75" customHeight="1" x14ac:dyDescent="0.2">
      <c r="A49"/>
      <c r="B49" s="4" t="s">
        <v>174</v>
      </c>
      <c r="C49"/>
      <c r="D49"/>
      <c r="E49"/>
      <c r="F49"/>
      <c r="G49"/>
      <c r="H49"/>
    </row>
    <row r="50" spans="1:8" ht="12.75" customHeight="1" x14ac:dyDescent="0.2">
      <c r="B50" s="4"/>
      <c r="C50"/>
      <c r="D50"/>
      <c r="E50"/>
      <c r="F50"/>
      <c r="G50"/>
      <c r="H50"/>
    </row>
    <row r="51" spans="1:8" ht="12.75" customHeight="1" x14ac:dyDescent="0.2"/>
    <row r="52" spans="1:8" ht="12.75" customHeight="1" x14ac:dyDescent="0.2"/>
    <row r="53" spans="1:8" ht="12.75" customHeight="1" x14ac:dyDescent="0.2"/>
    <row r="54" spans="1:8" ht="12.75" customHeight="1" x14ac:dyDescent="0.2"/>
    <row r="55" spans="1:8" ht="12.75" customHeight="1" x14ac:dyDescent="0.2"/>
    <row r="56" spans="1:8" ht="12.75" customHeight="1" x14ac:dyDescent="0.2"/>
    <row r="57" spans="1:8" ht="12.75" customHeight="1" x14ac:dyDescent="0.2"/>
    <row r="58" spans="1:8" ht="12.75" customHeight="1" x14ac:dyDescent="0.2"/>
  </sheetData>
  <sheetProtection selectLockedCells="1" selectUnlockedCells="1"/>
  <mergeCells count="7">
    <mergeCell ref="B24:L24"/>
    <mergeCell ref="J4:L4"/>
    <mergeCell ref="B6:L6"/>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9BC5D5"/>
  </sheetPr>
  <dimension ref="A1:AG53"/>
  <sheetViews>
    <sheetView showGridLines="0" zoomScaleNormal="100" zoomScaleSheetLayoutView="100" workbookViewId="0">
      <selection activeCell="N44" sqref="N44"/>
    </sheetView>
  </sheetViews>
  <sheetFormatPr baseColWidth="10" defaultRowHeight="12.75" x14ac:dyDescent="0.2"/>
  <cols>
    <col min="1" max="1" width="3.7109375" customWidth="1"/>
    <col min="2" max="2" width="5.85546875" customWidth="1"/>
    <col min="3" max="12" width="11.7109375" customWidth="1"/>
    <col min="13" max="17" width="8.28515625" customWidth="1"/>
    <col min="18" max="33" width="6.7109375" customWidth="1"/>
  </cols>
  <sheetData>
    <row r="1" spans="1:33" ht="15.75" x14ac:dyDescent="0.25">
      <c r="A1" s="15" t="str">
        <f>Inhaltsverzeichnis!B40&amp;" "&amp;Inhaltsverzeichnis!D40</f>
        <v>Tabelle 18: Berufsfachschulen: Lehrkräfte und Vollzeitäquivalente nach Berufsbereich, 1997–2017</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25.5" customHeight="1" x14ac:dyDescent="0.2">
      <c r="A4"/>
      <c r="B4" s="185" t="s">
        <v>30</v>
      </c>
      <c r="C4" s="187" t="s">
        <v>69</v>
      </c>
      <c r="D4" s="185" t="s">
        <v>142</v>
      </c>
      <c r="E4" s="185"/>
      <c r="F4" s="185"/>
      <c r="G4" s="185" t="s">
        <v>143</v>
      </c>
      <c r="H4" s="185"/>
      <c r="I4" s="185"/>
      <c r="J4" s="185" t="s">
        <v>144</v>
      </c>
      <c r="K4" s="185"/>
      <c r="L4" s="185"/>
      <c r="M4"/>
      <c r="N4"/>
      <c r="O4"/>
      <c r="P4"/>
      <c r="Q4"/>
    </row>
    <row r="5" spans="1:33" s="1" customFormat="1" ht="12.75" customHeight="1" x14ac:dyDescent="0.2">
      <c r="A5"/>
      <c r="B5" s="185"/>
      <c r="C5" s="187"/>
      <c r="D5" s="59" t="s">
        <v>32</v>
      </c>
      <c r="E5" s="59" t="s">
        <v>53</v>
      </c>
      <c r="F5" s="59" t="s">
        <v>70</v>
      </c>
      <c r="G5" s="59" t="s">
        <v>32</v>
      </c>
      <c r="H5" s="59" t="s">
        <v>53</v>
      </c>
      <c r="I5" s="59" t="s">
        <v>70</v>
      </c>
      <c r="J5" s="59" t="s">
        <v>32</v>
      </c>
      <c r="K5" s="59" t="s">
        <v>53</v>
      </c>
      <c r="L5" s="59" t="s">
        <v>70</v>
      </c>
      <c r="M5"/>
      <c r="N5"/>
      <c r="O5"/>
      <c r="P5"/>
      <c r="Q5"/>
    </row>
    <row r="6" spans="1:33" ht="12.75" customHeight="1" x14ac:dyDescent="0.2">
      <c r="B6" s="186" t="s">
        <v>35</v>
      </c>
      <c r="C6" s="186"/>
      <c r="D6" s="186"/>
      <c r="E6" s="186"/>
      <c r="F6" s="186"/>
      <c r="G6" s="186"/>
      <c r="H6" s="186"/>
      <c r="I6" s="186"/>
      <c r="J6" s="186"/>
      <c r="K6" s="186"/>
      <c r="L6" s="186"/>
    </row>
    <row r="7" spans="1:33" ht="12.75" customHeight="1" x14ac:dyDescent="0.2">
      <c r="B7" s="18">
        <v>1997</v>
      </c>
      <c r="C7" s="28">
        <v>708</v>
      </c>
      <c r="D7" s="19">
        <v>255</v>
      </c>
      <c r="E7" s="19">
        <v>159</v>
      </c>
      <c r="F7" s="19">
        <v>96</v>
      </c>
      <c r="G7" s="19">
        <v>453</v>
      </c>
      <c r="H7" s="19">
        <v>369</v>
      </c>
      <c r="I7" s="19">
        <v>84</v>
      </c>
      <c r="J7" s="19" t="s">
        <v>36</v>
      </c>
      <c r="K7" s="19" t="s">
        <v>36</v>
      </c>
      <c r="L7" s="19" t="s">
        <v>36</v>
      </c>
    </row>
    <row r="8" spans="1:33" ht="12.75" customHeight="1" x14ac:dyDescent="0.2">
      <c r="B8" s="18">
        <v>2000</v>
      </c>
      <c r="C8" s="28">
        <v>776</v>
      </c>
      <c r="D8" s="19">
        <v>276</v>
      </c>
      <c r="E8" s="19">
        <v>161</v>
      </c>
      <c r="F8" s="19">
        <v>115</v>
      </c>
      <c r="G8" s="19">
        <v>500</v>
      </c>
      <c r="H8" s="19">
        <v>400</v>
      </c>
      <c r="I8" s="19">
        <v>100</v>
      </c>
      <c r="J8" s="19" t="s">
        <v>36</v>
      </c>
      <c r="K8" s="19" t="s">
        <v>36</v>
      </c>
      <c r="L8" s="19" t="s">
        <v>36</v>
      </c>
    </row>
    <row r="9" spans="1:33" ht="12.75" customHeight="1" x14ac:dyDescent="0.2">
      <c r="B9" s="18">
        <v>2005</v>
      </c>
      <c r="C9" s="28">
        <v>700</v>
      </c>
      <c r="D9" s="19">
        <v>230</v>
      </c>
      <c r="E9" s="19">
        <v>133</v>
      </c>
      <c r="F9" s="19">
        <v>97</v>
      </c>
      <c r="G9" s="19">
        <v>470</v>
      </c>
      <c r="H9" s="19">
        <v>374</v>
      </c>
      <c r="I9" s="19">
        <v>96</v>
      </c>
      <c r="J9" s="19" t="s">
        <v>36</v>
      </c>
      <c r="K9" s="19" t="s">
        <v>36</v>
      </c>
      <c r="L9" s="19" t="s">
        <v>36</v>
      </c>
    </row>
    <row r="10" spans="1:33" ht="12.75" customHeight="1" x14ac:dyDescent="0.2">
      <c r="B10" s="18">
        <v>2006</v>
      </c>
      <c r="C10" s="28">
        <v>702</v>
      </c>
      <c r="D10" s="19">
        <v>223</v>
      </c>
      <c r="E10" s="19">
        <v>127</v>
      </c>
      <c r="F10" s="19">
        <v>96</v>
      </c>
      <c r="G10" s="19">
        <v>479</v>
      </c>
      <c r="H10" s="19">
        <v>382</v>
      </c>
      <c r="I10" s="19">
        <v>97</v>
      </c>
      <c r="J10" s="19" t="s">
        <v>36</v>
      </c>
      <c r="K10" s="19" t="s">
        <v>36</v>
      </c>
      <c r="L10" s="19" t="s">
        <v>36</v>
      </c>
    </row>
    <row r="11" spans="1:33" ht="12.75" customHeight="1" x14ac:dyDescent="0.2">
      <c r="B11" s="18">
        <v>2007</v>
      </c>
      <c r="C11" s="28">
        <v>727</v>
      </c>
      <c r="D11" s="19">
        <v>239</v>
      </c>
      <c r="E11" s="19">
        <v>130</v>
      </c>
      <c r="F11" s="19">
        <v>109</v>
      </c>
      <c r="G11" s="19">
        <v>488</v>
      </c>
      <c r="H11" s="19">
        <v>387</v>
      </c>
      <c r="I11" s="19">
        <v>101</v>
      </c>
      <c r="J11" s="19" t="s">
        <v>36</v>
      </c>
      <c r="K11" s="19" t="s">
        <v>36</v>
      </c>
      <c r="L11" s="19" t="s">
        <v>36</v>
      </c>
    </row>
    <row r="12" spans="1:33" ht="12.75" customHeight="1" x14ac:dyDescent="0.2">
      <c r="B12" s="18">
        <v>2008</v>
      </c>
      <c r="C12" s="28">
        <v>726</v>
      </c>
      <c r="D12" s="19">
        <v>234</v>
      </c>
      <c r="E12" s="19">
        <v>126</v>
      </c>
      <c r="F12" s="19">
        <v>108</v>
      </c>
      <c r="G12" s="19">
        <v>492</v>
      </c>
      <c r="H12" s="19">
        <v>390</v>
      </c>
      <c r="I12" s="19">
        <v>102</v>
      </c>
      <c r="J12" s="19" t="s">
        <v>36</v>
      </c>
      <c r="K12" s="19" t="s">
        <v>36</v>
      </c>
      <c r="L12" s="19" t="s">
        <v>36</v>
      </c>
    </row>
    <row r="13" spans="1:33" ht="12.75" customHeight="1" x14ac:dyDescent="0.2">
      <c r="B13" s="18">
        <v>2009</v>
      </c>
      <c r="C13" s="28">
        <v>755</v>
      </c>
      <c r="D13" s="19">
        <v>255</v>
      </c>
      <c r="E13" s="19">
        <v>139</v>
      </c>
      <c r="F13" s="19">
        <v>116</v>
      </c>
      <c r="G13" s="19">
        <v>500</v>
      </c>
      <c r="H13" s="19">
        <v>339</v>
      </c>
      <c r="I13" s="19">
        <v>101</v>
      </c>
      <c r="J13" s="19" t="s">
        <v>36</v>
      </c>
      <c r="K13" s="19" t="s">
        <v>36</v>
      </c>
      <c r="L13" s="19" t="s">
        <v>36</v>
      </c>
    </row>
    <row r="14" spans="1:33" ht="12.75" customHeight="1" x14ac:dyDescent="0.2">
      <c r="B14" s="18" t="s">
        <v>145</v>
      </c>
      <c r="C14" s="28">
        <v>1057</v>
      </c>
      <c r="D14" s="19">
        <v>279</v>
      </c>
      <c r="E14" s="19">
        <v>153</v>
      </c>
      <c r="F14" s="19">
        <v>126</v>
      </c>
      <c r="G14" s="19">
        <v>527</v>
      </c>
      <c r="H14" s="19">
        <v>428</v>
      </c>
      <c r="I14" s="19">
        <v>99</v>
      </c>
      <c r="J14" s="19">
        <v>251</v>
      </c>
      <c r="K14" s="19">
        <v>118</v>
      </c>
      <c r="L14" s="19">
        <v>133</v>
      </c>
    </row>
    <row r="15" spans="1:33" ht="12.75" customHeight="1" x14ac:dyDescent="0.2">
      <c r="B15" s="18">
        <v>2011</v>
      </c>
      <c r="C15" s="28">
        <v>1041</v>
      </c>
      <c r="D15" s="19">
        <v>265</v>
      </c>
      <c r="E15" s="19">
        <v>138</v>
      </c>
      <c r="F15" s="19">
        <v>127</v>
      </c>
      <c r="G15" s="19">
        <v>510</v>
      </c>
      <c r="H15" s="19">
        <v>406</v>
      </c>
      <c r="I15" s="19">
        <v>104</v>
      </c>
      <c r="J15" s="19">
        <v>266</v>
      </c>
      <c r="K15" s="19">
        <v>119</v>
      </c>
      <c r="L15" s="19">
        <v>147</v>
      </c>
    </row>
    <row r="16" spans="1:33" ht="12.75" customHeight="1" x14ac:dyDescent="0.2">
      <c r="B16" s="18">
        <v>2012</v>
      </c>
      <c r="C16" s="28">
        <v>1031</v>
      </c>
      <c r="D16" s="19">
        <v>250</v>
      </c>
      <c r="E16" s="19">
        <v>129</v>
      </c>
      <c r="F16" s="19">
        <v>121</v>
      </c>
      <c r="G16" s="19">
        <v>539</v>
      </c>
      <c r="H16" s="19">
        <v>423</v>
      </c>
      <c r="I16" s="19">
        <v>116</v>
      </c>
      <c r="J16" s="19">
        <v>242</v>
      </c>
      <c r="K16" s="19">
        <v>102</v>
      </c>
      <c r="L16" s="19">
        <v>140</v>
      </c>
    </row>
    <row r="17" spans="2:13" ht="12.75" customHeight="1" x14ac:dyDescent="0.2">
      <c r="B17" s="18">
        <v>2013</v>
      </c>
      <c r="C17" s="28">
        <v>1022</v>
      </c>
      <c r="D17" s="19">
        <v>253</v>
      </c>
      <c r="E17" s="19">
        <v>134</v>
      </c>
      <c r="F17" s="19">
        <v>119</v>
      </c>
      <c r="G17" s="19">
        <v>526</v>
      </c>
      <c r="H17" s="19">
        <v>411</v>
      </c>
      <c r="I17" s="19">
        <v>115</v>
      </c>
      <c r="J17" s="19">
        <v>243</v>
      </c>
      <c r="K17" s="19">
        <v>101</v>
      </c>
      <c r="L17" s="19">
        <v>142</v>
      </c>
    </row>
    <row r="18" spans="2:13" ht="12.75" customHeight="1" x14ac:dyDescent="0.2">
      <c r="B18" s="18">
        <v>2014</v>
      </c>
      <c r="C18" s="28">
        <v>1009</v>
      </c>
      <c r="D18" s="19">
        <v>249</v>
      </c>
      <c r="E18" s="19">
        <v>131</v>
      </c>
      <c r="F18" s="19">
        <v>118</v>
      </c>
      <c r="G18" s="19">
        <v>521</v>
      </c>
      <c r="H18" s="19">
        <v>406</v>
      </c>
      <c r="I18" s="19">
        <v>115</v>
      </c>
      <c r="J18" s="19">
        <v>239</v>
      </c>
      <c r="K18" s="19">
        <v>94</v>
      </c>
      <c r="L18" s="19">
        <v>145</v>
      </c>
    </row>
    <row r="19" spans="2:13" ht="12.75" customHeight="1" x14ac:dyDescent="0.2">
      <c r="B19" s="18">
        <v>2015</v>
      </c>
      <c r="C19" s="28">
        <v>1002</v>
      </c>
      <c r="D19" s="19">
        <v>244</v>
      </c>
      <c r="E19" s="19">
        <v>125</v>
      </c>
      <c r="F19" s="19">
        <v>119</v>
      </c>
      <c r="G19" s="19">
        <v>496</v>
      </c>
      <c r="H19" s="19">
        <v>384</v>
      </c>
      <c r="I19" s="19">
        <v>112</v>
      </c>
      <c r="J19" s="19">
        <v>262</v>
      </c>
      <c r="K19" s="19">
        <v>92</v>
      </c>
      <c r="L19" s="19">
        <v>170</v>
      </c>
      <c r="M19" s="37"/>
    </row>
    <row r="20" spans="2:13" ht="12.75" customHeight="1" x14ac:dyDescent="0.2">
      <c r="B20" s="18">
        <v>2016</v>
      </c>
      <c r="C20" s="28">
        <v>1007</v>
      </c>
      <c r="D20" s="19">
        <v>237</v>
      </c>
      <c r="E20" s="19">
        <v>122</v>
      </c>
      <c r="F20" s="19">
        <v>115</v>
      </c>
      <c r="G20" s="19">
        <v>490</v>
      </c>
      <c r="H20" s="19">
        <v>373</v>
      </c>
      <c r="I20" s="19">
        <v>117</v>
      </c>
      <c r="J20" s="19">
        <v>280</v>
      </c>
      <c r="K20" s="19">
        <v>91</v>
      </c>
      <c r="L20" s="19">
        <v>189</v>
      </c>
      <c r="M20" s="37"/>
    </row>
    <row r="21" spans="2:13" ht="12.75" customHeight="1" x14ac:dyDescent="0.2">
      <c r="B21" s="18">
        <v>2017</v>
      </c>
      <c r="C21" s="28">
        <v>1000</v>
      </c>
      <c r="D21" s="19">
        <v>235</v>
      </c>
      <c r="E21" s="19">
        <v>118</v>
      </c>
      <c r="F21" s="19">
        <v>117</v>
      </c>
      <c r="G21" s="19">
        <v>485</v>
      </c>
      <c r="H21" s="19">
        <v>365</v>
      </c>
      <c r="I21" s="19">
        <v>120</v>
      </c>
      <c r="J21" s="19">
        <v>280</v>
      </c>
      <c r="K21" s="19">
        <v>90</v>
      </c>
      <c r="L21" s="19">
        <v>190</v>
      </c>
      <c r="M21" s="37"/>
    </row>
    <row r="22" spans="2:13" ht="12.75" customHeight="1" x14ac:dyDescent="0.2">
      <c r="B22" s="186" t="s">
        <v>37</v>
      </c>
      <c r="C22" s="186"/>
      <c r="D22" s="186"/>
      <c r="E22" s="186"/>
      <c r="F22" s="186"/>
      <c r="G22" s="186"/>
      <c r="H22" s="186"/>
      <c r="I22" s="186"/>
      <c r="J22" s="186"/>
      <c r="K22" s="186"/>
      <c r="L22" s="186"/>
    </row>
    <row r="23" spans="2:13" ht="12.75" customHeight="1" x14ac:dyDescent="0.2">
      <c r="B23" s="18">
        <v>1997</v>
      </c>
      <c r="C23" s="28">
        <v>348</v>
      </c>
      <c r="D23" s="19">
        <v>128</v>
      </c>
      <c r="E23" s="19">
        <v>94</v>
      </c>
      <c r="F23" s="19">
        <v>34</v>
      </c>
      <c r="G23" s="19">
        <v>220</v>
      </c>
      <c r="H23" s="19">
        <v>193</v>
      </c>
      <c r="I23" s="19">
        <v>27</v>
      </c>
      <c r="J23" s="19" t="s">
        <v>36</v>
      </c>
      <c r="K23" s="19" t="s">
        <v>36</v>
      </c>
      <c r="L23" s="19" t="s">
        <v>36</v>
      </c>
    </row>
    <row r="24" spans="2:13" ht="12.75" customHeight="1" x14ac:dyDescent="0.2">
      <c r="B24" s="18">
        <v>2000</v>
      </c>
      <c r="C24" s="28">
        <v>386</v>
      </c>
      <c r="D24" s="19">
        <v>139</v>
      </c>
      <c r="E24" s="19">
        <v>96</v>
      </c>
      <c r="F24" s="19">
        <v>42</v>
      </c>
      <c r="G24" s="19">
        <v>247</v>
      </c>
      <c r="H24" s="19">
        <v>212</v>
      </c>
      <c r="I24" s="19">
        <v>36</v>
      </c>
      <c r="J24" s="19" t="s">
        <v>36</v>
      </c>
      <c r="K24" s="19" t="s">
        <v>36</v>
      </c>
      <c r="L24" s="19" t="s">
        <v>36</v>
      </c>
    </row>
    <row r="25" spans="2:13" ht="12.75" customHeight="1" x14ac:dyDescent="0.2">
      <c r="B25" s="18">
        <v>2005</v>
      </c>
      <c r="C25" s="28">
        <v>381</v>
      </c>
      <c r="D25" s="19">
        <v>127</v>
      </c>
      <c r="E25" s="19">
        <v>84</v>
      </c>
      <c r="F25" s="19">
        <v>43</v>
      </c>
      <c r="G25" s="19">
        <v>254</v>
      </c>
      <c r="H25" s="19">
        <v>217</v>
      </c>
      <c r="I25" s="19">
        <v>37</v>
      </c>
      <c r="J25" s="19" t="s">
        <v>36</v>
      </c>
      <c r="K25" s="19" t="s">
        <v>36</v>
      </c>
      <c r="L25" s="19" t="s">
        <v>36</v>
      </c>
    </row>
    <row r="26" spans="2:13" ht="12.75" customHeight="1" x14ac:dyDescent="0.2">
      <c r="B26" s="18">
        <v>2006</v>
      </c>
      <c r="C26" s="28">
        <v>384</v>
      </c>
      <c r="D26" s="19">
        <v>119</v>
      </c>
      <c r="E26" s="19">
        <v>78</v>
      </c>
      <c r="F26" s="19">
        <v>41</v>
      </c>
      <c r="G26" s="19">
        <v>265</v>
      </c>
      <c r="H26" s="19">
        <v>225</v>
      </c>
      <c r="I26" s="19">
        <v>40</v>
      </c>
      <c r="J26" s="19" t="s">
        <v>36</v>
      </c>
      <c r="K26" s="19" t="s">
        <v>36</v>
      </c>
      <c r="L26" s="19" t="s">
        <v>36</v>
      </c>
    </row>
    <row r="27" spans="2:13" ht="12.75" customHeight="1" x14ac:dyDescent="0.2">
      <c r="B27" s="18">
        <v>2007</v>
      </c>
      <c r="C27" s="28">
        <v>403</v>
      </c>
      <c r="D27" s="19">
        <v>136</v>
      </c>
      <c r="E27" s="19">
        <v>87</v>
      </c>
      <c r="F27" s="19">
        <v>49</v>
      </c>
      <c r="G27" s="19">
        <v>268</v>
      </c>
      <c r="H27" s="19">
        <v>224</v>
      </c>
      <c r="I27" s="19">
        <v>44</v>
      </c>
      <c r="J27" s="19" t="s">
        <v>36</v>
      </c>
      <c r="K27" s="19" t="s">
        <v>36</v>
      </c>
      <c r="L27" s="19" t="s">
        <v>36</v>
      </c>
    </row>
    <row r="28" spans="2:13" ht="12.75" customHeight="1" x14ac:dyDescent="0.2">
      <c r="B28" s="18">
        <v>2008</v>
      </c>
      <c r="C28" s="28">
        <v>406</v>
      </c>
      <c r="D28" s="19">
        <v>133</v>
      </c>
      <c r="E28" s="19">
        <v>86</v>
      </c>
      <c r="F28" s="19">
        <v>47</v>
      </c>
      <c r="G28" s="19">
        <v>273</v>
      </c>
      <c r="H28" s="19">
        <v>229</v>
      </c>
      <c r="I28" s="19">
        <v>43</v>
      </c>
      <c r="J28" s="19" t="s">
        <v>36</v>
      </c>
      <c r="K28" s="19" t="s">
        <v>36</v>
      </c>
      <c r="L28" s="19" t="s">
        <v>36</v>
      </c>
    </row>
    <row r="29" spans="2:13" ht="12.75" customHeight="1" x14ac:dyDescent="0.2">
      <c r="B29" s="18">
        <v>2009</v>
      </c>
      <c r="C29" s="28">
        <v>419</v>
      </c>
      <c r="D29" s="19">
        <v>141</v>
      </c>
      <c r="E29" s="19">
        <v>90</v>
      </c>
      <c r="F29" s="19">
        <v>51</v>
      </c>
      <c r="G29" s="19">
        <v>278</v>
      </c>
      <c r="H29" s="19">
        <v>235</v>
      </c>
      <c r="I29" s="19">
        <v>43</v>
      </c>
      <c r="J29" s="19" t="s">
        <v>36</v>
      </c>
      <c r="K29" s="19" t="s">
        <v>36</v>
      </c>
      <c r="L29" s="19" t="s">
        <v>36</v>
      </c>
    </row>
    <row r="30" spans="2:13" ht="12.75" customHeight="1" x14ac:dyDescent="0.2">
      <c r="B30" s="18" t="s">
        <v>145</v>
      </c>
      <c r="C30" s="28">
        <v>573</v>
      </c>
      <c r="D30" s="19">
        <v>148</v>
      </c>
      <c r="E30" s="19">
        <v>92</v>
      </c>
      <c r="F30" s="19">
        <v>56</v>
      </c>
      <c r="G30" s="19">
        <v>291</v>
      </c>
      <c r="H30" s="19">
        <v>244</v>
      </c>
      <c r="I30" s="19">
        <v>46</v>
      </c>
      <c r="J30" s="19">
        <v>134</v>
      </c>
      <c r="K30" s="19">
        <v>64</v>
      </c>
      <c r="L30" s="19">
        <v>71</v>
      </c>
    </row>
    <row r="31" spans="2:13" ht="12.75" customHeight="1" x14ac:dyDescent="0.2">
      <c r="B31" s="18">
        <v>2011</v>
      </c>
      <c r="C31" s="28">
        <v>584</v>
      </c>
      <c r="D31" s="19">
        <v>150</v>
      </c>
      <c r="E31" s="19">
        <v>91</v>
      </c>
      <c r="F31" s="19">
        <v>59</v>
      </c>
      <c r="G31" s="19">
        <v>293</v>
      </c>
      <c r="H31" s="19">
        <v>241</v>
      </c>
      <c r="I31" s="19">
        <v>52</v>
      </c>
      <c r="J31" s="19">
        <v>142</v>
      </c>
      <c r="K31" s="19">
        <v>63</v>
      </c>
      <c r="L31" s="19">
        <v>79</v>
      </c>
    </row>
    <row r="32" spans="2:13" ht="12.75" customHeight="1" x14ac:dyDescent="0.2">
      <c r="B32" s="18">
        <v>2012</v>
      </c>
      <c r="C32" s="28">
        <v>602</v>
      </c>
      <c r="D32" s="19">
        <v>148</v>
      </c>
      <c r="E32" s="19">
        <v>88</v>
      </c>
      <c r="F32" s="19">
        <v>59</v>
      </c>
      <c r="G32" s="19">
        <v>305</v>
      </c>
      <c r="H32" s="19">
        <v>248</v>
      </c>
      <c r="I32" s="19">
        <v>56</v>
      </c>
      <c r="J32" s="19">
        <v>149</v>
      </c>
      <c r="K32" s="19">
        <v>65</v>
      </c>
      <c r="L32" s="19">
        <v>84</v>
      </c>
    </row>
    <row r="33" spans="2:13" ht="12.75" customHeight="1" x14ac:dyDescent="0.2">
      <c r="B33" s="18">
        <v>2013</v>
      </c>
      <c r="C33" s="28">
        <v>611</v>
      </c>
      <c r="D33" s="19">
        <v>154</v>
      </c>
      <c r="E33" s="19">
        <v>91</v>
      </c>
      <c r="F33" s="19">
        <v>63</v>
      </c>
      <c r="G33" s="19">
        <v>308</v>
      </c>
      <c r="H33" s="19">
        <v>251</v>
      </c>
      <c r="I33" s="19">
        <v>57</v>
      </c>
      <c r="J33" s="19">
        <v>149</v>
      </c>
      <c r="K33" s="19">
        <v>64</v>
      </c>
      <c r="L33" s="19">
        <v>85</v>
      </c>
    </row>
    <row r="34" spans="2:13" ht="12.75" customHeight="1" x14ac:dyDescent="0.2">
      <c r="B34" s="110">
        <v>2014</v>
      </c>
      <c r="C34" s="120">
        <v>595</v>
      </c>
      <c r="D34" s="106">
        <v>148</v>
      </c>
      <c r="E34" s="106">
        <v>86.76</v>
      </c>
      <c r="F34" s="106">
        <v>61.23</v>
      </c>
      <c r="G34" s="106">
        <v>302</v>
      </c>
      <c r="H34" s="106">
        <v>244.49</v>
      </c>
      <c r="I34" s="106">
        <v>57.22</v>
      </c>
      <c r="J34" s="106">
        <v>145</v>
      </c>
      <c r="K34" s="106">
        <v>59.09</v>
      </c>
      <c r="L34" s="106">
        <v>85.97</v>
      </c>
    </row>
    <row r="35" spans="2:13" ht="12.75" customHeight="1" x14ac:dyDescent="0.2">
      <c r="B35" s="110">
        <v>2015</v>
      </c>
      <c r="C35" s="120">
        <v>602</v>
      </c>
      <c r="D35" s="106">
        <v>149</v>
      </c>
      <c r="E35" s="106">
        <v>85</v>
      </c>
      <c r="F35" s="106">
        <v>64</v>
      </c>
      <c r="G35" s="106">
        <v>295</v>
      </c>
      <c r="H35" s="106">
        <v>238</v>
      </c>
      <c r="I35" s="106">
        <v>56</v>
      </c>
      <c r="J35" s="106">
        <v>159</v>
      </c>
      <c r="K35" s="106">
        <v>61</v>
      </c>
      <c r="L35" s="106">
        <v>98</v>
      </c>
      <c r="M35" s="37"/>
    </row>
    <row r="36" spans="2:13" ht="12.75" customHeight="1" x14ac:dyDescent="0.2">
      <c r="B36" s="110">
        <v>2016</v>
      </c>
      <c r="C36" s="120">
        <v>614</v>
      </c>
      <c r="D36" s="106">
        <v>148</v>
      </c>
      <c r="E36" s="106">
        <v>83.93</v>
      </c>
      <c r="F36" s="106">
        <v>63.58</v>
      </c>
      <c r="G36" s="106">
        <v>293.97000000000003</v>
      </c>
      <c r="H36" s="106">
        <v>236.59</v>
      </c>
      <c r="I36" s="106">
        <v>57.38</v>
      </c>
      <c r="J36" s="112">
        <v>173.41</v>
      </c>
      <c r="K36" s="112">
        <v>62.04</v>
      </c>
      <c r="L36" s="112">
        <v>11.37</v>
      </c>
      <c r="M36" s="37"/>
    </row>
    <row r="37" spans="2:13" ht="12.75" customHeight="1" x14ac:dyDescent="0.2">
      <c r="B37" s="110">
        <v>2017</v>
      </c>
      <c r="C37" s="28">
        <v>590</v>
      </c>
      <c r="D37" s="19">
        <v>138</v>
      </c>
      <c r="E37" s="19">
        <v>78</v>
      </c>
      <c r="F37" s="19">
        <v>60</v>
      </c>
      <c r="G37" s="19">
        <v>280</v>
      </c>
      <c r="H37" s="19">
        <v>223</v>
      </c>
      <c r="I37" s="19">
        <v>56</v>
      </c>
      <c r="J37" s="19">
        <v>172</v>
      </c>
      <c r="K37" s="19">
        <v>60</v>
      </c>
      <c r="L37" s="19">
        <v>113</v>
      </c>
      <c r="M37" s="37"/>
    </row>
    <row r="38" spans="2:13" ht="12.75" customHeight="1" x14ac:dyDescent="0.2"/>
    <row r="39" spans="2:13" ht="12.75" customHeight="1" x14ac:dyDescent="0.2">
      <c r="B39" s="4" t="s">
        <v>146</v>
      </c>
    </row>
    <row r="40" spans="2:13" ht="12.75" customHeight="1" x14ac:dyDescent="0.2">
      <c r="B40" s="4" t="s">
        <v>147</v>
      </c>
    </row>
    <row r="41" spans="2:13" ht="12.75" customHeight="1" x14ac:dyDescent="0.2"/>
    <row r="42" spans="2:13" ht="12.75" customHeight="1" x14ac:dyDescent="0.2"/>
    <row r="43" spans="2:13" ht="12.75" customHeight="1" x14ac:dyDescent="0.2"/>
    <row r="44" spans="2:13" ht="12.75" customHeight="1" x14ac:dyDescent="0.2"/>
    <row r="45" spans="2:13" ht="12.75" customHeight="1" x14ac:dyDescent="0.2"/>
    <row r="46" spans="2:13" ht="12.75" customHeight="1" x14ac:dyDescent="0.2"/>
    <row r="47" spans="2:13" ht="12.75" customHeight="1" x14ac:dyDescent="0.2"/>
    <row r="48" spans="2:13" ht="12.75" customHeight="1" x14ac:dyDescent="0.2"/>
    <row r="49" ht="12.75" customHeight="1" x14ac:dyDescent="0.2"/>
    <row r="50" ht="12.75" customHeight="1" x14ac:dyDescent="0.2"/>
    <row r="51" ht="12.75" customHeight="1" x14ac:dyDescent="0.2"/>
    <row r="52" ht="12.75" customHeight="1" x14ac:dyDescent="0.2"/>
    <row r="53" ht="12.75" customHeight="1" x14ac:dyDescent="0.2"/>
  </sheetData>
  <sheetProtection selectLockedCells="1" selectUnlockedCells="1"/>
  <mergeCells count="7">
    <mergeCell ref="B22:L22"/>
    <mergeCell ref="J4:L4"/>
    <mergeCell ref="B6:L6"/>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rgb="FF9BC5D5"/>
  </sheetPr>
  <dimension ref="A1:AG41"/>
  <sheetViews>
    <sheetView showGridLines="0" zoomScaleNormal="100" zoomScaleSheetLayoutView="100" workbookViewId="0">
      <selection activeCell="L34" sqref="L34"/>
    </sheetView>
  </sheetViews>
  <sheetFormatPr baseColWidth="10" defaultRowHeight="12.75" x14ac:dyDescent="0.2"/>
  <cols>
    <col min="1" max="1" width="3.7109375" customWidth="1"/>
    <col min="2" max="2" width="5.85546875" customWidth="1"/>
    <col min="3" max="14" width="11.7109375" customWidth="1"/>
    <col min="15" max="17" width="8.28515625" customWidth="1"/>
    <col min="18" max="33" width="6.7109375" customWidth="1"/>
  </cols>
  <sheetData>
    <row r="1" spans="1:33" ht="15.75" x14ac:dyDescent="0.25">
      <c r="A1" s="15" t="str">
        <f>Inhaltsverzeichnis!B41&amp;" "&amp;Inhaltsverzeichnis!D41</f>
        <v>Tabelle 19: Berufsfachschulen: Lernende pro Lehrkraft, 1997–2017</v>
      </c>
    </row>
    <row r="3" spans="1:33" x14ac:dyDescent="0.2">
      <c r="O3" s="1"/>
      <c r="P3" s="1"/>
      <c r="Q3" s="1"/>
      <c r="R3" s="1"/>
      <c r="S3" s="1"/>
      <c r="T3" s="1"/>
      <c r="U3" s="1"/>
      <c r="V3" s="1"/>
      <c r="W3" s="1"/>
      <c r="X3" s="1"/>
      <c r="Y3" s="1"/>
      <c r="Z3" s="1"/>
      <c r="AA3" s="1"/>
      <c r="AB3" s="1"/>
      <c r="AC3" s="1"/>
      <c r="AD3" s="1"/>
      <c r="AE3" s="1"/>
      <c r="AF3" s="1"/>
      <c r="AG3" s="1"/>
    </row>
    <row r="4" spans="1:33" s="1" customFormat="1" ht="26.25" customHeight="1" x14ac:dyDescent="0.2">
      <c r="A4"/>
      <c r="B4" s="208" t="s">
        <v>30</v>
      </c>
      <c r="C4" s="208" t="s">
        <v>32</v>
      </c>
      <c r="D4" s="208"/>
      <c r="E4" s="208"/>
      <c r="F4" s="208" t="s">
        <v>148</v>
      </c>
      <c r="G4" s="208"/>
      <c r="H4" s="208"/>
      <c r="I4" s="208" t="s">
        <v>149</v>
      </c>
      <c r="J4" s="208"/>
      <c r="K4" s="208"/>
      <c r="L4" s="207" t="s">
        <v>150</v>
      </c>
      <c r="M4" s="208"/>
      <c r="N4" s="208"/>
      <c r="O4"/>
      <c r="P4"/>
      <c r="Q4"/>
    </row>
    <row r="5" spans="1:33" s="1" customFormat="1" ht="25.5" x14ac:dyDescent="0.2">
      <c r="A5"/>
      <c r="B5" s="208"/>
      <c r="C5" s="71" t="s">
        <v>151</v>
      </c>
      <c r="D5" s="71" t="s">
        <v>65</v>
      </c>
      <c r="E5" s="72" t="s">
        <v>184</v>
      </c>
      <c r="F5" s="71" t="s">
        <v>151</v>
      </c>
      <c r="G5" s="71" t="s">
        <v>65</v>
      </c>
      <c r="H5" s="72" t="s">
        <v>184</v>
      </c>
      <c r="I5" s="71" t="s">
        <v>151</v>
      </c>
      <c r="J5" s="71" t="s">
        <v>65</v>
      </c>
      <c r="K5" s="72" t="s">
        <v>184</v>
      </c>
      <c r="L5" s="71" t="s">
        <v>151</v>
      </c>
      <c r="M5" s="71" t="s">
        <v>65</v>
      </c>
      <c r="N5" s="72" t="s">
        <v>184</v>
      </c>
      <c r="O5"/>
      <c r="P5"/>
      <c r="Q5"/>
    </row>
    <row r="6" spans="1:33" s="1" customFormat="1" ht="12.75" customHeight="1" x14ac:dyDescent="0.2">
      <c r="A6"/>
      <c r="B6" s="18">
        <v>1997</v>
      </c>
      <c r="C6" s="19">
        <v>348</v>
      </c>
      <c r="D6" s="19">
        <v>12006</v>
      </c>
      <c r="E6" s="88">
        <v>34.5</v>
      </c>
      <c r="F6" s="19">
        <v>128</v>
      </c>
      <c r="G6" s="19">
        <v>3734</v>
      </c>
      <c r="H6" s="88">
        <v>29.3</v>
      </c>
      <c r="I6" s="19">
        <v>220</v>
      </c>
      <c r="J6" s="19">
        <v>8272</v>
      </c>
      <c r="K6" s="88">
        <v>37.5</v>
      </c>
      <c r="L6" s="19" t="s">
        <v>91</v>
      </c>
      <c r="M6" s="19" t="s">
        <v>91</v>
      </c>
      <c r="N6" s="19" t="s">
        <v>91</v>
      </c>
      <c r="O6"/>
      <c r="P6"/>
      <c r="Q6"/>
    </row>
    <row r="7" spans="1:33" ht="12.75" customHeight="1" x14ac:dyDescent="0.2">
      <c r="B7" s="18">
        <v>2000</v>
      </c>
      <c r="C7" s="19">
        <v>386</v>
      </c>
      <c r="D7" s="19">
        <v>13887</v>
      </c>
      <c r="E7" s="88">
        <v>36</v>
      </c>
      <c r="F7" s="19">
        <v>139</v>
      </c>
      <c r="G7" s="19">
        <v>4226</v>
      </c>
      <c r="H7" s="88">
        <v>30.5</v>
      </c>
      <c r="I7" s="19">
        <v>247</v>
      </c>
      <c r="J7" s="19">
        <v>9661</v>
      </c>
      <c r="K7" s="88">
        <v>39.1</v>
      </c>
      <c r="L7" s="19" t="s">
        <v>91</v>
      </c>
      <c r="M7" s="19" t="s">
        <v>91</v>
      </c>
      <c r="N7" s="19" t="s">
        <v>91</v>
      </c>
    </row>
    <row r="8" spans="1:33" ht="12.75" customHeight="1" x14ac:dyDescent="0.2">
      <c r="B8" s="18">
        <v>2005</v>
      </c>
      <c r="C8" s="19">
        <v>381</v>
      </c>
      <c r="D8" s="19">
        <v>14190</v>
      </c>
      <c r="E8" s="88">
        <v>37.200000000000003</v>
      </c>
      <c r="F8" s="19">
        <v>127</v>
      </c>
      <c r="G8" s="19">
        <v>4186</v>
      </c>
      <c r="H8" s="88">
        <v>33</v>
      </c>
      <c r="I8" s="19">
        <v>254</v>
      </c>
      <c r="J8" s="19">
        <v>10004</v>
      </c>
      <c r="K8" s="88">
        <v>39.299999999999997</v>
      </c>
      <c r="L8" s="19" t="s">
        <v>91</v>
      </c>
      <c r="M8" s="19" t="s">
        <v>91</v>
      </c>
      <c r="N8" s="19" t="s">
        <v>91</v>
      </c>
    </row>
    <row r="9" spans="1:33" ht="12.75" customHeight="1" x14ac:dyDescent="0.2">
      <c r="B9" s="18">
        <v>2006</v>
      </c>
      <c r="C9" s="19">
        <v>384</v>
      </c>
      <c r="D9" s="19">
        <v>14509</v>
      </c>
      <c r="E9" s="88">
        <v>37.799999999999997</v>
      </c>
      <c r="F9" s="19">
        <v>119</v>
      </c>
      <c r="G9" s="19">
        <v>4204</v>
      </c>
      <c r="H9" s="88">
        <v>35.200000000000003</v>
      </c>
      <c r="I9" s="19">
        <v>265</v>
      </c>
      <c r="J9" s="19">
        <v>10305</v>
      </c>
      <c r="K9" s="88">
        <v>38.9</v>
      </c>
      <c r="L9" s="19" t="s">
        <v>91</v>
      </c>
      <c r="M9" s="19" t="s">
        <v>91</v>
      </c>
      <c r="N9" s="19" t="s">
        <v>91</v>
      </c>
    </row>
    <row r="10" spans="1:33" ht="12.75" customHeight="1" x14ac:dyDescent="0.2">
      <c r="B10" s="18">
        <v>2007</v>
      </c>
      <c r="C10" s="19">
        <v>403</v>
      </c>
      <c r="D10" s="19">
        <v>15202</v>
      </c>
      <c r="E10" s="88">
        <v>37.700000000000003</v>
      </c>
      <c r="F10" s="19">
        <v>136</v>
      </c>
      <c r="G10" s="19">
        <v>4494</v>
      </c>
      <c r="H10" s="88">
        <v>33.200000000000003</v>
      </c>
      <c r="I10" s="19">
        <v>268</v>
      </c>
      <c r="J10" s="19">
        <v>10708</v>
      </c>
      <c r="K10" s="88">
        <v>40</v>
      </c>
      <c r="L10" s="19" t="s">
        <v>91</v>
      </c>
      <c r="M10" s="19" t="s">
        <v>91</v>
      </c>
      <c r="N10" s="19" t="s">
        <v>91</v>
      </c>
    </row>
    <row r="11" spans="1:33" ht="12.75" customHeight="1" x14ac:dyDescent="0.2">
      <c r="B11" s="18">
        <v>2008</v>
      </c>
      <c r="C11" s="19">
        <v>406</v>
      </c>
      <c r="D11" s="19">
        <v>15591</v>
      </c>
      <c r="E11" s="88">
        <v>38.4</v>
      </c>
      <c r="F11" s="19">
        <v>133</v>
      </c>
      <c r="G11" s="19">
        <v>4613</v>
      </c>
      <c r="H11" s="88">
        <v>34.700000000000003</v>
      </c>
      <c r="I11" s="19">
        <v>273</v>
      </c>
      <c r="J11" s="19">
        <v>10978</v>
      </c>
      <c r="K11" s="88">
        <v>40.200000000000003</v>
      </c>
      <c r="L11" s="19" t="s">
        <v>91</v>
      </c>
      <c r="M11" s="19" t="s">
        <v>91</v>
      </c>
      <c r="N11" s="19" t="s">
        <v>91</v>
      </c>
    </row>
    <row r="12" spans="1:33" ht="12.75" customHeight="1" x14ac:dyDescent="0.2">
      <c r="B12" s="18">
        <v>2009</v>
      </c>
      <c r="C12" s="19">
        <v>419</v>
      </c>
      <c r="D12" s="19">
        <v>15698</v>
      </c>
      <c r="E12" s="88">
        <v>37.5</v>
      </c>
      <c r="F12" s="19">
        <v>141</v>
      </c>
      <c r="G12" s="19">
        <v>4700</v>
      </c>
      <c r="H12" s="88">
        <v>33.299999999999997</v>
      </c>
      <c r="I12" s="19">
        <v>278</v>
      </c>
      <c r="J12" s="19">
        <v>10998</v>
      </c>
      <c r="K12" s="88">
        <v>39.6</v>
      </c>
      <c r="L12" s="19" t="s">
        <v>91</v>
      </c>
      <c r="M12" s="19" t="s">
        <v>91</v>
      </c>
      <c r="N12" s="19" t="s">
        <v>91</v>
      </c>
    </row>
    <row r="13" spans="1:33" ht="12.75" customHeight="1" x14ac:dyDescent="0.2">
      <c r="B13" s="18" t="s">
        <v>152</v>
      </c>
      <c r="C13" s="19">
        <v>573</v>
      </c>
      <c r="D13" s="19">
        <v>17767</v>
      </c>
      <c r="E13" s="88">
        <v>31</v>
      </c>
      <c r="F13" s="19">
        <v>148</v>
      </c>
      <c r="G13" s="19">
        <v>4737</v>
      </c>
      <c r="H13" s="88">
        <v>32</v>
      </c>
      <c r="I13" s="19">
        <v>291</v>
      </c>
      <c r="J13" s="19">
        <v>10820</v>
      </c>
      <c r="K13" s="88">
        <v>37.200000000000003</v>
      </c>
      <c r="L13" s="19">
        <v>134</v>
      </c>
      <c r="M13" s="19">
        <v>2210</v>
      </c>
      <c r="N13" s="88">
        <v>16.5</v>
      </c>
    </row>
    <row r="14" spans="1:33" ht="12.75" customHeight="1" x14ac:dyDescent="0.2">
      <c r="B14" s="18">
        <v>2011</v>
      </c>
      <c r="C14" s="19">
        <v>584</v>
      </c>
      <c r="D14" s="19">
        <v>17946</v>
      </c>
      <c r="E14" s="88">
        <v>30.7</v>
      </c>
      <c r="F14" s="19">
        <v>150</v>
      </c>
      <c r="G14" s="19">
        <v>4737</v>
      </c>
      <c r="H14" s="88">
        <v>31.6</v>
      </c>
      <c r="I14" s="19">
        <v>293</v>
      </c>
      <c r="J14" s="19">
        <v>10719</v>
      </c>
      <c r="K14" s="88">
        <v>36.6</v>
      </c>
      <c r="L14" s="19">
        <v>142</v>
      </c>
      <c r="M14" s="19">
        <v>2490</v>
      </c>
      <c r="N14" s="88">
        <v>17.5</v>
      </c>
    </row>
    <row r="15" spans="1:33" ht="12.75" customHeight="1" x14ac:dyDescent="0.2">
      <c r="B15" s="18">
        <v>2012</v>
      </c>
      <c r="C15" s="19">
        <v>602</v>
      </c>
      <c r="D15" s="19">
        <f>G15+J15+M15</f>
        <v>17924</v>
      </c>
      <c r="E15" s="88">
        <v>29.8</v>
      </c>
      <c r="F15" s="19">
        <v>148</v>
      </c>
      <c r="G15" s="19">
        <v>4661</v>
      </c>
      <c r="H15" s="88">
        <v>31.5</v>
      </c>
      <c r="I15" s="19">
        <v>305</v>
      </c>
      <c r="J15" s="19">
        <v>10510</v>
      </c>
      <c r="K15" s="88">
        <v>34.5</v>
      </c>
      <c r="L15" s="19">
        <v>149</v>
      </c>
      <c r="M15" s="19">
        <v>2753</v>
      </c>
      <c r="N15" s="88">
        <v>18.5</v>
      </c>
    </row>
    <row r="16" spans="1:33" ht="12.75" customHeight="1" x14ac:dyDescent="0.2">
      <c r="B16" s="18">
        <v>2013</v>
      </c>
      <c r="C16" s="19">
        <v>611</v>
      </c>
      <c r="D16" s="19">
        <f>G16+J16+M16</f>
        <v>17873</v>
      </c>
      <c r="E16" s="88">
        <v>29.25204582651391</v>
      </c>
      <c r="F16" s="19">
        <v>154</v>
      </c>
      <c r="G16" s="19">
        <v>4623</v>
      </c>
      <c r="H16" s="88">
        <v>30.019480519480521</v>
      </c>
      <c r="I16" s="19">
        <v>308</v>
      </c>
      <c r="J16" s="19">
        <v>10384</v>
      </c>
      <c r="K16" s="88">
        <v>33.714285714285715</v>
      </c>
      <c r="L16" s="19">
        <v>149</v>
      </c>
      <c r="M16" s="19">
        <v>2866</v>
      </c>
      <c r="N16" s="88">
        <v>19.234899328859061</v>
      </c>
    </row>
    <row r="17" spans="2:16" ht="12.75" customHeight="1" x14ac:dyDescent="0.2">
      <c r="B17" s="110">
        <v>2014</v>
      </c>
      <c r="C17" s="106">
        <v>595</v>
      </c>
      <c r="D17" s="106">
        <v>17910</v>
      </c>
      <c r="E17" s="111">
        <v>30.100840336134453</v>
      </c>
      <c r="F17" s="106">
        <v>148</v>
      </c>
      <c r="G17" s="112">
        <v>4528</v>
      </c>
      <c r="H17" s="111">
        <v>30.594594594594593</v>
      </c>
      <c r="I17" s="106">
        <v>302</v>
      </c>
      <c r="J17" s="112">
        <v>10349</v>
      </c>
      <c r="K17" s="111">
        <v>34.268211920529801</v>
      </c>
      <c r="L17" s="106">
        <v>145</v>
      </c>
      <c r="M17" s="112">
        <v>3033</v>
      </c>
      <c r="N17" s="111">
        <v>20.917241379310344</v>
      </c>
    </row>
    <row r="18" spans="2:16" ht="12.75" customHeight="1" x14ac:dyDescent="0.2">
      <c r="B18" s="110">
        <v>2015</v>
      </c>
      <c r="C18" s="106">
        <v>602</v>
      </c>
      <c r="D18" s="116">
        <v>17664</v>
      </c>
      <c r="E18" s="111">
        <v>29.342192691029901</v>
      </c>
      <c r="F18" s="106">
        <v>149</v>
      </c>
      <c r="G18" s="112">
        <v>4352</v>
      </c>
      <c r="H18" s="111">
        <f>G18/F18</f>
        <v>29.208053691275168</v>
      </c>
      <c r="I18" s="106">
        <v>295</v>
      </c>
      <c r="J18" s="112">
        <v>10014</v>
      </c>
      <c r="K18" s="111">
        <f>J18/I18</f>
        <v>33.945762711864404</v>
      </c>
      <c r="L18" s="106">
        <v>159</v>
      </c>
      <c r="M18" s="112">
        <v>3298</v>
      </c>
      <c r="N18" s="111">
        <v>20.742138364779873</v>
      </c>
    </row>
    <row r="19" spans="2:16" ht="12.75" customHeight="1" x14ac:dyDescent="0.2">
      <c r="B19" s="110">
        <v>2016</v>
      </c>
      <c r="C19" s="106">
        <v>614</v>
      </c>
      <c r="D19" s="116">
        <v>17779</v>
      </c>
      <c r="E19" s="111">
        <v>29.1</v>
      </c>
      <c r="F19" s="106">
        <v>148</v>
      </c>
      <c r="G19" s="112">
        <v>4262</v>
      </c>
      <c r="H19" s="111">
        <v>28.8</v>
      </c>
      <c r="I19" s="106">
        <v>293</v>
      </c>
      <c r="J19" s="112">
        <v>9869</v>
      </c>
      <c r="K19" s="111">
        <f>J19/I19</f>
        <v>33.682593856655288</v>
      </c>
      <c r="L19" s="112">
        <v>174</v>
      </c>
      <c r="M19" s="112">
        <v>3648</v>
      </c>
      <c r="N19" s="111">
        <v>21</v>
      </c>
      <c r="P19" s="37"/>
    </row>
    <row r="20" spans="2:16" ht="12.75" customHeight="1" x14ac:dyDescent="0.2">
      <c r="B20" s="110">
        <v>2017</v>
      </c>
      <c r="C20" s="106">
        <v>590</v>
      </c>
      <c r="D20" s="116">
        <v>17577</v>
      </c>
      <c r="E20" s="111">
        <f>D20/C20</f>
        <v>29.791525423728814</v>
      </c>
      <c r="F20" s="106">
        <v>138</v>
      </c>
      <c r="G20" s="112">
        <v>4139</v>
      </c>
      <c r="H20" s="111">
        <f>G20/F20</f>
        <v>29.992753623188406</v>
      </c>
      <c r="I20" s="106">
        <v>280</v>
      </c>
      <c r="J20" s="112">
        <v>9651</v>
      </c>
      <c r="K20" s="111">
        <f>J20/I20</f>
        <v>34.467857142857142</v>
      </c>
      <c r="L20" s="112">
        <v>172</v>
      </c>
      <c r="M20" s="112">
        <v>3787</v>
      </c>
      <c r="N20" s="111">
        <f>M20/L20</f>
        <v>22.017441860465116</v>
      </c>
      <c r="P20" s="37"/>
    </row>
    <row r="21" spans="2:16" ht="12.75" customHeight="1" x14ac:dyDescent="0.2"/>
    <row r="22" spans="2:16" ht="12.75" customHeight="1" x14ac:dyDescent="0.2">
      <c r="B22" s="4" t="s">
        <v>153</v>
      </c>
    </row>
    <row r="23" spans="2:16" ht="24" customHeight="1" x14ac:dyDescent="0.2">
      <c r="B23" s="209" t="s">
        <v>154</v>
      </c>
      <c r="C23" s="209"/>
      <c r="D23" s="209"/>
      <c r="E23" s="209"/>
      <c r="F23" s="209"/>
      <c r="G23" s="209"/>
      <c r="H23" s="209"/>
      <c r="I23" s="209"/>
      <c r="J23" s="209"/>
      <c r="K23" s="209"/>
      <c r="L23" s="209"/>
      <c r="M23" s="209"/>
      <c r="N23" s="209"/>
    </row>
    <row r="24" spans="2:16" ht="12.75" customHeight="1" x14ac:dyDescent="0.2"/>
    <row r="25" spans="2:16" ht="12.75" customHeight="1" x14ac:dyDescent="0.2">
      <c r="G25" s="37"/>
    </row>
    <row r="26" spans="2:16" ht="12.75" customHeight="1" x14ac:dyDescent="0.2">
      <c r="G26" s="37"/>
    </row>
    <row r="27" spans="2:16" ht="12.75" customHeight="1" x14ac:dyDescent="0.2">
      <c r="G27" s="37"/>
    </row>
    <row r="28" spans="2:16" ht="12.75" customHeight="1" x14ac:dyDescent="0.2">
      <c r="G28" s="37"/>
    </row>
    <row r="29" spans="2:16" ht="12.75" customHeight="1" x14ac:dyDescent="0.2">
      <c r="G29" s="37"/>
    </row>
    <row r="30" spans="2:16" ht="12.75" customHeight="1" x14ac:dyDescent="0.2">
      <c r="G30" s="37"/>
    </row>
    <row r="31" spans="2:16" ht="12.75" customHeight="1" x14ac:dyDescent="0.2">
      <c r="G31" s="37"/>
    </row>
    <row r="32" spans="2:16" ht="12.75" customHeight="1" x14ac:dyDescent="0.2">
      <c r="G32" s="37"/>
    </row>
    <row r="33" spans="7:7" x14ac:dyDescent="0.2">
      <c r="G33" s="37"/>
    </row>
    <row r="34" spans="7:7" x14ac:dyDescent="0.2">
      <c r="G34" s="37"/>
    </row>
    <row r="35" spans="7:7" x14ac:dyDescent="0.2">
      <c r="G35" s="37"/>
    </row>
    <row r="36" spans="7:7" x14ac:dyDescent="0.2">
      <c r="G36" s="37"/>
    </row>
    <row r="37" spans="7:7" x14ac:dyDescent="0.2">
      <c r="G37" s="37"/>
    </row>
    <row r="38" spans="7:7" x14ac:dyDescent="0.2">
      <c r="G38" s="37"/>
    </row>
    <row r="39" spans="7:7" x14ac:dyDescent="0.2">
      <c r="G39" s="37"/>
    </row>
    <row r="40" spans="7:7" x14ac:dyDescent="0.2">
      <c r="G40" s="37"/>
    </row>
    <row r="41" spans="7:7" x14ac:dyDescent="0.2">
      <c r="G41" s="37"/>
    </row>
  </sheetData>
  <sheetProtection selectLockedCells="1" selectUnlockedCells="1"/>
  <mergeCells count="6">
    <mergeCell ref="L4:N4"/>
    <mergeCell ref="B23:N23"/>
    <mergeCell ref="B4:B5"/>
    <mergeCell ref="C4:E4"/>
    <mergeCell ref="F4:H4"/>
    <mergeCell ref="I4:K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rgb="FF9BC5D5"/>
  </sheetPr>
  <dimension ref="A1:AG27"/>
  <sheetViews>
    <sheetView showGridLines="0" zoomScaleNormal="100" zoomScaleSheetLayoutView="100" workbookViewId="0">
      <selection activeCell="E20" sqref="E20"/>
    </sheetView>
  </sheetViews>
  <sheetFormatPr baseColWidth="10" defaultRowHeight="12.75" x14ac:dyDescent="0.2"/>
  <cols>
    <col min="1" max="1" width="3.7109375" customWidth="1"/>
    <col min="2" max="2" width="5.85546875" customWidth="1"/>
    <col min="3" max="9" width="11.7109375" customWidth="1"/>
    <col min="10" max="10" width="13.42578125" customWidth="1"/>
    <col min="11" max="17" width="8.28515625" customWidth="1"/>
    <col min="18" max="33" width="6.7109375" customWidth="1"/>
  </cols>
  <sheetData>
    <row r="1" spans="1:33" ht="15.75" x14ac:dyDescent="0.25">
      <c r="A1" s="15" t="str">
        <f>Inhaltsverzeichnis!B42&amp;" "&amp;Inhaltsverzeichnis!D42</f>
        <v>Tabelle 20: Berufsfachschulen: Durchschnittsalter, 1997–2017</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63" t="s">
        <v>30</v>
      </c>
      <c r="C4" s="65" t="s">
        <v>32</v>
      </c>
      <c r="D4" s="65" t="s">
        <v>53</v>
      </c>
      <c r="E4" s="65" t="s">
        <v>70</v>
      </c>
      <c r="F4"/>
      <c r="G4"/>
      <c r="H4"/>
      <c r="I4"/>
      <c r="J4"/>
      <c r="K4"/>
      <c r="L4"/>
      <c r="M4"/>
      <c r="N4"/>
      <c r="O4"/>
      <c r="P4"/>
      <c r="Q4"/>
    </row>
    <row r="5" spans="1:33" s="1" customFormat="1" ht="12.75" customHeight="1" x14ac:dyDescent="0.2">
      <c r="A5"/>
      <c r="B5" s="18">
        <v>1997</v>
      </c>
      <c r="C5" s="20">
        <v>43.3</v>
      </c>
      <c r="D5" s="20">
        <v>43.9</v>
      </c>
      <c r="E5" s="20">
        <v>41.5</v>
      </c>
      <c r="F5"/>
      <c r="G5"/>
      <c r="H5"/>
      <c r="I5"/>
      <c r="J5"/>
      <c r="K5"/>
      <c r="L5"/>
      <c r="M5"/>
      <c r="N5"/>
      <c r="O5"/>
      <c r="P5"/>
      <c r="Q5"/>
    </row>
    <row r="6" spans="1:33" s="1" customFormat="1" ht="12.75" customHeight="1" x14ac:dyDescent="0.2">
      <c r="A6"/>
      <c r="B6" s="18">
        <v>2000</v>
      </c>
      <c r="C6" s="20">
        <v>43.9</v>
      </c>
      <c r="D6" s="20">
        <v>44.6</v>
      </c>
      <c r="E6" s="20">
        <v>42.1</v>
      </c>
      <c r="F6"/>
      <c r="G6"/>
      <c r="H6"/>
      <c r="I6"/>
      <c r="J6"/>
      <c r="K6"/>
      <c r="L6"/>
      <c r="M6"/>
      <c r="N6"/>
      <c r="O6"/>
      <c r="P6"/>
      <c r="Q6"/>
    </row>
    <row r="7" spans="1:33" ht="12.75" customHeight="1" x14ac:dyDescent="0.2">
      <c r="B7" s="18">
        <v>2005</v>
      </c>
      <c r="C7" s="20">
        <v>46.5</v>
      </c>
      <c r="D7" s="99">
        <v>47</v>
      </c>
      <c r="E7" s="20">
        <v>45.3</v>
      </c>
    </row>
    <row r="8" spans="1:33" ht="12.75" customHeight="1" x14ac:dyDescent="0.2">
      <c r="B8" s="18">
        <v>2006</v>
      </c>
      <c r="C8" s="20">
        <v>46.8</v>
      </c>
      <c r="D8" s="20">
        <v>47.3</v>
      </c>
      <c r="E8" s="20">
        <v>45.4</v>
      </c>
    </row>
    <row r="9" spans="1:33" ht="12.75" customHeight="1" x14ac:dyDescent="0.2">
      <c r="B9" s="18">
        <v>2007</v>
      </c>
      <c r="C9" s="20">
        <v>46.8</v>
      </c>
      <c r="D9" s="20">
        <v>47.5</v>
      </c>
      <c r="E9" s="20">
        <v>45.2</v>
      </c>
    </row>
    <row r="10" spans="1:33" ht="12.75" customHeight="1" x14ac:dyDescent="0.2">
      <c r="B10" s="18">
        <v>2008</v>
      </c>
      <c r="C10" s="20">
        <v>46.9</v>
      </c>
      <c r="D10" s="20">
        <v>47.4</v>
      </c>
      <c r="E10" s="20">
        <v>45.5</v>
      </c>
    </row>
    <row r="11" spans="1:33" ht="12.75" customHeight="1" x14ac:dyDescent="0.2">
      <c r="B11" s="18">
        <v>2009</v>
      </c>
      <c r="C11" s="20">
        <v>47.2</v>
      </c>
      <c r="D11" s="20">
        <v>47.7</v>
      </c>
      <c r="E11" s="20">
        <v>46.1</v>
      </c>
    </row>
    <row r="12" spans="1:33" ht="12.75" customHeight="1" x14ac:dyDescent="0.2">
      <c r="B12" s="18">
        <v>2010</v>
      </c>
      <c r="C12" s="20">
        <v>47.2</v>
      </c>
      <c r="D12" s="20">
        <v>47.6</v>
      </c>
      <c r="E12" s="20">
        <v>46.3</v>
      </c>
    </row>
    <row r="13" spans="1:33" ht="12.75" customHeight="1" x14ac:dyDescent="0.2">
      <c r="B13" s="18">
        <v>2011</v>
      </c>
      <c r="C13" s="20">
        <v>47.5</v>
      </c>
      <c r="D13" s="20">
        <v>48.2</v>
      </c>
      <c r="E13" s="20">
        <v>46.2</v>
      </c>
    </row>
    <row r="14" spans="1:33" ht="12.75" customHeight="1" x14ac:dyDescent="0.2">
      <c r="B14" s="18">
        <v>2012</v>
      </c>
      <c r="C14" s="20">
        <v>47.6</v>
      </c>
      <c r="D14" s="20">
        <v>48.1</v>
      </c>
      <c r="E14" s="20">
        <v>46.8</v>
      </c>
    </row>
    <row r="15" spans="1:33" ht="12.75" customHeight="1" x14ac:dyDescent="0.2">
      <c r="B15" s="18">
        <v>2013</v>
      </c>
      <c r="C15" s="20">
        <v>47.7</v>
      </c>
      <c r="D15" s="20">
        <v>48.2</v>
      </c>
      <c r="E15" s="20">
        <v>46.7</v>
      </c>
    </row>
    <row r="16" spans="1:33" ht="12.75" customHeight="1" x14ac:dyDescent="0.2">
      <c r="B16" s="113">
        <v>2014</v>
      </c>
      <c r="C16" s="114">
        <v>47.9</v>
      </c>
      <c r="D16" s="114">
        <v>48.5</v>
      </c>
      <c r="E16" s="114">
        <v>46.8</v>
      </c>
    </row>
    <row r="17" spans="2:5" ht="12.75" customHeight="1" x14ac:dyDescent="0.2">
      <c r="B17" s="113">
        <v>2015</v>
      </c>
      <c r="C17" s="109">
        <v>48</v>
      </c>
      <c r="D17" s="109">
        <v>49</v>
      </c>
      <c r="E17" s="114">
        <v>46.6</v>
      </c>
    </row>
    <row r="18" spans="2:5" ht="12.75" customHeight="1" x14ac:dyDescent="0.2">
      <c r="B18" s="113">
        <v>2016</v>
      </c>
      <c r="C18" s="109">
        <v>47.911900000000003</v>
      </c>
      <c r="D18" s="109">
        <v>48.654200000000003</v>
      </c>
      <c r="E18" s="109">
        <v>46.881799999999998</v>
      </c>
    </row>
    <row r="19" spans="2:5" ht="12.75" customHeight="1" x14ac:dyDescent="0.2">
      <c r="B19" s="113">
        <v>2017</v>
      </c>
      <c r="C19" s="109">
        <v>47.736640000000001</v>
      </c>
      <c r="D19" s="109">
        <v>48.535670000000003</v>
      </c>
      <c r="E19" s="109">
        <v>47.736640000000001</v>
      </c>
    </row>
    <row r="20" spans="2:5" ht="12.75" customHeight="1" x14ac:dyDescent="0.2"/>
    <row r="21" spans="2:5" ht="12.75" customHeight="1" x14ac:dyDescent="0.2"/>
    <row r="22" spans="2:5" ht="12.75" customHeight="1" x14ac:dyDescent="0.2"/>
    <row r="23" spans="2:5" ht="12.75" customHeight="1" x14ac:dyDescent="0.2"/>
    <row r="24" spans="2:5" ht="12.75" customHeight="1" x14ac:dyDescent="0.2"/>
    <row r="25" spans="2:5" ht="12.75" customHeight="1" x14ac:dyDescent="0.2"/>
    <row r="26" spans="2:5" ht="12.75" customHeight="1" x14ac:dyDescent="0.2"/>
    <row r="27" spans="2:5" ht="12.75" customHeight="1" x14ac:dyDescent="0.2"/>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9BC5D5"/>
  </sheetPr>
  <dimension ref="A1:AG26"/>
  <sheetViews>
    <sheetView showGridLines="0" zoomScaleNormal="100" zoomScaleSheetLayoutView="100" workbookViewId="0">
      <selection activeCell="O38" sqref="O38"/>
    </sheetView>
  </sheetViews>
  <sheetFormatPr baseColWidth="10" defaultRowHeight="12.75" x14ac:dyDescent="0.2"/>
  <cols>
    <col min="1" max="1" width="3.7109375" customWidth="1"/>
    <col min="2" max="2" width="24.7109375" customWidth="1"/>
    <col min="3" max="14" width="11.7109375" customWidth="1"/>
    <col min="15" max="17" width="8.28515625" customWidth="1"/>
    <col min="18" max="33" width="6.7109375" customWidth="1"/>
  </cols>
  <sheetData>
    <row r="1" spans="1:33" ht="15.75" x14ac:dyDescent="0.25">
      <c r="A1" s="15" t="str">
        <f>Inhaltsverzeichnis!B43&amp;" "&amp;Inhaltsverzeichnis!D43</f>
        <v>Tabelle 21: Berufsfachschulen: Lehrkräfte nach Alter und Geschlecht, 2017/18</v>
      </c>
    </row>
    <row r="3" spans="1:33" ht="12.75" customHeight="1" x14ac:dyDescent="0.2">
      <c r="G3" s="1"/>
      <c r="H3" s="1"/>
      <c r="I3" s="1"/>
      <c r="J3" s="1"/>
      <c r="K3" s="1"/>
      <c r="L3" s="1"/>
      <c r="M3" s="1"/>
      <c r="N3" s="1"/>
      <c r="O3" s="1"/>
      <c r="P3" s="1"/>
      <c r="Q3" s="1"/>
      <c r="R3" s="1"/>
      <c r="S3" s="1"/>
      <c r="T3" s="1"/>
      <c r="U3" s="1"/>
      <c r="V3" s="1"/>
      <c r="W3" s="1"/>
      <c r="X3" s="1"/>
      <c r="Y3" s="1"/>
      <c r="Z3" s="1"/>
      <c r="AA3" s="1"/>
      <c r="AB3" s="1"/>
      <c r="AC3" s="1"/>
      <c r="AD3" s="1"/>
      <c r="AE3" s="1"/>
      <c r="AF3" s="1"/>
      <c r="AG3" s="1"/>
    </row>
    <row r="4" spans="1:33" s="1" customFormat="1" ht="12.75" customHeight="1" x14ac:dyDescent="0.2">
      <c r="A4"/>
      <c r="B4" s="188" t="s">
        <v>84</v>
      </c>
      <c r="C4" s="187" t="s">
        <v>32</v>
      </c>
      <c r="D4" s="185" t="s">
        <v>72</v>
      </c>
      <c r="E4" s="185"/>
      <c r="F4" s="185"/>
      <c r="G4" s="185"/>
      <c r="H4" s="185"/>
      <c r="I4" s="185"/>
      <c r="J4" s="185"/>
      <c r="K4" s="185"/>
      <c r="L4" s="185"/>
      <c r="M4" s="185"/>
      <c r="N4" s="188" t="s">
        <v>94</v>
      </c>
      <c r="O4"/>
      <c r="P4"/>
      <c r="Q4"/>
    </row>
    <row r="5" spans="1:33" s="1" customFormat="1" x14ac:dyDescent="0.2">
      <c r="A5"/>
      <c r="B5" s="188"/>
      <c r="C5" s="187"/>
      <c r="D5" s="59" t="s">
        <v>74</v>
      </c>
      <c r="E5" s="59" t="s">
        <v>75</v>
      </c>
      <c r="F5" s="59" t="s">
        <v>76</v>
      </c>
      <c r="G5" s="59" t="s">
        <v>77</v>
      </c>
      <c r="H5" s="59" t="s">
        <v>78</v>
      </c>
      <c r="I5" s="59" t="s">
        <v>79</v>
      </c>
      <c r="J5" s="59" t="s">
        <v>80</v>
      </c>
      <c r="K5" s="59" t="s">
        <v>81</v>
      </c>
      <c r="L5" s="59" t="s">
        <v>82</v>
      </c>
      <c r="M5" s="59" t="s">
        <v>83</v>
      </c>
      <c r="N5" s="188"/>
      <c r="O5"/>
      <c r="P5"/>
      <c r="Q5"/>
    </row>
    <row r="6" spans="1:33" s="1" customFormat="1" ht="12.75" customHeight="1" x14ac:dyDescent="0.2">
      <c r="A6"/>
      <c r="B6" s="27" t="s">
        <v>32</v>
      </c>
      <c r="C6" s="124">
        <v>1000</v>
      </c>
      <c r="D6" s="124">
        <v>0</v>
      </c>
      <c r="E6" s="124">
        <v>43</v>
      </c>
      <c r="F6" s="124">
        <v>96</v>
      </c>
      <c r="G6" s="124">
        <v>104</v>
      </c>
      <c r="H6" s="124">
        <v>123</v>
      </c>
      <c r="I6" s="124">
        <v>134</v>
      </c>
      <c r="J6" s="124">
        <v>200</v>
      </c>
      <c r="K6" s="124">
        <v>161</v>
      </c>
      <c r="L6" s="124">
        <v>124</v>
      </c>
      <c r="M6" s="124">
        <v>15</v>
      </c>
      <c r="N6" s="176">
        <v>47.8</v>
      </c>
      <c r="O6"/>
      <c r="P6"/>
      <c r="Q6" s="37"/>
      <c r="R6" s="160"/>
    </row>
    <row r="7" spans="1:33" ht="12.75" customHeight="1" x14ac:dyDescent="0.2">
      <c r="B7" s="30" t="s">
        <v>53</v>
      </c>
      <c r="C7" s="125">
        <v>573</v>
      </c>
      <c r="D7" s="125">
        <v>0</v>
      </c>
      <c r="E7" s="125">
        <v>19</v>
      </c>
      <c r="F7" s="125">
        <v>41</v>
      </c>
      <c r="G7" s="125">
        <v>61</v>
      </c>
      <c r="H7" s="125">
        <v>76</v>
      </c>
      <c r="I7" s="125">
        <v>74</v>
      </c>
      <c r="J7" s="125">
        <v>120</v>
      </c>
      <c r="K7" s="125">
        <v>90</v>
      </c>
      <c r="L7" s="125">
        <v>80</v>
      </c>
      <c r="M7" s="125">
        <v>11</v>
      </c>
      <c r="N7" s="109">
        <v>48.6</v>
      </c>
    </row>
    <row r="8" spans="1:33" ht="12.75" customHeight="1" x14ac:dyDescent="0.2">
      <c r="B8" s="30" t="s">
        <v>70</v>
      </c>
      <c r="C8" s="125">
        <v>427</v>
      </c>
      <c r="D8" s="125">
        <v>0</v>
      </c>
      <c r="E8" s="125">
        <v>24</v>
      </c>
      <c r="F8" s="125">
        <v>55</v>
      </c>
      <c r="G8" s="125">
        <v>43</v>
      </c>
      <c r="H8" s="125">
        <v>47</v>
      </c>
      <c r="I8" s="125">
        <v>60</v>
      </c>
      <c r="J8" s="125">
        <v>80</v>
      </c>
      <c r="K8" s="125">
        <v>71</v>
      </c>
      <c r="L8" s="125">
        <v>44</v>
      </c>
      <c r="M8" s="125">
        <v>4</v>
      </c>
      <c r="N8" s="109">
        <v>46.7</v>
      </c>
    </row>
    <row r="9" spans="1:33" ht="12.75" customHeight="1" x14ac:dyDescent="0.2"/>
    <row r="10" spans="1:33" ht="12.75" customHeight="1" x14ac:dyDescent="0.2"/>
    <row r="11" spans="1:33" ht="12.75" customHeight="1" x14ac:dyDescent="0.2"/>
    <row r="13" spans="1:33" ht="12.75" customHeight="1" x14ac:dyDescent="0.2"/>
    <row r="14" spans="1:33" ht="12.75" customHeight="1" x14ac:dyDescent="0.2"/>
    <row r="15" spans="1:33" ht="12.75" customHeight="1" x14ac:dyDescent="0.2"/>
    <row r="16" spans="1:33"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sheetData>
  <sheetProtection selectLockedCells="1" selectUnlockedCells="1"/>
  <mergeCells count="4">
    <mergeCell ref="B4:B5"/>
    <mergeCell ref="C4:C5"/>
    <mergeCell ref="D4:M4"/>
    <mergeCell ref="N4:N5"/>
  </mergeCells>
  <phoneticPr fontId="2" type="noConversion"/>
  <pageMargins left="0.77013888888888893" right="0.59027777777777779" top="0.8" bottom="0.85" header="0.51180555555555551" footer="0.51180555555555551"/>
  <pageSetup paperSize="9" scale="66" firstPageNumber="0" orientation="portrait" horizontalDpi="300" verticalDpi="300"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rgb="FF9BC5D5"/>
  </sheetPr>
  <dimension ref="A1:AG37"/>
  <sheetViews>
    <sheetView showGridLines="0" zoomScaleNormal="100" zoomScaleSheetLayoutView="100" workbookViewId="0">
      <selection activeCell="J11" sqref="J11"/>
    </sheetView>
  </sheetViews>
  <sheetFormatPr baseColWidth="10" defaultRowHeight="12.75" x14ac:dyDescent="0.2"/>
  <cols>
    <col min="1" max="1" width="3.7109375" customWidth="1"/>
    <col min="2" max="2" width="24.7109375" customWidth="1"/>
    <col min="3" max="10" width="11.7109375" customWidth="1"/>
    <col min="11" max="11" width="4.28515625" customWidth="1"/>
    <col min="12" max="14" width="8.42578125" customWidth="1"/>
    <col min="15" max="17" width="8.28515625" customWidth="1"/>
    <col min="18" max="18" width="20.140625" bestFit="1" customWidth="1"/>
    <col min="19" max="20" width="21.28515625" bestFit="1" customWidth="1"/>
    <col min="21" max="21" width="11.42578125" bestFit="1" customWidth="1"/>
    <col min="22" max="22" width="7.28515625" bestFit="1" customWidth="1"/>
    <col min="23" max="24" width="8.28515625" bestFit="1" customWidth="1"/>
    <col min="25" max="33" width="6.7109375" customWidth="1"/>
  </cols>
  <sheetData>
    <row r="1" spans="1:33" ht="15.75" x14ac:dyDescent="0.25">
      <c r="A1" s="15" t="str">
        <f>Inhaltsverzeichnis!B44&amp;" "&amp;Inhaltsverzeichnis!D44</f>
        <v>Tabelle 22: Berufsfachschulen: Beschäftigungsgrad nach Geschlecht, 2017/18</v>
      </c>
    </row>
    <row r="3" spans="1:33" ht="15.75" x14ac:dyDescent="0.25">
      <c r="B3" s="15" t="s">
        <v>242</v>
      </c>
    </row>
    <row r="4" spans="1:33" ht="12.75" customHeight="1" x14ac:dyDescent="0.2">
      <c r="G4" s="1"/>
      <c r="H4" s="1"/>
      <c r="I4" s="1"/>
      <c r="J4" s="1"/>
      <c r="K4" s="1"/>
      <c r="L4" s="1"/>
      <c r="M4" s="1"/>
      <c r="N4" s="1"/>
      <c r="O4" s="1"/>
      <c r="P4" s="1"/>
      <c r="Q4" s="1"/>
      <c r="R4" s="1"/>
      <c r="S4" s="1"/>
      <c r="T4" s="1"/>
      <c r="U4" s="1"/>
      <c r="V4" s="1"/>
      <c r="W4" s="1"/>
      <c r="X4" s="1"/>
      <c r="Y4" s="1"/>
      <c r="Z4" s="1"/>
      <c r="AA4" s="1"/>
      <c r="AB4" s="1"/>
      <c r="AC4" s="1"/>
      <c r="AD4" s="1"/>
      <c r="AE4" s="1"/>
      <c r="AF4" s="1"/>
      <c r="AG4" s="1"/>
    </row>
    <row r="5" spans="1:33" s="1" customFormat="1" ht="12.75" customHeight="1" x14ac:dyDescent="0.2">
      <c r="A5"/>
      <c r="B5" s="210" t="s">
        <v>84</v>
      </c>
      <c r="C5" s="211" t="s">
        <v>119</v>
      </c>
      <c r="D5" s="212" t="s">
        <v>86</v>
      </c>
      <c r="E5" s="212"/>
      <c r="F5" s="212"/>
      <c r="G5" s="212"/>
      <c r="H5" s="212"/>
      <c r="I5" s="212"/>
      <c r="J5" s="212"/>
      <c r="K5"/>
      <c r="L5"/>
      <c r="M5"/>
      <c r="N5" t="s">
        <v>213</v>
      </c>
      <c r="O5"/>
      <c r="P5"/>
      <c r="Q5"/>
    </row>
    <row r="6" spans="1:33" s="1" customFormat="1" ht="12.75" customHeight="1" x14ac:dyDescent="0.2">
      <c r="A6"/>
      <c r="B6" s="210"/>
      <c r="C6" s="211"/>
      <c r="D6" s="212" t="s">
        <v>51</v>
      </c>
      <c r="E6" s="212"/>
      <c r="F6" s="212"/>
      <c r="G6" s="212" t="s">
        <v>97</v>
      </c>
      <c r="H6" s="212"/>
      <c r="I6" s="212"/>
      <c r="J6" s="213" t="s">
        <v>120</v>
      </c>
      <c r="K6"/>
      <c r="L6"/>
      <c r="M6"/>
      <c r="N6"/>
      <c r="O6"/>
      <c r="P6"/>
      <c r="Q6"/>
    </row>
    <row r="7" spans="1:33" x14ac:dyDescent="0.2">
      <c r="B7" s="210"/>
      <c r="C7" s="211"/>
      <c r="D7" s="76" t="s">
        <v>88</v>
      </c>
      <c r="E7" s="76" t="s">
        <v>89</v>
      </c>
      <c r="F7" s="76" t="s">
        <v>90</v>
      </c>
      <c r="G7" s="76" t="s">
        <v>88</v>
      </c>
      <c r="H7" s="76" t="s">
        <v>89</v>
      </c>
      <c r="I7" s="76" t="s">
        <v>90</v>
      </c>
      <c r="J7" s="213"/>
    </row>
    <row r="8" spans="1:33" ht="12.75" customHeight="1" x14ac:dyDescent="0.2">
      <c r="B8" s="45" t="s">
        <v>32</v>
      </c>
      <c r="C8" s="124">
        <v>1000</v>
      </c>
      <c r="D8" s="77">
        <v>394</v>
      </c>
      <c r="E8" s="77">
        <v>350</v>
      </c>
      <c r="F8" s="77">
        <v>256</v>
      </c>
      <c r="G8" s="87">
        <v>39.4</v>
      </c>
      <c r="H8" s="87">
        <v>35</v>
      </c>
      <c r="I8" s="87">
        <v>25.6</v>
      </c>
      <c r="J8" s="36">
        <v>0.62</v>
      </c>
    </row>
    <row r="9" spans="1:33" ht="12.75" customHeight="1" x14ac:dyDescent="0.2">
      <c r="B9" s="46" t="s">
        <v>53</v>
      </c>
      <c r="C9" s="125">
        <v>573</v>
      </c>
      <c r="D9" s="78">
        <v>190</v>
      </c>
      <c r="E9" s="78">
        <v>191</v>
      </c>
      <c r="F9" s="78">
        <v>192</v>
      </c>
      <c r="G9" s="115">
        <v>33.200000000000003</v>
      </c>
      <c r="H9" s="115">
        <v>33.299999999999997</v>
      </c>
      <c r="I9" s="115">
        <v>33.5</v>
      </c>
      <c r="J9" s="86">
        <v>0.67</v>
      </c>
    </row>
    <row r="10" spans="1:33" ht="12.75" customHeight="1" x14ac:dyDescent="0.2">
      <c r="B10" s="46" t="s">
        <v>70</v>
      </c>
      <c r="C10" s="125">
        <v>427</v>
      </c>
      <c r="D10" s="78">
        <v>204</v>
      </c>
      <c r="E10" s="78">
        <v>159</v>
      </c>
      <c r="F10" s="78">
        <v>64</v>
      </c>
      <c r="G10" s="115">
        <v>47.8</v>
      </c>
      <c r="H10" s="115">
        <v>37.200000000000003</v>
      </c>
      <c r="I10" s="115">
        <v>15</v>
      </c>
      <c r="J10" s="86">
        <v>0.54</v>
      </c>
    </row>
    <row r="11" spans="1:33" ht="12.75" customHeight="1" x14ac:dyDescent="0.2">
      <c r="B11" s="138"/>
      <c r="C11" s="139"/>
      <c r="D11" s="140"/>
      <c r="E11" s="140"/>
      <c r="F11" s="140"/>
      <c r="G11" s="141"/>
      <c r="H11" s="141"/>
      <c r="I11" s="141"/>
      <c r="J11" s="142"/>
    </row>
    <row r="12" spans="1:33" ht="12.75" customHeight="1" x14ac:dyDescent="0.2">
      <c r="B12" s="138"/>
      <c r="C12" s="139"/>
      <c r="D12" s="140"/>
      <c r="E12" s="140"/>
      <c r="F12" s="140"/>
      <c r="G12" s="141"/>
      <c r="H12" s="141"/>
      <c r="I12" s="141"/>
      <c r="J12" s="142"/>
    </row>
    <row r="13" spans="1:33" ht="15.75" x14ac:dyDescent="0.25">
      <c r="B13" s="15" t="s">
        <v>197</v>
      </c>
    </row>
    <row r="15" spans="1:33" x14ac:dyDescent="0.2">
      <c r="B15" s="210" t="s">
        <v>84</v>
      </c>
      <c r="C15" s="211" t="s">
        <v>119</v>
      </c>
      <c r="D15" s="212" t="s">
        <v>86</v>
      </c>
      <c r="E15" s="212"/>
      <c r="F15" s="212"/>
      <c r="G15" s="212"/>
      <c r="H15" s="212"/>
      <c r="I15" s="212"/>
      <c r="J15" s="212"/>
    </row>
    <row r="16" spans="1:33" x14ac:dyDescent="0.2">
      <c r="B16" s="210"/>
      <c r="C16" s="211"/>
      <c r="D16" s="212" t="s">
        <v>51</v>
      </c>
      <c r="E16" s="212"/>
      <c r="F16" s="212"/>
      <c r="G16" s="212" t="s">
        <v>97</v>
      </c>
      <c r="H16" s="212"/>
      <c r="I16" s="212"/>
      <c r="J16" s="213" t="s">
        <v>120</v>
      </c>
    </row>
    <row r="17" spans="2:10" x14ac:dyDescent="0.2">
      <c r="B17" s="210"/>
      <c r="C17" s="211"/>
      <c r="D17" s="136" t="s">
        <v>88</v>
      </c>
      <c r="E17" s="136" t="s">
        <v>89</v>
      </c>
      <c r="F17" s="136" t="s">
        <v>90</v>
      </c>
      <c r="G17" s="136" t="s">
        <v>88</v>
      </c>
      <c r="H17" s="136" t="s">
        <v>89</v>
      </c>
      <c r="I17" s="136" t="s">
        <v>90</v>
      </c>
      <c r="J17" s="213"/>
    </row>
    <row r="18" spans="2:10" x14ac:dyDescent="0.2">
      <c r="B18" s="45" t="s">
        <v>32</v>
      </c>
      <c r="C18" s="124">
        <v>1057</v>
      </c>
      <c r="D18" s="77">
        <v>483</v>
      </c>
      <c r="E18" s="77">
        <v>323</v>
      </c>
      <c r="F18" s="77">
        <v>251</v>
      </c>
      <c r="G18" s="87">
        <v>45.7</v>
      </c>
      <c r="H18" s="87">
        <v>30.6</v>
      </c>
      <c r="I18" s="87">
        <v>23.7</v>
      </c>
      <c r="J18" s="36">
        <v>0.56000000000000005</v>
      </c>
    </row>
    <row r="19" spans="2:10" x14ac:dyDescent="0.2">
      <c r="B19" s="46" t="s">
        <v>53</v>
      </c>
      <c r="C19" s="125">
        <v>699</v>
      </c>
      <c r="D19" s="78">
        <v>294</v>
      </c>
      <c r="E19" s="78">
        <v>194</v>
      </c>
      <c r="F19" s="78">
        <v>211</v>
      </c>
      <c r="G19" s="115">
        <v>42.1</v>
      </c>
      <c r="H19" s="115">
        <v>27.8</v>
      </c>
      <c r="I19" s="115">
        <v>30.2</v>
      </c>
      <c r="J19" s="86">
        <v>0.6</v>
      </c>
    </row>
    <row r="20" spans="2:10" x14ac:dyDescent="0.2">
      <c r="B20" s="46" t="s">
        <v>70</v>
      </c>
      <c r="C20" s="125">
        <v>358</v>
      </c>
      <c r="D20" s="78">
        <v>189</v>
      </c>
      <c r="E20" s="78">
        <v>129</v>
      </c>
      <c r="F20" s="78">
        <v>40</v>
      </c>
      <c r="G20" s="115">
        <v>52.8</v>
      </c>
      <c r="H20" s="115">
        <v>36</v>
      </c>
      <c r="I20" s="115">
        <v>11.2</v>
      </c>
      <c r="J20" s="86">
        <v>0.49</v>
      </c>
    </row>
    <row r="21" spans="2:10" ht="12.75" customHeight="1" x14ac:dyDescent="0.2">
      <c r="B21" s="138"/>
      <c r="C21" s="139"/>
      <c r="D21" s="140"/>
      <c r="E21" s="140"/>
      <c r="F21" s="140"/>
      <c r="G21" s="141"/>
      <c r="H21" s="141"/>
      <c r="I21" s="141"/>
      <c r="J21" s="142"/>
    </row>
    <row r="22" spans="2:10" ht="12.75" customHeight="1" x14ac:dyDescent="0.2"/>
    <row r="23" spans="2:10" ht="12.75" customHeight="1" x14ac:dyDescent="0.2"/>
    <row r="24" spans="2:10" ht="12.75" customHeight="1" x14ac:dyDescent="0.2"/>
    <row r="25" spans="2:10" ht="12.75" customHeight="1" x14ac:dyDescent="0.2"/>
    <row r="26" spans="2:10" ht="12.75" customHeight="1" x14ac:dyDescent="0.2"/>
    <row r="27" spans="2:10" ht="12.75" customHeight="1" x14ac:dyDescent="0.2"/>
    <row r="28" spans="2:10" ht="12.75" customHeight="1" x14ac:dyDescent="0.2"/>
    <row r="29" spans="2:10" ht="12.75" customHeight="1" x14ac:dyDescent="0.2"/>
    <row r="30" spans="2:10" ht="12.75" customHeight="1" x14ac:dyDescent="0.2"/>
    <row r="31" spans="2:10" ht="12.75" customHeight="1" x14ac:dyDescent="0.2"/>
    <row r="32" spans="2:10" ht="12.75" customHeight="1" x14ac:dyDescent="0.2"/>
    <row r="33" ht="12.75" customHeight="1" x14ac:dyDescent="0.2"/>
    <row r="34" ht="12.75" customHeight="1" x14ac:dyDescent="0.2"/>
    <row r="35" ht="12.75" customHeight="1" x14ac:dyDescent="0.2"/>
    <row r="36" ht="12.75" customHeight="1" x14ac:dyDescent="0.2"/>
    <row r="37" ht="12.75" customHeight="1" x14ac:dyDescent="0.2"/>
  </sheetData>
  <sheetProtection selectLockedCells="1" selectUnlockedCells="1"/>
  <mergeCells count="12">
    <mergeCell ref="B5:B7"/>
    <mergeCell ref="C5:C7"/>
    <mergeCell ref="D5:J5"/>
    <mergeCell ref="D6:F6"/>
    <mergeCell ref="G6:I6"/>
    <mergeCell ref="J6:J7"/>
    <mergeCell ref="B15:B17"/>
    <mergeCell ref="C15:C17"/>
    <mergeCell ref="D15:J15"/>
    <mergeCell ref="D16:F16"/>
    <mergeCell ref="G16:I16"/>
    <mergeCell ref="J16:J17"/>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9BC5D5"/>
  </sheetPr>
  <dimension ref="A1:AD27"/>
  <sheetViews>
    <sheetView showGridLines="0" zoomScaleNormal="100" zoomScaleSheetLayoutView="100" workbookViewId="0">
      <selection activeCell="W18" sqref="W18"/>
    </sheetView>
  </sheetViews>
  <sheetFormatPr baseColWidth="10" defaultRowHeight="12.75" x14ac:dyDescent="0.2"/>
  <cols>
    <col min="1" max="1" width="3.7109375" customWidth="1"/>
    <col min="2" max="2" width="24.7109375" customWidth="1"/>
    <col min="3" max="8" width="11.7109375" customWidth="1"/>
    <col min="9" max="11" width="8.42578125" customWidth="1"/>
    <col min="12" max="14" width="8.28515625" customWidth="1"/>
    <col min="15" max="30" width="6.7109375" customWidth="1"/>
  </cols>
  <sheetData>
    <row r="1" spans="1:30" ht="15.75" x14ac:dyDescent="0.25">
      <c r="A1" s="134" t="str">
        <f>Inhaltsverzeichnis!B45&amp;" "&amp;Inhaltsverzeichnis!D45</f>
        <v>Tabelle 23: Berufsfachschulen: Lehrkräfte nach Nationalität und Alter, 2017/18</v>
      </c>
    </row>
    <row r="3" spans="1:30" ht="12.75" customHeight="1" x14ac:dyDescent="0.2">
      <c r="F3" s="1"/>
      <c r="G3" s="1"/>
      <c r="H3" s="1"/>
      <c r="I3" s="1"/>
      <c r="J3" s="1"/>
      <c r="K3" s="1"/>
      <c r="L3" s="1"/>
      <c r="M3" s="1"/>
      <c r="N3" s="1"/>
      <c r="O3" s="1"/>
      <c r="P3" s="1"/>
      <c r="Q3" s="1"/>
      <c r="R3" s="1"/>
      <c r="S3" s="1"/>
      <c r="T3" s="1"/>
      <c r="U3" s="1"/>
      <c r="V3" s="1"/>
      <c r="W3" s="1"/>
      <c r="X3" s="1"/>
      <c r="Y3" s="1"/>
      <c r="Z3" s="1"/>
      <c r="AA3" s="1"/>
      <c r="AB3" s="1"/>
      <c r="AC3" s="1"/>
      <c r="AD3" s="1"/>
    </row>
    <row r="4" spans="1:30" ht="12.75" customHeight="1" x14ac:dyDescent="0.2">
      <c r="B4" s="214" t="s">
        <v>118</v>
      </c>
      <c r="C4" s="216" t="s">
        <v>32</v>
      </c>
      <c r="D4" s="216" t="s">
        <v>53</v>
      </c>
      <c r="E4" s="217" t="s">
        <v>155</v>
      </c>
      <c r="F4" s="218" t="s">
        <v>189</v>
      </c>
      <c r="G4" s="218"/>
      <c r="H4" s="218"/>
      <c r="I4" s="1"/>
      <c r="J4" s="1"/>
      <c r="K4" s="1"/>
      <c r="L4" s="1"/>
      <c r="M4" s="1"/>
      <c r="N4" s="1"/>
      <c r="O4" s="1"/>
      <c r="P4" s="1"/>
      <c r="Q4" s="1"/>
      <c r="R4" s="1"/>
      <c r="S4" s="1"/>
      <c r="T4" s="1"/>
      <c r="U4" s="1"/>
      <c r="V4" s="1"/>
      <c r="W4" s="1"/>
      <c r="X4" s="1"/>
      <c r="Y4" s="1"/>
      <c r="Z4" s="1"/>
      <c r="AA4" s="1"/>
      <c r="AB4" s="1"/>
      <c r="AC4" s="1"/>
      <c r="AD4" s="1"/>
    </row>
    <row r="5" spans="1:30" s="1" customFormat="1" ht="25.5" x14ac:dyDescent="0.2">
      <c r="A5"/>
      <c r="B5" s="215"/>
      <c r="C5" s="216"/>
      <c r="D5" s="216"/>
      <c r="E5" s="217"/>
      <c r="F5" s="131" t="s">
        <v>188</v>
      </c>
      <c r="G5" s="132" t="s">
        <v>53</v>
      </c>
      <c r="H5" s="133" t="s">
        <v>93</v>
      </c>
      <c r="I5"/>
      <c r="J5"/>
      <c r="K5"/>
      <c r="L5"/>
      <c r="M5"/>
      <c r="N5"/>
    </row>
    <row r="6" spans="1:30" s="1" customFormat="1" ht="12.75" customHeight="1" x14ac:dyDescent="0.2">
      <c r="A6"/>
      <c r="B6" s="27" t="s">
        <v>32</v>
      </c>
      <c r="C6" s="124">
        <v>1000</v>
      </c>
      <c r="D6" s="175">
        <v>573</v>
      </c>
      <c r="E6" s="175">
        <v>427</v>
      </c>
      <c r="F6" s="176">
        <v>47.8</v>
      </c>
      <c r="G6" s="176">
        <v>48.6</v>
      </c>
      <c r="H6" s="176">
        <v>46.7</v>
      </c>
      <c r="I6"/>
      <c r="J6"/>
      <c r="K6"/>
      <c r="L6"/>
      <c r="M6"/>
      <c r="N6"/>
    </row>
    <row r="7" spans="1:30" s="1" customFormat="1" ht="12.75" customHeight="1" x14ac:dyDescent="0.2">
      <c r="A7"/>
      <c r="B7" s="30" t="s">
        <v>95</v>
      </c>
      <c r="C7" s="125">
        <v>944</v>
      </c>
      <c r="D7" s="105">
        <v>545</v>
      </c>
      <c r="E7" s="105">
        <v>399</v>
      </c>
      <c r="F7" s="173">
        <v>47.85</v>
      </c>
      <c r="G7" s="177">
        <v>48.73</v>
      </c>
      <c r="H7" s="177">
        <v>46.65</v>
      </c>
      <c r="I7"/>
      <c r="J7"/>
      <c r="K7"/>
      <c r="L7"/>
      <c r="M7"/>
      <c r="N7"/>
    </row>
    <row r="8" spans="1:30" ht="12.75" customHeight="1" x14ac:dyDescent="0.2">
      <c r="B8" s="30" t="s">
        <v>96</v>
      </c>
      <c r="C8" s="105">
        <v>56</v>
      </c>
      <c r="D8" s="105">
        <v>28</v>
      </c>
      <c r="E8" s="105">
        <v>28</v>
      </c>
      <c r="F8" s="173">
        <v>47.41</v>
      </c>
      <c r="G8" s="177">
        <v>46.68</v>
      </c>
      <c r="H8" s="177">
        <v>48.14</v>
      </c>
    </row>
    <row r="9" spans="1:30" ht="12.75" customHeight="1" x14ac:dyDescent="0.2"/>
    <row r="10" spans="1:30" ht="12.75" customHeight="1" x14ac:dyDescent="0.2">
      <c r="C10" s="47"/>
      <c r="D10" s="47"/>
      <c r="E10" s="47"/>
    </row>
    <row r="11" spans="1:30" ht="12.75" customHeight="1" x14ac:dyDescent="0.2"/>
    <row r="12" spans="1:30" ht="12.75" customHeight="1" x14ac:dyDescent="0.2"/>
    <row r="13" spans="1:30" ht="12.75" customHeight="1" x14ac:dyDescent="0.2"/>
    <row r="14" spans="1:30" ht="12.75" customHeight="1" x14ac:dyDescent="0.2"/>
    <row r="15" spans="1:30" ht="12.75" customHeight="1" x14ac:dyDescent="0.2"/>
    <row r="16" spans="1:30"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sheetData>
  <sheetProtection selectLockedCells="1" selectUnlockedCells="1"/>
  <mergeCells count="5">
    <mergeCell ref="B4:B5"/>
    <mergeCell ref="C4:C5"/>
    <mergeCell ref="D4:D5"/>
    <mergeCell ref="E4:E5"/>
    <mergeCell ref="F4:H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CFE0A1"/>
  </sheetPr>
  <dimension ref="A1:T64"/>
  <sheetViews>
    <sheetView showGridLines="0" zoomScaleNormal="100" zoomScaleSheetLayoutView="55" workbookViewId="0">
      <selection activeCell="F30" sqref="F30"/>
    </sheetView>
  </sheetViews>
  <sheetFormatPr baseColWidth="10" defaultRowHeight="12.75" x14ac:dyDescent="0.2"/>
  <cols>
    <col min="1" max="1" width="3.7109375" style="14" customWidth="1"/>
    <col min="2" max="2" width="10.28515625" style="14" customWidth="1"/>
    <col min="3" max="11" width="11.7109375" style="14" customWidth="1"/>
    <col min="12" max="12" width="8.42578125" style="14" customWidth="1"/>
    <col min="13" max="13" width="11.7109375" style="14" customWidth="1"/>
    <col min="14" max="14" width="11.42578125" style="14" customWidth="1"/>
    <col min="15" max="16384" width="11.42578125" style="14"/>
  </cols>
  <sheetData>
    <row r="1" spans="1:19" ht="15.75" x14ac:dyDescent="0.25">
      <c r="A1" s="15" t="str">
        <f>Inhaltsverzeichnis!B48&amp;" "&amp;Inhaltsverzeichnis!D48</f>
        <v>Tabelle 24: Vollzeitäquivalente und Lerndende 1998–2017, Indexierte Entwicklungen</v>
      </c>
      <c r="H1" s="16"/>
    </row>
    <row r="2" spans="1:19" ht="12.75" customHeight="1" x14ac:dyDescent="0.2">
      <c r="H2" s="17"/>
    </row>
    <row r="3" spans="1:19" ht="12.75" customHeight="1" x14ac:dyDescent="0.2">
      <c r="H3" s="17"/>
    </row>
    <row r="4" spans="1:19" s="127" customFormat="1" ht="12.75" customHeight="1" x14ac:dyDescent="0.2">
      <c r="B4" s="220" t="s">
        <v>30</v>
      </c>
      <c r="C4" s="221" t="s">
        <v>37</v>
      </c>
      <c r="D4" s="221"/>
      <c r="E4" s="221"/>
      <c r="F4" s="221" t="s">
        <v>65</v>
      </c>
      <c r="G4" s="221"/>
      <c r="H4" s="221"/>
    </row>
    <row r="5" spans="1:19" s="127" customFormat="1" ht="27" x14ac:dyDescent="0.2">
      <c r="B5" s="220"/>
      <c r="C5" s="60" t="s">
        <v>185</v>
      </c>
      <c r="D5" s="60" t="s">
        <v>186</v>
      </c>
      <c r="E5" s="126" t="s">
        <v>187</v>
      </c>
      <c r="F5" s="60" t="s">
        <v>185</v>
      </c>
      <c r="G5" s="60" t="s">
        <v>186</v>
      </c>
      <c r="H5" s="126" t="s">
        <v>187</v>
      </c>
    </row>
    <row r="6" spans="1:19" ht="12.75" customHeight="1" x14ac:dyDescent="0.2">
      <c r="B6" s="186" t="s">
        <v>159</v>
      </c>
      <c r="C6" s="186"/>
      <c r="D6" s="186"/>
      <c r="E6" s="186"/>
      <c r="F6" s="186"/>
      <c r="G6" s="186"/>
      <c r="H6" s="186"/>
      <c r="L6" s="127"/>
      <c r="M6" s="127"/>
      <c r="N6" s="127"/>
      <c r="O6" s="127"/>
      <c r="P6" s="127"/>
      <c r="Q6" s="127"/>
      <c r="R6" s="127"/>
      <c r="S6" s="127"/>
    </row>
    <row r="7" spans="1:19" ht="12.75" customHeight="1" x14ac:dyDescent="0.2">
      <c r="B7" s="73">
        <v>1998</v>
      </c>
      <c r="C7" s="74">
        <v>4334</v>
      </c>
      <c r="D7" s="74">
        <v>392</v>
      </c>
      <c r="E7" s="74">
        <v>355</v>
      </c>
      <c r="F7" s="64">
        <v>65148</v>
      </c>
      <c r="G7" s="80">
        <v>4212</v>
      </c>
      <c r="H7" s="80">
        <v>12845</v>
      </c>
      <c r="I7" s="44"/>
      <c r="J7" s="44"/>
      <c r="K7" s="44"/>
      <c r="L7" s="127"/>
      <c r="M7" s="127"/>
      <c r="N7" s="127"/>
      <c r="O7" s="127"/>
      <c r="P7" s="127"/>
      <c r="Q7" s="127"/>
      <c r="R7" s="127"/>
      <c r="S7" s="127"/>
    </row>
    <row r="8" spans="1:19" ht="12.75" customHeight="1" x14ac:dyDescent="0.2">
      <c r="B8" s="73">
        <v>1999</v>
      </c>
      <c r="C8" s="74">
        <v>4423</v>
      </c>
      <c r="D8" s="74">
        <v>391</v>
      </c>
      <c r="E8" s="74">
        <v>361</v>
      </c>
      <c r="F8" s="64">
        <v>65487</v>
      </c>
      <c r="G8" s="74">
        <v>4116</v>
      </c>
      <c r="H8" s="80">
        <v>13275</v>
      </c>
      <c r="I8" s="44"/>
      <c r="J8" s="44"/>
      <c r="K8" s="44"/>
      <c r="L8" s="127"/>
      <c r="M8" s="127"/>
      <c r="N8" s="127"/>
      <c r="O8" s="127"/>
      <c r="P8" s="127"/>
      <c r="Q8" s="127"/>
      <c r="R8" s="127"/>
      <c r="S8" s="127"/>
    </row>
    <row r="9" spans="1:19" ht="12.75" customHeight="1" x14ac:dyDescent="0.2">
      <c r="B9" s="73">
        <v>2000</v>
      </c>
      <c r="C9" s="74">
        <v>4405</v>
      </c>
      <c r="D9" s="74">
        <v>386</v>
      </c>
      <c r="E9" s="74">
        <v>386</v>
      </c>
      <c r="F9" s="75">
        <v>64848</v>
      </c>
      <c r="G9" s="74">
        <v>4035</v>
      </c>
      <c r="H9" s="80">
        <v>13887</v>
      </c>
      <c r="I9" s="48"/>
      <c r="J9" s="48"/>
      <c r="K9" s="48"/>
      <c r="L9" s="127"/>
      <c r="M9" s="127"/>
      <c r="N9" s="127"/>
      <c r="O9" s="127"/>
      <c r="P9" s="127"/>
      <c r="Q9" s="127"/>
      <c r="R9" s="127"/>
      <c r="S9" s="127"/>
    </row>
    <row r="10" spans="1:19" ht="12.75" customHeight="1" x14ac:dyDescent="0.2">
      <c r="B10" s="73">
        <v>2001</v>
      </c>
      <c r="C10" s="74">
        <v>4349</v>
      </c>
      <c r="D10" s="74">
        <v>385</v>
      </c>
      <c r="E10" s="74">
        <v>387</v>
      </c>
      <c r="F10" s="75">
        <v>64546</v>
      </c>
      <c r="G10" s="80">
        <v>3941</v>
      </c>
      <c r="H10" s="80">
        <v>14153</v>
      </c>
      <c r="I10" s="48"/>
      <c r="J10" s="48"/>
      <c r="K10" s="48"/>
      <c r="L10" s="127"/>
      <c r="M10" s="127"/>
      <c r="N10" s="127"/>
      <c r="O10" s="127"/>
      <c r="P10" s="127"/>
      <c r="Q10" s="127"/>
      <c r="R10" s="127"/>
      <c r="S10" s="127"/>
    </row>
    <row r="11" spans="1:19" ht="12.75" customHeight="1" x14ac:dyDescent="0.2">
      <c r="B11" s="73">
        <v>2002</v>
      </c>
      <c r="C11" s="74">
        <v>4385</v>
      </c>
      <c r="D11" s="74">
        <v>377</v>
      </c>
      <c r="E11" s="74">
        <v>403</v>
      </c>
      <c r="F11" s="75">
        <v>64512</v>
      </c>
      <c r="G11" s="80">
        <v>3923</v>
      </c>
      <c r="H11" s="80">
        <v>13965</v>
      </c>
      <c r="I11" s="48"/>
      <c r="J11" s="48"/>
      <c r="K11" s="48"/>
      <c r="L11" s="127"/>
      <c r="M11" s="127"/>
      <c r="N11" s="127"/>
      <c r="O11" s="127"/>
      <c r="P11" s="127"/>
      <c r="Q11" s="127"/>
      <c r="R11" s="127"/>
      <c r="S11" s="127"/>
    </row>
    <row r="12" spans="1:19" ht="12.75" customHeight="1" x14ac:dyDescent="0.2">
      <c r="B12" s="73">
        <v>2003</v>
      </c>
      <c r="C12" s="74">
        <v>4460</v>
      </c>
      <c r="D12" s="74">
        <v>406</v>
      </c>
      <c r="E12" s="74">
        <v>398</v>
      </c>
      <c r="F12" s="75">
        <v>64747</v>
      </c>
      <c r="G12" s="80">
        <v>4166</v>
      </c>
      <c r="H12" s="80">
        <v>14055</v>
      </c>
      <c r="I12" s="48"/>
      <c r="J12" s="48"/>
      <c r="K12" s="48"/>
      <c r="L12" s="127"/>
      <c r="M12" s="127"/>
      <c r="N12" s="127"/>
      <c r="O12" s="127"/>
      <c r="P12" s="127"/>
      <c r="Q12" s="127"/>
      <c r="R12" s="127"/>
      <c r="S12" s="127"/>
    </row>
    <row r="13" spans="1:19" ht="12.75" customHeight="1" x14ac:dyDescent="0.2">
      <c r="B13" s="73">
        <v>2004</v>
      </c>
      <c r="C13" s="74">
        <v>4378</v>
      </c>
      <c r="D13" s="74">
        <v>393</v>
      </c>
      <c r="E13" s="74">
        <v>393</v>
      </c>
      <c r="F13" s="75">
        <v>64401</v>
      </c>
      <c r="G13" s="80">
        <v>4280</v>
      </c>
      <c r="H13" s="80">
        <v>14226</v>
      </c>
      <c r="I13" s="48"/>
      <c r="J13" s="48"/>
      <c r="K13" s="48"/>
      <c r="L13" s="127"/>
      <c r="M13" s="127"/>
      <c r="N13" s="127"/>
      <c r="O13" s="127"/>
      <c r="P13" s="127"/>
      <c r="Q13" s="127"/>
      <c r="R13" s="127"/>
      <c r="S13" s="127"/>
    </row>
    <row r="14" spans="1:19" ht="12.75" customHeight="1" x14ac:dyDescent="0.2">
      <c r="B14" s="73">
        <v>2005</v>
      </c>
      <c r="C14" s="74">
        <v>4357</v>
      </c>
      <c r="D14" s="74">
        <v>411</v>
      </c>
      <c r="E14" s="74">
        <v>381</v>
      </c>
      <c r="F14" s="75">
        <v>63422</v>
      </c>
      <c r="G14" s="74">
        <v>4414</v>
      </c>
      <c r="H14" s="80">
        <v>14190</v>
      </c>
      <c r="I14" s="26"/>
      <c r="J14" s="26"/>
      <c r="K14" s="26"/>
      <c r="L14" s="127"/>
      <c r="M14" s="127"/>
      <c r="N14" s="127"/>
      <c r="O14" s="127"/>
      <c r="P14" s="127"/>
      <c r="Q14" s="127"/>
      <c r="R14" s="127"/>
      <c r="S14" s="127"/>
    </row>
    <row r="15" spans="1:19" ht="12.75" customHeight="1" x14ac:dyDescent="0.2">
      <c r="B15" s="73">
        <v>2006</v>
      </c>
      <c r="C15" s="74">
        <v>4360</v>
      </c>
      <c r="D15" s="74">
        <v>437</v>
      </c>
      <c r="E15" s="74">
        <v>384</v>
      </c>
      <c r="F15" s="75">
        <v>62455</v>
      </c>
      <c r="G15" s="74">
        <v>4586</v>
      </c>
      <c r="H15" s="80">
        <v>14509</v>
      </c>
      <c r="I15" s="26"/>
      <c r="J15" s="26"/>
      <c r="K15" s="26"/>
      <c r="L15" s="127"/>
      <c r="M15" s="127"/>
      <c r="N15" s="127"/>
      <c r="O15" s="127"/>
      <c r="P15" s="127"/>
      <c r="Q15" s="127"/>
      <c r="R15" s="127"/>
      <c r="S15" s="127"/>
    </row>
    <row r="16" spans="1:19" ht="12.75" customHeight="1" x14ac:dyDescent="0.2">
      <c r="B16" s="73">
        <v>2007</v>
      </c>
      <c r="C16" s="74">
        <v>4324</v>
      </c>
      <c r="D16" s="74">
        <v>437</v>
      </c>
      <c r="E16" s="74">
        <v>403</v>
      </c>
      <c r="F16" s="75">
        <v>61405</v>
      </c>
      <c r="G16" s="74">
        <v>4570</v>
      </c>
      <c r="H16" s="80">
        <v>15202</v>
      </c>
      <c r="I16" s="26"/>
      <c r="J16" s="26"/>
      <c r="K16" s="26"/>
      <c r="L16" s="127"/>
      <c r="M16" s="127"/>
      <c r="N16" s="127"/>
      <c r="O16" s="127"/>
      <c r="P16" s="127"/>
      <c r="Q16" s="127"/>
      <c r="R16" s="127"/>
      <c r="S16" s="127"/>
    </row>
    <row r="17" spans="2:20" ht="12.75" customHeight="1" x14ac:dyDescent="0.2">
      <c r="B17" s="73">
        <v>2008</v>
      </c>
      <c r="C17" s="74">
        <v>4372</v>
      </c>
      <c r="D17" s="74">
        <v>438</v>
      </c>
      <c r="E17" s="74">
        <v>406</v>
      </c>
      <c r="F17" s="75">
        <v>60487</v>
      </c>
      <c r="G17" s="74">
        <v>4642</v>
      </c>
      <c r="H17" s="80">
        <v>15591</v>
      </c>
      <c r="I17" s="26"/>
      <c r="J17" s="26"/>
      <c r="K17" s="26"/>
      <c r="L17" s="127"/>
      <c r="M17" s="127"/>
      <c r="N17" s="127"/>
      <c r="O17" s="127"/>
      <c r="P17" s="127"/>
      <c r="Q17" s="127"/>
      <c r="R17" s="127"/>
      <c r="S17" s="127"/>
    </row>
    <row r="18" spans="2:20" ht="12.75" customHeight="1" x14ac:dyDescent="0.2">
      <c r="B18" s="73">
        <v>2009</v>
      </c>
      <c r="C18" s="74">
        <v>4406</v>
      </c>
      <c r="D18" s="74">
        <v>458</v>
      </c>
      <c r="E18" s="74">
        <v>419</v>
      </c>
      <c r="F18" s="75">
        <v>59814</v>
      </c>
      <c r="G18" s="74">
        <v>4819</v>
      </c>
      <c r="H18" s="80">
        <v>15698</v>
      </c>
      <c r="I18" s="26"/>
      <c r="J18" s="26"/>
      <c r="K18" s="26"/>
      <c r="L18" s="127"/>
      <c r="M18" s="127"/>
      <c r="N18" s="127"/>
      <c r="O18" s="127"/>
      <c r="P18" s="127"/>
      <c r="Q18" s="127"/>
      <c r="R18" s="127"/>
      <c r="S18" s="127"/>
    </row>
    <row r="19" spans="2:20" ht="12.75" customHeight="1" x14ac:dyDescent="0.2">
      <c r="B19" s="73">
        <v>2010</v>
      </c>
      <c r="C19" s="74">
        <v>4439</v>
      </c>
      <c r="D19" s="74">
        <v>483</v>
      </c>
      <c r="E19" s="74">
        <v>439</v>
      </c>
      <c r="F19" s="75">
        <v>59364</v>
      </c>
      <c r="G19" s="74">
        <v>5053</v>
      </c>
      <c r="H19" s="80">
        <v>15557</v>
      </c>
      <c r="I19" s="26"/>
      <c r="J19" s="26"/>
      <c r="K19" s="26"/>
      <c r="L19" s="127"/>
      <c r="M19" s="127"/>
      <c r="N19" s="127"/>
      <c r="O19" s="127"/>
      <c r="P19" s="127"/>
      <c r="Q19" s="127"/>
      <c r="R19" s="127"/>
      <c r="S19" s="127"/>
    </row>
    <row r="20" spans="2:20" ht="12.75" customHeight="1" x14ac:dyDescent="0.2">
      <c r="B20" s="73">
        <v>2011</v>
      </c>
      <c r="C20" s="74">
        <v>4515</v>
      </c>
      <c r="D20" s="74">
        <v>501</v>
      </c>
      <c r="E20" s="74">
        <v>442</v>
      </c>
      <c r="F20" s="75">
        <v>59020</v>
      </c>
      <c r="G20" s="74">
        <v>5223</v>
      </c>
      <c r="H20" s="80">
        <v>15456</v>
      </c>
      <c r="I20" s="26"/>
      <c r="J20" s="26"/>
      <c r="K20" s="26"/>
      <c r="L20" s="127"/>
      <c r="M20" s="127"/>
      <c r="N20" s="127"/>
      <c r="O20" s="127"/>
      <c r="P20" s="127"/>
      <c r="Q20" s="127"/>
      <c r="R20" s="127"/>
      <c r="S20" s="127"/>
    </row>
    <row r="21" spans="2:20" ht="12.75" customHeight="1" x14ac:dyDescent="0.2">
      <c r="B21" s="73">
        <v>2012</v>
      </c>
      <c r="C21" s="74">
        <v>4505</v>
      </c>
      <c r="D21" s="74">
        <v>517</v>
      </c>
      <c r="E21" s="74">
        <v>453</v>
      </c>
      <c r="F21" s="74">
        <v>58597</v>
      </c>
      <c r="G21" s="74">
        <v>5410</v>
      </c>
      <c r="H21" s="74">
        <v>15171</v>
      </c>
      <c r="I21" s="26"/>
      <c r="J21" s="26"/>
      <c r="K21" s="26"/>
      <c r="L21" s="127"/>
      <c r="M21" s="127"/>
      <c r="N21" s="127"/>
      <c r="O21" s="127"/>
      <c r="P21" s="127"/>
      <c r="Q21" s="127"/>
      <c r="R21" s="127"/>
      <c r="S21" s="127"/>
    </row>
    <row r="22" spans="2:20" ht="12.75" customHeight="1" x14ac:dyDescent="0.2">
      <c r="B22" s="73">
        <v>2013</v>
      </c>
      <c r="C22" s="19">
        <v>4470.3</v>
      </c>
      <c r="D22" s="74">
        <v>524</v>
      </c>
      <c r="E22" s="74">
        <v>462</v>
      </c>
      <c r="F22" s="74">
        <v>58535</v>
      </c>
      <c r="G22" s="74">
        <v>5539</v>
      </c>
      <c r="H22" s="74">
        <v>15007</v>
      </c>
      <c r="I22" s="103"/>
      <c r="J22" s="103"/>
      <c r="K22" s="103"/>
      <c r="L22" s="127"/>
      <c r="M22" s="127"/>
      <c r="N22" s="127"/>
      <c r="O22" s="127"/>
      <c r="P22" s="127"/>
      <c r="Q22" s="127"/>
      <c r="R22" s="127"/>
      <c r="S22" s="127"/>
    </row>
    <row r="23" spans="2:20" ht="12.75" customHeight="1" x14ac:dyDescent="0.2">
      <c r="B23" s="73">
        <v>2014</v>
      </c>
      <c r="C23" s="116">
        <v>4469</v>
      </c>
      <c r="D23" s="116">
        <v>525</v>
      </c>
      <c r="E23" s="116">
        <v>450</v>
      </c>
      <c r="F23" s="116">
        <v>58771</v>
      </c>
      <c r="G23" s="116">
        <v>5651</v>
      </c>
      <c r="H23" s="116">
        <v>14877</v>
      </c>
      <c r="I23" s="103"/>
      <c r="J23" s="103"/>
      <c r="K23" s="103"/>
      <c r="L23" s="127"/>
      <c r="M23" s="127"/>
      <c r="N23" s="127"/>
      <c r="O23" s="127"/>
      <c r="P23" s="127"/>
      <c r="Q23" s="127"/>
      <c r="R23" s="127"/>
      <c r="S23" s="127"/>
    </row>
    <row r="24" spans="2:20" ht="12.75" customHeight="1" x14ac:dyDescent="0.2">
      <c r="B24" s="73">
        <v>2015</v>
      </c>
      <c r="C24" s="116">
        <v>4445</v>
      </c>
      <c r="D24" s="116">
        <v>528</v>
      </c>
      <c r="E24" s="116">
        <v>444</v>
      </c>
      <c r="F24" s="116">
        <v>58990</v>
      </c>
      <c r="G24" s="116">
        <v>5577</v>
      </c>
      <c r="H24" s="116">
        <v>14366</v>
      </c>
      <c r="I24" s="103"/>
      <c r="J24" s="103"/>
      <c r="K24" s="103"/>
      <c r="L24" s="127"/>
      <c r="M24" s="127"/>
      <c r="N24" s="127"/>
      <c r="O24" s="127"/>
      <c r="P24" s="127"/>
      <c r="Q24" s="127"/>
      <c r="R24" s="127"/>
      <c r="S24" s="127"/>
    </row>
    <row r="25" spans="2:20" ht="14.25" x14ac:dyDescent="0.2">
      <c r="B25" s="153" t="s">
        <v>198</v>
      </c>
      <c r="C25" s="106">
        <v>4552</v>
      </c>
      <c r="D25" s="116">
        <v>493.3</v>
      </c>
      <c r="E25" s="116">
        <v>441</v>
      </c>
      <c r="F25" s="116">
        <v>60056</v>
      </c>
      <c r="G25" s="116">
        <v>5589</v>
      </c>
      <c r="H25" s="116">
        <v>14131</v>
      </c>
      <c r="I25" s="103"/>
      <c r="J25" s="103"/>
      <c r="K25" s="103"/>
      <c r="L25" s="127"/>
      <c r="M25" s="127"/>
      <c r="N25" s="127"/>
      <c r="O25" s="127"/>
      <c r="P25" s="127"/>
      <c r="Q25" s="127"/>
      <c r="R25" s="127"/>
      <c r="S25" s="127"/>
    </row>
    <row r="26" spans="2:20" x14ac:dyDescent="0.2">
      <c r="B26" s="153">
        <v>2017</v>
      </c>
      <c r="C26" s="54">
        <v>4568.09</v>
      </c>
      <c r="D26" s="116">
        <v>510</v>
      </c>
      <c r="E26" s="116">
        <v>418</v>
      </c>
      <c r="F26" s="116">
        <v>60906</v>
      </c>
      <c r="G26" s="116">
        <v>5549</v>
      </c>
      <c r="H26" s="116">
        <v>13790</v>
      </c>
      <c r="I26" s="103"/>
      <c r="J26" s="103"/>
      <c r="K26" s="103"/>
      <c r="L26" s="127"/>
      <c r="M26" s="127"/>
      <c r="N26" s="127"/>
      <c r="O26" s="127"/>
      <c r="P26" s="127"/>
      <c r="Q26" s="127"/>
      <c r="R26" s="127"/>
      <c r="S26" s="127"/>
    </row>
    <row r="27" spans="2:20" ht="12.75" customHeight="1" x14ac:dyDescent="0.2">
      <c r="B27" s="219" t="s">
        <v>161</v>
      </c>
      <c r="C27" s="219"/>
      <c r="D27" s="219"/>
      <c r="E27" s="219"/>
      <c r="F27" s="219"/>
      <c r="G27" s="219"/>
      <c r="H27" s="219"/>
      <c r="I27" s="26"/>
      <c r="J27" s="26"/>
      <c r="K27" s="26"/>
      <c r="L27" s="127"/>
      <c r="M27" s="127"/>
      <c r="N27" s="127"/>
      <c r="O27" s="127"/>
      <c r="P27" s="127"/>
      <c r="Q27" s="127"/>
      <c r="R27" s="127"/>
      <c r="S27" s="127"/>
    </row>
    <row r="28" spans="2:20" ht="12.75" customHeight="1" x14ac:dyDescent="0.2">
      <c r="B28" s="73">
        <v>1998</v>
      </c>
      <c r="C28" s="79">
        <f t="shared" ref="C28:H40" si="0">(C7/C$7*100)-100</f>
        <v>0</v>
      </c>
      <c r="D28" s="79">
        <f t="shared" si="0"/>
        <v>0</v>
      </c>
      <c r="E28" s="79">
        <f t="shared" si="0"/>
        <v>0</v>
      </c>
      <c r="F28" s="79">
        <f t="shared" si="0"/>
        <v>0</v>
      </c>
      <c r="G28" s="79">
        <f t="shared" si="0"/>
        <v>0</v>
      </c>
      <c r="H28" s="79">
        <f t="shared" si="0"/>
        <v>0</v>
      </c>
      <c r="I28" s="26"/>
      <c r="J28" s="49"/>
      <c r="K28" s="49"/>
      <c r="L28" s="127"/>
      <c r="M28" s="127"/>
      <c r="N28" s="127"/>
      <c r="O28" s="127"/>
      <c r="P28" s="127"/>
      <c r="Q28" s="127"/>
      <c r="R28" s="127"/>
      <c r="S28" s="127"/>
      <c r="T28"/>
    </row>
    <row r="29" spans="2:20" ht="12.75" customHeight="1" x14ac:dyDescent="0.2">
      <c r="B29" s="73">
        <v>1999</v>
      </c>
      <c r="C29" s="79">
        <f t="shared" si="0"/>
        <v>2.0535302261190509</v>
      </c>
      <c r="D29" s="79">
        <f t="shared" si="0"/>
        <v>-0.25510204081632537</v>
      </c>
      <c r="E29" s="79">
        <f t="shared" si="0"/>
        <v>1.6901408450704167</v>
      </c>
      <c r="F29" s="79">
        <f t="shared" si="0"/>
        <v>0.52035365629028263</v>
      </c>
      <c r="G29" s="79">
        <f t="shared" si="0"/>
        <v>-2.2792022792022806</v>
      </c>
      <c r="H29" s="79">
        <f t="shared" si="0"/>
        <v>3.3476060724017174</v>
      </c>
      <c r="I29" s="26"/>
      <c r="J29" s="49"/>
      <c r="K29" s="49"/>
      <c r="L29" s="127"/>
      <c r="M29" s="127"/>
      <c r="N29" s="127"/>
      <c r="O29" s="127"/>
      <c r="P29" s="127"/>
      <c r="Q29" s="127"/>
      <c r="R29" s="127"/>
      <c r="S29" s="127"/>
      <c r="T29"/>
    </row>
    <row r="30" spans="2:20" ht="12.75" customHeight="1" x14ac:dyDescent="0.2">
      <c r="B30" s="73">
        <v>2000</v>
      </c>
      <c r="C30" s="79">
        <f t="shared" si="0"/>
        <v>1.6382095062298134</v>
      </c>
      <c r="D30" s="79">
        <f t="shared" si="0"/>
        <v>-1.5306122448979522</v>
      </c>
      <c r="E30" s="79">
        <f t="shared" si="0"/>
        <v>8.7323943661971981</v>
      </c>
      <c r="F30" s="79">
        <f t="shared" si="0"/>
        <v>-0.46048996131884223</v>
      </c>
      <c r="G30" s="79">
        <f t="shared" si="0"/>
        <v>-4.2022792022792004</v>
      </c>
      <c r="H30" s="79">
        <f t="shared" si="0"/>
        <v>8.1121058777734447</v>
      </c>
      <c r="I30" s="26"/>
      <c r="J30" s="49"/>
      <c r="K30" s="49"/>
      <c r="L30" s="127"/>
      <c r="M30" s="127"/>
      <c r="N30" s="127"/>
      <c r="O30" s="127"/>
      <c r="P30" s="127"/>
      <c r="Q30" s="127"/>
      <c r="R30" s="127"/>
      <c r="S30" s="127"/>
      <c r="T30"/>
    </row>
    <row r="31" spans="2:20" ht="12.75" customHeight="1" x14ac:dyDescent="0.2">
      <c r="B31" s="73">
        <v>2001</v>
      </c>
      <c r="C31" s="79">
        <f t="shared" si="0"/>
        <v>0.34610059990771447</v>
      </c>
      <c r="D31" s="79">
        <f t="shared" si="0"/>
        <v>-1.7857142857142918</v>
      </c>
      <c r="E31" s="79">
        <f t="shared" si="0"/>
        <v>9.0140845070422699</v>
      </c>
      <c r="F31" s="79">
        <f t="shared" si="0"/>
        <v>-0.92404985571315024</v>
      </c>
      <c r="G31" s="79">
        <f t="shared" si="0"/>
        <v>-6.4339981006647662</v>
      </c>
      <c r="H31" s="79">
        <f t="shared" si="0"/>
        <v>10.182950564421958</v>
      </c>
      <c r="I31" s="26"/>
      <c r="J31" s="49"/>
      <c r="K31" s="50"/>
      <c r="L31" s="127"/>
      <c r="M31" s="127"/>
      <c r="N31" s="127"/>
      <c r="O31" s="127"/>
      <c r="P31" s="127"/>
      <c r="Q31" s="127"/>
      <c r="R31" s="127"/>
      <c r="S31" s="127"/>
      <c r="T31"/>
    </row>
    <row r="32" spans="2:20" ht="12.75" customHeight="1" x14ac:dyDescent="0.2">
      <c r="B32" s="73">
        <v>2002</v>
      </c>
      <c r="C32" s="79">
        <f t="shared" si="0"/>
        <v>1.1767420396862036</v>
      </c>
      <c r="D32" s="79">
        <f t="shared" si="0"/>
        <v>-3.8265306122448948</v>
      </c>
      <c r="E32" s="79">
        <f t="shared" si="0"/>
        <v>13.521126760563391</v>
      </c>
      <c r="F32" s="79">
        <f t="shared" si="0"/>
        <v>-0.97623871799595463</v>
      </c>
      <c r="G32" s="79">
        <f t="shared" si="0"/>
        <v>-6.8613485280151991</v>
      </c>
      <c r="H32" s="79">
        <f t="shared" si="0"/>
        <v>8.7193460490463224</v>
      </c>
      <c r="I32" s="26"/>
      <c r="J32" s="49"/>
      <c r="K32" s="50"/>
      <c r="L32" s="127"/>
      <c r="M32" s="127"/>
      <c r="N32" s="127"/>
      <c r="O32" s="127"/>
      <c r="P32" s="127"/>
      <c r="Q32" s="127"/>
      <c r="R32" s="127"/>
      <c r="S32" s="127"/>
      <c r="T32"/>
    </row>
    <row r="33" spans="2:20" ht="12.75" customHeight="1" x14ac:dyDescent="0.2">
      <c r="B33" s="73">
        <v>2003</v>
      </c>
      <c r="C33" s="79">
        <f t="shared" si="0"/>
        <v>2.9072450392247333</v>
      </c>
      <c r="D33" s="79">
        <f t="shared" si="0"/>
        <v>3.5714285714285836</v>
      </c>
      <c r="E33" s="79">
        <f t="shared" si="0"/>
        <v>12.112676056338032</v>
      </c>
      <c r="F33" s="79">
        <f t="shared" si="0"/>
        <v>-0.61552158162952253</v>
      </c>
      <c r="G33" s="79">
        <f t="shared" si="0"/>
        <v>-1.0921177587844255</v>
      </c>
      <c r="H33" s="79">
        <f t="shared" si="0"/>
        <v>9.4200077851303945</v>
      </c>
      <c r="I33" s="26"/>
      <c r="J33" s="49"/>
      <c r="K33" s="50"/>
      <c r="L33" s="127"/>
      <c r="M33" s="127"/>
      <c r="N33" s="127"/>
      <c r="O33" s="127"/>
      <c r="P33" s="127"/>
      <c r="Q33" s="127"/>
      <c r="R33" s="127"/>
      <c r="S33" s="127"/>
      <c r="T33"/>
    </row>
    <row r="34" spans="2:20" ht="12.75" customHeight="1" x14ac:dyDescent="0.2">
      <c r="B34" s="73">
        <v>2004</v>
      </c>
      <c r="C34" s="79">
        <f t="shared" si="0"/>
        <v>1.0152284263959359</v>
      </c>
      <c r="D34" s="79">
        <f t="shared" si="0"/>
        <v>0.25510204081633958</v>
      </c>
      <c r="E34" s="79">
        <f t="shared" si="0"/>
        <v>10.704225352112687</v>
      </c>
      <c r="F34" s="79">
        <f t="shared" si="0"/>
        <v>-1.1466200036839211</v>
      </c>
      <c r="G34" s="79">
        <f t="shared" si="0"/>
        <v>1.6144349477682738</v>
      </c>
      <c r="H34" s="79">
        <f t="shared" si="0"/>
        <v>10.751265083690157</v>
      </c>
      <c r="I34" s="26"/>
      <c r="J34" s="49"/>
      <c r="K34" s="50"/>
      <c r="L34" s="127"/>
      <c r="M34" s="127"/>
      <c r="N34" s="127"/>
      <c r="O34" s="127"/>
      <c r="P34" s="127"/>
      <c r="Q34" s="127"/>
      <c r="R34" s="127"/>
      <c r="S34" s="127"/>
      <c r="T34"/>
    </row>
    <row r="35" spans="2:20" ht="12.75" customHeight="1" x14ac:dyDescent="0.2">
      <c r="B35" s="73">
        <v>2005</v>
      </c>
      <c r="C35" s="79">
        <f t="shared" si="0"/>
        <v>0.53068758652514703</v>
      </c>
      <c r="D35" s="79">
        <f t="shared" si="0"/>
        <v>4.8469387755102105</v>
      </c>
      <c r="E35" s="79">
        <f t="shared" si="0"/>
        <v>7.3239436619718248</v>
      </c>
      <c r="F35" s="79">
        <f t="shared" si="0"/>
        <v>-2.6493522441210757</v>
      </c>
      <c r="G35" s="79">
        <f t="shared" si="0"/>
        <v>4.795821462488135</v>
      </c>
      <c r="H35" s="79">
        <f t="shared" si="0"/>
        <v>10.471000389256517</v>
      </c>
      <c r="I35" s="26"/>
      <c r="J35" s="49"/>
      <c r="K35" s="49"/>
      <c r="L35" s="127"/>
      <c r="M35" s="127"/>
      <c r="N35" s="127"/>
      <c r="O35" s="127"/>
      <c r="P35" s="127"/>
      <c r="Q35" s="127"/>
      <c r="R35" s="127"/>
      <c r="S35" s="127"/>
      <c r="T35"/>
    </row>
    <row r="36" spans="2:20" ht="12.75" customHeight="1" x14ac:dyDescent="0.2">
      <c r="B36" s="73">
        <v>2006</v>
      </c>
      <c r="C36" s="79">
        <f t="shared" si="0"/>
        <v>0.59990770650668424</v>
      </c>
      <c r="D36" s="79">
        <f t="shared" si="0"/>
        <v>11.479591836734699</v>
      </c>
      <c r="E36" s="79">
        <f t="shared" si="0"/>
        <v>8.169014084507026</v>
      </c>
      <c r="F36" s="79">
        <f t="shared" si="0"/>
        <v>-4.1336648861054783</v>
      </c>
      <c r="G36" s="79">
        <f t="shared" si="0"/>
        <v>8.8793922127255627</v>
      </c>
      <c r="H36" s="79">
        <f t="shared" si="0"/>
        <v>12.954456987154543</v>
      </c>
      <c r="I36" s="26"/>
      <c r="J36" s="49"/>
      <c r="K36" s="49"/>
      <c r="L36" s="127"/>
      <c r="M36" s="127"/>
      <c r="N36" s="127"/>
      <c r="O36" s="127"/>
      <c r="P36" s="127"/>
      <c r="Q36" s="127"/>
      <c r="R36" s="127"/>
      <c r="S36" s="127"/>
      <c r="T36"/>
    </row>
    <row r="37" spans="2:20" ht="12.75" customHeight="1" x14ac:dyDescent="0.2">
      <c r="B37" s="73">
        <v>2007</v>
      </c>
      <c r="C37" s="79">
        <f t="shared" si="0"/>
        <v>-0.23073373327180491</v>
      </c>
      <c r="D37" s="79">
        <f t="shared" si="0"/>
        <v>11.479591836734699</v>
      </c>
      <c r="E37" s="79">
        <f t="shared" si="0"/>
        <v>13.521126760563391</v>
      </c>
      <c r="F37" s="79">
        <f t="shared" si="0"/>
        <v>-5.7453797507214404</v>
      </c>
      <c r="G37" s="79">
        <f t="shared" si="0"/>
        <v>8.4995251661918303</v>
      </c>
      <c r="H37" s="79">
        <f t="shared" si="0"/>
        <v>18.349552355001947</v>
      </c>
      <c r="I37" s="26"/>
      <c r="J37" s="49"/>
      <c r="K37" s="49"/>
      <c r="L37" s="127"/>
      <c r="M37" s="127"/>
      <c r="N37" s="127"/>
      <c r="O37" s="127"/>
      <c r="P37" s="127"/>
      <c r="Q37" s="127"/>
      <c r="R37" s="127"/>
      <c r="S37" s="127"/>
      <c r="T37"/>
    </row>
    <row r="38" spans="2:20" ht="12.75" customHeight="1" x14ac:dyDescent="0.2">
      <c r="B38" s="73">
        <v>2008</v>
      </c>
      <c r="C38" s="79">
        <f t="shared" si="0"/>
        <v>0.87678818643286149</v>
      </c>
      <c r="D38" s="79">
        <f t="shared" si="0"/>
        <v>11.734693877551024</v>
      </c>
      <c r="E38" s="79">
        <f t="shared" si="0"/>
        <v>14.366197183098592</v>
      </c>
      <c r="F38" s="79">
        <f t="shared" si="0"/>
        <v>-7.1544790323571021</v>
      </c>
      <c r="G38" s="79">
        <f t="shared" si="0"/>
        <v>10.208926875593534</v>
      </c>
      <c r="H38" s="79">
        <f t="shared" si="0"/>
        <v>21.377968080965346</v>
      </c>
      <c r="I38" s="54"/>
      <c r="J38" s="55"/>
      <c r="K38" s="49"/>
      <c r="L38" s="127"/>
      <c r="M38" s="127"/>
      <c r="N38" s="127"/>
      <c r="O38" s="127"/>
      <c r="P38" s="127"/>
      <c r="Q38" s="127"/>
      <c r="R38" s="127"/>
      <c r="S38" s="127"/>
      <c r="T38"/>
    </row>
    <row r="39" spans="2:20" ht="12.75" customHeight="1" x14ac:dyDescent="0.2">
      <c r="B39" s="18">
        <v>2009</v>
      </c>
      <c r="C39" s="34">
        <f t="shared" si="0"/>
        <v>1.6612828795570067</v>
      </c>
      <c r="D39" s="34">
        <f t="shared" si="0"/>
        <v>16.836734693877546</v>
      </c>
      <c r="E39" s="34">
        <f t="shared" si="0"/>
        <v>18.028169014084511</v>
      </c>
      <c r="F39" s="34">
        <f t="shared" si="0"/>
        <v>-8.1875115122490314</v>
      </c>
      <c r="G39" s="34">
        <f t="shared" si="0"/>
        <v>14.411206077872734</v>
      </c>
      <c r="H39" s="34">
        <f t="shared" si="0"/>
        <v>22.210977033865319</v>
      </c>
      <c r="J39" s="50"/>
      <c r="K39" s="49"/>
      <c r="L39" s="127"/>
      <c r="M39" s="127"/>
      <c r="N39" s="127"/>
      <c r="O39" s="127"/>
      <c r="P39" s="127"/>
      <c r="Q39" s="127"/>
      <c r="R39" s="127"/>
      <c r="S39" s="127"/>
      <c r="T39"/>
    </row>
    <row r="40" spans="2:20" ht="12.75" customHeight="1" x14ac:dyDescent="0.2">
      <c r="B40" s="18">
        <v>2010</v>
      </c>
      <c r="C40" s="34">
        <f t="shared" si="0"/>
        <v>2.4227041993539586</v>
      </c>
      <c r="D40" s="34">
        <f t="shared" si="0"/>
        <v>23.214285714285722</v>
      </c>
      <c r="E40" s="34">
        <f t="shared" si="0"/>
        <v>23.661971830985905</v>
      </c>
      <c r="F40" s="34">
        <f t="shared" si="0"/>
        <v>-8.8782464542272947</v>
      </c>
      <c r="G40" s="34">
        <f t="shared" si="0"/>
        <v>19.966761633428291</v>
      </c>
      <c r="H40" s="34">
        <f t="shared" si="0"/>
        <v>21.1132736473336</v>
      </c>
      <c r="J40" s="50"/>
      <c r="K40" s="49"/>
      <c r="L40" s="127"/>
      <c r="M40" s="127"/>
      <c r="N40" s="127"/>
      <c r="O40" s="127"/>
      <c r="P40" s="127"/>
      <c r="Q40" s="127"/>
      <c r="R40" s="127"/>
      <c r="S40" s="127"/>
      <c r="T40"/>
    </row>
    <row r="41" spans="2:20" x14ac:dyDescent="0.2">
      <c r="B41" s="18">
        <v>2011</v>
      </c>
      <c r="C41" s="34">
        <f t="shared" ref="C41:H47" si="1">(C20/C$7*100)-100</f>
        <v>4.1762805722196532</v>
      </c>
      <c r="D41" s="34">
        <f t="shared" si="1"/>
        <v>27.806122448979593</v>
      </c>
      <c r="E41" s="34">
        <f t="shared" si="1"/>
        <v>24.507042253521121</v>
      </c>
      <c r="F41" s="34">
        <f t="shared" si="1"/>
        <v>-9.4062749432062418</v>
      </c>
      <c r="G41" s="34">
        <f t="shared" si="1"/>
        <v>24.002849002849018</v>
      </c>
      <c r="H41" s="34">
        <f t="shared" si="1"/>
        <v>20.326975476839237</v>
      </c>
      <c r="J41" s="50"/>
      <c r="K41" s="49"/>
      <c r="L41" s="127"/>
      <c r="M41" s="127"/>
      <c r="N41" s="127"/>
      <c r="O41" s="127"/>
      <c r="P41" s="127"/>
      <c r="Q41" s="127"/>
      <c r="R41" s="127"/>
      <c r="S41" s="127"/>
      <c r="T41"/>
    </row>
    <row r="42" spans="2:20" ht="12.75" customHeight="1" x14ac:dyDescent="0.2">
      <c r="B42" s="18">
        <v>2012</v>
      </c>
      <c r="C42" s="34">
        <f t="shared" ref="C42:F47" si="2">(C21/C$7*100)-100</f>
        <v>3.9455468389478483</v>
      </c>
      <c r="D42" s="34">
        <f t="shared" si="2"/>
        <v>31.887755102040813</v>
      </c>
      <c r="E42" s="34">
        <f t="shared" si="2"/>
        <v>27.605633802816911</v>
      </c>
      <c r="F42" s="34">
        <f t="shared" si="2"/>
        <v>-10.055565788665817</v>
      </c>
      <c r="G42" s="34">
        <f t="shared" si="1"/>
        <v>28.442545109211778</v>
      </c>
      <c r="H42" s="34">
        <f t="shared" si="1"/>
        <v>18.108213312573</v>
      </c>
      <c r="J42" s="50"/>
      <c r="K42" s="49"/>
      <c r="L42" s="127"/>
      <c r="M42" s="127"/>
      <c r="N42" s="127"/>
      <c r="O42" s="127"/>
      <c r="P42" s="127"/>
      <c r="Q42" s="127"/>
      <c r="R42" s="127"/>
      <c r="S42" s="127"/>
      <c r="T42" s="50"/>
    </row>
    <row r="43" spans="2:20" ht="12.75" customHeight="1" x14ac:dyDescent="0.2">
      <c r="B43" s="18">
        <v>2013</v>
      </c>
      <c r="C43" s="34">
        <f t="shared" si="2"/>
        <v>3.1449007844946948</v>
      </c>
      <c r="D43" s="34">
        <f t="shared" si="2"/>
        <v>33.673469387755119</v>
      </c>
      <c r="E43" s="34">
        <f t="shared" si="2"/>
        <v>30.140845070422529</v>
      </c>
      <c r="F43" s="34">
        <f t="shared" si="2"/>
        <v>-10.150733714005028</v>
      </c>
      <c r="G43" s="34">
        <f t="shared" si="1"/>
        <v>31.505223171889838</v>
      </c>
      <c r="H43" s="34">
        <f t="shared" si="1"/>
        <v>16.831451926819781</v>
      </c>
      <c r="J43" s="50"/>
      <c r="K43" s="49"/>
      <c r="L43" s="127"/>
      <c r="M43" s="127"/>
      <c r="N43" s="127"/>
      <c r="O43" s="127"/>
      <c r="P43" s="127"/>
      <c r="Q43" s="127"/>
      <c r="R43" s="127"/>
      <c r="S43" s="127"/>
      <c r="T43" s="50"/>
    </row>
    <row r="44" spans="2:20" ht="12.75" customHeight="1" x14ac:dyDescent="0.2">
      <c r="B44" s="18">
        <v>2014</v>
      </c>
      <c r="C44" s="111">
        <f>(C23/C$7*100)-100</f>
        <v>3.1149053991693592</v>
      </c>
      <c r="D44" s="111">
        <f t="shared" si="2"/>
        <v>33.928571428571416</v>
      </c>
      <c r="E44" s="111">
        <f>(E23/E$7*100)-100</f>
        <v>26.760563380281695</v>
      </c>
      <c r="F44" s="111">
        <f t="shared" si="2"/>
        <v>-9.7884816111008774</v>
      </c>
      <c r="G44" s="111">
        <f t="shared" si="1"/>
        <v>34.164292497625837</v>
      </c>
      <c r="H44" s="111">
        <f>(H23/H$7*100)-100</f>
        <v>15.819384974698323</v>
      </c>
      <c r="J44" s="50"/>
      <c r="K44" s="49"/>
      <c r="L44" s="127"/>
      <c r="M44" s="127"/>
      <c r="N44" s="127"/>
      <c r="O44" s="127"/>
      <c r="P44" s="127"/>
      <c r="Q44" s="127"/>
      <c r="R44" s="127"/>
      <c r="S44" s="127"/>
      <c r="T44" s="50"/>
    </row>
    <row r="45" spans="2:20" ht="12.75" customHeight="1" x14ac:dyDescent="0.2">
      <c r="B45" s="18">
        <v>2015</v>
      </c>
      <c r="C45" s="111">
        <f>(C24/C$7*100)-100</f>
        <v>2.5611444393170331</v>
      </c>
      <c r="D45" s="111">
        <f t="shared" si="2"/>
        <v>34.693877551020393</v>
      </c>
      <c r="E45" s="111">
        <f>(E24/E$7*100)-100</f>
        <v>25.070422535211279</v>
      </c>
      <c r="F45" s="111">
        <f t="shared" si="2"/>
        <v>-9.4523239393381289</v>
      </c>
      <c r="G45" s="111">
        <f t="shared" si="1"/>
        <v>32.407407407407419</v>
      </c>
      <c r="H45" s="111">
        <f>(H24/H$7*100)-100</f>
        <v>11.841183339820944</v>
      </c>
      <c r="J45" s="50"/>
      <c r="K45" s="49"/>
      <c r="L45" s="127"/>
      <c r="M45" s="127"/>
      <c r="N45" s="127"/>
      <c r="O45" s="127"/>
      <c r="P45" s="127"/>
      <c r="Q45" s="127"/>
      <c r="R45" s="127"/>
      <c r="S45" s="127"/>
      <c r="T45" s="50"/>
    </row>
    <row r="46" spans="2:20" ht="12.75" customHeight="1" x14ac:dyDescent="0.2">
      <c r="B46" s="18">
        <v>2016</v>
      </c>
      <c r="C46" s="111">
        <f>(C25/C$7*100)-100</f>
        <v>5.0299953853253356</v>
      </c>
      <c r="D46" s="111">
        <f t="shared" si="2"/>
        <v>25.841836734693885</v>
      </c>
      <c r="E46" s="111">
        <f>(E25/E$7*100)-100</f>
        <v>24.225352112676049</v>
      </c>
      <c r="F46" s="111">
        <f t="shared" si="2"/>
        <v>-7.8160496101184975</v>
      </c>
      <c r="G46" s="111">
        <f t="shared" si="1"/>
        <v>32.692307692307679</v>
      </c>
      <c r="H46" s="111">
        <f>(H25/H$7*100)-100</f>
        <v>10.011677695601406</v>
      </c>
      <c r="J46" s="50"/>
      <c r="K46" s="49"/>
      <c r="L46" s="127"/>
      <c r="M46" s="127"/>
      <c r="N46" s="127"/>
      <c r="O46" s="127"/>
      <c r="P46" s="127"/>
      <c r="Q46" s="127"/>
      <c r="R46" s="127"/>
      <c r="S46" s="127"/>
      <c r="T46" s="50"/>
    </row>
    <row r="47" spans="2:20" ht="12.75" customHeight="1" x14ac:dyDescent="0.2">
      <c r="B47" s="18">
        <v>2017</v>
      </c>
      <c r="C47" s="111">
        <f>(C26/C$7*100)-100</f>
        <v>5.4012459621596776</v>
      </c>
      <c r="D47" s="111">
        <f t="shared" si="2"/>
        <v>30.102040816326536</v>
      </c>
      <c r="E47" s="111">
        <f>(E26/E$7*100)-100</f>
        <v>17.74647887323944</v>
      </c>
      <c r="F47" s="111">
        <f t="shared" si="2"/>
        <v>-6.5113280530484445</v>
      </c>
      <c r="G47" s="111">
        <f t="shared" si="1"/>
        <v>31.742640075973412</v>
      </c>
      <c r="H47" s="111">
        <f>(H26/H$7*100)-100</f>
        <v>7.3569482288828425</v>
      </c>
      <c r="J47" s="50"/>
      <c r="K47" s="49"/>
      <c r="L47" s="127"/>
      <c r="M47" s="127"/>
      <c r="N47" s="127"/>
      <c r="O47" s="127"/>
      <c r="P47" s="127"/>
      <c r="Q47" s="127"/>
      <c r="R47" s="127"/>
      <c r="S47" s="127"/>
      <c r="T47" s="50"/>
    </row>
    <row r="48" spans="2:20" ht="12.75" customHeight="1" x14ac:dyDescent="0.2">
      <c r="J48" s="50"/>
      <c r="K48" s="50"/>
      <c r="L48" s="50"/>
      <c r="M48" s="51"/>
      <c r="N48" s="53"/>
      <c r="O48" s="53"/>
      <c r="P48" s="50"/>
      <c r="Q48" s="50"/>
      <c r="R48" s="50"/>
      <c r="S48" s="50"/>
      <c r="T48" s="50"/>
    </row>
    <row r="49" spans="2:20" ht="12.75" customHeight="1" x14ac:dyDescent="0.2">
      <c r="B49" s="4" t="s">
        <v>167</v>
      </c>
      <c r="C49"/>
      <c r="D49"/>
      <c r="E49"/>
      <c r="F49"/>
      <c r="G49"/>
      <c r="H49"/>
      <c r="I49"/>
      <c r="J49"/>
      <c r="K49"/>
      <c r="L49"/>
      <c r="M49"/>
      <c r="N49"/>
      <c r="O49"/>
      <c r="P49"/>
      <c r="Q49"/>
      <c r="R49"/>
      <c r="S49" s="50"/>
      <c r="T49" s="50"/>
    </row>
    <row r="50" spans="2:20" ht="13.5" customHeight="1" x14ac:dyDescent="0.2">
      <c r="B50" s="209" t="s">
        <v>168</v>
      </c>
      <c r="C50" s="209"/>
      <c r="D50" s="209"/>
      <c r="E50" s="209"/>
      <c r="F50" s="209"/>
      <c r="G50" s="209"/>
      <c r="H50" s="209"/>
      <c r="I50" s="209"/>
      <c r="J50" s="209"/>
      <c r="K50" s="209"/>
      <c r="L50" s="209"/>
      <c r="M50" s="209"/>
      <c r="N50" s="209"/>
      <c r="O50" s="52"/>
      <c r="P50"/>
      <c r="Q50"/>
      <c r="R50"/>
      <c r="S50" s="50"/>
      <c r="T50" s="50"/>
    </row>
    <row r="51" spans="2:20" ht="13.5" customHeight="1" x14ac:dyDescent="0.2">
      <c r="B51" s="154" t="s">
        <v>214</v>
      </c>
      <c r="C51" s="152"/>
      <c r="D51" s="152"/>
      <c r="E51" s="152"/>
      <c r="F51" s="152"/>
      <c r="G51" s="152"/>
      <c r="H51" s="152"/>
      <c r="I51" s="152"/>
      <c r="J51" s="152"/>
      <c r="K51" s="152"/>
      <c r="L51" s="152"/>
      <c r="M51" s="152"/>
      <c r="N51" s="152"/>
      <c r="O51" s="52"/>
      <c r="P51"/>
      <c r="Q51"/>
      <c r="R51"/>
      <c r="S51" s="50"/>
      <c r="T51" s="50"/>
    </row>
    <row r="52" spans="2:20" ht="12.75" customHeight="1" x14ac:dyDescent="0.2">
      <c r="J52" s="50"/>
      <c r="K52" s="50"/>
      <c r="L52" s="50"/>
      <c r="M52" s="51"/>
      <c r="N52" s="53"/>
      <c r="O52" s="52"/>
      <c r="P52"/>
      <c r="Q52"/>
      <c r="R52"/>
      <c r="S52" s="50"/>
      <c r="T52" s="50"/>
    </row>
    <row r="53" spans="2:20" ht="12.75" customHeight="1" x14ac:dyDescent="0.2">
      <c r="J53" s="50"/>
      <c r="K53" s="50"/>
      <c r="L53" s="50"/>
      <c r="M53" s="51"/>
      <c r="N53" s="53"/>
      <c r="O53" s="52"/>
      <c r="P53"/>
      <c r="Q53"/>
      <c r="R53"/>
      <c r="S53" s="50"/>
      <c r="T53" s="50"/>
    </row>
    <row r="54" spans="2:20" ht="12.75" customHeight="1" x14ac:dyDescent="0.2">
      <c r="J54" s="50"/>
      <c r="K54" s="50"/>
      <c r="L54" s="50"/>
      <c r="M54" s="51"/>
      <c r="N54" s="53"/>
      <c r="O54" s="52"/>
      <c r="P54"/>
      <c r="Q54"/>
      <c r="R54"/>
      <c r="S54" s="50"/>
      <c r="T54" s="50"/>
    </row>
    <row r="55" spans="2:20" ht="12.75" customHeight="1" x14ac:dyDescent="0.2">
      <c r="J55" s="50"/>
      <c r="K55" s="50"/>
      <c r="L55" s="50"/>
      <c r="M55" s="51"/>
      <c r="N55" s="53"/>
      <c r="O55" s="52"/>
      <c r="P55"/>
      <c r="Q55"/>
      <c r="R55"/>
      <c r="S55" s="50"/>
      <c r="T55" s="50"/>
    </row>
    <row r="56" spans="2:20" ht="12.75" customHeight="1" x14ac:dyDescent="0.2">
      <c r="J56" s="50"/>
      <c r="K56" s="50"/>
      <c r="L56" s="50"/>
      <c r="M56" s="51"/>
      <c r="N56" s="53"/>
      <c r="O56" s="52"/>
      <c r="P56"/>
      <c r="Q56"/>
      <c r="R56"/>
      <c r="S56" s="50"/>
      <c r="T56" s="50"/>
    </row>
    <row r="57" spans="2:20" ht="12" customHeight="1" x14ac:dyDescent="0.2">
      <c r="J57" s="50"/>
      <c r="K57" s="50"/>
      <c r="L57" s="50"/>
      <c r="M57" s="51"/>
      <c r="N57" s="53"/>
      <c r="O57" s="52"/>
      <c r="P57"/>
      <c r="Q57"/>
      <c r="R57"/>
      <c r="S57" s="50"/>
      <c r="T57" s="50"/>
    </row>
    <row r="58" spans="2:20" x14ac:dyDescent="0.2">
      <c r="J58" s="50"/>
      <c r="K58" s="50"/>
      <c r="L58" s="50"/>
      <c r="M58" s="50"/>
      <c r="N58" s="50"/>
      <c r="O58" s="52"/>
      <c r="P58"/>
      <c r="Q58"/>
      <c r="R58"/>
      <c r="S58" s="50"/>
      <c r="T58" s="50"/>
    </row>
    <row r="59" spans="2:20" x14ac:dyDescent="0.2">
      <c r="J59" s="50"/>
      <c r="K59" s="50"/>
      <c r="L59" s="50"/>
      <c r="M59" s="50"/>
      <c r="N59" s="50"/>
      <c r="O59" s="52"/>
      <c r="P59"/>
      <c r="Q59"/>
      <c r="R59"/>
      <c r="S59" s="50"/>
      <c r="T59" s="50"/>
    </row>
    <row r="60" spans="2:20" x14ac:dyDescent="0.2">
      <c r="J60" s="50"/>
      <c r="K60" s="50"/>
      <c r="L60" s="50"/>
      <c r="M60" s="50"/>
      <c r="N60" s="50"/>
      <c r="O60" s="52"/>
      <c r="P60"/>
      <c r="Q60"/>
      <c r="R60"/>
      <c r="S60" s="50"/>
      <c r="T60" s="50"/>
    </row>
    <row r="61" spans="2:20" x14ac:dyDescent="0.2">
      <c r="J61" s="50"/>
      <c r="K61" s="50"/>
      <c r="L61" s="50"/>
      <c r="M61" s="50"/>
      <c r="N61" s="50"/>
      <c r="O61" s="52"/>
      <c r="P61"/>
      <c r="Q61"/>
      <c r="R61"/>
      <c r="S61" s="50"/>
      <c r="T61" s="50"/>
    </row>
    <row r="62" spans="2:20" x14ac:dyDescent="0.2">
      <c r="O62" s="52"/>
      <c r="P62"/>
      <c r="Q62"/>
      <c r="R62"/>
      <c r="S62" s="50"/>
    </row>
    <row r="63" spans="2:20" x14ac:dyDescent="0.2">
      <c r="O63" s="52"/>
      <c r="P63"/>
      <c r="Q63"/>
      <c r="R63"/>
      <c r="S63" s="50"/>
    </row>
    <row r="64" spans="2:20" x14ac:dyDescent="0.2">
      <c r="O64" s="52"/>
      <c r="P64"/>
      <c r="Q64"/>
      <c r="R64"/>
      <c r="S64" s="50"/>
    </row>
  </sheetData>
  <sheetProtection selectLockedCells="1" selectUnlockedCells="1"/>
  <mergeCells count="6">
    <mergeCell ref="B50:N50"/>
    <mergeCell ref="B27:H27"/>
    <mergeCell ref="B4:B5"/>
    <mergeCell ref="C4:E4"/>
    <mergeCell ref="F4:H4"/>
    <mergeCell ref="B6:H6"/>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rowBreaks count="1" manualBreakCount="1">
    <brk id="79" max="8" man="1"/>
  </row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C99BAE"/>
    <pageSetUpPr fitToPage="1"/>
  </sheetPr>
  <dimension ref="A1:H21"/>
  <sheetViews>
    <sheetView showGridLines="0" zoomScale="115" zoomScaleNormal="115" zoomScaleSheetLayoutView="100" workbookViewId="0">
      <selection activeCell="B15" sqref="B15"/>
    </sheetView>
  </sheetViews>
  <sheetFormatPr baseColWidth="10" defaultRowHeight="12.75" x14ac:dyDescent="0.2"/>
  <cols>
    <col min="1" max="1" width="2.28515625" customWidth="1"/>
    <col min="2" max="8" width="14" customWidth="1"/>
  </cols>
  <sheetData>
    <row r="1" spans="1:8" ht="15.75" x14ac:dyDescent="0.25">
      <c r="A1" s="15" t="str">
        <f>Inhaltsverzeichnis!B50</f>
        <v>Erläuterungen</v>
      </c>
      <c r="H1" s="21"/>
    </row>
    <row r="2" spans="1:8" x14ac:dyDescent="0.2">
      <c r="H2" s="21"/>
    </row>
    <row r="3" spans="1:8" x14ac:dyDescent="0.2">
      <c r="H3" s="21"/>
    </row>
    <row r="4" spans="1:8" x14ac:dyDescent="0.2">
      <c r="B4" s="82" t="s">
        <v>163</v>
      </c>
      <c r="C4" s="81"/>
      <c r="D4" s="81"/>
      <c r="E4" s="81"/>
      <c r="F4" s="81"/>
      <c r="G4" s="81"/>
      <c r="H4" s="81"/>
    </row>
    <row r="5" spans="1:8" ht="69" customHeight="1" x14ac:dyDescent="0.2">
      <c r="B5" s="223" t="s">
        <v>164</v>
      </c>
      <c r="C5" s="223"/>
      <c r="D5" s="223"/>
      <c r="E5" s="223"/>
      <c r="F5" s="223"/>
      <c r="G5" s="223"/>
      <c r="H5" s="223"/>
    </row>
    <row r="6" spans="1:8" ht="18" customHeight="1" x14ac:dyDescent="0.2">
      <c r="B6" s="91"/>
      <c r="C6" s="91"/>
      <c r="D6" s="91"/>
      <c r="E6" s="91"/>
      <c r="F6" s="91"/>
      <c r="G6" s="91"/>
      <c r="H6" s="91"/>
    </row>
    <row r="7" spans="1:8" x14ac:dyDescent="0.2">
      <c r="B7" s="222"/>
      <c r="C7" s="222"/>
      <c r="D7" s="222"/>
      <c r="E7" s="222"/>
      <c r="F7" s="222"/>
      <c r="G7" s="222"/>
      <c r="H7" s="222"/>
    </row>
    <row r="8" spans="1:8" x14ac:dyDescent="0.2">
      <c r="B8" s="82" t="s">
        <v>37</v>
      </c>
      <c r="C8" s="56"/>
      <c r="D8" s="56"/>
      <c r="E8" s="56"/>
      <c r="F8" s="56"/>
      <c r="G8" s="56"/>
      <c r="H8" s="56"/>
    </row>
    <row r="9" spans="1:8" ht="83.25" customHeight="1" x14ac:dyDescent="0.2">
      <c r="B9" s="223" t="s">
        <v>165</v>
      </c>
      <c r="C9" s="223"/>
      <c r="D9" s="223"/>
      <c r="E9" s="223"/>
      <c r="F9" s="223"/>
      <c r="G9" s="223"/>
      <c r="H9" s="223"/>
    </row>
    <row r="10" spans="1:8" x14ac:dyDescent="0.2">
      <c r="B10" s="56"/>
      <c r="C10" s="56"/>
      <c r="D10" s="56"/>
      <c r="E10" s="56"/>
      <c r="F10" s="56"/>
      <c r="G10" s="56"/>
      <c r="H10" s="56"/>
    </row>
    <row r="11" spans="1:8" x14ac:dyDescent="0.2">
      <c r="B11" s="56"/>
      <c r="C11" s="56"/>
      <c r="D11" s="56"/>
      <c r="E11" s="56"/>
      <c r="F11" s="56"/>
      <c r="G11" s="56"/>
      <c r="H11" s="56"/>
    </row>
    <row r="12" spans="1:8" x14ac:dyDescent="0.2">
      <c r="B12" s="82" t="s">
        <v>180</v>
      </c>
      <c r="C12" s="57"/>
      <c r="D12" s="57"/>
      <c r="E12" s="57"/>
      <c r="F12" s="57"/>
      <c r="G12" s="57"/>
      <c r="H12" s="57"/>
    </row>
    <row r="13" spans="1:8" s="117" customFormat="1" ht="45.75" customHeight="1" x14ac:dyDescent="0.2">
      <c r="B13" s="223" t="s">
        <v>195</v>
      </c>
      <c r="C13" s="223"/>
      <c r="D13" s="223"/>
      <c r="E13" s="223"/>
      <c r="F13" s="223"/>
      <c r="G13" s="223"/>
      <c r="H13" s="223"/>
    </row>
    <row r="14" spans="1:8" x14ac:dyDescent="0.2">
      <c r="B14" s="57"/>
      <c r="C14" s="57"/>
      <c r="D14" s="57"/>
      <c r="E14" s="57"/>
      <c r="F14" s="57"/>
      <c r="G14" s="57"/>
      <c r="H14" s="57"/>
    </row>
    <row r="15" spans="1:8" x14ac:dyDescent="0.2">
      <c r="B15" s="57"/>
      <c r="C15" s="57"/>
      <c r="D15" s="57"/>
      <c r="E15" s="57"/>
      <c r="F15" s="57"/>
      <c r="G15" s="57"/>
      <c r="H15" s="57"/>
    </row>
    <row r="16" spans="1:8" x14ac:dyDescent="0.2">
      <c r="B16" s="57"/>
      <c r="C16" s="57"/>
      <c r="D16" s="57"/>
      <c r="E16" s="57"/>
      <c r="F16" s="57"/>
      <c r="G16" s="57"/>
      <c r="H16" s="57"/>
    </row>
    <row r="17" spans="2:8" x14ac:dyDescent="0.2">
      <c r="B17" s="57"/>
      <c r="C17" s="57"/>
      <c r="D17" s="57"/>
      <c r="E17" s="57"/>
      <c r="F17" s="57"/>
      <c r="G17" s="57"/>
      <c r="H17" s="57"/>
    </row>
    <row r="18" spans="2:8" x14ac:dyDescent="0.2">
      <c r="B18" s="57"/>
      <c r="C18" s="57"/>
      <c r="D18" s="57"/>
      <c r="E18" s="57"/>
      <c r="F18" s="57"/>
      <c r="G18" s="57"/>
      <c r="H18" s="57"/>
    </row>
    <row r="19" spans="2:8" x14ac:dyDescent="0.2">
      <c r="B19" s="57"/>
      <c r="C19" s="57"/>
      <c r="D19" s="57"/>
      <c r="E19" s="57"/>
      <c r="F19" s="57"/>
      <c r="G19" s="57"/>
      <c r="H19" s="57"/>
    </row>
    <row r="20" spans="2:8" x14ac:dyDescent="0.2">
      <c r="B20" s="57"/>
      <c r="C20" s="57"/>
      <c r="D20" s="57"/>
      <c r="E20" s="57"/>
      <c r="F20" s="57"/>
      <c r="G20" s="57"/>
      <c r="H20" s="57"/>
    </row>
    <row r="21" spans="2:8" x14ac:dyDescent="0.2">
      <c r="B21" s="57"/>
      <c r="C21" s="57"/>
      <c r="D21" s="57"/>
      <c r="E21" s="57"/>
      <c r="F21" s="57"/>
      <c r="G21" s="57"/>
      <c r="H21" s="57"/>
    </row>
  </sheetData>
  <sheetProtection selectLockedCells="1" selectUnlockedCells="1"/>
  <mergeCells count="4">
    <mergeCell ref="B7:H7"/>
    <mergeCell ref="B9:H9"/>
    <mergeCell ref="B5:H5"/>
    <mergeCell ref="B13:H13"/>
  </mergeCells>
  <phoneticPr fontId="2" type="noConversion"/>
  <pageMargins left="0.77013888888888893" right="0.59027777777777779" top="0.8" bottom="0.85" header="0.51180555555555551" footer="0.51180555555555551"/>
  <pageSetup paperSize="9" scale="89" firstPageNumber="0" orientation="portrait" horizontalDpi="300" verticalDpi="300" r:id="rId1"/>
  <headerFooter alignWithMargins="0">
    <oddFooter>&amp;L&amp;8Statistik Aargau
www.ag.ch/statistik
062 835 13 00, statistik@ag.ch&amp;R&amp;8Lehrkräftestatistik 2012/13
Reihe stat.kurzinfo Nr. 2 | Juni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617D84"/>
  </sheetPr>
  <dimension ref="A1:AC43"/>
  <sheetViews>
    <sheetView showGridLines="0" zoomScaleNormal="100" zoomScaleSheetLayoutView="100" workbookViewId="0">
      <selection activeCell="N36" sqref="C36:N36"/>
    </sheetView>
  </sheetViews>
  <sheetFormatPr baseColWidth="10" defaultRowHeight="12.75" x14ac:dyDescent="0.2"/>
  <cols>
    <col min="1" max="1" width="3.7109375" customWidth="1"/>
    <col min="2" max="2" width="6.42578125" customWidth="1"/>
    <col min="3" max="14" width="11.7109375" customWidth="1"/>
    <col min="15" max="15" width="8.42578125" customWidth="1"/>
  </cols>
  <sheetData>
    <row r="1" spans="1:29" ht="15.75" x14ac:dyDescent="0.25">
      <c r="A1" s="15" t="str">
        <f>Inhaltsverzeichnis!B19&amp;" "&amp;Inhaltsverzeichnis!D19</f>
        <v>Tabelle 2: Volksschule: Lehrkräfte und Vollzeitäquivalente nach Schultyp, 1996–2017</v>
      </c>
      <c r="B1" s="14"/>
      <c r="C1" s="14"/>
      <c r="D1" s="14"/>
      <c r="E1" s="14"/>
      <c r="F1" s="14"/>
      <c r="G1" s="14"/>
      <c r="H1" s="14"/>
      <c r="I1" s="21"/>
      <c r="J1" s="14"/>
      <c r="K1" s="14"/>
    </row>
    <row r="4" spans="1:29" s="1" customFormat="1" ht="40.5" customHeight="1" x14ac:dyDescent="0.2">
      <c r="B4" s="58" t="s">
        <v>30</v>
      </c>
      <c r="C4" s="59" t="s">
        <v>177</v>
      </c>
      <c r="D4" s="101" t="s">
        <v>31</v>
      </c>
      <c r="E4" s="60" t="s">
        <v>40</v>
      </c>
      <c r="F4" s="102" t="s">
        <v>41</v>
      </c>
      <c r="G4" s="60" t="s">
        <v>42</v>
      </c>
      <c r="H4" s="60" t="s">
        <v>192</v>
      </c>
      <c r="I4" s="61" t="s">
        <v>191</v>
      </c>
      <c r="J4" s="60" t="s">
        <v>190</v>
      </c>
      <c r="K4" s="60" t="s">
        <v>43</v>
      </c>
      <c r="L4" s="61" t="s">
        <v>44</v>
      </c>
      <c r="M4" s="59" t="s">
        <v>45</v>
      </c>
      <c r="N4" s="61" t="s">
        <v>46</v>
      </c>
      <c r="O4"/>
    </row>
    <row r="5" spans="1:29" s="1" customFormat="1" ht="14.25" x14ac:dyDescent="0.2">
      <c r="B5" s="186" t="s">
        <v>47</v>
      </c>
      <c r="C5" s="186"/>
      <c r="D5" s="186"/>
      <c r="E5" s="186"/>
      <c r="F5" s="186"/>
      <c r="G5" s="186"/>
      <c r="H5" s="186"/>
      <c r="I5" s="186"/>
      <c r="J5" s="186"/>
      <c r="K5" s="186"/>
      <c r="L5" s="186"/>
      <c r="M5" s="186"/>
      <c r="N5" s="186"/>
      <c r="O5"/>
    </row>
    <row r="6" spans="1:29" s="1" customFormat="1" x14ac:dyDescent="0.2">
      <c r="B6" s="18">
        <v>1996</v>
      </c>
      <c r="C6" s="23">
        <v>5688</v>
      </c>
      <c r="D6" s="19" t="s">
        <v>36</v>
      </c>
      <c r="E6" s="23">
        <v>1896</v>
      </c>
      <c r="F6" s="23">
        <v>185</v>
      </c>
      <c r="G6" s="23" t="s">
        <v>36</v>
      </c>
      <c r="H6" s="23">
        <v>851</v>
      </c>
      <c r="I6" s="23">
        <v>629</v>
      </c>
      <c r="J6" s="23">
        <v>415</v>
      </c>
      <c r="K6" s="23" t="s">
        <v>36</v>
      </c>
      <c r="L6" s="23">
        <v>31</v>
      </c>
      <c r="M6" s="23">
        <v>19</v>
      </c>
      <c r="N6" s="23">
        <v>1662</v>
      </c>
      <c r="O6"/>
    </row>
    <row r="7" spans="1:29" x14ac:dyDescent="0.2">
      <c r="B7" s="18">
        <v>2000</v>
      </c>
      <c r="C7" s="23">
        <v>5971</v>
      </c>
      <c r="D7" s="19" t="s">
        <v>36</v>
      </c>
      <c r="E7" s="23">
        <v>2004</v>
      </c>
      <c r="F7" s="23">
        <v>212</v>
      </c>
      <c r="G7" s="23" t="s">
        <v>36</v>
      </c>
      <c r="H7" s="23">
        <v>841</v>
      </c>
      <c r="I7" s="23">
        <v>704</v>
      </c>
      <c r="J7" s="23">
        <v>469</v>
      </c>
      <c r="K7" s="23" t="s">
        <v>36</v>
      </c>
      <c r="L7" s="23">
        <v>38</v>
      </c>
      <c r="M7" s="23">
        <v>20</v>
      </c>
      <c r="N7" s="23">
        <v>1683</v>
      </c>
    </row>
    <row r="8" spans="1:29" x14ac:dyDescent="0.2">
      <c r="B8" s="18">
        <v>2005</v>
      </c>
      <c r="C8" s="23">
        <v>6174</v>
      </c>
      <c r="D8" s="19" t="s">
        <v>36</v>
      </c>
      <c r="E8" s="23">
        <v>2004</v>
      </c>
      <c r="F8" s="23">
        <v>221</v>
      </c>
      <c r="G8" s="23">
        <v>172</v>
      </c>
      <c r="H8" s="23">
        <v>909</v>
      </c>
      <c r="I8" s="23">
        <v>878</v>
      </c>
      <c r="J8" s="23">
        <v>662</v>
      </c>
      <c r="K8" s="23">
        <v>136</v>
      </c>
      <c r="L8" s="23">
        <v>20</v>
      </c>
      <c r="M8" s="23">
        <v>27</v>
      </c>
      <c r="N8" s="23">
        <v>1145</v>
      </c>
    </row>
    <row r="9" spans="1:29" x14ac:dyDescent="0.2">
      <c r="B9" s="18">
        <v>2006</v>
      </c>
      <c r="C9" s="23">
        <v>6199</v>
      </c>
      <c r="D9" s="19">
        <v>984</v>
      </c>
      <c r="E9" s="23">
        <v>2130</v>
      </c>
      <c r="F9" s="23">
        <v>219</v>
      </c>
      <c r="G9" s="23">
        <v>160</v>
      </c>
      <c r="H9" s="23">
        <v>886</v>
      </c>
      <c r="I9" s="23">
        <v>877</v>
      </c>
      <c r="J9" s="23">
        <v>661</v>
      </c>
      <c r="K9" s="23">
        <v>147</v>
      </c>
      <c r="L9" s="23">
        <v>17</v>
      </c>
      <c r="M9" s="23">
        <v>18</v>
      </c>
      <c r="N9" s="23">
        <v>1084</v>
      </c>
    </row>
    <row r="10" spans="1:29" x14ac:dyDescent="0.2">
      <c r="B10" s="18">
        <v>2007</v>
      </c>
      <c r="C10" s="156">
        <v>6305</v>
      </c>
      <c r="D10" s="157">
        <v>1069</v>
      </c>
      <c r="E10" s="156">
        <v>2734</v>
      </c>
      <c r="F10" s="156">
        <v>236</v>
      </c>
      <c r="G10" s="156">
        <v>147</v>
      </c>
      <c r="H10" s="156">
        <v>1007</v>
      </c>
      <c r="I10" s="156">
        <v>1140</v>
      </c>
      <c r="J10" s="156">
        <v>851</v>
      </c>
      <c r="K10" s="156">
        <v>145</v>
      </c>
      <c r="L10" s="156">
        <v>19</v>
      </c>
      <c r="M10" s="156">
        <v>26</v>
      </c>
      <c r="N10" s="23" t="s">
        <v>36</v>
      </c>
    </row>
    <row r="11" spans="1:29" x14ac:dyDescent="0.2">
      <c r="B11" s="18">
        <v>2008</v>
      </c>
      <c r="C11" s="156">
        <v>6425</v>
      </c>
      <c r="D11" s="157">
        <v>1131</v>
      </c>
      <c r="E11" s="156">
        <v>2930</v>
      </c>
      <c r="F11" s="156">
        <v>223</v>
      </c>
      <c r="G11" s="156">
        <v>118</v>
      </c>
      <c r="H11" s="156">
        <v>1021</v>
      </c>
      <c r="I11" s="156">
        <v>1134</v>
      </c>
      <c r="J11" s="156">
        <v>835</v>
      </c>
      <c r="K11" s="156">
        <v>121</v>
      </c>
      <c r="L11" s="156">
        <v>17</v>
      </c>
      <c r="M11" s="156">
        <v>26</v>
      </c>
      <c r="N11" s="23" t="s">
        <v>36</v>
      </c>
    </row>
    <row r="12" spans="1:29" x14ac:dyDescent="0.2">
      <c r="B12" s="18">
        <v>2009</v>
      </c>
      <c r="C12" s="156">
        <v>6556</v>
      </c>
      <c r="D12" s="157">
        <v>1161</v>
      </c>
      <c r="E12" s="156">
        <v>3147</v>
      </c>
      <c r="F12" s="156">
        <v>202</v>
      </c>
      <c r="G12" s="156">
        <v>78</v>
      </c>
      <c r="H12" s="156">
        <v>1030</v>
      </c>
      <c r="I12" s="156">
        <v>1115</v>
      </c>
      <c r="J12" s="156">
        <v>865</v>
      </c>
      <c r="K12" s="156">
        <v>85</v>
      </c>
      <c r="L12" s="156">
        <v>13</v>
      </c>
      <c r="M12" s="156">
        <v>21</v>
      </c>
      <c r="N12" s="23" t="s">
        <v>36</v>
      </c>
    </row>
    <row r="13" spans="1:29" x14ac:dyDescent="0.2">
      <c r="B13" s="18">
        <v>2010</v>
      </c>
      <c r="C13" s="156">
        <f>SUM(E13:N13)</f>
        <v>6664</v>
      </c>
      <c r="D13" s="157">
        <v>1196</v>
      </c>
      <c r="E13" s="156">
        <v>3222</v>
      </c>
      <c r="F13" s="156">
        <v>210</v>
      </c>
      <c r="G13" s="156">
        <v>52</v>
      </c>
      <c r="H13" s="156">
        <v>1052</v>
      </c>
      <c r="I13" s="156">
        <v>1138</v>
      </c>
      <c r="J13" s="156">
        <v>897</v>
      </c>
      <c r="K13" s="156">
        <v>61</v>
      </c>
      <c r="L13" s="156">
        <v>11</v>
      </c>
      <c r="M13" s="156">
        <v>21</v>
      </c>
      <c r="N13" s="23" t="s">
        <v>36</v>
      </c>
    </row>
    <row r="14" spans="1:29" x14ac:dyDescent="0.2">
      <c r="B14" s="18">
        <v>2011</v>
      </c>
      <c r="C14" s="156">
        <v>6843</v>
      </c>
      <c r="D14" s="157">
        <v>1225</v>
      </c>
      <c r="E14" s="156">
        <v>3354</v>
      </c>
      <c r="F14" s="156">
        <v>205</v>
      </c>
      <c r="G14" s="156">
        <v>34</v>
      </c>
      <c r="H14" s="156">
        <v>1076</v>
      </c>
      <c r="I14" s="156">
        <v>1158</v>
      </c>
      <c r="J14" s="156">
        <v>945</v>
      </c>
      <c r="K14" s="156">
        <v>49</v>
      </c>
      <c r="L14" s="156">
        <v>10</v>
      </c>
      <c r="M14" s="156">
        <v>12</v>
      </c>
      <c r="N14" s="23" t="s">
        <v>36</v>
      </c>
    </row>
    <row r="15" spans="1:29" x14ac:dyDescent="0.2">
      <c r="B15" s="18">
        <v>2012</v>
      </c>
      <c r="C15" s="157">
        <v>6931</v>
      </c>
      <c r="D15" s="157">
        <v>1270</v>
      </c>
      <c r="E15" s="157">
        <v>3417</v>
      </c>
      <c r="F15" s="157">
        <v>184</v>
      </c>
      <c r="G15" s="157">
        <v>37</v>
      </c>
      <c r="H15" s="157">
        <v>1100</v>
      </c>
      <c r="I15" s="157">
        <v>1162</v>
      </c>
      <c r="J15" s="157">
        <v>959</v>
      </c>
      <c r="K15" s="157">
        <v>46</v>
      </c>
      <c r="L15" s="157">
        <v>13</v>
      </c>
      <c r="M15" s="157">
        <v>13</v>
      </c>
      <c r="N15" s="23" t="s">
        <v>36</v>
      </c>
    </row>
    <row r="16" spans="1:29" x14ac:dyDescent="0.2">
      <c r="B16" s="18">
        <v>2013</v>
      </c>
      <c r="C16" s="157">
        <v>6895</v>
      </c>
      <c r="D16" s="157">
        <v>1493</v>
      </c>
      <c r="E16" s="157">
        <v>3429</v>
      </c>
      <c r="F16" s="157">
        <v>196</v>
      </c>
      <c r="G16" s="157">
        <v>35</v>
      </c>
      <c r="H16" s="157">
        <v>1086</v>
      </c>
      <c r="I16" s="157">
        <v>1180</v>
      </c>
      <c r="J16" s="157">
        <v>899</v>
      </c>
      <c r="K16" s="157">
        <v>44</v>
      </c>
      <c r="L16" s="157">
        <v>12</v>
      </c>
      <c r="M16" s="157">
        <v>14</v>
      </c>
      <c r="N16" s="23"/>
      <c r="AC16" s="37"/>
    </row>
    <row r="17" spans="2:15" x14ac:dyDescent="0.2">
      <c r="B17" s="18">
        <v>2014</v>
      </c>
      <c r="C17" s="157">
        <v>8548</v>
      </c>
      <c r="D17" s="157">
        <v>1563</v>
      </c>
      <c r="E17" s="157">
        <v>4175</v>
      </c>
      <c r="F17" s="157">
        <v>177</v>
      </c>
      <c r="G17" s="157">
        <v>33</v>
      </c>
      <c r="H17" s="157">
        <v>878</v>
      </c>
      <c r="I17" s="157">
        <v>947</v>
      </c>
      <c r="J17" s="157">
        <v>714</v>
      </c>
      <c r="K17" s="157">
        <v>35</v>
      </c>
      <c r="L17" s="157">
        <v>14</v>
      </c>
      <c r="M17" s="157">
        <v>12</v>
      </c>
      <c r="N17" s="105" t="s">
        <v>36</v>
      </c>
    </row>
    <row r="18" spans="2:15" x14ac:dyDescent="0.2">
      <c r="B18" s="18">
        <v>2015</v>
      </c>
      <c r="C18" s="157">
        <v>8596</v>
      </c>
      <c r="D18" s="157">
        <v>1619</v>
      </c>
      <c r="E18" s="157">
        <v>4295</v>
      </c>
      <c r="F18" s="157">
        <v>121</v>
      </c>
      <c r="G18" s="157">
        <v>35</v>
      </c>
      <c r="H18" s="157">
        <v>845</v>
      </c>
      <c r="I18" s="157">
        <v>925</v>
      </c>
      <c r="J18" s="157">
        <v>695</v>
      </c>
      <c r="K18" s="157">
        <v>35</v>
      </c>
      <c r="L18" s="157">
        <v>13</v>
      </c>
      <c r="M18" s="157">
        <v>9</v>
      </c>
      <c r="N18" s="105" t="s">
        <v>36</v>
      </c>
    </row>
    <row r="19" spans="2:15" ht="14.25" x14ac:dyDescent="0.2">
      <c r="B19" s="18" t="s">
        <v>199</v>
      </c>
      <c r="C19" s="157">
        <v>8702</v>
      </c>
      <c r="D19" s="157">
        <v>1604</v>
      </c>
      <c r="E19" s="157">
        <v>4458</v>
      </c>
      <c r="F19" s="157">
        <v>111</v>
      </c>
      <c r="G19" s="157">
        <v>46</v>
      </c>
      <c r="H19" s="157">
        <v>814</v>
      </c>
      <c r="I19" s="157">
        <v>878</v>
      </c>
      <c r="J19" s="157">
        <v>723</v>
      </c>
      <c r="K19" s="157">
        <v>33</v>
      </c>
      <c r="L19" s="157">
        <v>19</v>
      </c>
      <c r="M19" s="157">
        <v>16</v>
      </c>
      <c r="N19" s="19" t="s">
        <v>36</v>
      </c>
    </row>
    <row r="20" spans="2:15" x14ac:dyDescent="0.2">
      <c r="B20" s="18">
        <v>2017</v>
      </c>
      <c r="C20" s="19">
        <v>8684</v>
      </c>
      <c r="D20" s="19">
        <v>1585</v>
      </c>
      <c r="E20" s="19">
        <v>4510</v>
      </c>
      <c r="F20" s="19">
        <v>112</v>
      </c>
      <c r="G20" s="19">
        <v>47</v>
      </c>
      <c r="H20" s="19">
        <v>808</v>
      </c>
      <c r="I20" s="19">
        <v>845</v>
      </c>
      <c r="J20" s="19">
        <v>721</v>
      </c>
      <c r="K20" s="19">
        <v>34</v>
      </c>
      <c r="L20" s="19">
        <v>14</v>
      </c>
      <c r="M20" s="19">
        <v>8</v>
      </c>
      <c r="N20" s="19" t="s">
        <v>36</v>
      </c>
    </row>
    <row r="21" spans="2:15" x14ac:dyDescent="0.2">
      <c r="B21" s="186" t="s">
        <v>37</v>
      </c>
      <c r="C21" s="186"/>
      <c r="D21" s="186"/>
      <c r="E21" s="186"/>
      <c r="F21" s="186"/>
      <c r="G21" s="186"/>
      <c r="H21" s="186"/>
      <c r="I21" s="186"/>
      <c r="J21" s="186"/>
      <c r="K21" s="186"/>
      <c r="L21" s="186"/>
      <c r="M21" s="186"/>
      <c r="N21" s="186"/>
    </row>
    <row r="22" spans="2:15" x14ac:dyDescent="0.2">
      <c r="B22" s="18">
        <v>1996</v>
      </c>
      <c r="C22" s="23">
        <v>4242</v>
      </c>
      <c r="D22" s="19" t="s">
        <v>36</v>
      </c>
      <c r="E22" s="23">
        <v>1564</v>
      </c>
      <c r="F22" s="23">
        <v>125</v>
      </c>
      <c r="G22" s="23" t="s">
        <v>36</v>
      </c>
      <c r="H22" s="23">
        <v>607</v>
      </c>
      <c r="I22" s="23">
        <v>555</v>
      </c>
      <c r="J22" s="23">
        <v>378</v>
      </c>
      <c r="K22" s="23" t="s">
        <v>36</v>
      </c>
      <c r="L22" s="23">
        <v>29</v>
      </c>
      <c r="M22" s="23">
        <v>15</v>
      </c>
      <c r="N22" s="23">
        <v>969</v>
      </c>
      <c r="O22" s="47"/>
    </row>
    <row r="23" spans="2:15" x14ac:dyDescent="0.2">
      <c r="B23" s="18">
        <v>2000</v>
      </c>
      <c r="C23" s="23">
        <v>4405</v>
      </c>
      <c r="D23" s="19" t="s">
        <v>36</v>
      </c>
      <c r="E23" s="23">
        <v>1586</v>
      </c>
      <c r="F23" s="23">
        <v>147</v>
      </c>
      <c r="G23" s="23" t="s">
        <v>36</v>
      </c>
      <c r="H23" s="23">
        <v>608</v>
      </c>
      <c r="I23" s="23">
        <v>586</v>
      </c>
      <c r="J23" s="23">
        <v>401</v>
      </c>
      <c r="K23" s="23" t="s">
        <v>36</v>
      </c>
      <c r="L23" s="23">
        <v>34</v>
      </c>
      <c r="M23" s="23">
        <v>17</v>
      </c>
      <c r="N23" s="23">
        <v>1026</v>
      </c>
      <c r="O23" s="47"/>
    </row>
    <row r="24" spans="2:15" x14ac:dyDescent="0.2">
      <c r="B24" s="18">
        <v>2005</v>
      </c>
      <c r="C24" s="23">
        <v>4357</v>
      </c>
      <c r="D24" s="19" t="s">
        <v>36</v>
      </c>
      <c r="E24" s="23">
        <v>1456</v>
      </c>
      <c r="F24" s="23">
        <v>144</v>
      </c>
      <c r="G24" s="23">
        <v>121</v>
      </c>
      <c r="H24" s="23">
        <v>641</v>
      </c>
      <c r="I24" s="23">
        <v>689</v>
      </c>
      <c r="J24" s="23">
        <v>516</v>
      </c>
      <c r="K24" s="23">
        <v>110</v>
      </c>
      <c r="L24" s="23">
        <v>20</v>
      </c>
      <c r="M24" s="23">
        <v>25</v>
      </c>
      <c r="N24" s="23">
        <v>635</v>
      </c>
      <c r="O24" s="47"/>
    </row>
    <row r="25" spans="2:15" x14ac:dyDescent="0.2">
      <c r="B25" s="18">
        <v>2006</v>
      </c>
      <c r="C25" s="23">
        <v>4360</v>
      </c>
      <c r="D25" s="19">
        <v>672</v>
      </c>
      <c r="E25" s="23">
        <v>1496</v>
      </c>
      <c r="F25" s="23">
        <v>143</v>
      </c>
      <c r="G25" s="23">
        <v>111</v>
      </c>
      <c r="H25" s="23">
        <v>636</v>
      </c>
      <c r="I25" s="23">
        <v>693</v>
      </c>
      <c r="J25" s="23">
        <v>522</v>
      </c>
      <c r="K25" s="23">
        <v>115</v>
      </c>
      <c r="L25" s="23">
        <v>15</v>
      </c>
      <c r="M25" s="23">
        <v>16</v>
      </c>
      <c r="N25" s="23">
        <v>613</v>
      </c>
      <c r="O25" s="47"/>
    </row>
    <row r="26" spans="2:15" x14ac:dyDescent="0.2">
      <c r="B26" s="18">
        <v>2007</v>
      </c>
      <c r="C26" s="23">
        <v>4324</v>
      </c>
      <c r="D26" s="19">
        <v>706</v>
      </c>
      <c r="E26" s="23">
        <v>1739</v>
      </c>
      <c r="F26" s="23">
        <v>152</v>
      </c>
      <c r="G26" s="23">
        <v>113</v>
      </c>
      <c r="H26" s="23">
        <v>690</v>
      </c>
      <c r="I26" s="23">
        <v>825</v>
      </c>
      <c r="J26" s="23">
        <v>633</v>
      </c>
      <c r="K26" s="23">
        <v>128</v>
      </c>
      <c r="L26" s="23">
        <v>18</v>
      </c>
      <c r="M26" s="23">
        <v>27</v>
      </c>
      <c r="N26" s="23" t="s">
        <v>36</v>
      </c>
      <c r="O26" s="47"/>
    </row>
    <row r="27" spans="2:15" x14ac:dyDescent="0.2">
      <c r="B27" s="18">
        <v>2008</v>
      </c>
      <c r="C27" s="23">
        <v>4372</v>
      </c>
      <c r="D27" s="19">
        <v>736</v>
      </c>
      <c r="E27" s="23">
        <v>1850</v>
      </c>
      <c r="F27" s="23">
        <v>142</v>
      </c>
      <c r="G27" s="23">
        <v>88</v>
      </c>
      <c r="H27" s="23">
        <v>700</v>
      </c>
      <c r="I27" s="23">
        <v>816</v>
      </c>
      <c r="J27" s="23">
        <v>630</v>
      </c>
      <c r="K27" s="23">
        <v>106</v>
      </c>
      <c r="L27" s="23">
        <v>17</v>
      </c>
      <c r="M27" s="23">
        <v>23</v>
      </c>
      <c r="N27" s="23" t="s">
        <v>36</v>
      </c>
      <c r="O27" s="47"/>
    </row>
    <row r="28" spans="2:15" x14ac:dyDescent="0.2">
      <c r="B28" s="18">
        <v>2009</v>
      </c>
      <c r="C28" s="23">
        <v>4406</v>
      </c>
      <c r="D28" s="19">
        <v>760</v>
      </c>
      <c r="E28" s="23">
        <v>1954</v>
      </c>
      <c r="F28" s="23">
        <v>131</v>
      </c>
      <c r="G28" s="23">
        <v>58</v>
      </c>
      <c r="H28" s="23">
        <v>702</v>
      </c>
      <c r="I28" s="23">
        <v>816</v>
      </c>
      <c r="J28" s="23">
        <v>637</v>
      </c>
      <c r="K28" s="23">
        <v>76</v>
      </c>
      <c r="L28" s="23">
        <v>14</v>
      </c>
      <c r="M28" s="23">
        <v>19</v>
      </c>
      <c r="N28" s="23" t="s">
        <v>36</v>
      </c>
      <c r="O28" s="47"/>
    </row>
    <row r="29" spans="2:15" x14ac:dyDescent="0.2">
      <c r="B29" s="18">
        <v>2010</v>
      </c>
      <c r="C29" s="23">
        <v>4439</v>
      </c>
      <c r="D29" s="19">
        <v>773</v>
      </c>
      <c r="E29" s="23">
        <v>1988</v>
      </c>
      <c r="F29" s="23">
        <v>138</v>
      </c>
      <c r="G29" s="23">
        <v>37</v>
      </c>
      <c r="H29" s="23">
        <v>718</v>
      </c>
      <c r="I29" s="23">
        <v>815</v>
      </c>
      <c r="J29" s="23">
        <v>661</v>
      </c>
      <c r="K29" s="23">
        <v>55</v>
      </c>
      <c r="L29" s="23">
        <v>13</v>
      </c>
      <c r="M29" s="23">
        <v>15</v>
      </c>
      <c r="N29" s="23" t="s">
        <v>36</v>
      </c>
      <c r="O29" s="47"/>
    </row>
    <row r="30" spans="2:15" x14ac:dyDescent="0.2">
      <c r="B30" s="18">
        <v>2011</v>
      </c>
      <c r="C30" s="23">
        <v>4515</v>
      </c>
      <c r="D30" s="19">
        <v>786</v>
      </c>
      <c r="E30" s="23">
        <v>2045</v>
      </c>
      <c r="F30" s="23">
        <v>130</v>
      </c>
      <c r="G30" s="23">
        <v>26</v>
      </c>
      <c r="H30" s="23">
        <v>738</v>
      </c>
      <c r="I30" s="23">
        <v>822</v>
      </c>
      <c r="J30" s="23">
        <v>685</v>
      </c>
      <c r="K30" s="23">
        <v>49</v>
      </c>
      <c r="L30" s="23">
        <v>12</v>
      </c>
      <c r="M30" s="23">
        <v>8</v>
      </c>
      <c r="N30" s="23" t="s">
        <v>36</v>
      </c>
      <c r="O30" s="47"/>
    </row>
    <row r="31" spans="2:15" x14ac:dyDescent="0.2">
      <c r="B31" s="18">
        <v>2012</v>
      </c>
      <c r="C31" s="23">
        <v>4505</v>
      </c>
      <c r="D31" s="19">
        <v>781</v>
      </c>
      <c r="E31" s="19">
        <v>2070</v>
      </c>
      <c r="F31" s="19">
        <v>120</v>
      </c>
      <c r="G31" s="19">
        <v>25</v>
      </c>
      <c r="H31" s="19">
        <v>742</v>
      </c>
      <c r="I31" s="19">
        <v>815</v>
      </c>
      <c r="J31" s="19">
        <v>667</v>
      </c>
      <c r="K31" s="19">
        <v>43</v>
      </c>
      <c r="L31" s="19">
        <v>14</v>
      </c>
      <c r="M31" s="19">
        <v>8</v>
      </c>
      <c r="N31" s="23" t="s">
        <v>36</v>
      </c>
      <c r="O31" s="47"/>
    </row>
    <row r="32" spans="2:15" x14ac:dyDescent="0.2">
      <c r="B32" s="18">
        <v>2013</v>
      </c>
      <c r="C32" s="23">
        <v>4470.3</v>
      </c>
      <c r="D32" s="19">
        <v>905.5</v>
      </c>
      <c r="E32" s="19">
        <v>2075</v>
      </c>
      <c r="F32" s="19">
        <v>125.1</v>
      </c>
      <c r="G32" s="19">
        <v>24.3</v>
      </c>
      <c r="H32" s="19">
        <v>735.2</v>
      </c>
      <c r="I32" s="19">
        <v>805.7</v>
      </c>
      <c r="J32" s="19">
        <v>642.5</v>
      </c>
      <c r="K32" s="19">
        <v>38.1</v>
      </c>
      <c r="L32" s="19">
        <v>14.6</v>
      </c>
      <c r="M32" s="19">
        <v>9.8000000000000007</v>
      </c>
      <c r="N32" s="23" t="s">
        <v>36</v>
      </c>
      <c r="O32" s="47"/>
    </row>
    <row r="33" spans="1:18" x14ac:dyDescent="0.2">
      <c r="B33" s="18">
        <v>2014</v>
      </c>
      <c r="C33" s="105">
        <v>5417.9</v>
      </c>
      <c r="D33" s="19">
        <v>948.59</v>
      </c>
      <c r="E33" s="19">
        <v>2575.5</v>
      </c>
      <c r="F33" s="19">
        <v>115.5</v>
      </c>
      <c r="G33" s="19">
        <v>24.8</v>
      </c>
      <c r="H33" s="19">
        <v>558.70000000000005</v>
      </c>
      <c r="I33" s="19">
        <v>636.29999999999995</v>
      </c>
      <c r="J33" s="19">
        <v>502.9</v>
      </c>
      <c r="K33" s="19">
        <v>35.200000000000003</v>
      </c>
      <c r="L33" s="19">
        <v>12.5</v>
      </c>
      <c r="M33" s="19">
        <v>8</v>
      </c>
      <c r="N33" s="105" t="s">
        <v>36</v>
      </c>
      <c r="O33" s="47"/>
    </row>
    <row r="34" spans="1:18" x14ac:dyDescent="0.2">
      <c r="B34" s="18">
        <v>2015</v>
      </c>
      <c r="C34" s="105">
        <v>5416</v>
      </c>
      <c r="D34" s="19">
        <v>971</v>
      </c>
      <c r="E34" s="19">
        <v>2641</v>
      </c>
      <c r="F34" s="19">
        <v>82</v>
      </c>
      <c r="G34" s="19">
        <v>28</v>
      </c>
      <c r="H34" s="19">
        <v>532</v>
      </c>
      <c r="I34" s="19">
        <v>622</v>
      </c>
      <c r="J34" s="19">
        <v>486</v>
      </c>
      <c r="K34" s="19">
        <v>35</v>
      </c>
      <c r="L34" s="19">
        <v>12</v>
      </c>
      <c r="M34" s="19">
        <v>7</v>
      </c>
      <c r="N34" s="105" t="s">
        <v>36</v>
      </c>
      <c r="O34" s="47"/>
    </row>
    <row r="35" spans="1:18" x14ac:dyDescent="0.2">
      <c r="B35" s="18">
        <v>2016</v>
      </c>
      <c r="C35" s="19">
        <v>5508.7489142857248</v>
      </c>
      <c r="D35" s="19">
        <v>957.2744857142842</v>
      </c>
      <c r="E35" s="19">
        <v>2771.9561857142971</v>
      </c>
      <c r="F35" s="19">
        <v>73.606214285714188</v>
      </c>
      <c r="G35" s="19">
        <v>35.206400000000002</v>
      </c>
      <c r="H35" s="19">
        <v>518.73795714285723</v>
      </c>
      <c r="I35" s="19">
        <v>602.15091428571486</v>
      </c>
      <c r="J35" s="19">
        <v>496.56761428571428</v>
      </c>
      <c r="K35" s="19">
        <v>29.642242857142861</v>
      </c>
      <c r="L35" s="19">
        <v>14.000014285714286</v>
      </c>
      <c r="M35" s="19">
        <v>9.6068857142857134</v>
      </c>
      <c r="N35" s="105" t="s">
        <v>36</v>
      </c>
      <c r="O35" s="47"/>
    </row>
    <row r="36" spans="1:18" x14ac:dyDescent="0.2">
      <c r="B36" s="18">
        <v>2017</v>
      </c>
      <c r="C36" s="19">
        <v>5512.88</v>
      </c>
      <c r="D36" s="19">
        <v>944.79</v>
      </c>
      <c r="E36" s="19">
        <v>2804.41</v>
      </c>
      <c r="F36" s="19">
        <v>73.16</v>
      </c>
      <c r="G36" s="19">
        <v>35.25</v>
      </c>
      <c r="H36" s="19">
        <v>521.29999999999995</v>
      </c>
      <c r="I36" s="19">
        <v>587.66999999999996</v>
      </c>
      <c r="J36" s="19">
        <v>492.39</v>
      </c>
      <c r="K36" s="19">
        <v>34.21</v>
      </c>
      <c r="L36" s="19">
        <v>12.03</v>
      </c>
      <c r="M36" s="19">
        <v>7.64</v>
      </c>
      <c r="N36" s="105" t="s">
        <v>36</v>
      </c>
      <c r="O36" s="47"/>
    </row>
    <row r="37" spans="1:18" x14ac:dyDescent="0.2">
      <c r="C37" s="4"/>
      <c r="D37" s="4"/>
      <c r="E37" s="4"/>
      <c r="F37" s="4"/>
      <c r="G37" s="4"/>
      <c r="I37" s="4"/>
      <c r="J37" s="4"/>
      <c r="K37" s="4"/>
      <c r="L37" s="4"/>
      <c r="M37" s="4"/>
    </row>
    <row r="38" spans="1:18" x14ac:dyDescent="0.2">
      <c r="B38" s="4" t="s">
        <v>48</v>
      </c>
      <c r="C38" s="4"/>
      <c r="D38" s="4"/>
      <c r="E38" s="4"/>
      <c r="F38" s="4"/>
      <c r="G38" s="4"/>
      <c r="H38" s="4"/>
      <c r="I38" s="4"/>
      <c r="J38" s="4"/>
      <c r="K38" s="4"/>
      <c r="L38" s="4"/>
      <c r="M38" s="4"/>
    </row>
    <row r="39" spans="1:18" x14ac:dyDescent="0.2">
      <c r="B39" s="4" t="s">
        <v>49</v>
      </c>
      <c r="C39" s="4"/>
      <c r="D39" s="4"/>
      <c r="E39" s="4"/>
      <c r="F39" s="4"/>
      <c r="G39" s="4"/>
      <c r="H39" s="4"/>
      <c r="I39" s="4"/>
      <c r="J39" s="4"/>
      <c r="K39" s="4"/>
      <c r="L39" s="4"/>
      <c r="M39" s="4"/>
    </row>
    <row r="40" spans="1:18" x14ac:dyDescent="0.2">
      <c r="B40" s="4" t="s">
        <v>201</v>
      </c>
      <c r="C40" s="14"/>
      <c r="D40" s="14"/>
      <c r="E40" s="14"/>
      <c r="F40" s="14"/>
      <c r="G40" s="14"/>
      <c r="H40" s="14"/>
      <c r="I40" s="14"/>
      <c r="J40" s="14"/>
      <c r="K40" s="14"/>
      <c r="L40" s="14"/>
      <c r="M40" s="14"/>
    </row>
    <row r="41" spans="1:18" x14ac:dyDescent="0.2">
      <c r="A41" s="14"/>
      <c r="B41" s="4" t="s">
        <v>193</v>
      </c>
      <c r="C41" s="24"/>
      <c r="D41" s="24"/>
      <c r="E41" s="14"/>
      <c r="F41" s="14"/>
      <c r="G41" s="14"/>
      <c r="H41" s="14"/>
      <c r="I41" s="14"/>
      <c r="J41" s="14"/>
      <c r="K41" s="14"/>
      <c r="L41" s="14"/>
      <c r="M41" s="14"/>
      <c r="N41" s="14"/>
      <c r="R41" s="37"/>
    </row>
    <row r="42" spans="1:18" x14ac:dyDescent="0.2">
      <c r="A42" s="14"/>
      <c r="B42" s="155" t="s">
        <v>200</v>
      </c>
      <c r="C42" s="25"/>
      <c r="D42" s="25"/>
      <c r="E42" s="26"/>
      <c r="F42" s="26"/>
      <c r="G42" s="26"/>
      <c r="H42" s="26"/>
      <c r="I42" s="26"/>
      <c r="J42" s="26"/>
      <c r="K42" s="26"/>
      <c r="L42" s="26"/>
      <c r="M42" s="26"/>
      <c r="N42" s="14"/>
    </row>
    <row r="43" spans="1:18" x14ac:dyDescent="0.2">
      <c r="A43" s="14"/>
      <c r="B43" s="14"/>
      <c r="C43" s="14"/>
      <c r="D43" s="14"/>
      <c r="E43" s="14"/>
      <c r="F43" s="14"/>
      <c r="G43" s="14"/>
      <c r="H43" s="14"/>
      <c r="I43" s="14"/>
      <c r="J43" s="14"/>
      <c r="K43" s="14"/>
      <c r="L43" s="14"/>
      <c r="M43" s="14"/>
      <c r="N43" s="14"/>
    </row>
  </sheetData>
  <sheetProtection selectLockedCells="1" selectUnlockedCells="1"/>
  <mergeCells count="2">
    <mergeCell ref="B5:N5"/>
    <mergeCell ref="B21:N21"/>
  </mergeCells>
  <phoneticPr fontId="2" type="noConversion"/>
  <pageMargins left="0.77013888888888893" right="0.59027777777777779" top="0.8" bottom="0.85" header="0.51180555555555551" footer="0.51180555555555551"/>
  <pageSetup paperSize="9" scale="59" firstPageNumber="0" orientation="landscape" horizontalDpi="300" verticalDpi="300" r:id="rId1"/>
  <headerFooter alignWithMargins="0"/>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617D84"/>
  </sheetPr>
  <dimension ref="A1:R23"/>
  <sheetViews>
    <sheetView showGridLines="0" zoomScaleNormal="100" zoomScaleSheetLayoutView="100" workbookViewId="0"/>
  </sheetViews>
  <sheetFormatPr baseColWidth="10" defaultRowHeight="12.75" x14ac:dyDescent="0.2"/>
  <cols>
    <col min="1" max="1" width="3.7109375" customWidth="1"/>
    <col min="2" max="2" width="24.7109375" customWidth="1"/>
    <col min="3" max="12" width="11.7109375" customWidth="1"/>
    <col min="13" max="13" width="8.42578125" customWidth="1"/>
  </cols>
  <sheetData>
    <row r="1" spans="1:18" ht="15.75" x14ac:dyDescent="0.25">
      <c r="A1" s="15" t="str">
        <f>Inhaltsverzeichnis!B20&amp;" "&amp;Inhaltsverzeichnis!D20</f>
        <v>Tabelle 3: Volksschule: Lehrkräfte und Vollzeitäquivalente nach Geschlecht und Schultyp, 2017/18</v>
      </c>
      <c r="G1" s="21"/>
    </row>
    <row r="2" spans="1:18" x14ac:dyDescent="0.2">
      <c r="G2" s="21"/>
    </row>
    <row r="4" spans="1:18" ht="12.75" customHeight="1" x14ac:dyDescent="0.2">
      <c r="B4" s="188" t="s">
        <v>50</v>
      </c>
      <c r="C4" s="185" t="s">
        <v>51</v>
      </c>
      <c r="D4" s="185"/>
      <c r="E4" s="185"/>
      <c r="F4" s="185"/>
      <c r="G4" s="185"/>
      <c r="H4" s="185"/>
      <c r="I4" s="185" t="s">
        <v>52</v>
      </c>
      <c r="J4" s="185"/>
      <c r="K4" s="185"/>
      <c r="L4" s="185"/>
    </row>
    <row r="5" spans="1:18" ht="12.75" customHeight="1" x14ac:dyDescent="0.2">
      <c r="B5" s="188"/>
      <c r="C5" s="185" t="s">
        <v>47</v>
      </c>
      <c r="D5" s="185"/>
      <c r="E5" s="185"/>
      <c r="F5" s="185" t="s">
        <v>37</v>
      </c>
      <c r="G5" s="185"/>
      <c r="H5" s="185"/>
      <c r="I5" s="185" t="s">
        <v>35</v>
      </c>
      <c r="J5" s="185"/>
      <c r="K5" s="185" t="s">
        <v>37</v>
      </c>
      <c r="L5" s="185"/>
    </row>
    <row r="6" spans="1:18" x14ac:dyDescent="0.2">
      <c r="B6" s="188"/>
      <c r="C6" s="59" t="s">
        <v>32</v>
      </c>
      <c r="D6" s="59" t="s">
        <v>53</v>
      </c>
      <c r="E6" s="137" t="s">
        <v>70</v>
      </c>
      <c r="F6" s="59" t="s">
        <v>32</v>
      </c>
      <c r="G6" s="59" t="s">
        <v>53</v>
      </c>
      <c r="H6" s="137" t="s">
        <v>70</v>
      </c>
      <c r="I6" s="59" t="s">
        <v>53</v>
      </c>
      <c r="J6" s="137" t="s">
        <v>70</v>
      </c>
      <c r="K6" s="59" t="s">
        <v>53</v>
      </c>
      <c r="L6" s="137" t="s">
        <v>70</v>
      </c>
    </row>
    <row r="7" spans="1:18" x14ac:dyDescent="0.2">
      <c r="B7" s="27" t="s">
        <v>32</v>
      </c>
      <c r="C7" s="28">
        <v>8684</v>
      </c>
      <c r="D7" s="19">
        <v>1696</v>
      </c>
      <c r="E7" s="19">
        <v>6988</v>
      </c>
      <c r="F7" s="19">
        <v>5512.88</v>
      </c>
      <c r="G7" s="19">
        <v>1266.07</v>
      </c>
      <c r="H7" s="19">
        <v>4246.8100000000004</v>
      </c>
      <c r="I7" s="161">
        <f>100/C7*D7</f>
        <v>19.530170428374021</v>
      </c>
      <c r="J7" s="161">
        <f>100/C7*E7</f>
        <v>80.469829571625979</v>
      </c>
      <c r="K7" s="161">
        <f>100/F7*G7</f>
        <v>22.965673114597088</v>
      </c>
      <c r="L7" s="161">
        <f>100/F7*H7</f>
        <v>77.034326885402919</v>
      </c>
      <c r="M7" s="148"/>
      <c r="N7" s="149"/>
      <c r="O7" s="149"/>
      <c r="P7" s="150"/>
      <c r="Q7" s="150"/>
      <c r="R7" s="150"/>
    </row>
    <row r="8" spans="1:18" x14ac:dyDescent="0.2">
      <c r="B8" s="30" t="s">
        <v>31</v>
      </c>
      <c r="C8" s="28">
        <v>1585</v>
      </c>
      <c r="D8" s="19">
        <v>19</v>
      </c>
      <c r="E8" s="19">
        <v>1566</v>
      </c>
      <c r="F8" s="19">
        <v>944.78</v>
      </c>
      <c r="G8" s="19">
        <v>12.22</v>
      </c>
      <c r="H8" s="19">
        <v>932.56</v>
      </c>
      <c r="I8" s="162">
        <f t="shared" ref="I8:I17" si="0">100/C8*D8</f>
        <v>1.198738170347003</v>
      </c>
      <c r="J8" s="162">
        <f t="shared" ref="J8:J17" si="1">100/C8*E8</f>
        <v>98.801261829652987</v>
      </c>
      <c r="K8" s="162">
        <f t="shared" ref="K8:K17" si="2">100/F8*G8</f>
        <v>1.2934228074260676</v>
      </c>
      <c r="L8" s="162">
        <f t="shared" ref="L8:L17" si="3">100/F8*H8</f>
        <v>98.706577192573931</v>
      </c>
      <c r="M8" s="149"/>
      <c r="N8" s="149"/>
      <c r="O8" s="149"/>
      <c r="P8" s="150"/>
      <c r="Q8" s="150"/>
      <c r="R8" s="150"/>
    </row>
    <row r="9" spans="1:18" x14ac:dyDescent="0.2">
      <c r="B9" s="30" t="s">
        <v>55</v>
      </c>
      <c r="C9" s="28">
        <v>4510</v>
      </c>
      <c r="D9" s="19">
        <v>631</v>
      </c>
      <c r="E9" s="19">
        <v>3879</v>
      </c>
      <c r="F9" s="19">
        <v>2804.28</v>
      </c>
      <c r="G9" s="19">
        <v>458.39</v>
      </c>
      <c r="H9" s="19">
        <v>2346.0300000000002</v>
      </c>
      <c r="I9" s="162">
        <f t="shared" si="0"/>
        <v>13.991130820399114</v>
      </c>
      <c r="J9" s="162">
        <f t="shared" si="1"/>
        <v>86.008869179600893</v>
      </c>
      <c r="K9" s="162">
        <f t="shared" si="2"/>
        <v>16.346085269659234</v>
      </c>
      <c r="L9" s="162">
        <f t="shared" si="3"/>
        <v>83.65890709914845</v>
      </c>
      <c r="M9" s="149"/>
      <c r="N9" s="149"/>
      <c r="O9" s="149"/>
      <c r="P9" s="150"/>
      <c r="Q9" s="150"/>
      <c r="R9" s="150"/>
    </row>
    <row r="10" spans="1:18" x14ac:dyDescent="0.2">
      <c r="B10" s="30" t="s">
        <v>56</v>
      </c>
      <c r="C10" s="28">
        <v>112</v>
      </c>
      <c r="D10" s="19">
        <v>10</v>
      </c>
      <c r="E10" s="19">
        <v>102</v>
      </c>
      <c r="F10" s="19">
        <v>73.16</v>
      </c>
      <c r="G10" s="19">
        <v>7.7670000000000003</v>
      </c>
      <c r="H10" s="19">
        <v>65.39</v>
      </c>
      <c r="I10" s="162">
        <f t="shared" si="0"/>
        <v>8.9285714285714288</v>
      </c>
      <c r="J10" s="162">
        <f t="shared" si="1"/>
        <v>91.071428571428569</v>
      </c>
      <c r="K10" s="162">
        <f t="shared" si="2"/>
        <v>10.616457080371788</v>
      </c>
      <c r="L10" s="162">
        <f t="shared" si="3"/>
        <v>89.379442318206671</v>
      </c>
      <c r="M10" s="149"/>
      <c r="N10" s="149"/>
      <c r="O10" s="149"/>
      <c r="P10" s="150"/>
      <c r="Q10" s="150"/>
      <c r="R10" s="150"/>
    </row>
    <row r="11" spans="1:18" x14ac:dyDescent="0.2">
      <c r="B11" s="30" t="s">
        <v>57</v>
      </c>
      <c r="C11" s="28">
        <v>47</v>
      </c>
      <c r="D11" s="19">
        <v>16</v>
      </c>
      <c r="E11" s="19">
        <v>31</v>
      </c>
      <c r="F11" s="19">
        <v>35.25</v>
      </c>
      <c r="G11" s="19">
        <v>14.75</v>
      </c>
      <c r="H11" s="19">
        <v>20.5</v>
      </c>
      <c r="I11" s="162">
        <f t="shared" si="0"/>
        <v>34.042553191489361</v>
      </c>
      <c r="J11" s="162">
        <f t="shared" si="1"/>
        <v>65.957446808510639</v>
      </c>
      <c r="K11" s="162">
        <f t="shared" si="2"/>
        <v>41.843971631205676</v>
      </c>
      <c r="L11" s="162">
        <f t="shared" si="3"/>
        <v>58.156028368794331</v>
      </c>
      <c r="M11" s="149"/>
      <c r="N11" s="149"/>
      <c r="O11" s="149"/>
      <c r="P11" s="150"/>
      <c r="Q11" s="150"/>
      <c r="R11" s="150"/>
    </row>
    <row r="12" spans="1:18" x14ac:dyDescent="0.2">
      <c r="B12" s="30" t="s">
        <v>60</v>
      </c>
      <c r="C12" s="28">
        <v>808</v>
      </c>
      <c r="D12" s="19">
        <v>327</v>
      </c>
      <c r="E12" s="19">
        <v>481</v>
      </c>
      <c r="F12" s="19">
        <v>521.29999999999995</v>
      </c>
      <c r="G12" s="19">
        <v>236.214</v>
      </c>
      <c r="H12" s="19">
        <v>285.08999999999997</v>
      </c>
      <c r="I12" s="162">
        <f>100/C12*D12</f>
        <v>40.470297029702969</v>
      </c>
      <c r="J12" s="162">
        <f>100/C12*E12</f>
        <v>59.529702970297031</v>
      </c>
      <c r="K12" s="162">
        <f>100/F12*G12</f>
        <v>45.312488010742378</v>
      </c>
      <c r="L12" s="162">
        <f>100/F12*H12</f>
        <v>54.688279301745638</v>
      </c>
      <c r="M12" s="149"/>
      <c r="N12" s="149"/>
      <c r="O12" s="149"/>
      <c r="P12" s="150"/>
      <c r="Q12" s="150"/>
      <c r="R12" s="150"/>
    </row>
    <row r="13" spans="1:18" x14ac:dyDescent="0.2">
      <c r="B13" s="30" t="s">
        <v>59</v>
      </c>
      <c r="C13" s="28">
        <v>845</v>
      </c>
      <c r="D13" s="19">
        <v>374</v>
      </c>
      <c r="E13" s="19">
        <v>471</v>
      </c>
      <c r="F13" s="19">
        <v>587.66999999999996</v>
      </c>
      <c r="G13" s="19">
        <v>283.55</v>
      </c>
      <c r="H13" s="19">
        <v>304.11</v>
      </c>
      <c r="I13" s="162">
        <f t="shared" si="0"/>
        <v>44.260355029585796</v>
      </c>
      <c r="J13" s="162">
        <f t="shared" si="1"/>
        <v>55.739644970414197</v>
      </c>
      <c r="K13" s="162">
        <f t="shared" si="2"/>
        <v>48.249868123266467</v>
      </c>
      <c r="L13" s="162">
        <f t="shared" si="3"/>
        <v>51.748430241462053</v>
      </c>
      <c r="M13" s="149"/>
      <c r="N13" s="149"/>
      <c r="O13" s="149"/>
      <c r="P13" s="150"/>
      <c r="Q13" s="150"/>
      <c r="R13" s="150"/>
    </row>
    <row r="14" spans="1:18" x14ac:dyDescent="0.2">
      <c r="B14" s="30" t="s">
        <v>58</v>
      </c>
      <c r="C14" s="28">
        <v>721</v>
      </c>
      <c r="D14" s="19">
        <v>289</v>
      </c>
      <c r="E14" s="19">
        <v>432</v>
      </c>
      <c r="F14" s="19">
        <v>492.39</v>
      </c>
      <c r="G14" s="19">
        <v>225.48</v>
      </c>
      <c r="H14" s="19">
        <v>266.91000000000003</v>
      </c>
      <c r="I14" s="162">
        <f>100/C14*D14</f>
        <v>40.083217753120664</v>
      </c>
      <c r="J14" s="162">
        <f>100/C14*E14</f>
        <v>59.916782246879329</v>
      </c>
      <c r="K14" s="162">
        <f>100/F14*G14</f>
        <v>45.79296898799732</v>
      </c>
      <c r="L14" s="162">
        <f>100/F14*H14</f>
        <v>54.207031012002687</v>
      </c>
      <c r="M14" s="149"/>
      <c r="N14" s="149"/>
      <c r="O14" s="149"/>
      <c r="P14" s="150"/>
      <c r="Q14" s="150"/>
      <c r="R14" s="150"/>
    </row>
    <row r="15" spans="1:18" x14ac:dyDescent="0.2">
      <c r="B15" s="30" t="s">
        <v>61</v>
      </c>
      <c r="C15" s="28">
        <v>34</v>
      </c>
      <c r="D15" s="19">
        <v>17</v>
      </c>
      <c r="E15" s="19">
        <v>17</v>
      </c>
      <c r="F15" s="19">
        <v>34.21</v>
      </c>
      <c r="G15" s="19">
        <v>17.53</v>
      </c>
      <c r="H15" s="19">
        <v>16.678000000000001</v>
      </c>
      <c r="I15" s="162">
        <f t="shared" si="0"/>
        <v>50</v>
      </c>
      <c r="J15" s="162">
        <f t="shared" si="1"/>
        <v>50</v>
      </c>
      <c r="K15" s="162">
        <f t="shared" si="2"/>
        <v>51.242326805027773</v>
      </c>
      <c r="L15" s="162">
        <f t="shared" si="3"/>
        <v>48.751826951183865</v>
      </c>
      <c r="M15" s="149"/>
      <c r="N15" s="149"/>
      <c r="O15" s="149"/>
      <c r="P15" s="150"/>
      <c r="Q15" s="150"/>
      <c r="R15" s="150"/>
    </row>
    <row r="16" spans="1:18" x14ac:dyDescent="0.2">
      <c r="B16" s="30" t="s">
        <v>62</v>
      </c>
      <c r="C16" s="28">
        <v>14</v>
      </c>
      <c r="D16" s="19">
        <v>8</v>
      </c>
      <c r="E16" s="19">
        <v>6</v>
      </c>
      <c r="F16" s="19">
        <v>12.035</v>
      </c>
      <c r="G16" s="19">
        <v>6.03</v>
      </c>
      <c r="H16" s="19">
        <v>6</v>
      </c>
      <c r="I16" s="162">
        <f t="shared" si="0"/>
        <v>57.142857142857146</v>
      </c>
      <c r="J16" s="162">
        <f t="shared" si="1"/>
        <v>42.857142857142861</v>
      </c>
      <c r="K16" s="162">
        <f t="shared" si="2"/>
        <v>50.103863730785214</v>
      </c>
      <c r="L16" s="162">
        <f t="shared" si="3"/>
        <v>49.854590776900707</v>
      </c>
      <c r="M16" s="149"/>
      <c r="N16" s="149"/>
      <c r="O16" s="149"/>
      <c r="P16" s="150"/>
      <c r="Q16" s="150"/>
      <c r="R16" s="150"/>
    </row>
    <row r="17" spans="2:18" x14ac:dyDescent="0.2">
      <c r="B17" s="30" t="s">
        <v>45</v>
      </c>
      <c r="C17" s="28">
        <v>8</v>
      </c>
      <c r="D17" s="19">
        <v>5</v>
      </c>
      <c r="E17" s="19">
        <v>3</v>
      </c>
      <c r="F17" s="19">
        <v>7.64</v>
      </c>
      <c r="G17" s="19">
        <v>4.125</v>
      </c>
      <c r="H17" s="19">
        <v>3.51</v>
      </c>
      <c r="I17" s="162">
        <f t="shared" si="0"/>
        <v>62.5</v>
      </c>
      <c r="J17" s="162">
        <f t="shared" si="1"/>
        <v>37.5</v>
      </c>
      <c r="K17" s="162">
        <f t="shared" si="2"/>
        <v>53.992146596858639</v>
      </c>
      <c r="L17" s="162">
        <f t="shared" si="3"/>
        <v>45.94240837696335</v>
      </c>
      <c r="M17" s="149"/>
      <c r="N17" s="149"/>
      <c r="O17" s="149"/>
      <c r="P17" s="150"/>
      <c r="Q17" s="150"/>
      <c r="R17" s="150"/>
    </row>
    <row r="18" spans="2:18" x14ac:dyDescent="0.2">
      <c r="C18" s="37"/>
      <c r="D18" s="37"/>
      <c r="E18" s="37"/>
      <c r="F18" s="37"/>
      <c r="G18" s="37"/>
      <c r="H18" s="37"/>
      <c r="I18" s="32"/>
      <c r="J18" s="32"/>
    </row>
    <row r="19" spans="2:18" x14ac:dyDescent="0.2">
      <c r="B19" s="4" t="s">
        <v>63</v>
      </c>
    </row>
    <row r="23" spans="2:18" ht="12.75" customHeight="1" x14ac:dyDescent="0.2"/>
  </sheetData>
  <sheetProtection selectLockedCells="1" selectUnlockedCells="1"/>
  <mergeCells count="7">
    <mergeCell ref="B4:B6"/>
    <mergeCell ref="C4:H4"/>
    <mergeCell ref="I4:L4"/>
    <mergeCell ref="C5:E5"/>
    <mergeCell ref="F5:H5"/>
    <mergeCell ref="I5:J5"/>
    <mergeCell ref="K5:L5"/>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617D84"/>
  </sheetPr>
  <dimension ref="A1:N14"/>
  <sheetViews>
    <sheetView showGridLines="0" zoomScaleNormal="100" zoomScaleSheetLayoutView="100" workbookViewId="0">
      <selection activeCell="H6" sqref="H6"/>
    </sheetView>
  </sheetViews>
  <sheetFormatPr baseColWidth="10" defaultRowHeight="12.75" x14ac:dyDescent="0.2"/>
  <cols>
    <col min="1" max="1" width="3.7109375" customWidth="1"/>
    <col min="2" max="2" width="24.7109375" customWidth="1"/>
    <col min="3" max="4" width="11.7109375" customWidth="1"/>
    <col min="5" max="5" width="19.7109375" customWidth="1"/>
    <col min="6" max="6" width="11.7109375" customWidth="1"/>
    <col min="7" max="7" width="15.28515625" bestFit="1" customWidth="1"/>
    <col min="8" max="8" width="11.7109375" customWidth="1"/>
    <col min="9" max="9" width="7" customWidth="1"/>
    <col min="10" max="13" width="11.85546875" customWidth="1"/>
  </cols>
  <sheetData>
    <row r="1" spans="1:14" ht="15.75" x14ac:dyDescent="0.25">
      <c r="A1" s="15" t="str">
        <f>Inhaltsverzeichnis!B21&amp;" "&amp;Inhaltsverzeichnis!D21</f>
        <v>Tabelle 4: Volksschule: Lehrkräfte, Vollzeitäquivalente, Abteilungs- und Schülerzahlen nach Schultyp, 2017/18</v>
      </c>
    </row>
    <row r="4" spans="1:14" s="1" customFormat="1" ht="27.75" customHeight="1" x14ac:dyDescent="0.2">
      <c r="A4"/>
      <c r="B4" s="62" t="s">
        <v>50</v>
      </c>
      <c r="C4" s="121" t="s">
        <v>182</v>
      </c>
      <c r="D4" s="59" t="s">
        <v>64</v>
      </c>
      <c r="E4" s="60" t="s">
        <v>196</v>
      </c>
      <c r="F4" s="59" t="s">
        <v>65</v>
      </c>
      <c r="G4" s="122" t="s">
        <v>66</v>
      </c>
      <c r="H4" s="122" t="s">
        <v>67</v>
      </c>
      <c r="I4"/>
      <c r="J4"/>
      <c r="K4"/>
      <c r="L4"/>
      <c r="M4"/>
      <c r="N4"/>
    </row>
    <row r="5" spans="1:14" s="84" customFormat="1" x14ac:dyDescent="0.2">
      <c r="B5" s="85" t="s">
        <v>31</v>
      </c>
      <c r="C5" s="166">
        <f>'T3'!F8</f>
        <v>944.78</v>
      </c>
      <c r="D5" s="166">
        <v>750</v>
      </c>
      <c r="E5" s="88">
        <f>C5/D5</f>
        <v>1.2597066666666665</v>
      </c>
      <c r="F5" s="106">
        <v>13780</v>
      </c>
      <c r="G5" s="88">
        <f>F5/C5</f>
        <v>14.585406126293952</v>
      </c>
      <c r="H5" s="88">
        <f>F5/D5</f>
        <v>18.373333333333335</v>
      </c>
      <c r="J5" s="163"/>
      <c r="K5" s="164"/>
    </row>
    <row r="6" spans="1:14" x14ac:dyDescent="0.2">
      <c r="B6" s="83" t="s">
        <v>55</v>
      </c>
      <c r="C6" s="166">
        <f>'T3'!F9</f>
        <v>2804.28</v>
      </c>
      <c r="D6" s="166">
        <v>2060</v>
      </c>
      <c r="E6" s="88">
        <f>C6/D6</f>
        <v>1.3613009708737864</v>
      </c>
      <c r="F6" s="106">
        <v>39818</v>
      </c>
      <c r="G6" s="88">
        <f>F6/C6</f>
        <v>14.199010084584991</v>
      </c>
      <c r="H6" s="88">
        <f>F6/D6</f>
        <v>19.329126213592232</v>
      </c>
      <c r="I6" s="84"/>
    </row>
    <row r="7" spans="1:14" x14ac:dyDescent="0.2">
      <c r="B7" s="30" t="s">
        <v>56</v>
      </c>
      <c r="C7" s="166">
        <f>'T3'!F10</f>
        <v>73.16</v>
      </c>
      <c r="D7" s="166">
        <v>70</v>
      </c>
      <c r="E7" s="88">
        <f t="shared" ref="E7:E13" si="0">C7/D7</f>
        <v>1.0451428571428572</v>
      </c>
      <c r="F7" s="106">
        <v>930</v>
      </c>
      <c r="G7" s="88">
        <f t="shared" ref="G7:G13" si="1">F7/C7</f>
        <v>12.711864406779661</v>
      </c>
      <c r="H7" s="88">
        <f t="shared" ref="H7:H13" si="2">F7/D7</f>
        <v>13.285714285714286</v>
      </c>
      <c r="I7" s="84"/>
    </row>
    <row r="8" spans="1:14" x14ac:dyDescent="0.2">
      <c r="B8" s="30" t="s">
        <v>60</v>
      </c>
      <c r="C8" s="166">
        <f>'T3'!F12</f>
        <v>521.29999999999995</v>
      </c>
      <c r="D8" s="166">
        <v>385</v>
      </c>
      <c r="E8" s="88">
        <f>C8/D8</f>
        <v>1.3540259740259739</v>
      </c>
      <c r="F8" s="106">
        <v>7938</v>
      </c>
      <c r="G8" s="88">
        <f>F8/C8</f>
        <v>15.227316324573184</v>
      </c>
      <c r="H8" s="88">
        <f>F8/D8</f>
        <v>20.618181818181817</v>
      </c>
      <c r="I8" s="84"/>
    </row>
    <row r="9" spans="1:14" x14ac:dyDescent="0.2">
      <c r="B9" s="30" t="s">
        <v>59</v>
      </c>
      <c r="C9" s="166">
        <f>'T3'!F13</f>
        <v>587.66999999999996</v>
      </c>
      <c r="D9" s="166">
        <v>379</v>
      </c>
      <c r="E9" s="88">
        <f t="shared" si="0"/>
        <v>1.5505804749340368</v>
      </c>
      <c r="F9" s="106">
        <v>6877</v>
      </c>
      <c r="G9" s="88">
        <f t="shared" si="1"/>
        <v>11.702145762077357</v>
      </c>
      <c r="H9" s="88">
        <f t="shared" si="2"/>
        <v>18.145118733509236</v>
      </c>
      <c r="I9" s="84"/>
    </row>
    <row r="10" spans="1:14" x14ac:dyDescent="0.2">
      <c r="B10" s="30" t="s">
        <v>58</v>
      </c>
      <c r="C10" s="166">
        <f>'T3'!F14</f>
        <v>492.39</v>
      </c>
      <c r="D10" s="166">
        <v>292</v>
      </c>
      <c r="E10" s="88">
        <f>C10/D10</f>
        <v>1.6862671232876711</v>
      </c>
      <c r="F10" s="106">
        <v>4515</v>
      </c>
      <c r="G10" s="88">
        <f>F10/C10</f>
        <v>9.1695607140681172</v>
      </c>
      <c r="H10" s="88">
        <f>F10/D10</f>
        <v>15.462328767123287</v>
      </c>
      <c r="I10" s="84"/>
    </row>
    <row r="11" spans="1:14" x14ac:dyDescent="0.2">
      <c r="B11" s="30" t="s">
        <v>68</v>
      </c>
      <c r="C11" s="19">
        <f>'T3'!F11+'T3'!F15</f>
        <v>69.460000000000008</v>
      </c>
      <c r="D11" s="166">
        <v>59</v>
      </c>
      <c r="E11" s="88">
        <f t="shared" si="0"/>
        <v>1.1772881355932205</v>
      </c>
      <c r="F11" s="106">
        <v>585</v>
      </c>
      <c r="G11" s="88">
        <f t="shared" si="1"/>
        <v>8.4221134465879626</v>
      </c>
      <c r="H11" s="88">
        <f t="shared" si="2"/>
        <v>9.9152542372881349</v>
      </c>
      <c r="I11" s="84"/>
    </row>
    <row r="12" spans="1:14" x14ac:dyDescent="0.2">
      <c r="B12" s="30" t="s">
        <v>62</v>
      </c>
      <c r="C12" s="167">
        <f>'T3'!F16</f>
        <v>12.035</v>
      </c>
      <c r="D12" s="166">
        <v>23</v>
      </c>
      <c r="E12" s="88">
        <f t="shared" si="0"/>
        <v>0.52326086956521745</v>
      </c>
      <c r="F12" s="106">
        <v>196</v>
      </c>
      <c r="G12" s="88">
        <f t="shared" si="1"/>
        <v>16.285832987120898</v>
      </c>
      <c r="H12" s="88">
        <f t="shared" si="2"/>
        <v>8.5217391304347831</v>
      </c>
      <c r="I12" s="84"/>
    </row>
    <row r="13" spans="1:14" x14ac:dyDescent="0.2">
      <c r="B13" s="30" t="s">
        <v>45</v>
      </c>
      <c r="C13" s="167">
        <f>'T3'!F17</f>
        <v>7.64</v>
      </c>
      <c r="D13" s="166">
        <v>5</v>
      </c>
      <c r="E13" s="88">
        <f t="shared" si="0"/>
        <v>1.528</v>
      </c>
      <c r="F13" s="106">
        <v>47</v>
      </c>
      <c r="G13" s="88">
        <f t="shared" si="1"/>
        <v>6.1518324607329848</v>
      </c>
      <c r="H13" s="88">
        <f t="shared" si="2"/>
        <v>9.4</v>
      </c>
      <c r="I13" s="84"/>
    </row>
    <row r="14" spans="1:14" x14ac:dyDescent="0.2">
      <c r="D14" s="47"/>
      <c r="F14" s="37"/>
    </row>
  </sheetData>
  <sheetProtection selectLockedCells="1" selectUnlockedCells="1"/>
  <phoneticPr fontId="2" type="noConversion"/>
  <pageMargins left="0.77013888888888893" right="0.59027777777777779" top="0.8" bottom="0.85" header="0.51180555555555551" footer="0.51180555555555551"/>
  <pageSetup paperSize="9" scale="63"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17D84"/>
  </sheetPr>
  <dimension ref="A1:AF42"/>
  <sheetViews>
    <sheetView showGridLines="0" zoomScaleNormal="100" zoomScaleSheetLayoutView="100" workbookViewId="0">
      <selection activeCell="B19" sqref="B19:E19"/>
    </sheetView>
  </sheetViews>
  <sheetFormatPr baseColWidth="10" defaultRowHeight="12.75" x14ac:dyDescent="0.2"/>
  <cols>
    <col min="1" max="1" width="3.7109375" customWidth="1"/>
    <col min="2" max="2" width="5.7109375" customWidth="1"/>
    <col min="3" max="5" width="11.7109375" customWidth="1"/>
    <col min="6" max="12" width="8.42578125" customWidth="1"/>
    <col min="13" max="13" width="8.42578125" style="33" customWidth="1"/>
    <col min="14" max="14" width="8.42578125" style="14" customWidth="1"/>
    <col min="15" max="32" width="11.42578125" style="14"/>
  </cols>
  <sheetData>
    <row r="1" spans="1:32" ht="15.75" x14ac:dyDescent="0.25">
      <c r="A1" s="15" t="str">
        <f>Inhaltsverzeichnis!B22&amp;" "&amp;Inhaltsverzeichnis!D22</f>
        <v>Tabelle 5: Volksschule: Durchschnittsalter, 1996–2017</v>
      </c>
    </row>
    <row r="3" spans="1:32" x14ac:dyDescent="0.2">
      <c r="A3" s="1"/>
      <c r="B3" s="1"/>
      <c r="C3" s="1"/>
      <c r="D3" s="1"/>
      <c r="E3" s="1"/>
      <c r="F3" s="1"/>
      <c r="G3" s="1"/>
      <c r="H3" s="21"/>
      <c r="I3" s="1"/>
      <c r="J3" s="1"/>
      <c r="K3" s="1"/>
      <c r="L3" s="1"/>
    </row>
    <row r="4" spans="1:32" ht="14.25" x14ac:dyDescent="0.2">
      <c r="B4" s="63" t="s">
        <v>30</v>
      </c>
      <c r="C4" s="65" t="s">
        <v>69</v>
      </c>
      <c r="D4" s="65" t="s">
        <v>53</v>
      </c>
      <c r="E4" s="65" t="s">
        <v>70</v>
      </c>
      <c r="M4"/>
      <c r="N4"/>
      <c r="O4"/>
      <c r="P4"/>
      <c r="Q4"/>
      <c r="R4"/>
      <c r="S4"/>
      <c r="T4"/>
      <c r="U4"/>
      <c r="V4"/>
      <c r="W4"/>
      <c r="X4"/>
      <c r="Y4"/>
      <c r="Z4"/>
      <c r="AA4"/>
      <c r="AB4"/>
      <c r="AC4"/>
      <c r="AD4"/>
      <c r="AE4"/>
      <c r="AF4"/>
    </row>
    <row r="5" spans="1:32" x14ac:dyDescent="0.2">
      <c r="B5" s="18">
        <v>1996</v>
      </c>
      <c r="C5" s="31">
        <v>40.299999999999997</v>
      </c>
      <c r="D5" s="31">
        <v>42.2</v>
      </c>
      <c r="E5" s="31">
        <v>39</v>
      </c>
      <c r="M5"/>
      <c r="N5"/>
      <c r="O5"/>
      <c r="P5"/>
      <c r="Q5"/>
      <c r="R5"/>
      <c r="S5"/>
      <c r="T5"/>
      <c r="U5"/>
      <c r="V5"/>
      <c r="W5"/>
      <c r="X5"/>
      <c r="Y5"/>
      <c r="Z5"/>
      <c r="AA5"/>
      <c r="AB5"/>
      <c r="AC5"/>
      <c r="AD5"/>
      <c r="AE5"/>
      <c r="AF5"/>
    </row>
    <row r="6" spans="1:32" x14ac:dyDescent="0.2">
      <c r="B6" s="18">
        <v>2000</v>
      </c>
      <c r="C6" s="31">
        <v>42</v>
      </c>
      <c r="D6" s="31">
        <v>44.4</v>
      </c>
      <c r="E6" s="31">
        <v>40.700000000000003</v>
      </c>
      <c r="M6"/>
      <c r="N6"/>
      <c r="O6"/>
      <c r="P6"/>
      <c r="Q6"/>
      <c r="R6"/>
      <c r="S6"/>
      <c r="T6"/>
      <c r="U6"/>
      <c r="V6"/>
      <c r="W6"/>
      <c r="X6"/>
      <c r="Y6"/>
      <c r="Z6"/>
      <c r="AA6"/>
      <c r="AB6"/>
      <c r="AC6"/>
      <c r="AD6"/>
      <c r="AE6"/>
      <c r="AF6"/>
    </row>
    <row r="7" spans="1:32" x14ac:dyDescent="0.2">
      <c r="B7" s="18">
        <v>2005</v>
      </c>
      <c r="C7" s="31">
        <v>43.8</v>
      </c>
      <c r="D7" s="31">
        <v>46</v>
      </c>
      <c r="E7" s="31">
        <v>42.6</v>
      </c>
      <c r="M7"/>
      <c r="N7"/>
      <c r="O7"/>
      <c r="P7"/>
      <c r="Q7"/>
      <c r="R7"/>
      <c r="S7"/>
      <c r="T7"/>
      <c r="U7"/>
      <c r="V7"/>
      <c r="W7"/>
      <c r="X7"/>
      <c r="Y7"/>
      <c r="Z7"/>
      <c r="AA7"/>
      <c r="AB7"/>
      <c r="AC7"/>
      <c r="AD7"/>
      <c r="AE7"/>
      <c r="AF7"/>
    </row>
    <row r="8" spans="1:32" x14ac:dyDescent="0.2">
      <c r="B8" s="18">
        <v>2006</v>
      </c>
      <c r="C8" s="31">
        <v>43.9</v>
      </c>
      <c r="D8" s="31">
        <v>46.1</v>
      </c>
      <c r="E8" s="31">
        <v>42.8</v>
      </c>
      <c r="M8"/>
      <c r="N8"/>
      <c r="O8"/>
      <c r="P8"/>
      <c r="Q8"/>
      <c r="R8"/>
      <c r="S8"/>
      <c r="T8"/>
      <c r="U8"/>
      <c r="V8"/>
      <c r="W8"/>
      <c r="X8"/>
      <c r="Y8"/>
      <c r="Z8"/>
      <c r="AA8"/>
      <c r="AB8"/>
      <c r="AC8"/>
      <c r="AD8"/>
      <c r="AE8"/>
      <c r="AF8"/>
    </row>
    <row r="9" spans="1:32" x14ac:dyDescent="0.2">
      <c r="B9" s="18">
        <v>2007</v>
      </c>
      <c r="C9" s="31">
        <v>44</v>
      </c>
      <c r="D9" s="31">
        <v>46.1</v>
      </c>
      <c r="E9" s="31">
        <v>43</v>
      </c>
      <c r="M9"/>
      <c r="N9"/>
      <c r="O9"/>
      <c r="P9"/>
      <c r="Q9"/>
      <c r="R9"/>
      <c r="S9"/>
      <c r="T9"/>
      <c r="U9"/>
      <c r="V9"/>
      <c r="W9"/>
      <c r="X9"/>
      <c r="Y9"/>
      <c r="Z9"/>
      <c r="AA9"/>
      <c r="AB9"/>
      <c r="AC9"/>
      <c r="AD9"/>
      <c r="AE9"/>
      <c r="AF9"/>
    </row>
    <row r="10" spans="1:32" x14ac:dyDescent="0.2">
      <c r="B10" s="18">
        <v>2008</v>
      </c>
      <c r="C10" s="31">
        <v>44.1</v>
      </c>
      <c r="D10" s="31">
        <v>47</v>
      </c>
      <c r="E10" s="31">
        <v>43</v>
      </c>
      <c r="M10"/>
      <c r="N10"/>
      <c r="O10"/>
      <c r="P10"/>
      <c r="Q10"/>
      <c r="R10"/>
      <c r="S10"/>
      <c r="T10"/>
      <c r="U10"/>
      <c r="V10"/>
      <c r="W10"/>
      <c r="X10"/>
      <c r="Y10"/>
      <c r="Z10"/>
      <c r="AA10"/>
      <c r="AB10"/>
      <c r="AC10"/>
      <c r="AD10"/>
      <c r="AE10"/>
      <c r="AF10"/>
    </row>
    <row r="11" spans="1:32" x14ac:dyDescent="0.2">
      <c r="B11" s="18">
        <v>2009</v>
      </c>
      <c r="C11" s="31">
        <v>44.3</v>
      </c>
      <c r="D11" s="31">
        <v>47.5</v>
      </c>
      <c r="E11" s="31">
        <v>43.1</v>
      </c>
      <c r="M11"/>
      <c r="N11"/>
      <c r="O11"/>
      <c r="P11"/>
      <c r="Q11"/>
      <c r="R11"/>
      <c r="S11"/>
      <c r="T11"/>
      <c r="U11"/>
      <c r="V11"/>
      <c r="W11"/>
      <c r="X11"/>
      <c r="Y11"/>
      <c r="Z11"/>
      <c r="AA11"/>
      <c r="AB11"/>
      <c r="AC11"/>
      <c r="AD11"/>
      <c r="AE11"/>
      <c r="AF11"/>
    </row>
    <row r="12" spans="1:32" x14ac:dyDescent="0.2">
      <c r="B12" s="18">
        <v>2010</v>
      </c>
      <c r="C12" s="31">
        <v>44.5</v>
      </c>
      <c r="D12" s="31">
        <v>47.4</v>
      </c>
      <c r="E12" s="31">
        <v>43.4</v>
      </c>
      <c r="M12"/>
      <c r="N12"/>
      <c r="O12"/>
      <c r="P12"/>
      <c r="Q12"/>
      <c r="R12"/>
      <c r="S12"/>
      <c r="T12"/>
      <c r="U12"/>
      <c r="V12"/>
      <c r="W12"/>
      <c r="X12"/>
      <c r="Y12"/>
      <c r="Z12"/>
      <c r="AA12"/>
      <c r="AB12"/>
      <c r="AC12"/>
      <c r="AD12"/>
      <c r="AE12"/>
      <c r="AF12"/>
    </row>
    <row r="13" spans="1:32" x14ac:dyDescent="0.2">
      <c r="B13" s="18">
        <v>2011</v>
      </c>
      <c r="C13" s="31">
        <v>44.8</v>
      </c>
      <c r="D13" s="31">
        <v>47.4</v>
      </c>
      <c r="E13" s="31">
        <v>43.8</v>
      </c>
      <c r="M13"/>
      <c r="N13"/>
      <c r="O13"/>
      <c r="P13"/>
      <c r="Q13"/>
      <c r="R13"/>
      <c r="S13"/>
      <c r="T13"/>
      <c r="U13"/>
      <c r="V13"/>
      <c r="W13"/>
      <c r="X13"/>
      <c r="Y13"/>
      <c r="Z13"/>
      <c r="AA13"/>
      <c r="AB13"/>
      <c r="AC13"/>
      <c r="AD13"/>
      <c r="AE13"/>
      <c r="AF13"/>
    </row>
    <row r="14" spans="1:32" x14ac:dyDescent="0.2">
      <c r="B14" s="18">
        <v>2012</v>
      </c>
      <c r="C14" s="31">
        <v>44.9</v>
      </c>
      <c r="D14" s="31">
        <v>47.6</v>
      </c>
      <c r="E14" s="31">
        <v>43.9</v>
      </c>
      <c r="M14"/>
      <c r="N14"/>
      <c r="O14"/>
      <c r="P14"/>
      <c r="Q14"/>
      <c r="R14"/>
      <c r="S14"/>
      <c r="T14"/>
      <c r="U14"/>
      <c r="V14"/>
      <c r="W14"/>
      <c r="X14"/>
      <c r="Y14"/>
      <c r="Z14"/>
      <c r="AA14"/>
      <c r="AB14"/>
      <c r="AC14"/>
      <c r="AD14"/>
      <c r="AE14"/>
      <c r="AF14"/>
    </row>
    <row r="15" spans="1:32" x14ac:dyDescent="0.2">
      <c r="B15" s="18">
        <v>2013</v>
      </c>
      <c r="C15" s="31">
        <v>45.15</v>
      </c>
      <c r="D15" s="31">
        <v>47.81</v>
      </c>
      <c r="E15" s="31">
        <v>44.18</v>
      </c>
      <c r="M15"/>
      <c r="N15"/>
      <c r="O15"/>
      <c r="P15"/>
      <c r="Q15"/>
      <c r="R15"/>
      <c r="S15"/>
      <c r="T15"/>
      <c r="U15"/>
      <c r="V15"/>
      <c r="W15"/>
      <c r="X15"/>
      <c r="Y15"/>
      <c r="Z15"/>
      <c r="AA15"/>
      <c r="AB15"/>
      <c r="AC15"/>
      <c r="AD15"/>
      <c r="AE15"/>
      <c r="AF15"/>
    </row>
    <row r="16" spans="1:32" x14ac:dyDescent="0.2">
      <c r="B16" s="18">
        <v>2014</v>
      </c>
      <c r="C16" s="99">
        <v>44.31</v>
      </c>
      <c r="D16" s="99">
        <v>47.3</v>
      </c>
      <c r="E16" s="99">
        <v>43.6</v>
      </c>
      <c r="M16"/>
      <c r="N16"/>
      <c r="O16"/>
      <c r="P16"/>
      <c r="Q16"/>
      <c r="R16"/>
      <c r="S16"/>
      <c r="T16"/>
      <c r="U16"/>
      <c r="V16"/>
      <c r="W16"/>
      <c r="X16"/>
      <c r="Y16"/>
      <c r="Z16"/>
      <c r="AA16"/>
      <c r="AB16"/>
      <c r="AC16"/>
      <c r="AD16"/>
      <c r="AE16"/>
      <c r="AF16"/>
    </row>
    <row r="17" spans="2:32" x14ac:dyDescent="0.2">
      <c r="B17" s="18">
        <v>2015</v>
      </c>
      <c r="C17" s="99">
        <v>44.6</v>
      </c>
      <c r="D17" s="99">
        <v>47.3</v>
      </c>
      <c r="E17" s="99">
        <v>44</v>
      </c>
      <c r="M17"/>
      <c r="N17"/>
      <c r="O17"/>
      <c r="P17"/>
      <c r="Q17"/>
      <c r="R17"/>
      <c r="S17"/>
      <c r="T17"/>
      <c r="U17"/>
      <c r="V17"/>
      <c r="W17"/>
      <c r="X17"/>
      <c r="Y17"/>
      <c r="Z17"/>
      <c r="AA17"/>
      <c r="AB17"/>
      <c r="AC17"/>
      <c r="AD17"/>
      <c r="AE17"/>
      <c r="AF17"/>
    </row>
    <row r="18" spans="2:32" x14ac:dyDescent="0.2">
      <c r="B18" s="18">
        <v>2016</v>
      </c>
      <c r="C18" s="99">
        <v>44.87</v>
      </c>
      <c r="D18" s="99">
        <v>47.48</v>
      </c>
      <c r="E18" s="99">
        <v>44.22</v>
      </c>
      <c r="M18"/>
      <c r="N18"/>
      <c r="O18"/>
      <c r="P18"/>
      <c r="Q18"/>
      <c r="R18"/>
      <c r="S18"/>
      <c r="T18"/>
      <c r="U18"/>
      <c r="V18"/>
      <c r="W18"/>
      <c r="X18"/>
      <c r="Y18"/>
      <c r="Z18"/>
      <c r="AA18"/>
      <c r="AB18"/>
      <c r="AC18"/>
      <c r="AD18"/>
      <c r="AE18"/>
      <c r="AF18"/>
    </row>
    <row r="19" spans="2:32" x14ac:dyDescent="0.2">
      <c r="B19" s="165">
        <v>2017</v>
      </c>
      <c r="C19" s="99">
        <v>44.91</v>
      </c>
      <c r="D19" s="99">
        <v>47.31</v>
      </c>
      <c r="E19" s="99">
        <v>44.33</v>
      </c>
      <c r="M19"/>
      <c r="N19"/>
      <c r="O19"/>
      <c r="P19"/>
      <c r="Q19"/>
      <c r="R19"/>
      <c r="S19"/>
      <c r="T19"/>
      <c r="U19"/>
      <c r="V19"/>
      <c r="W19"/>
      <c r="X19"/>
      <c r="Y19"/>
      <c r="Z19"/>
      <c r="AA19"/>
      <c r="AB19"/>
      <c r="AC19"/>
      <c r="AD19"/>
      <c r="AE19"/>
      <c r="AF19"/>
    </row>
    <row r="20" spans="2:32" x14ac:dyDescent="0.2">
      <c r="M20"/>
      <c r="N20"/>
      <c r="O20"/>
      <c r="P20"/>
      <c r="Q20"/>
      <c r="R20"/>
      <c r="S20"/>
      <c r="T20"/>
      <c r="U20"/>
      <c r="V20"/>
      <c r="W20"/>
      <c r="X20"/>
      <c r="Y20"/>
      <c r="Z20"/>
      <c r="AA20"/>
      <c r="AB20"/>
      <c r="AC20"/>
      <c r="AD20"/>
      <c r="AE20"/>
      <c r="AF20"/>
    </row>
    <row r="21" spans="2:32" x14ac:dyDescent="0.2">
      <c r="B21" s="4" t="s">
        <v>194</v>
      </c>
      <c r="M21"/>
      <c r="N21"/>
      <c r="O21"/>
      <c r="P21"/>
      <c r="Q21"/>
      <c r="R21"/>
      <c r="S21"/>
      <c r="T21"/>
      <c r="U21"/>
      <c r="V21"/>
      <c r="W21"/>
      <c r="X21"/>
      <c r="Y21"/>
      <c r="Z21"/>
      <c r="AA21"/>
      <c r="AB21"/>
      <c r="AC21"/>
      <c r="AD21"/>
      <c r="AE21"/>
      <c r="AF21"/>
    </row>
    <row r="22" spans="2:32" x14ac:dyDescent="0.2">
      <c r="M22"/>
      <c r="N22"/>
      <c r="O22"/>
      <c r="P22"/>
      <c r="Q22"/>
      <c r="R22"/>
      <c r="S22"/>
      <c r="T22"/>
      <c r="U22"/>
      <c r="V22"/>
      <c r="W22"/>
      <c r="X22"/>
      <c r="Y22"/>
      <c r="Z22"/>
      <c r="AA22"/>
      <c r="AB22"/>
      <c r="AC22"/>
      <c r="AD22"/>
      <c r="AE22"/>
      <c r="AF22"/>
    </row>
    <row r="23" spans="2:32" x14ac:dyDescent="0.2">
      <c r="M23"/>
      <c r="N23"/>
      <c r="O23"/>
      <c r="P23"/>
      <c r="Q23"/>
      <c r="R23"/>
      <c r="S23"/>
      <c r="T23"/>
      <c r="U23"/>
      <c r="V23"/>
      <c r="W23"/>
      <c r="X23"/>
      <c r="Y23"/>
      <c r="Z23"/>
      <c r="AA23"/>
      <c r="AB23"/>
      <c r="AC23"/>
      <c r="AD23"/>
      <c r="AE23"/>
      <c r="AF23"/>
    </row>
    <row r="24" spans="2:32" x14ac:dyDescent="0.2">
      <c r="M24"/>
      <c r="N24"/>
      <c r="O24"/>
      <c r="P24"/>
      <c r="Q24"/>
      <c r="R24"/>
      <c r="S24"/>
      <c r="T24"/>
      <c r="U24"/>
      <c r="V24"/>
      <c r="W24"/>
      <c r="X24"/>
      <c r="Y24"/>
      <c r="Z24"/>
      <c r="AA24"/>
      <c r="AB24"/>
      <c r="AC24"/>
      <c r="AD24"/>
      <c r="AE24"/>
      <c r="AF24"/>
    </row>
    <row r="25" spans="2:32" x14ac:dyDescent="0.2">
      <c r="M25"/>
      <c r="N25"/>
      <c r="O25"/>
      <c r="P25"/>
      <c r="Q25"/>
      <c r="R25"/>
      <c r="S25"/>
      <c r="T25"/>
      <c r="U25"/>
      <c r="V25"/>
      <c r="W25"/>
      <c r="X25"/>
      <c r="Y25"/>
      <c r="Z25"/>
      <c r="AA25"/>
      <c r="AB25"/>
      <c r="AC25"/>
      <c r="AD25"/>
      <c r="AE25"/>
      <c r="AF25"/>
    </row>
    <row r="26" spans="2:32" x14ac:dyDescent="0.2">
      <c r="M26"/>
      <c r="N26"/>
      <c r="O26"/>
      <c r="P26"/>
      <c r="Q26"/>
      <c r="R26"/>
      <c r="S26"/>
      <c r="T26"/>
      <c r="U26"/>
      <c r="V26"/>
      <c r="W26"/>
      <c r="X26"/>
      <c r="Y26"/>
      <c r="Z26"/>
      <c r="AA26"/>
      <c r="AB26"/>
      <c r="AC26"/>
      <c r="AD26"/>
      <c r="AE26"/>
      <c r="AF26"/>
    </row>
    <row r="27" spans="2:32" x14ac:dyDescent="0.2">
      <c r="M27"/>
      <c r="N27"/>
      <c r="O27"/>
      <c r="P27"/>
      <c r="Q27"/>
      <c r="R27"/>
      <c r="S27"/>
      <c r="T27"/>
      <c r="U27"/>
      <c r="V27"/>
      <c r="W27"/>
      <c r="X27"/>
      <c r="Y27"/>
      <c r="Z27"/>
      <c r="AA27"/>
      <c r="AB27"/>
      <c r="AC27"/>
      <c r="AD27"/>
      <c r="AE27"/>
      <c r="AF27"/>
    </row>
    <row r="28" spans="2:32" x14ac:dyDescent="0.2">
      <c r="M28"/>
      <c r="N28"/>
      <c r="O28"/>
      <c r="P28"/>
      <c r="Q28"/>
      <c r="R28"/>
      <c r="S28"/>
      <c r="T28"/>
      <c r="U28"/>
      <c r="V28"/>
      <c r="W28"/>
      <c r="X28"/>
      <c r="Y28"/>
      <c r="Z28"/>
      <c r="AA28"/>
      <c r="AB28"/>
      <c r="AC28"/>
      <c r="AD28"/>
      <c r="AE28"/>
      <c r="AF28"/>
    </row>
    <row r="29" spans="2:32" x14ac:dyDescent="0.2">
      <c r="M29"/>
      <c r="N29"/>
      <c r="O29"/>
      <c r="P29"/>
      <c r="Q29"/>
      <c r="R29"/>
      <c r="S29"/>
      <c r="T29"/>
      <c r="U29"/>
      <c r="V29"/>
      <c r="W29"/>
      <c r="X29"/>
      <c r="Y29"/>
      <c r="Z29"/>
      <c r="AA29"/>
      <c r="AB29"/>
      <c r="AC29"/>
      <c r="AD29"/>
      <c r="AE29"/>
      <c r="AF29"/>
    </row>
    <row r="30" spans="2:32" x14ac:dyDescent="0.2">
      <c r="M30"/>
      <c r="N30"/>
      <c r="O30"/>
      <c r="P30"/>
      <c r="Q30"/>
      <c r="R30"/>
      <c r="S30"/>
      <c r="T30"/>
      <c r="U30"/>
      <c r="V30"/>
      <c r="W30"/>
      <c r="X30"/>
      <c r="Y30"/>
      <c r="Z30"/>
      <c r="AA30"/>
      <c r="AB30"/>
      <c r="AC30"/>
      <c r="AD30"/>
      <c r="AE30"/>
      <c r="AF30"/>
    </row>
    <row r="31" spans="2:32" x14ac:dyDescent="0.2">
      <c r="M31"/>
      <c r="N31"/>
      <c r="O31"/>
      <c r="P31"/>
      <c r="Q31"/>
      <c r="R31"/>
      <c r="S31"/>
      <c r="T31"/>
      <c r="U31"/>
      <c r="V31"/>
      <c r="W31"/>
      <c r="X31"/>
      <c r="Y31"/>
      <c r="Z31"/>
      <c r="AA31"/>
      <c r="AB31"/>
      <c r="AC31"/>
      <c r="AD31"/>
      <c r="AE31"/>
      <c r="AF31"/>
    </row>
    <row r="32" spans="2:32" x14ac:dyDescent="0.2">
      <c r="M32"/>
      <c r="N32"/>
      <c r="O32"/>
      <c r="P32"/>
      <c r="Q32"/>
      <c r="R32"/>
      <c r="S32"/>
      <c r="T32"/>
      <c r="U32"/>
      <c r="V32"/>
      <c r="W32"/>
      <c r="X32"/>
      <c r="Y32"/>
      <c r="Z32"/>
      <c r="AA32"/>
      <c r="AB32"/>
      <c r="AC32"/>
      <c r="AD32"/>
      <c r="AE32"/>
      <c r="AF32"/>
    </row>
    <row r="33" spans="13:32" x14ac:dyDescent="0.2">
      <c r="M33"/>
      <c r="N33"/>
      <c r="O33"/>
      <c r="P33"/>
      <c r="Q33"/>
      <c r="R33"/>
      <c r="S33"/>
      <c r="T33"/>
      <c r="U33"/>
      <c r="V33"/>
      <c r="W33"/>
      <c r="X33"/>
      <c r="Y33"/>
      <c r="Z33"/>
      <c r="AA33"/>
      <c r="AB33"/>
      <c r="AC33"/>
      <c r="AD33"/>
      <c r="AE33"/>
      <c r="AF33"/>
    </row>
    <row r="34" spans="13:32" x14ac:dyDescent="0.2">
      <c r="M34"/>
      <c r="N34"/>
      <c r="O34"/>
      <c r="P34"/>
      <c r="Q34"/>
      <c r="R34"/>
      <c r="S34"/>
      <c r="T34"/>
      <c r="U34"/>
      <c r="V34"/>
      <c r="W34"/>
      <c r="X34"/>
      <c r="Y34"/>
      <c r="Z34"/>
      <c r="AA34"/>
      <c r="AB34"/>
      <c r="AC34"/>
      <c r="AD34"/>
      <c r="AE34"/>
      <c r="AF34"/>
    </row>
    <row r="35" spans="13:32" x14ac:dyDescent="0.2">
      <c r="M35"/>
      <c r="N35"/>
      <c r="O35"/>
      <c r="P35"/>
      <c r="Q35"/>
      <c r="R35"/>
      <c r="S35"/>
      <c r="T35"/>
      <c r="U35"/>
      <c r="V35"/>
      <c r="W35"/>
      <c r="X35"/>
      <c r="Y35"/>
      <c r="Z35"/>
      <c r="AA35"/>
      <c r="AB35"/>
      <c r="AC35"/>
      <c r="AD35"/>
      <c r="AE35"/>
      <c r="AF35"/>
    </row>
    <row r="36" spans="13:32" x14ac:dyDescent="0.2">
      <c r="M36"/>
      <c r="N36"/>
      <c r="O36"/>
      <c r="P36"/>
      <c r="Q36"/>
      <c r="R36"/>
      <c r="S36"/>
      <c r="T36"/>
      <c r="U36"/>
      <c r="V36"/>
      <c r="W36"/>
      <c r="X36"/>
      <c r="Y36"/>
      <c r="Z36"/>
      <c r="AA36"/>
      <c r="AB36"/>
      <c r="AC36"/>
      <c r="AD36"/>
      <c r="AE36"/>
      <c r="AF36"/>
    </row>
    <row r="37" spans="13:32" x14ac:dyDescent="0.2">
      <c r="M37"/>
      <c r="N37"/>
      <c r="O37"/>
      <c r="P37"/>
      <c r="Q37"/>
      <c r="R37"/>
      <c r="S37"/>
      <c r="T37"/>
      <c r="U37"/>
      <c r="V37"/>
      <c r="W37"/>
      <c r="X37"/>
      <c r="Y37"/>
      <c r="Z37"/>
      <c r="AA37"/>
      <c r="AB37"/>
      <c r="AC37"/>
      <c r="AD37"/>
      <c r="AE37"/>
      <c r="AF37"/>
    </row>
    <row r="38" spans="13:32" x14ac:dyDescent="0.2">
      <c r="M38"/>
      <c r="N38"/>
      <c r="O38"/>
      <c r="P38"/>
      <c r="Q38"/>
      <c r="R38"/>
      <c r="S38"/>
      <c r="T38"/>
      <c r="U38"/>
      <c r="V38"/>
      <c r="W38"/>
      <c r="X38"/>
      <c r="Y38"/>
      <c r="Z38"/>
      <c r="AA38"/>
      <c r="AB38"/>
      <c r="AC38"/>
      <c r="AD38"/>
      <c r="AE38"/>
      <c r="AF38"/>
    </row>
    <row r="39" spans="13:32" x14ac:dyDescent="0.2">
      <c r="M39"/>
      <c r="N39"/>
      <c r="O39"/>
      <c r="P39"/>
      <c r="Q39"/>
      <c r="R39"/>
      <c r="S39"/>
      <c r="T39"/>
      <c r="U39"/>
      <c r="V39"/>
      <c r="W39"/>
      <c r="X39"/>
      <c r="Y39"/>
      <c r="Z39"/>
      <c r="AA39"/>
      <c r="AB39"/>
      <c r="AC39"/>
      <c r="AD39"/>
      <c r="AE39"/>
      <c r="AF39"/>
    </row>
    <row r="40" spans="13:32" x14ac:dyDescent="0.2">
      <c r="M40"/>
      <c r="N40"/>
      <c r="O40"/>
      <c r="P40"/>
      <c r="Q40"/>
      <c r="R40"/>
      <c r="S40"/>
      <c r="T40"/>
      <c r="U40"/>
      <c r="V40"/>
      <c r="W40"/>
      <c r="X40"/>
      <c r="Y40"/>
      <c r="Z40"/>
      <c r="AA40"/>
      <c r="AB40"/>
      <c r="AC40"/>
      <c r="AD40"/>
      <c r="AE40"/>
      <c r="AF40"/>
    </row>
    <row r="41" spans="13:32" x14ac:dyDescent="0.2">
      <c r="M41"/>
      <c r="N41"/>
      <c r="O41"/>
      <c r="P41"/>
      <c r="Q41"/>
      <c r="R41"/>
      <c r="S41"/>
      <c r="T41"/>
      <c r="U41"/>
      <c r="V41"/>
      <c r="W41"/>
      <c r="X41"/>
      <c r="Y41"/>
      <c r="Z41"/>
      <c r="AA41"/>
      <c r="AB41"/>
      <c r="AC41"/>
      <c r="AD41"/>
      <c r="AE41"/>
      <c r="AF41"/>
    </row>
    <row r="42" spans="13:32" x14ac:dyDescent="0.2">
      <c r="M42"/>
      <c r="N42"/>
      <c r="O42"/>
      <c r="P42"/>
      <c r="Q42"/>
      <c r="R42"/>
      <c r="S42"/>
      <c r="T42"/>
      <c r="U42"/>
      <c r="V42"/>
      <c r="W42"/>
      <c r="X42"/>
      <c r="Y42"/>
      <c r="Z42"/>
      <c r="AA42"/>
      <c r="AB42"/>
      <c r="AC42"/>
      <c r="AD42"/>
      <c r="AE42"/>
      <c r="AF42"/>
    </row>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rowBreaks count="1" manualBreakCount="1">
    <brk id="8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17D84"/>
  </sheetPr>
  <dimension ref="A1:Q38"/>
  <sheetViews>
    <sheetView showGridLines="0" zoomScaleNormal="100" zoomScaleSheetLayoutView="100" workbookViewId="0">
      <selection activeCell="H18" sqref="H18"/>
    </sheetView>
  </sheetViews>
  <sheetFormatPr baseColWidth="10" defaultRowHeight="12.75" x14ac:dyDescent="0.2"/>
  <cols>
    <col min="1" max="1" width="3.7109375" customWidth="1"/>
    <col min="2" max="2" width="24.7109375" customWidth="1"/>
    <col min="3" max="12" width="11.7109375" customWidth="1"/>
    <col min="13" max="14" width="11.7109375" style="1" customWidth="1"/>
  </cols>
  <sheetData>
    <row r="1" spans="1:17" ht="15.75" x14ac:dyDescent="0.25">
      <c r="A1" s="15" t="str">
        <f>Inhaltsverzeichnis!B23&amp;" "&amp;Inhaltsverzeichnis!D23</f>
        <v>Tabelle 6: Volksschule: Lehrkräfte nach Alter, Schultyp und Geschlecht, 2017/18</v>
      </c>
    </row>
    <row r="3" spans="1:17" x14ac:dyDescent="0.2">
      <c r="A3" s="1"/>
      <c r="L3" s="1"/>
      <c r="M3" s="22"/>
      <c r="N3" s="22"/>
    </row>
    <row r="4" spans="1:17" s="1" customFormat="1" ht="12.75" customHeight="1" x14ac:dyDescent="0.2">
      <c r="B4" s="188" t="s">
        <v>71</v>
      </c>
      <c r="C4" s="187" t="s">
        <v>32</v>
      </c>
      <c r="D4" s="185" t="s">
        <v>72</v>
      </c>
      <c r="E4" s="185"/>
      <c r="F4" s="185"/>
      <c r="G4" s="185"/>
      <c r="H4" s="185"/>
      <c r="I4" s="185"/>
      <c r="J4" s="185"/>
      <c r="K4" s="185"/>
      <c r="L4" s="185"/>
      <c r="M4" s="185"/>
      <c r="N4" s="192" t="s">
        <v>73</v>
      </c>
    </row>
    <row r="5" spans="1:17" s="1" customFormat="1" ht="25.5" customHeight="1" x14ac:dyDescent="0.2">
      <c r="B5" s="188"/>
      <c r="C5" s="187"/>
      <c r="D5" s="59" t="s">
        <v>74</v>
      </c>
      <c r="E5" s="59" t="s">
        <v>75</v>
      </c>
      <c r="F5" s="59" t="s">
        <v>76</v>
      </c>
      <c r="G5" s="59" t="s">
        <v>77</v>
      </c>
      <c r="H5" s="59" t="s">
        <v>78</v>
      </c>
      <c r="I5" s="59" t="s">
        <v>79</v>
      </c>
      <c r="J5" s="59" t="s">
        <v>80</v>
      </c>
      <c r="K5" s="59" t="s">
        <v>81</v>
      </c>
      <c r="L5" s="59" t="s">
        <v>82</v>
      </c>
      <c r="M5" s="59" t="s">
        <v>83</v>
      </c>
      <c r="N5" s="192"/>
    </row>
    <row r="6" spans="1:17" x14ac:dyDescent="0.2">
      <c r="A6" s="1"/>
      <c r="B6" s="27" t="s">
        <v>32</v>
      </c>
      <c r="C6" s="28">
        <v>8684</v>
      </c>
      <c r="D6" s="28">
        <v>215</v>
      </c>
      <c r="E6" s="28">
        <v>932</v>
      </c>
      <c r="F6" s="28">
        <v>960</v>
      </c>
      <c r="G6" s="28">
        <v>1019</v>
      </c>
      <c r="H6" s="28">
        <v>1061</v>
      </c>
      <c r="I6" s="28">
        <v>1005</v>
      </c>
      <c r="J6" s="28">
        <v>1146</v>
      </c>
      <c r="K6" s="28">
        <v>1214</v>
      </c>
      <c r="L6" s="28">
        <v>1000</v>
      </c>
      <c r="M6" s="28">
        <v>132</v>
      </c>
      <c r="N6" s="29">
        <v>44.912799999999997</v>
      </c>
      <c r="O6" s="37"/>
      <c r="P6" s="37"/>
    </row>
    <row r="7" spans="1:17" x14ac:dyDescent="0.2">
      <c r="A7" s="1"/>
      <c r="B7" s="30" t="s">
        <v>31</v>
      </c>
      <c r="C7" s="28">
        <v>1585</v>
      </c>
      <c r="D7" s="19">
        <v>38</v>
      </c>
      <c r="E7" s="19">
        <v>160</v>
      </c>
      <c r="F7" s="19">
        <v>186</v>
      </c>
      <c r="G7" s="19">
        <v>200</v>
      </c>
      <c r="H7" s="19">
        <v>230</v>
      </c>
      <c r="I7" s="19">
        <v>205</v>
      </c>
      <c r="J7" s="19">
        <v>226</v>
      </c>
      <c r="K7" s="19">
        <v>187</v>
      </c>
      <c r="L7" s="19">
        <v>132</v>
      </c>
      <c r="M7" s="19">
        <v>21</v>
      </c>
      <c r="N7" s="88">
        <v>44.067500000000003</v>
      </c>
      <c r="O7" s="37"/>
      <c r="P7" s="37"/>
      <c r="Q7" s="159"/>
    </row>
    <row r="8" spans="1:17" x14ac:dyDescent="0.2">
      <c r="A8" s="1"/>
      <c r="B8" s="30" t="s">
        <v>55</v>
      </c>
      <c r="C8" s="28">
        <v>4510</v>
      </c>
      <c r="D8" s="19">
        <v>158</v>
      </c>
      <c r="E8" s="19">
        <v>611</v>
      </c>
      <c r="F8" s="19">
        <v>507</v>
      </c>
      <c r="G8" s="19">
        <v>509</v>
      </c>
      <c r="H8" s="19">
        <v>467</v>
      </c>
      <c r="I8" s="19">
        <v>495</v>
      </c>
      <c r="J8" s="19">
        <v>561</v>
      </c>
      <c r="K8" s="19">
        <v>612</v>
      </c>
      <c r="L8" s="19">
        <v>524</v>
      </c>
      <c r="M8" s="19">
        <v>66</v>
      </c>
      <c r="N8" s="88">
        <v>44.121699999999997</v>
      </c>
      <c r="O8" s="37"/>
      <c r="P8" s="37"/>
      <c r="Q8" s="37"/>
    </row>
    <row r="9" spans="1:17" x14ac:dyDescent="0.2">
      <c r="A9" s="1"/>
      <c r="B9" s="30" t="s">
        <v>56</v>
      </c>
      <c r="C9" s="28">
        <v>112</v>
      </c>
      <c r="D9" s="19">
        <v>2</v>
      </c>
      <c r="E9" s="19">
        <v>9</v>
      </c>
      <c r="F9" s="19">
        <v>12</v>
      </c>
      <c r="G9" s="19">
        <v>12</v>
      </c>
      <c r="H9" s="19">
        <v>8</v>
      </c>
      <c r="I9" s="19">
        <v>12</v>
      </c>
      <c r="J9" s="19">
        <v>13</v>
      </c>
      <c r="K9" s="19">
        <v>15</v>
      </c>
      <c r="L9" s="19">
        <v>24</v>
      </c>
      <c r="M9" s="19">
        <v>5</v>
      </c>
      <c r="N9" s="88">
        <v>47.973199999999999</v>
      </c>
      <c r="O9" s="37"/>
      <c r="P9" s="37"/>
    </row>
    <row r="10" spans="1:17" x14ac:dyDescent="0.2">
      <c r="A10" s="1"/>
      <c r="B10" s="30" t="s">
        <v>57</v>
      </c>
      <c r="C10" s="28">
        <v>47</v>
      </c>
      <c r="D10" s="19">
        <v>0</v>
      </c>
      <c r="E10" s="19">
        <v>3</v>
      </c>
      <c r="F10" s="19">
        <v>2</v>
      </c>
      <c r="G10" s="19">
        <v>5</v>
      </c>
      <c r="H10" s="19">
        <v>6</v>
      </c>
      <c r="I10" s="19">
        <v>5</v>
      </c>
      <c r="J10" s="19">
        <v>3</v>
      </c>
      <c r="K10" s="19">
        <v>13</v>
      </c>
      <c r="L10" s="19">
        <v>9</v>
      </c>
      <c r="M10" s="19">
        <v>1</v>
      </c>
      <c r="N10" s="88">
        <v>50.021299999999997</v>
      </c>
      <c r="O10" s="37"/>
      <c r="P10" s="37"/>
    </row>
    <row r="11" spans="1:17" x14ac:dyDescent="0.2">
      <c r="A11" s="1"/>
      <c r="B11" s="30" t="s">
        <v>60</v>
      </c>
      <c r="C11" s="28">
        <v>808</v>
      </c>
      <c r="D11" s="19">
        <v>2</v>
      </c>
      <c r="E11" s="19">
        <v>43</v>
      </c>
      <c r="F11" s="19">
        <v>94</v>
      </c>
      <c r="G11" s="19">
        <v>107</v>
      </c>
      <c r="H11" s="19">
        <v>120</v>
      </c>
      <c r="I11" s="19">
        <v>87</v>
      </c>
      <c r="J11" s="19">
        <v>120</v>
      </c>
      <c r="K11" s="19">
        <v>121</v>
      </c>
      <c r="L11" s="19">
        <v>102</v>
      </c>
      <c r="M11" s="19">
        <v>12</v>
      </c>
      <c r="N11" s="88">
        <v>46.511099999999999</v>
      </c>
      <c r="O11" s="37"/>
      <c r="P11" s="37"/>
    </row>
    <row r="12" spans="1:17" x14ac:dyDescent="0.2">
      <c r="A12" s="1"/>
      <c r="B12" s="30" t="s">
        <v>59</v>
      </c>
      <c r="C12" s="28">
        <v>845</v>
      </c>
      <c r="D12" s="19">
        <v>9</v>
      </c>
      <c r="E12" s="19">
        <v>43</v>
      </c>
      <c r="F12" s="19">
        <v>83</v>
      </c>
      <c r="G12" s="19">
        <v>96</v>
      </c>
      <c r="H12" s="19">
        <v>137</v>
      </c>
      <c r="I12" s="19">
        <v>111</v>
      </c>
      <c r="J12" s="19">
        <v>118</v>
      </c>
      <c r="K12" s="19">
        <v>130</v>
      </c>
      <c r="L12" s="19">
        <v>105</v>
      </c>
      <c r="M12" s="19">
        <v>13</v>
      </c>
      <c r="N12" s="88">
        <v>46.7136</v>
      </c>
      <c r="O12" s="37"/>
      <c r="P12" s="37"/>
    </row>
    <row r="13" spans="1:17" x14ac:dyDescent="0.2">
      <c r="A13" s="1"/>
      <c r="B13" s="30" t="s">
        <v>58</v>
      </c>
      <c r="C13" s="28">
        <v>721</v>
      </c>
      <c r="D13" s="19">
        <v>6</v>
      </c>
      <c r="E13" s="19">
        <v>60</v>
      </c>
      <c r="F13" s="19">
        <v>72</v>
      </c>
      <c r="G13" s="19">
        <v>83</v>
      </c>
      <c r="H13" s="19">
        <v>85</v>
      </c>
      <c r="I13" s="19">
        <v>81</v>
      </c>
      <c r="J13" s="19">
        <v>97</v>
      </c>
      <c r="K13" s="19">
        <v>131</v>
      </c>
      <c r="L13" s="19">
        <v>94</v>
      </c>
      <c r="M13" s="19">
        <v>12</v>
      </c>
      <c r="N13" s="88">
        <v>46.758699999999997</v>
      </c>
      <c r="O13" s="37"/>
      <c r="P13" s="37"/>
    </row>
    <row r="14" spans="1:17" x14ac:dyDescent="0.2">
      <c r="A14" s="1"/>
      <c r="B14" s="30" t="s">
        <v>61</v>
      </c>
      <c r="C14" s="28">
        <v>34</v>
      </c>
      <c r="D14" s="19">
        <v>0</v>
      </c>
      <c r="E14" s="19">
        <v>3</v>
      </c>
      <c r="F14" s="19">
        <v>3</v>
      </c>
      <c r="G14" s="19">
        <v>4</v>
      </c>
      <c r="H14" s="19">
        <v>3</v>
      </c>
      <c r="I14" s="19">
        <v>5</v>
      </c>
      <c r="J14" s="19">
        <v>4</v>
      </c>
      <c r="K14" s="19">
        <v>4</v>
      </c>
      <c r="L14" s="19">
        <v>7</v>
      </c>
      <c r="M14" s="19">
        <v>1</v>
      </c>
      <c r="N14" s="88">
        <v>47.941200000000002</v>
      </c>
      <c r="O14" s="37"/>
      <c r="P14" s="37"/>
    </row>
    <row r="15" spans="1:17" x14ac:dyDescent="0.2">
      <c r="A15" s="1"/>
      <c r="B15" s="30" t="s">
        <v>62</v>
      </c>
      <c r="C15" s="28">
        <v>14</v>
      </c>
      <c r="D15" s="19">
        <v>0</v>
      </c>
      <c r="E15" s="19">
        <v>0</v>
      </c>
      <c r="F15" s="19">
        <v>0</v>
      </c>
      <c r="G15" s="19">
        <v>1</v>
      </c>
      <c r="H15" s="19">
        <v>3</v>
      </c>
      <c r="I15" s="19">
        <v>3</v>
      </c>
      <c r="J15" s="19">
        <v>3</v>
      </c>
      <c r="K15" s="19">
        <v>0</v>
      </c>
      <c r="L15" s="19">
        <v>3</v>
      </c>
      <c r="M15" s="19">
        <v>1</v>
      </c>
      <c r="N15" s="88">
        <v>50.857100000000003</v>
      </c>
      <c r="O15" s="37"/>
      <c r="P15" s="37"/>
    </row>
    <row r="16" spans="1:17" x14ac:dyDescent="0.2">
      <c r="A16" s="1"/>
      <c r="B16" s="30" t="s">
        <v>45</v>
      </c>
      <c r="C16" s="28">
        <v>8</v>
      </c>
      <c r="D16" s="19">
        <v>0</v>
      </c>
      <c r="E16" s="19">
        <v>0</v>
      </c>
      <c r="F16" s="19">
        <v>1</v>
      </c>
      <c r="G16" s="19">
        <v>2</v>
      </c>
      <c r="H16" s="19">
        <v>2</v>
      </c>
      <c r="I16" s="19">
        <v>1</v>
      </c>
      <c r="J16" s="19">
        <v>1</v>
      </c>
      <c r="K16" s="19">
        <v>1</v>
      </c>
      <c r="L16" s="19">
        <v>0</v>
      </c>
      <c r="M16" s="19">
        <v>0</v>
      </c>
      <c r="N16" s="88">
        <v>44.25</v>
      </c>
      <c r="O16" s="37"/>
      <c r="P16" s="37"/>
    </row>
    <row r="17" spans="1:17" x14ac:dyDescent="0.2">
      <c r="A17" s="1"/>
      <c r="B17" s="189" t="s">
        <v>84</v>
      </c>
      <c r="C17" s="190"/>
      <c r="D17" s="190"/>
      <c r="E17" s="190"/>
      <c r="F17" s="190"/>
      <c r="G17" s="190"/>
      <c r="H17" s="190"/>
      <c r="I17" s="190"/>
      <c r="J17" s="190"/>
      <c r="K17" s="190"/>
      <c r="L17" s="190"/>
      <c r="M17" s="190"/>
      <c r="N17" s="191"/>
    </row>
    <row r="18" spans="1:17" x14ac:dyDescent="0.2">
      <c r="A18" s="1"/>
      <c r="B18" s="30" t="s">
        <v>53</v>
      </c>
      <c r="C18" s="19">
        <v>1696</v>
      </c>
      <c r="D18" s="19">
        <v>17</v>
      </c>
      <c r="E18" s="19">
        <v>121</v>
      </c>
      <c r="F18" s="19">
        <v>170</v>
      </c>
      <c r="G18" s="19">
        <v>195</v>
      </c>
      <c r="H18" s="19">
        <v>201</v>
      </c>
      <c r="I18" s="19">
        <v>195</v>
      </c>
      <c r="J18" s="19">
        <v>200</v>
      </c>
      <c r="K18" s="19">
        <v>291</v>
      </c>
      <c r="L18" s="19">
        <v>263</v>
      </c>
      <c r="M18" s="19">
        <v>43</v>
      </c>
      <c r="N18" s="99">
        <v>47.3</v>
      </c>
      <c r="Q18" s="37"/>
    </row>
    <row r="19" spans="1:17" x14ac:dyDescent="0.2">
      <c r="A19" s="1"/>
      <c r="B19" s="30" t="s">
        <v>70</v>
      </c>
      <c r="C19" s="19">
        <v>6988</v>
      </c>
      <c r="D19" s="19">
        <v>198</v>
      </c>
      <c r="E19" s="19">
        <v>811</v>
      </c>
      <c r="F19" s="19">
        <v>790</v>
      </c>
      <c r="G19" s="19">
        <v>824</v>
      </c>
      <c r="H19" s="19">
        <v>860</v>
      </c>
      <c r="I19" s="19">
        <v>810</v>
      </c>
      <c r="J19" s="19">
        <v>946</v>
      </c>
      <c r="K19" s="19">
        <v>923</v>
      </c>
      <c r="L19" s="19">
        <v>737</v>
      </c>
      <c r="M19" s="19">
        <v>89</v>
      </c>
      <c r="N19" s="99">
        <v>44.3</v>
      </c>
    </row>
    <row r="20" spans="1:17" x14ac:dyDescent="0.2">
      <c r="A20" s="1"/>
      <c r="D20" s="159"/>
      <c r="E20" s="159"/>
      <c r="F20" s="159"/>
      <c r="G20" s="159"/>
      <c r="H20" s="159"/>
      <c r="I20" s="159"/>
      <c r="J20" s="159"/>
      <c r="K20" s="159"/>
      <c r="L20" s="159"/>
      <c r="M20" s="159"/>
      <c r="N20"/>
    </row>
    <row r="21" spans="1:17" x14ac:dyDescent="0.2">
      <c r="A21" s="1"/>
      <c r="B21" s="4" t="s">
        <v>85</v>
      </c>
      <c r="M21"/>
      <c r="N21"/>
    </row>
    <row r="22" spans="1:17" x14ac:dyDescent="0.2">
      <c r="B22" s="4"/>
      <c r="M22"/>
      <c r="N22"/>
    </row>
    <row r="23" spans="1:17" x14ac:dyDescent="0.2">
      <c r="M23"/>
      <c r="N23"/>
    </row>
    <row r="24" spans="1:17" x14ac:dyDescent="0.2">
      <c r="M24"/>
      <c r="N24"/>
    </row>
    <row r="25" spans="1:17" x14ac:dyDescent="0.2">
      <c r="C25" s="1"/>
    </row>
    <row r="26" spans="1:17" s="14" customFormat="1" x14ac:dyDescent="0.2">
      <c r="N26" s="22"/>
    </row>
    <row r="27" spans="1:17" s="14" customFormat="1" x14ac:dyDescent="0.2">
      <c r="H27" s="26"/>
      <c r="I27" s="26"/>
      <c r="N27" s="22"/>
    </row>
    <row r="28" spans="1:17" s="14" customFormat="1" x14ac:dyDescent="0.2">
      <c r="F28" s="22"/>
      <c r="H28" s="26"/>
      <c r="I28" s="26"/>
    </row>
    <row r="29" spans="1:17" s="14" customFormat="1" x14ac:dyDescent="0.2">
      <c r="F29" s="22"/>
      <c r="H29" s="26"/>
      <c r="I29" s="26"/>
      <c r="N29" s="22"/>
    </row>
    <row r="30" spans="1:17" s="14" customFormat="1" x14ac:dyDescent="0.2">
      <c r="F30" s="22"/>
      <c r="H30" s="26"/>
      <c r="I30" s="26"/>
      <c r="N30" s="22"/>
    </row>
    <row r="31" spans="1:17" s="14" customFormat="1" x14ac:dyDescent="0.2">
      <c r="F31" s="22"/>
      <c r="H31" s="26"/>
      <c r="I31" s="26"/>
      <c r="N31" s="22"/>
    </row>
    <row r="32" spans="1:17" s="14" customFormat="1" x14ac:dyDescent="0.2">
      <c r="F32" s="22"/>
      <c r="H32" s="26"/>
      <c r="I32" s="26"/>
      <c r="N32" s="22"/>
    </row>
    <row r="33" spans="6:14" s="14" customFormat="1" x14ac:dyDescent="0.2">
      <c r="F33" s="22"/>
      <c r="H33" s="26"/>
      <c r="I33" s="26"/>
      <c r="N33" s="22"/>
    </row>
    <row r="34" spans="6:14" s="14" customFormat="1" x14ac:dyDescent="0.2">
      <c r="F34" s="22"/>
      <c r="H34" s="26"/>
      <c r="I34" s="26"/>
      <c r="N34" s="22"/>
    </row>
    <row r="35" spans="6:14" s="14" customFormat="1" x14ac:dyDescent="0.2">
      <c r="F35" s="22"/>
      <c r="H35" s="26"/>
      <c r="I35" s="26"/>
      <c r="N35" s="22"/>
    </row>
    <row r="36" spans="6:14" s="14" customFormat="1" x14ac:dyDescent="0.2">
      <c r="F36" s="22"/>
      <c r="H36" s="26"/>
      <c r="I36" s="26"/>
      <c r="N36" s="22"/>
    </row>
    <row r="37" spans="6:14" s="14" customFormat="1" x14ac:dyDescent="0.2">
      <c r="F37" s="22"/>
      <c r="N37" s="22"/>
    </row>
    <row r="38" spans="6:14" s="14" customFormat="1" x14ac:dyDescent="0.2">
      <c r="M38" s="22"/>
      <c r="N38" s="22"/>
    </row>
  </sheetData>
  <sheetProtection selectLockedCells="1" selectUnlockedCells="1"/>
  <mergeCells count="5">
    <mergeCell ref="B17:N17"/>
    <mergeCell ref="B4:B5"/>
    <mergeCell ref="C4:C5"/>
    <mergeCell ref="D4:M4"/>
    <mergeCell ref="N4:N5"/>
  </mergeCells>
  <phoneticPr fontId="2" type="noConversion"/>
  <pageMargins left="0.77013888888888893" right="0.59027777777777779" top="0.8" bottom="0.85" header="0.51180555555555551" footer="0.51180555555555551"/>
  <pageSetup paperSize="9" scale="65" firstPageNumber="0"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617D84"/>
  </sheetPr>
  <dimension ref="A1:Q26"/>
  <sheetViews>
    <sheetView showGridLines="0" zoomScaleNormal="100" zoomScaleSheetLayoutView="100" workbookViewId="0"/>
  </sheetViews>
  <sheetFormatPr baseColWidth="10" defaultRowHeight="12.75" x14ac:dyDescent="0.2"/>
  <cols>
    <col min="1" max="1" width="3.7109375" customWidth="1"/>
    <col min="2" max="2" width="24.7109375" customWidth="1"/>
    <col min="3" max="10" width="11.7109375" customWidth="1"/>
    <col min="11" max="11" width="6.28515625" customWidth="1"/>
    <col min="12" max="12" width="4.42578125" customWidth="1"/>
    <col min="13" max="16" width="11.42578125" style="35"/>
  </cols>
  <sheetData>
    <row r="1" spans="1:16" ht="15.75" x14ac:dyDescent="0.25">
      <c r="A1" s="15" t="str">
        <f>Inhaltsverzeichnis!B24&amp;" "&amp;Inhaltsverzeichnis!D24</f>
        <v>Tabelle 7: Volksschule: Lehrkräfte nach Beschäftigungsgrad, Schultyp und Geschlecht, 2017/18</v>
      </c>
    </row>
    <row r="3" spans="1:16" x14ac:dyDescent="0.2">
      <c r="L3" s="1"/>
    </row>
    <row r="4" spans="1:16" s="1" customFormat="1" ht="26.25" customHeight="1" x14ac:dyDescent="0.2">
      <c r="A4"/>
      <c r="B4" s="188" t="s">
        <v>71</v>
      </c>
      <c r="C4" s="187" t="s">
        <v>32</v>
      </c>
      <c r="D4" s="185" t="s">
        <v>86</v>
      </c>
      <c r="E4" s="185"/>
      <c r="F4" s="185"/>
      <c r="G4" s="185" t="s">
        <v>183</v>
      </c>
      <c r="H4" s="185"/>
      <c r="I4" s="185"/>
      <c r="J4" s="192" t="s">
        <v>87</v>
      </c>
      <c r="K4"/>
      <c r="M4" s="35"/>
      <c r="N4" s="35"/>
      <c r="O4" s="35"/>
      <c r="P4" s="35"/>
    </row>
    <row r="5" spans="1:16" x14ac:dyDescent="0.2">
      <c r="B5" s="188"/>
      <c r="C5" s="187"/>
      <c r="D5" s="59" t="s">
        <v>88</v>
      </c>
      <c r="E5" s="59" t="s">
        <v>89</v>
      </c>
      <c r="F5" s="59" t="s">
        <v>90</v>
      </c>
      <c r="G5" s="59" t="s">
        <v>53</v>
      </c>
      <c r="H5" s="59" t="s">
        <v>70</v>
      </c>
      <c r="I5" s="59" t="s">
        <v>32</v>
      </c>
      <c r="J5" s="192"/>
      <c r="M5"/>
      <c r="N5"/>
      <c r="O5"/>
      <c r="P5"/>
    </row>
    <row r="6" spans="1:16" x14ac:dyDescent="0.2">
      <c r="B6" s="27" t="s">
        <v>32</v>
      </c>
      <c r="C6" s="28">
        <v>8684</v>
      </c>
      <c r="D6" s="28">
        <v>2524</v>
      </c>
      <c r="E6" s="28">
        <v>3573</v>
      </c>
      <c r="F6" s="28">
        <v>2587</v>
      </c>
      <c r="G6" s="36">
        <v>0.8</v>
      </c>
      <c r="H6" s="36">
        <v>0.65</v>
      </c>
      <c r="I6" s="36">
        <v>0.68</v>
      </c>
      <c r="J6" s="28" t="s">
        <v>91</v>
      </c>
      <c r="M6"/>
      <c r="N6"/>
      <c r="O6"/>
      <c r="P6"/>
    </row>
    <row r="7" spans="1:16" x14ac:dyDescent="0.2">
      <c r="B7" s="83" t="s">
        <v>31</v>
      </c>
      <c r="C7" s="28">
        <v>1585</v>
      </c>
      <c r="D7" s="19">
        <v>582</v>
      </c>
      <c r="E7" s="19">
        <v>596</v>
      </c>
      <c r="F7" s="19">
        <v>407</v>
      </c>
      <c r="G7" s="86">
        <v>0.67</v>
      </c>
      <c r="H7" s="86">
        <v>0.63</v>
      </c>
      <c r="I7" s="86">
        <v>0.63</v>
      </c>
      <c r="J7" s="19">
        <v>28</v>
      </c>
      <c r="M7"/>
      <c r="N7"/>
      <c r="O7"/>
      <c r="P7"/>
    </row>
    <row r="8" spans="1:16" x14ac:dyDescent="0.2">
      <c r="B8" s="83" t="s">
        <v>55</v>
      </c>
      <c r="C8" s="28">
        <v>4510</v>
      </c>
      <c r="D8" s="19">
        <v>1350</v>
      </c>
      <c r="E8" s="19">
        <v>1811</v>
      </c>
      <c r="F8" s="19">
        <v>1349</v>
      </c>
      <c r="G8" s="86">
        <v>0.79</v>
      </c>
      <c r="H8" s="86">
        <v>0.66</v>
      </c>
      <c r="I8" s="86">
        <v>0.67</v>
      </c>
      <c r="J8" s="19">
        <v>28</v>
      </c>
      <c r="M8"/>
      <c r="N8"/>
      <c r="O8"/>
      <c r="P8"/>
    </row>
    <row r="9" spans="1:16" x14ac:dyDescent="0.2">
      <c r="B9" s="30" t="s">
        <v>56</v>
      </c>
      <c r="C9" s="28">
        <v>112</v>
      </c>
      <c r="D9" s="19">
        <v>33</v>
      </c>
      <c r="E9" s="19">
        <v>44</v>
      </c>
      <c r="F9" s="19">
        <v>35</v>
      </c>
      <c r="G9" s="86">
        <v>0.83</v>
      </c>
      <c r="H9" s="86">
        <v>0.67</v>
      </c>
      <c r="I9" s="86">
        <v>0.68</v>
      </c>
      <c r="J9" s="19">
        <v>28</v>
      </c>
      <c r="M9"/>
      <c r="N9"/>
      <c r="O9"/>
      <c r="P9"/>
    </row>
    <row r="10" spans="1:16" x14ac:dyDescent="0.2">
      <c r="B10" s="30" t="s">
        <v>57</v>
      </c>
      <c r="C10" s="28">
        <v>47</v>
      </c>
      <c r="D10" s="19">
        <v>11</v>
      </c>
      <c r="E10" s="19">
        <v>21</v>
      </c>
      <c r="F10" s="19">
        <v>15</v>
      </c>
      <c r="G10" s="86">
        <v>0.9</v>
      </c>
      <c r="H10" s="86">
        <v>0.63</v>
      </c>
      <c r="I10" s="86">
        <v>0.73</v>
      </c>
      <c r="J10" s="19">
        <v>28</v>
      </c>
      <c r="M10"/>
      <c r="N10"/>
      <c r="O10"/>
      <c r="P10"/>
    </row>
    <row r="11" spans="1:16" x14ac:dyDescent="0.2">
      <c r="B11" s="30" t="s">
        <v>60</v>
      </c>
      <c r="C11" s="28">
        <v>808</v>
      </c>
      <c r="D11" s="19">
        <v>189</v>
      </c>
      <c r="E11" s="19">
        <v>418</v>
      </c>
      <c r="F11" s="19">
        <v>201</v>
      </c>
      <c r="G11" s="86">
        <v>0.77</v>
      </c>
      <c r="H11" s="86">
        <v>0.62</v>
      </c>
      <c r="I11" s="86">
        <v>0.68</v>
      </c>
      <c r="J11" s="19">
        <v>27</v>
      </c>
      <c r="M11"/>
      <c r="N11"/>
      <c r="O11"/>
      <c r="P11"/>
    </row>
    <row r="12" spans="1:16" x14ac:dyDescent="0.2">
      <c r="B12" s="30" t="s">
        <v>59</v>
      </c>
      <c r="C12" s="28">
        <v>845</v>
      </c>
      <c r="D12" s="19">
        <v>185</v>
      </c>
      <c r="E12" s="19">
        <v>374</v>
      </c>
      <c r="F12" s="19">
        <v>286</v>
      </c>
      <c r="G12" s="86">
        <v>0.81</v>
      </c>
      <c r="H12" s="86">
        <v>0.65</v>
      </c>
      <c r="I12" s="86">
        <v>0.72</v>
      </c>
      <c r="J12" s="19">
        <v>28</v>
      </c>
      <c r="M12"/>
      <c r="N12"/>
      <c r="O12"/>
      <c r="P12"/>
    </row>
    <row r="13" spans="1:16" x14ac:dyDescent="0.2">
      <c r="B13" s="30" t="s">
        <v>58</v>
      </c>
      <c r="C13" s="28">
        <v>721</v>
      </c>
      <c r="D13" s="19">
        <v>167</v>
      </c>
      <c r="E13" s="19">
        <v>288</v>
      </c>
      <c r="F13" s="19">
        <v>266</v>
      </c>
      <c r="G13" s="86">
        <v>0.83</v>
      </c>
      <c r="H13" s="86">
        <v>0.65</v>
      </c>
      <c r="I13" s="86">
        <v>0.72</v>
      </c>
      <c r="J13" s="19">
        <v>28</v>
      </c>
      <c r="M13"/>
      <c r="N13"/>
      <c r="O13"/>
      <c r="P13"/>
    </row>
    <row r="14" spans="1:16" x14ac:dyDescent="0.2">
      <c r="B14" s="30" t="s">
        <v>61</v>
      </c>
      <c r="C14" s="28">
        <v>34</v>
      </c>
      <c r="D14" s="19">
        <v>4</v>
      </c>
      <c r="E14" s="19">
        <v>11</v>
      </c>
      <c r="F14" s="19">
        <v>19</v>
      </c>
      <c r="G14" s="86">
        <v>0.96</v>
      </c>
      <c r="H14" s="86">
        <v>0.7</v>
      </c>
      <c r="I14" s="86">
        <v>0.83</v>
      </c>
      <c r="J14" s="19">
        <v>28</v>
      </c>
      <c r="M14"/>
      <c r="N14"/>
      <c r="O14"/>
      <c r="P14"/>
    </row>
    <row r="15" spans="1:16" x14ac:dyDescent="0.2">
      <c r="B15" s="30" t="s">
        <v>62</v>
      </c>
      <c r="C15" s="28">
        <v>14</v>
      </c>
      <c r="D15" s="19">
        <v>3</v>
      </c>
      <c r="E15" s="19">
        <v>5</v>
      </c>
      <c r="F15" s="19">
        <v>6</v>
      </c>
      <c r="G15" s="86">
        <v>0.8</v>
      </c>
      <c r="H15" s="86">
        <v>0.6</v>
      </c>
      <c r="I15" s="86">
        <v>0.71</v>
      </c>
      <c r="J15" s="19">
        <v>28</v>
      </c>
      <c r="M15"/>
      <c r="N15"/>
      <c r="O15"/>
      <c r="P15"/>
    </row>
    <row r="16" spans="1:16" x14ac:dyDescent="0.2">
      <c r="B16" s="30" t="s">
        <v>45</v>
      </c>
      <c r="C16" s="28">
        <v>8</v>
      </c>
      <c r="D16" s="19">
        <v>0</v>
      </c>
      <c r="E16" s="19">
        <v>5</v>
      </c>
      <c r="F16" s="19">
        <v>3</v>
      </c>
      <c r="G16" s="86">
        <v>0.78</v>
      </c>
      <c r="H16" s="86">
        <v>0.83</v>
      </c>
      <c r="I16" s="86">
        <v>0.8</v>
      </c>
      <c r="J16" s="19">
        <v>28</v>
      </c>
      <c r="M16"/>
      <c r="N16"/>
      <c r="O16"/>
      <c r="P16"/>
    </row>
    <row r="17" spans="2:17" x14ac:dyDescent="0.2">
      <c r="C17" s="37"/>
      <c r="D17" s="37"/>
      <c r="E17" s="37"/>
      <c r="F17" s="37"/>
      <c r="M17"/>
      <c r="N17"/>
      <c r="O17"/>
      <c r="P17"/>
    </row>
    <row r="18" spans="2:17" x14ac:dyDescent="0.2">
      <c r="B18" s="4" t="s">
        <v>85</v>
      </c>
      <c r="M18"/>
      <c r="N18"/>
      <c r="O18"/>
      <c r="P18"/>
    </row>
    <row r="19" spans="2:17" x14ac:dyDescent="0.2">
      <c r="M19"/>
      <c r="N19"/>
      <c r="O19"/>
      <c r="P19"/>
    </row>
    <row r="20" spans="2:17" x14ac:dyDescent="0.2">
      <c r="M20"/>
      <c r="N20"/>
      <c r="O20"/>
      <c r="P20"/>
      <c r="Q20" s="37"/>
    </row>
    <row r="21" spans="2:17" x14ac:dyDescent="0.2">
      <c r="M21"/>
      <c r="N21"/>
      <c r="O21"/>
      <c r="P21"/>
      <c r="Q21" s="37"/>
    </row>
    <row r="26" spans="2:17" x14ac:dyDescent="0.2">
      <c r="M26"/>
      <c r="N26"/>
      <c r="O26"/>
      <c r="P26"/>
    </row>
  </sheetData>
  <sheetProtection selectLockedCells="1" selectUnlockedCells="1"/>
  <mergeCells count="5">
    <mergeCell ref="J4:J5"/>
    <mergeCell ref="B4:B5"/>
    <mergeCell ref="C4:C5"/>
    <mergeCell ref="D4:F4"/>
    <mergeCell ref="G4:I4"/>
  </mergeCells>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617D84"/>
  </sheetPr>
  <dimension ref="A1:I9"/>
  <sheetViews>
    <sheetView showGridLines="0" zoomScaleNormal="100" zoomScaleSheetLayoutView="115" workbookViewId="0">
      <selection activeCell="E9" sqref="E9"/>
    </sheetView>
  </sheetViews>
  <sheetFormatPr baseColWidth="10" defaultRowHeight="12.75" x14ac:dyDescent="0.2"/>
  <cols>
    <col min="1" max="1" width="3.7109375" customWidth="1"/>
    <col min="2" max="2" width="24.7109375" customWidth="1"/>
    <col min="7" max="7" width="24.7109375" customWidth="1"/>
  </cols>
  <sheetData>
    <row r="1" spans="1:9" ht="15.75" x14ac:dyDescent="0.25">
      <c r="A1" s="15" t="str">
        <f>Inhaltsverzeichnis!B25&amp;" "&amp;Inhaltsverzeichnis!D25</f>
        <v>Tabelle 7a: Volksschule: Beschäftigungsgrad nach Geschlecht 2010/11 und 2017/18</v>
      </c>
      <c r="H1" s="15"/>
    </row>
    <row r="2" spans="1:9" ht="15.75" x14ac:dyDescent="0.25">
      <c r="A2" s="15"/>
      <c r="H2" s="15"/>
    </row>
    <row r="3" spans="1:9" ht="15.75" x14ac:dyDescent="0.25">
      <c r="B3" s="15" t="s">
        <v>242</v>
      </c>
      <c r="G3" s="15" t="s">
        <v>197</v>
      </c>
    </row>
    <row r="4" spans="1:9" ht="14.25" x14ac:dyDescent="0.2">
      <c r="B4" s="66" t="s">
        <v>162</v>
      </c>
      <c r="C4" s="123" t="s">
        <v>53</v>
      </c>
      <c r="D4" s="123" t="s">
        <v>70</v>
      </c>
      <c r="G4" s="66" t="s">
        <v>162</v>
      </c>
      <c r="H4" s="123" t="s">
        <v>53</v>
      </c>
      <c r="I4" s="123" t="s">
        <v>70</v>
      </c>
    </row>
    <row r="5" spans="1:9" x14ac:dyDescent="0.2">
      <c r="B5" s="107" t="s">
        <v>156</v>
      </c>
      <c r="C5" s="108">
        <v>237</v>
      </c>
      <c r="D5" s="108">
        <v>2287</v>
      </c>
      <c r="F5" s="37"/>
      <c r="G5" s="107" t="s">
        <v>156</v>
      </c>
      <c r="H5" s="108">
        <v>202</v>
      </c>
      <c r="I5" s="108">
        <v>2040</v>
      </c>
    </row>
    <row r="6" spans="1:9" x14ac:dyDescent="0.2">
      <c r="B6" s="107" t="s">
        <v>157</v>
      </c>
      <c r="C6" s="108">
        <v>641</v>
      </c>
      <c r="D6" s="108">
        <v>2932</v>
      </c>
      <c r="G6" s="107" t="s">
        <v>157</v>
      </c>
      <c r="H6" s="108">
        <v>564</v>
      </c>
      <c r="I6" s="108">
        <v>2454</v>
      </c>
    </row>
    <row r="7" spans="1:9" x14ac:dyDescent="0.2">
      <c r="B7" s="107" t="s">
        <v>158</v>
      </c>
      <c r="C7" s="108">
        <v>818</v>
      </c>
      <c r="D7" s="108">
        <v>1769</v>
      </c>
      <c r="G7" s="107" t="s">
        <v>158</v>
      </c>
      <c r="H7" s="108">
        <v>1020</v>
      </c>
      <c r="I7" s="108">
        <v>1417</v>
      </c>
    </row>
    <row r="8" spans="1:9" x14ac:dyDescent="0.2">
      <c r="C8" s="37"/>
      <c r="D8" s="37"/>
      <c r="E8" s="37"/>
      <c r="H8" s="37"/>
      <c r="I8" s="37"/>
    </row>
    <row r="9" spans="1:9" x14ac:dyDescent="0.2">
      <c r="B9" s="4" t="s">
        <v>178</v>
      </c>
      <c r="G9" s="4" t="s">
        <v>178</v>
      </c>
    </row>
  </sheetData>
  <sheetProtection selectLockedCells="1" selectUnlockedCells="1"/>
  <phoneticPr fontId="2" type="noConversion"/>
  <pageMargins left="0.77013888888888893" right="0.59027777777777779" top="0.8" bottom="0.85" header="0.51180555555555551" footer="0.51180555555555551"/>
  <pageSetup paperSize="9" scale="70" firstPageNumber="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26</vt:i4>
      </vt:variant>
    </vt:vector>
  </HeadingPairs>
  <TitlesOfParts>
    <vt:vector size="53" baseType="lpstr">
      <vt:lpstr>Inhaltsverzeichnis</vt:lpstr>
      <vt:lpstr>T1</vt:lpstr>
      <vt:lpstr>T2</vt:lpstr>
      <vt:lpstr>T3</vt:lpstr>
      <vt:lpstr>T4</vt:lpstr>
      <vt:lpstr>T5</vt:lpstr>
      <vt:lpstr>T6</vt:lpstr>
      <vt:lpstr>T7</vt:lpstr>
      <vt:lpstr>T7_a</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Erläuterungen</vt:lpstr>
      <vt:lpstr>Erläuterungen!Druckbereich</vt:lpstr>
      <vt:lpstr>Inhaltsverzeichnis!Druckbereich</vt:lpstr>
      <vt:lpstr>'T12'!Druckbereich</vt:lpstr>
      <vt:lpstr>'T13'!Druckbereich</vt:lpstr>
      <vt:lpstr>'T14'!Druckbereich</vt:lpstr>
      <vt:lpstr>'T15'!Druckbereich</vt:lpstr>
      <vt:lpstr>'T16'!Druckbereich</vt:lpstr>
      <vt:lpstr>'T17'!Druckbereich</vt:lpstr>
      <vt:lpstr>'T18'!Druckbereich</vt:lpstr>
      <vt:lpstr>'T19'!Druckbereich</vt:lpstr>
      <vt:lpstr>'T20'!Druckbereich</vt:lpstr>
      <vt:lpstr>'T21'!Druckbereich</vt:lpstr>
      <vt:lpstr>'T22'!Druckbereich</vt:lpstr>
      <vt:lpstr>'T23'!Druckbereich</vt:lpstr>
      <vt:lpstr>'T24'!Druckbereich</vt:lpstr>
      <vt:lpstr>'T3'!Druckbereich</vt:lpstr>
      <vt:lpstr>'T4'!Druckbereich</vt:lpstr>
      <vt:lpstr>'T5'!Druckbereich</vt:lpstr>
      <vt:lpstr>'T6'!Druckbereich</vt:lpstr>
      <vt:lpstr>'T7'!Druckbereich</vt:lpstr>
      <vt:lpstr>T7_a!Druckbereich</vt:lpstr>
      <vt:lpstr>'T8'!Druckbereich</vt:lpstr>
      <vt:lpstr>'T9'!Druckbereich</vt:lpstr>
      <vt:lpstr>'T10'!Drucktitel</vt:lpstr>
      <vt:lpstr>'T11'!Drucktitel</vt:lpstr>
      <vt:lpstr>'T12'!Drucktitel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 Le Yen   DFRSTAAG</dc:creator>
  <cp:lastModifiedBy>Wohlgemuth Karin</cp:lastModifiedBy>
  <cp:lastPrinted>2017-06-12T07:47:36Z</cp:lastPrinted>
  <dcterms:created xsi:type="dcterms:W3CDTF">2013-06-19T09:59:20Z</dcterms:created>
  <dcterms:modified xsi:type="dcterms:W3CDTF">2023-07-04T06:00:08Z</dcterms:modified>
</cp:coreProperties>
</file>