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360" yWindow="390" windowWidth="21720" windowHeight="12300"/>
  </bookViews>
  <sheets>
    <sheet name="Datumsfunktionen" sheetId="1" r:id="rId1"/>
  </sheets>
  <calcPr calcId="162913"/>
</workbook>
</file>

<file path=xl/calcChain.xml><?xml version="1.0" encoding="utf-8"?>
<calcChain xmlns="http://schemas.openxmlformats.org/spreadsheetml/2006/main">
  <c r="B21" i="1" l="1"/>
  <c r="B20" i="1"/>
  <c r="B2" i="1"/>
  <c r="B1" i="1"/>
  <c r="B4" i="1" s="1"/>
  <c r="B29" i="1" l="1"/>
  <c r="B28" i="1"/>
  <c r="B25" i="1"/>
  <c r="B26" i="1"/>
  <c r="B18" i="1"/>
  <c r="B16" i="1"/>
  <c r="B15" i="1"/>
  <c r="B13" i="1"/>
  <c r="B12" i="1"/>
  <c r="B11" i="1"/>
  <c r="B6" i="1"/>
  <c r="B5" i="1"/>
  <c r="B8" i="1" l="1"/>
  <c r="B9" i="1" s="1"/>
</calcChain>
</file>

<file path=xl/comments1.xml><?xml version="1.0" encoding="utf-8"?>
<comments xmlns="http://schemas.openxmlformats.org/spreadsheetml/2006/main">
  <authors>
    <author>Kt AG</author>
  </authors>
  <commentList>
    <comment ref="F1" authorId="0" shapeId="0">
      <text>
        <r>
          <rPr>
            <sz val="9"/>
            <color indexed="81"/>
            <rFont val="Tahoma"/>
            <family val="2"/>
          </rPr>
          <t xml:space="preserve">Nicht vollständig, dient nur als Beispiel
</t>
        </r>
      </text>
    </comment>
  </commentList>
</comments>
</file>

<file path=xl/sharedStrings.xml><?xml version="1.0" encoding="utf-8"?>
<sst xmlns="http://schemas.openxmlformats.org/spreadsheetml/2006/main" count="42" uniqueCount="41">
  <si>
    <t>Aktuelles Datum</t>
  </si>
  <si>
    <t>Jetzt</t>
  </si>
  <si>
    <t>Tag des aktuellen Datums</t>
  </si>
  <si>
    <t>Monat des aktuellen Datums</t>
  </si>
  <si>
    <t>Jahr des aktuellen Datums</t>
  </si>
  <si>
    <t>Zusammengesetztes Datum</t>
  </si>
  <si>
    <t>Folgedatum</t>
  </si>
  <si>
    <t>Monatsende aktueller Monat</t>
  </si>
  <si>
    <t>Monatsende letzter Monat</t>
  </si>
  <si>
    <t>Monatsende nächster Monat</t>
  </si>
  <si>
    <t>Fälligkeit nächster Monat</t>
  </si>
  <si>
    <t>Fälligkeit übernächster Monat</t>
  </si>
  <si>
    <t>Kalenderwoche des aktuellen Datums</t>
  </si>
  <si>
    <t>Feiertage</t>
  </si>
  <si>
    <t>Anfangsdatum</t>
  </si>
  <si>
    <t>Enddatum</t>
  </si>
  <si>
    <t>8 Arbeitstage ab aktuellem Datum (SA+SO frei)</t>
  </si>
  <si>
    <t>Arbeitstage berechnen (SA+SO frei)</t>
  </si>
  <si>
    <t>Arbeitstage berechnen (SO+MO frei)</t>
  </si>
  <si>
    <t>9 Arbeitstage ab aktuellem Datum (SO+MO frei)</t>
  </si>
  <si>
    <t>Datumsdifferenz bis Heute in Monate berechnen</t>
  </si>
  <si>
    <t>Datumsdifferenz bis Heute in Jahre berechnen</t>
  </si>
  <si>
    <t>=HEUTE()</t>
  </si>
  <si>
    <t>=JETZT()</t>
  </si>
  <si>
    <t>=TAG(B1)</t>
  </si>
  <si>
    <t>=MONAT(B1)</t>
  </si>
  <si>
    <t>=JAHR(B1)</t>
  </si>
  <si>
    <t>=DATUM(B6;B5;B4)</t>
  </si>
  <si>
    <t>=B8+1</t>
  </si>
  <si>
    <t>=MONATSENDE(B1;0)</t>
  </si>
  <si>
    <t>=MONATSENDE(B1;-1)</t>
  </si>
  <si>
    <t>=MONATSENDE(B1;1)</t>
  </si>
  <si>
    <t>=EDATUM(B1;1)</t>
  </si>
  <si>
    <t>=EDATUM(B1;2)</t>
  </si>
  <si>
    <t>=KALENDERWOCHE(B1;21)</t>
  </si>
  <si>
    <t>=NETTOARBEITSTAGE(B22;B23;F2:F33)</t>
  </si>
  <si>
    <t>=NETTOARBEITSTAGE.INTL(B22;B23;2;F2:F33)</t>
  </si>
  <si>
    <t>=ARBEITSTAG(B1;8;F2:F33)</t>
  </si>
  <si>
    <t>=ARBEITSTAG.INTL(B1;8;2;F2:F33)</t>
  </si>
  <si>
    <t>=DATEDIF(B30;B1;"m")</t>
  </si>
  <si>
    <t>=DATEDIF(B30;B1;"y")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</si>
</sst>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22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0" fillId="0" borderId="0" xfId="0" quotePrefix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zoomScaleNormal="100" workbookViewId="0"/>
  </sheetViews>
  <sheetFormatPr baseColWidth="10" defaultColWidth="11.453125" defaultRowHeight="18" customHeight="1" x14ac:dyDescent="0.35"/>
  <cols>
    <col min="1" max="1" width="45" style="1" bestFit="1" customWidth="1"/>
    <col min="2" max="2" width="17.1796875" style="1" customWidth="1"/>
    <col min="3" max="3" width="40.7265625" style="1" bestFit="1" customWidth="1"/>
    <col min="4" max="5" width="3.54296875" style="1" customWidth="1"/>
    <col min="6" max="6" width="11.453125" style="4"/>
    <col min="7" max="16384" width="11.453125" style="1"/>
  </cols>
  <sheetData>
    <row r="1" spans="1:6" ht="18" customHeight="1" thickBot="1" x14ac:dyDescent="0.4">
      <c r="A1" s="1" t="s">
        <v>0</v>
      </c>
      <c r="B1" s="2">
        <f ca="1">TODAY()</f>
        <v>43020</v>
      </c>
      <c r="C1" s="10" t="s">
        <v>22</v>
      </c>
      <c r="F1" s="7" t="s">
        <v>13</v>
      </c>
    </row>
    <row r="2" spans="1:6" ht="18" customHeight="1" x14ac:dyDescent="0.35">
      <c r="A2" s="1" t="s">
        <v>1</v>
      </c>
      <c r="B2" s="3">
        <f ca="1">NOW()</f>
        <v>43020.625212500003</v>
      </c>
      <c r="C2" s="10" t="s">
        <v>23</v>
      </c>
      <c r="F2" s="5">
        <v>42736</v>
      </c>
    </row>
    <row r="3" spans="1:6" ht="18" customHeight="1" x14ac:dyDescent="0.35">
      <c r="B3" s="3"/>
      <c r="F3" s="5">
        <v>42737</v>
      </c>
    </row>
    <row r="4" spans="1:6" ht="18" customHeight="1" x14ac:dyDescent="0.35">
      <c r="A4" s="1" t="s">
        <v>2</v>
      </c>
      <c r="B4" s="1">
        <f ca="1">DAY(B1)</f>
        <v>12</v>
      </c>
      <c r="C4" s="10" t="s">
        <v>24</v>
      </c>
      <c r="F4" s="5">
        <v>42831</v>
      </c>
    </row>
    <row r="5" spans="1:6" ht="18" customHeight="1" x14ac:dyDescent="0.35">
      <c r="A5" s="1" t="s">
        <v>3</v>
      </c>
      <c r="B5" s="1">
        <f ca="1">MONTH(B1)</f>
        <v>10</v>
      </c>
      <c r="C5" s="10" t="s">
        <v>25</v>
      </c>
      <c r="F5" s="5">
        <v>42834</v>
      </c>
    </row>
    <row r="6" spans="1:6" ht="18" customHeight="1" x14ac:dyDescent="0.35">
      <c r="A6" s="1" t="s">
        <v>4</v>
      </c>
      <c r="B6" s="1">
        <f ca="1">YEAR(B1)</f>
        <v>2017</v>
      </c>
      <c r="C6" s="10" t="s">
        <v>26</v>
      </c>
      <c r="F6" s="5">
        <v>42872</v>
      </c>
    </row>
    <row r="7" spans="1:6" ht="18" customHeight="1" x14ac:dyDescent="0.35">
      <c r="F7" s="5">
        <v>42948</v>
      </c>
    </row>
    <row r="8" spans="1:6" ht="18" customHeight="1" x14ac:dyDescent="0.35">
      <c r="A8" s="1" t="s">
        <v>5</v>
      </c>
      <c r="B8" s="2">
        <f ca="1">DATE(B6,B5,B4)</f>
        <v>43020</v>
      </c>
      <c r="C8" s="10" t="s">
        <v>27</v>
      </c>
      <c r="F8" s="5">
        <v>43094</v>
      </c>
    </row>
    <row r="9" spans="1:6" ht="18" customHeight="1" x14ac:dyDescent="0.35">
      <c r="A9" s="1" t="s">
        <v>6</v>
      </c>
      <c r="B9" s="2">
        <f ca="1">B8+1</f>
        <v>43021</v>
      </c>
      <c r="C9" s="10" t="s">
        <v>28</v>
      </c>
      <c r="F9" s="5">
        <v>43095</v>
      </c>
    </row>
    <row r="10" spans="1:6" ht="18" customHeight="1" x14ac:dyDescent="0.35">
      <c r="F10" s="5">
        <v>43101</v>
      </c>
    </row>
    <row r="11" spans="1:6" ht="18" customHeight="1" x14ac:dyDescent="0.35">
      <c r="A11" s="1" t="s">
        <v>7</v>
      </c>
      <c r="B11" s="2">
        <f ca="1">EOMONTH(B1,0)</f>
        <v>43039</v>
      </c>
      <c r="C11" s="10" t="s">
        <v>29</v>
      </c>
      <c r="F11" s="5">
        <v>43102</v>
      </c>
    </row>
    <row r="12" spans="1:6" ht="18" customHeight="1" x14ac:dyDescent="0.35">
      <c r="A12" s="1" t="s">
        <v>8</v>
      </c>
      <c r="B12" s="2">
        <f ca="1">EOMONTH(B1,-1)</f>
        <v>43008</v>
      </c>
      <c r="C12" s="10" t="s">
        <v>30</v>
      </c>
      <c r="F12" s="5">
        <v>43191</v>
      </c>
    </row>
    <row r="13" spans="1:6" ht="18" customHeight="1" x14ac:dyDescent="0.35">
      <c r="A13" s="1" t="s">
        <v>9</v>
      </c>
      <c r="B13" s="2">
        <f ca="1">EOMONTH(B1,1)</f>
        <v>43069</v>
      </c>
      <c r="C13" s="10" t="s">
        <v>31</v>
      </c>
      <c r="F13" s="5">
        <v>43229</v>
      </c>
    </row>
    <row r="14" spans="1:6" ht="18" customHeight="1" x14ac:dyDescent="0.35">
      <c r="F14" s="5">
        <v>43240</v>
      </c>
    </row>
    <row r="15" spans="1:6" ht="18" customHeight="1" x14ac:dyDescent="0.35">
      <c r="A15" s="1" t="s">
        <v>10</v>
      </c>
      <c r="B15" s="2">
        <f ca="1">EDATE(B1,1)</f>
        <v>43051</v>
      </c>
      <c r="C15" s="10" t="s">
        <v>32</v>
      </c>
      <c r="F15" s="5">
        <v>43313</v>
      </c>
    </row>
    <row r="16" spans="1:6" ht="18" customHeight="1" x14ac:dyDescent="0.35">
      <c r="A16" s="1" t="s">
        <v>11</v>
      </c>
      <c r="B16" s="2">
        <f ca="1">EDATE(B1,2)</f>
        <v>43081</v>
      </c>
      <c r="C16" s="10" t="s">
        <v>33</v>
      </c>
      <c r="F16" s="5">
        <v>43459</v>
      </c>
    </row>
    <row r="17" spans="1:6" ht="18" customHeight="1" x14ac:dyDescent="0.35">
      <c r="F17" s="5">
        <v>43460</v>
      </c>
    </row>
    <row r="18" spans="1:6" ht="18" customHeight="1" x14ac:dyDescent="0.35">
      <c r="A18" s="1" t="s">
        <v>12</v>
      </c>
      <c r="B18" s="1">
        <f ca="1">WEEKNUM(B1,21)</f>
        <v>41</v>
      </c>
      <c r="C18" s="10" t="s">
        <v>34</v>
      </c>
      <c r="F18" s="5">
        <v>43466</v>
      </c>
    </row>
    <row r="19" spans="1:6" ht="18" customHeight="1" x14ac:dyDescent="0.35">
      <c r="F19" s="5">
        <v>43467</v>
      </c>
    </row>
    <row r="20" spans="1:6" ht="18" customHeight="1" x14ac:dyDescent="0.35">
      <c r="A20" s="1" t="s">
        <v>17</v>
      </c>
      <c r="B20" s="1">
        <f>NETWORKDAYS(B22,B23,F2:F33)</f>
        <v>1019</v>
      </c>
      <c r="C20" s="10" t="s">
        <v>35</v>
      </c>
      <c r="F20" s="5">
        <v>43573</v>
      </c>
    </row>
    <row r="21" spans="1:6" ht="18" customHeight="1" x14ac:dyDescent="0.35">
      <c r="A21" s="1" t="s">
        <v>18</v>
      </c>
      <c r="B21" s="1">
        <f>NETWORKDAYS.INTL(B22,B23,2,F2:F33)</f>
        <v>1021</v>
      </c>
      <c r="C21" s="10" t="s">
        <v>36</v>
      </c>
      <c r="F21" s="5">
        <v>43576</v>
      </c>
    </row>
    <row r="22" spans="1:6" ht="18" customHeight="1" x14ac:dyDescent="0.35">
      <c r="A22" s="8" t="s">
        <v>14</v>
      </c>
      <c r="B22" s="9">
        <v>42737</v>
      </c>
      <c r="F22" s="5">
        <v>43678</v>
      </c>
    </row>
    <row r="23" spans="1:6" ht="18" customHeight="1" x14ac:dyDescent="0.35">
      <c r="A23" s="8" t="s">
        <v>15</v>
      </c>
      <c r="B23" s="9">
        <v>44196</v>
      </c>
      <c r="F23" s="5">
        <v>43824</v>
      </c>
    </row>
    <row r="24" spans="1:6" ht="18" customHeight="1" x14ac:dyDescent="0.35">
      <c r="F24" s="5">
        <v>43825</v>
      </c>
    </row>
    <row r="25" spans="1:6" ht="18" customHeight="1" x14ac:dyDescent="0.35">
      <c r="A25" s="1" t="s">
        <v>16</v>
      </c>
      <c r="B25" s="2">
        <f ca="1">WORKDAY(B1,8,F2:F33)</f>
        <v>43032</v>
      </c>
      <c r="C25" s="10" t="s">
        <v>37</v>
      </c>
      <c r="F25" s="5">
        <v>43831</v>
      </c>
    </row>
    <row r="26" spans="1:6" ht="18" customHeight="1" x14ac:dyDescent="0.35">
      <c r="A26" s="1" t="s">
        <v>19</v>
      </c>
      <c r="B26" s="2">
        <f ca="1">WORKDAY.INTL(B1,8,2,F2:F33)</f>
        <v>43032</v>
      </c>
      <c r="C26" s="10" t="s">
        <v>38</v>
      </c>
      <c r="F26" s="5">
        <v>43832</v>
      </c>
    </row>
    <row r="27" spans="1:6" ht="18" customHeight="1" x14ac:dyDescent="0.35">
      <c r="F27" s="5">
        <v>43924</v>
      </c>
    </row>
    <row r="28" spans="1:6" ht="18" customHeight="1" x14ac:dyDescent="0.35">
      <c r="A28" s="1" t="s">
        <v>20</v>
      </c>
      <c r="B28" s="1">
        <f ca="1">DATEDIF(B30,B1,"m")</f>
        <v>9</v>
      </c>
      <c r="C28" s="10" t="s">
        <v>39</v>
      </c>
      <c r="F28" s="5">
        <v>43927</v>
      </c>
    </row>
    <row r="29" spans="1:6" ht="18" customHeight="1" x14ac:dyDescent="0.35">
      <c r="A29" s="1" t="s">
        <v>21</v>
      </c>
      <c r="B29" s="1">
        <f ca="1">DATEDIF(B30,B1,"y")</f>
        <v>0</v>
      </c>
      <c r="C29" s="10" t="s">
        <v>40</v>
      </c>
      <c r="F29" s="5">
        <v>43965</v>
      </c>
    </row>
    <row r="30" spans="1:6" ht="18" customHeight="1" x14ac:dyDescent="0.35">
      <c r="A30" s="8" t="s">
        <v>14</v>
      </c>
      <c r="B30" s="9">
        <v>42737</v>
      </c>
      <c r="F30" s="5">
        <v>43976</v>
      </c>
    </row>
    <row r="31" spans="1:6" ht="18" customHeight="1" x14ac:dyDescent="0.35">
      <c r="F31" s="5">
        <v>44044</v>
      </c>
    </row>
    <row r="32" spans="1:6" ht="18" customHeight="1" x14ac:dyDescent="0.35">
      <c r="F32" s="5">
        <v>44190</v>
      </c>
    </row>
    <row r="33" spans="6:6" ht="18" customHeight="1" thickBot="1" x14ac:dyDescent="0.4">
      <c r="F33" s="6">
        <v>44191</v>
      </c>
    </row>
  </sheetData>
  <printOptions headings="1" gridLines="1"/>
  <pageMargins left="0.70866141732283472" right="0.70866141732283472" top="0.52" bottom="0.43" header="0.31496062992125984" footer="0.21"/>
  <pageSetup paperSize="9" scale="89" orientation="landscape" verticalDpi="0" r:id="rId1"/>
  <headerFooter>
    <oddFooter>&amp;L © - Departement Finanzen und Ressourcen | Informatik Aargau | Toni Lumiella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Datumsfunktionen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cp:lastPrinted>2012-10-01T20:35:23Z</cp:lastPrinted>
  <dcterms:created xsi:type="dcterms:W3CDTF">2012-10-01T09:13:29Z</dcterms:created>
  <dcterms:modified xsi:type="dcterms:W3CDTF">2017-10-12T13:00:47Z</dcterms:modified>
</cp:coreProperties>
</file>