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38400" windowHeight="177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2" i="1" s="1"/>
  <c r="F32" i="1" l="1"/>
  <c r="C30" i="1"/>
  <c r="C43" i="1"/>
  <c r="C13" i="1"/>
  <c r="F13" i="1"/>
  <c r="C11" i="1"/>
  <c r="C14" i="1" l="1"/>
  <c r="E42" i="1"/>
  <c r="E41" i="1"/>
  <c r="F14" i="1"/>
  <c r="F33" i="1"/>
  <c r="C33" i="1"/>
</calcChain>
</file>

<file path=xl/comments1.xml><?xml version="1.0" encoding="utf-8"?>
<comments xmlns="http://schemas.openxmlformats.org/spreadsheetml/2006/main">
  <authors>
    <author>Schöb Andreas</author>
  </authors>
  <commentList>
    <comment ref="C26" authorId="0" shapeId="0">
      <text>
        <r>
          <rPr>
            <b/>
            <sz val="9"/>
            <color indexed="81"/>
            <rFont val="Segoe UI"/>
            <charset val="1"/>
          </rPr>
          <t>Schöb Andreas:</t>
        </r>
        <r>
          <rPr>
            <sz val="9"/>
            <color indexed="81"/>
            <rFont val="Segoe UI"/>
            <charset val="1"/>
          </rPr>
          <t xml:space="preserve">
Anzahl der Wochen, in denen nur die Mutter die Kinder betreut (und keine wechselnde Betreuung vorliegt)</t>
        </r>
      </text>
    </comment>
    <comment ref="C27" authorId="0" shapeId="0">
      <text>
        <r>
          <rPr>
            <b/>
            <sz val="9"/>
            <color indexed="81"/>
            <rFont val="Segoe UI"/>
            <charset val="1"/>
          </rPr>
          <t>Schöb Andreas:</t>
        </r>
        <r>
          <rPr>
            <sz val="9"/>
            <color indexed="81"/>
            <rFont val="Segoe UI"/>
            <charset val="1"/>
          </rPr>
          <t xml:space="preserve">
Anzahl der Wochen, in denen nur der Vater die Kinder betreut (und keine wechselnde Betreuung vorliegt)</t>
        </r>
      </text>
    </comment>
  </commentList>
</comments>
</file>

<file path=xl/sharedStrings.xml><?xml version="1.0" encoding="utf-8"?>
<sst xmlns="http://schemas.openxmlformats.org/spreadsheetml/2006/main" count="146" uniqueCount="37">
  <si>
    <t>Montag</t>
  </si>
  <si>
    <t>Dienstag</t>
  </si>
  <si>
    <t>Mittwoch</t>
  </si>
  <si>
    <t>Donnerstag</t>
  </si>
  <si>
    <t>Freitag</t>
  </si>
  <si>
    <t>Samstag</t>
  </si>
  <si>
    <t>Sonntag</t>
  </si>
  <si>
    <t>V</t>
  </si>
  <si>
    <t>M</t>
  </si>
  <si>
    <t>Total Phasen:</t>
  </si>
  <si>
    <t>(14 Tage à 3 Phasen)</t>
  </si>
  <si>
    <t>Total Phasen M:</t>
  </si>
  <si>
    <t>Total Phasen V:</t>
  </si>
  <si>
    <t>Leistungsfähgikeit Total:</t>
  </si>
  <si>
    <t>Betreuungsanteil M:</t>
  </si>
  <si>
    <t>Betreuungsanteil V:</t>
  </si>
  <si>
    <t>Ferien Vater</t>
  </si>
  <si>
    <t>Ferien Mutter</t>
  </si>
  <si>
    <t>Wochen</t>
  </si>
  <si>
    <t>(14 Tage à 3 Phasen x 26)</t>
  </si>
  <si>
    <t>Total Ferienwochen</t>
  </si>
  <si>
    <t>Die Matrix liest sich wie folgt: Würde eine Mutter die Kinder zu 70% betreuen und wäre sie im Verhältnis zum Vater zu 20% leistungsfähig, müsste sie sich gemäss von Werdt mit 10% am Kindesunterhalt beteiligen, während der Vater 90% übernehmen müsste.</t>
  </si>
  <si>
    <t>Verhältnis der Leistungsfähigkeit</t>
  </si>
  <si>
    <t>Berechnung Anteile am Unterhaltsbeitrag der Kinder</t>
  </si>
  <si>
    <t>Variante alternierende Obhut ohne Ferien</t>
  </si>
  <si>
    <t>Variante alternierende Obhut mit Ferien</t>
  </si>
  <si>
    <t>V1</t>
  </si>
  <si>
    <t>V2</t>
  </si>
  <si>
    <t>Leistungsfähigkeit Mutter:</t>
  </si>
  <si>
    <t>Leistungsfähigkeit Vater:</t>
  </si>
  <si>
    <t>Morgen</t>
  </si>
  <si>
    <t>Nachmittag</t>
  </si>
  <si>
    <t>Abend</t>
  </si>
  <si>
    <t xml:space="preserve">Morgen </t>
  </si>
  <si>
    <t>Nochmittag</t>
  </si>
  <si>
    <t xml:space="preserve">Abend </t>
  </si>
  <si>
    <t xml:space="preserve">Berechnung der Betreuungsanteile und der Leistungsfähigkeit (Verhältnis); Matrix zur Bestimmung der Anteile am Kindesunterhalt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</si>
</sst>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A0101"/>
      <name val="Arial"/>
      <family val="2"/>
    </font>
    <font>
      <b/>
      <sz val="11"/>
      <color rgb="FFC00000"/>
      <name val="Arial"/>
      <family val="2"/>
    </font>
    <font>
      <b/>
      <sz val="11"/>
      <color rgb="FF0070C0"/>
      <name val="Arial"/>
      <family val="2"/>
    </font>
    <font>
      <b/>
      <sz val="10"/>
      <color rgb="FF0A0A0A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0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10" fontId="1" fillId="0" borderId="0" xfId="0" applyNumberFormat="1" applyFont="1"/>
    <xf numFmtId="0" fontId="0" fillId="2" borderId="0" xfId="0" applyFill="1"/>
    <xf numFmtId="0" fontId="0" fillId="2" borderId="1" xfId="0" applyFill="1" applyBorder="1"/>
    <xf numFmtId="0" fontId="0" fillId="0" borderId="0" xfId="0" applyFill="1"/>
    <xf numFmtId="0" fontId="0" fillId="0" borderId="0" xfId="0" applyFill="1" applyBorder="1"/>
    <xf numFmtId="0" fontId="3" fillId="0" borderId="0" xfId="0" applyFont="1"/>
    <xf numFmtId="0" fontId="1" fillId="3" borderId="0" xfId="0" applyFont="1" applyFill="1"/>
    <xf numFmtId="0" fontId="0" fillId="3" borderId="0" xfId="0" applyFill="1"/>
    <xf numFmtId="0" fontId="4" fillId="0" borderId="0" xfId="0" applyFont="1"/>
    <xf numFmtId="0" fontId="5" fillId="0" borderId="0" xfId="0" applyFont="1"/>
    <xf numFmtId="0" fontId="0" fillId="0" borderId="0" xfId="0" applyFont="1"/>
    <xf numFmtId="49" fontId="0" fillId="2" borderId="1" xfId="0" applyNumberFormat="1" applyFill="1" applyBorder="1"/>
    <xf numFmtId="0" fontId="0" fillId="4" borderId="0" xfId="0" applyFill="1"/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641350</xdr:colOff>
      <xdr:row>81</xdr:row>
      <xdr:rowOff>85725</xdr:rowOff>
    </xdr:from>
    <xdr:to>
      <xdr:col>11</xdr:col>
      <xdr:colOff>1037386</xdr:colOff>
      <xdr:row>107</xdr:row>
      <xdr:rowOff>177211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14525625"/>
          <a:ext cx="6714286" cy="4714286"/>
        </a:xfrm>
        <a:prstGeom prst="rect">
          <a:avLst/>
        </a:prstGeom>
      </xdr:spPr>
    </xdr:pic>
    <xdr:clientData/>
  </xdr:twoCellAnchor>
  <xdr:twoCellAnchor editAs="oneCell">
    <xdr:from>
      <xdr:col>6</xdr:col>
      <xdr:colOff>908050</xdr:colOff>
      <xdr:row>28</xdr:row>
      <xdr:rowOff>171450</xdr:rowOff>
    </xdr:from>
    <xdr:to>
      <xdr:col>12</xdr:col>
      <xdr:colOff>40436</xdr:colOff>
      <xdr:row>55</xdr:row>
      <xdr:rowOff>66086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9100" y="5168900"/>
          <a:ext cx="6714286" cy="4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workbookViewId="0">
      <selection activeCell="F63" sqref="F63"/>
    </sheetView>
  </sheetViews>
  <sheetFormatPr baseColWidth="10" defaultRowHeight="14.25" x14ac:dyDescent="0.2"/>
  <cols>
    <col min="2" max="15" width="16.625" customWidth="1"/>
    <col min="19" max="29" width="5.125" customWidth="1"/>
  </cols>
  <sheetData>
    <row r="1" spans="1:15" s="12" customFormat="1" ht="15" x14ac:dyDescent="0.25">
      <c r="A1" s="12" t="s">
        <v>36</v>
      </c>
    </row>
    <row r="3" spans="1:15" ht="15" x14ac:dyDescent="0.25">
      <c r="A3" s="13" t="s">
        <v>26</v>
      </c>
      <c r="B3" s="11" t="s">
        <v>24</v>
      </c>
    </row>
    <row r="5" spans="1:15" x14ac:dyDescent="0.2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0</v>
      </c>
      <c r="J5" t="s">
        <v>1</v>
      </c>
      <c r="K5" t="s">
        <v>2</v>
      </c>
      <c r="L5" t="s">
        <v>3</v>
      </c>
      <c r="M5" t="s">
        <v>4</v>
      </c>
      <c r="N5" t="s">
        <v>5</v>
      </c>
      <c r="O5" t="s">
        <v>6</v>
      </c>
    </row>
    <row r="6" spans="1:15" x14ac:dyDescent="0.2">
      <c r="A6" t="s">
        <v>30</v>
      </c>
      <c r="B6" s="17" t="s">
        <v>8</v>
      </c>
      <c r="C6" s="17" t="s">
        <v>8</v>
      </c>
      <c r="D6" s="17" t="s">
        <v>8</v>
      </c>
      <c r="E6" s="17" t="s">
        <v>8</v>
      </c>
      <c r="F6" s="17" t="s">
        <v>7</v>
      </c>
      <c r="G6" s="17" t="s">
        <v>7</v>
      </c>
      <c r="H6" s="17" t="s">
        <v>7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7" t="s">
        <v>8</v>
      </c>
    </row>
    <row r="7" spans="1:15" x14ac:dyDescent="0.2">
      <c r="A7" t="s">
        <v>31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7</v>
      </c>
      <c r="G7" s="17" t="s">
        <v>7</v>
      </c>
      <c r="H7" s="17" t="s">
        <v>7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17" t="s">
        <v>8</v>
      </c>
      <c r="O7" s="17" t="s">
        <v>8</v>
      </c>
    </row>
    <row r="8" spans="1:15" x14ac:dyDescent="0.2">
      <c r="A8" t="s">
        <v>32</v>
      </c>
      <c r="B8" s="17" t="s">
        <v>8</v>
      </c>
      <c r="C8" s="17" t="s">
        <v>8</v>
      </c>
      <c r="D8" s="17" t="s">
        <v>8</v>
      </c>
      <c r="E8" s="17" t="s">
        <v>7</v>
      </c>
      <c r="F8" s="17" t="s">
        <v>7</v>
      </c>
      <c r="G8" s="17" t="s">
        <v>7</v>
      </c>
      <c r="H8" s="17" t="s">
        <v>7</v>
      </c>
      <c r="I8" s="17" t="s">
        <v>8</v>
      </c>
      <c r="J8" s="17" t="s">
        <v>8</v>
      </c>
      <c r="K8" s="17" t="s">
        <v>8</v>
      </c>
      <c r="L8" s="17" t="s">
        <v>8</v>
      </c>
      <c r="M8" s="17" t="s">
        <v>8</v>
      </c>
      <c r="N8" s="17" t="s">
        <v>8</v>
      </c>
      <c r="O8" s="17" t="s">
        <v>8</v>
      </c>
    </row>
    <row r="11" spans="1:15" x14ac:dyDescent="0.2">
      <c r="B11" t="s">
        <v>9</v>
      </c>
      <c r="C11">
        <f>3*14</f>
        <v>42</v>
      </c>
      <c r="D11" t="s">
        <v>10</v>
      </c>
    </row>
    <row r="13" spans="1:15" ht="15" x14ac:dyDescent="0.2">
      <c r="B13" s="1" t="s">
        <v>11</v>
      </c>
      <c r="C13" s="1">
        <f>COUNTIF(B6:O8,"M")</f>
        <v>32</v>
      </c>
      <c r="E13" s="1" t="s">
        <v>12</v>
      </c>
      <c r="F13" s="3">
        <f>COUNTIF(B6:O8,"V")</f>
        <v>10</v>
      </c>
    </row>
    <row r="14" spans="1:15" ht="15" x14ac:dyDescent="0.25">
      <c r="B14" s="4" t="s">
        <v>14</v>
      </c>
      <c r="C14" s="2">
        <f>C13/C11</f>
        <v>0.76190476190476186</v>
      </c>
      <c r="E14" s="4" t="s">
        <v>15</v>
      </c>
      <c r="F14" s="2">
        <f>F13/C11</f>
        <v>0.23809523809523808</v>
      </c>
    </row>
    <row r="18" spans="1:15" ht="15" x14ac:dyDescent="0.25">
      <c r="A18" s="13" t="s">
        <v>27</v>
      </c>
      <c r="B18" s="11" t="s">
        <v>25</v>
      </c>
    </row>
    <row r="20" spans="1:15" x14ac:dyDescent="0.2">
      <c r="B20" t="s">
        <v>0</v>
      </c>
      <c r="C20" t="s">
        <v>1</v>
      </c>
      <c r="D20" t="s">
        <v>2</v>
      </c>
      <c r="E20" t="s">
        <v>3</v>
      </c>
      <c r="F20" t="s">
        <v>4</v>
      </c>
      <c r="G20" t="s">
        <v>5</v>
      </c>
      <c r="H20" t="s">
        <v>6</v>
      </c>
      <c r="I20" t="s">
        <v>0</v>
      </c>
      <c r="J20" t="s">
        <v>1</v>
      </c>
      <c r="K20" t="s">
        <v>2</v>
      </c>
      <c r="L20" t="s">
        <v>3</v>
      </c>
      <c r="M20" t="s">
        <v>4</v>
      </c>
      <c r="N20" t="s">
        <v>5</v>
      </c>
      <c r="O20" t="s">
        <v>6</v>
      </c>
    </row>
    <row r="21" spans="1:15" x14ac:dyDescent="0.2">
      <c r="A21" t="s">
        <v>33</v>
      </c>
      <c r="B21" s="8" t="s">
        <v>8</v>
      </c>
      <c r="C21" s="8" t="s">
        <v>7</v>
      </c>
      <c r="D21" s="8" t="s">
        <v>8</v>
      </c>
      <c r="E21" s="8" t="s">
        <v>8</v>
      </c>
      <c r="F21" s="8" t="s">
        <v>8</v>
      </c>
      <c r="G21" s="8" t="s">
        <v>7</v>
      </c>
      <c r="H21" s="8" t="s">
        <v>7</v>
      </c>
      <c r="I21" s="8" t="s">
        <v>8</v>
      </c>
      <c r="J21" s="8" t="s">
        <v>7</v>
      </c>
      <c r="K21" s="8" t="s">
        <v>8</v>
      </c>
      <c r="L21" s="8" t="s">
        <v>8</v>
      </c>
      <c r="M21" s="8" t="s">
        <v>8</v>
      </c>
      <c r="N21" s="8" t="s">
        <v>8</v>
      </c>
      <c r="O21" s="8" t="s">
        <v>8</v>
      </c>
    </row>
    <row r="22" spans="1:15" x14ac:dyDescent="0.2">
      <c r="A22" t="s">
        <v>34</v>
      </c>
      <c r="B22" s="8" t="s">
        <v>7</v>
      </c>
      <c r="C22" s="8" t="s">
        <v>8</v>
      </c>
      <c r="D22" s="8" t="s">
        <v>8</v>
      </c>
      <c r="E22" s="8" t="s">
        <v>8</v>
      </c>
      <c r="F22" s="8" t="s">
        <v>8</v>
      </c>
      <c r="G22" s="8" t="s">
        <v>7</v>
      </c>
      <c r="H22" s="8" t="s">
        <v>7</v>
      </c>
      <c r="I22" s="8" t="s">
        <v>7</v>
      </c>
      <c r="J22" s="8" t="s">
        <v>8</v>
      </c>
      <c r="K22" s="8" t="s">
        <v>8</v>
      </c>
      <c r="L22" s="8" t="s">
        <v>8</v>
      </c>
      <c r="M22" s="8" t="s">
        <v>8</v>
      </c>
      <c r="N22" s="8" t="s">
        <v>8</v>
      </c>
      <c r="O22" s="8" t="s">
        <v>8</v>
      </c>
    </row>
    <row r="23" spans="1:15" x14ac:dyDescent="0.2">
      <c r="A23" t="s">
        <v>35</v>
      </c>
      <c r="B23" s="8" t="s">
        <v>7</v>
      </c>
      <c r="C23" s="8" t="s">
        <v>8</v>
      </c>
      <c r="D23" s="8" t="s">
        <v>8</v>
      </c>
      <c r="E23" s="8" t="s">
        <v>8</v>
      </c>
      <c r="F23" s="8" t="s">
        <v>7</v>
      </c>
      <c r="G23" s="8" t="s">
        <v>7</v>
      </c>
      <c r="H23" s="8" t="s">
        <v>8</v>
      </c>
      <c r="I23" s="8" t="s">
        <v>7</v>
      </c>
      <c r="J23" s="8" t="s">
        <v>8</v>
      </c>
      <c r="K23" s="8" t="s">
        <v>8</v>
      </c>
      <c r="L23" s="8" t="s">
        <v>8</v>
      </c>
      <c r="M23" s="8" t="s">
        <v>8</v>
      </c>
      <c r="N23" s="8" t="s">
        <v>8</v>
      </c>
      <c r="O23" s="8" t="s">
        <v>8</v>
      </c>
    </row>
    <row r="24" spans="1:15" s="9" customForma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">
      <c r="B25" t="s">
        <v>20</v>
      </c>
      <c r="C25" s="18">
        <f>C26+C27</f>
        <v>13</v>
      </c>
    </row>
    <row r="26" spans="1:15" x14ac:dyDescent="0.2">
      <c r="B26" t="s">
        <v>17</v>
      </c>
      <c r="C26" s="7">
        <v>5</v>
      </c>
      <c r="D26" t="s">
        <v>18</v>
      </c>
    </row>
    <row r="27" spans="1:15" x14ac:dyDescent="0.2">
      <c r="B27" t="s">
        <v>16</v>
      </c>
      <c r="C27" s="7">
        <v>8</v>
      </c>
      <c r="D27" t="s">
        <v>18</v>
      </c>
    </row>
    <row r="30" spans="1:15" x14ac:dyDescent="0.2">
      <c r="B30" t="s">
        <v>9</v>
      </c>
      <c r="C30">
        <f>3*14*26</f>
        <v>1092</v>
      </c>
      <c r="D30" t="s">
        <v>19</v>
      </c>
    </row>
    <row r="32" spans="1:15" ht="15" x14ac:dyDescent="0.2">
      <c r="B32" s="1" t="s">
        <v>11</v>
      </c>
      <c r="C32" s="1">
        <f>COUNTIF(B21:O23,"M")*((52-C25)/2)+C26*21</f>
        <v>690</v>
      </c>
      <c r="E32" s="1" t="s">
        <v>12</v>
      </c>
      <c r="F32" s="3">
        <f>COUNTIF(B21:O23,"V")*((52-C25)/2)+C27*21</f>
        <v>402</v>
      </c>
    </row>
    <row r="33" spans="1:6" ht="15" x14ac:dyDescent="0.25">
      <c r="B33" s="4" t="s">
        <v>14</v>
      </c>
      <c r="C33" s="2">
        <f>C32/C30</f>
        <v>0.63186813186813184</v>
      </c>
      <c r="E33" s="4" t="s">
        <v>15</v>
      </c>
      <c r="F33" s="2">
        <f>F32/C30</f>
        <v>0.36813186813186816</v>
      </c>
    </row>
    <row r="37" spans="1:6" ht="15" x14ac:dyDescent="0.25">
      <c r="A37" s="14" t="s">
        <v>23</v>
      </c>
    </row>
    <row r="40" spans="1:6" ht="15" x14ac:dyDescent="0.25">
      <c r="E40" s="5" t="s">
        <v>22</v>
      </c>
    </row>
    <row r="41" spans="1:6" ht="15" x14ac:dyDescent="0.25">
      <c r="A41" t="s">
        <v>28</v>
      </c>
      <c r="B41" s="16"/>
      <c r="C41" s="7">
        <v>5000</v>
      </c>
      <c r="E41" s="6">
        <f>C41/C43</f>
        <v>0.5</v>
      </c>
    </row>
    <row r="42" spans="1:6" ht="15" x14ac:dyDescent="0.25">
      <c r="A42" t="s">
        <v>29</v>
      </c>
      <c r="B42" s="16"/>
      <c r="C42" s="7">
        <v>5000</v>
      </c>
      <c r="E42" s="6">
        <f>C42/C43</f>
        <v>0.5</v>
      </c>
    </row>
    <row r="43" spans="1:6" ht="15" x14ac:dyDescent="0.25">
      <c r="A43" t="s">
        <v>13</v>
      </c>
      <c r="B43" s="5"/>
      <c r="C43" s="5">
        <f>SUM(C41:C42)</f>
        <v>10000</v>
      </c>
    </row>
    <row r="46" spans="1:6" ht="15" x14ac:dyDescent="0.25">
      <c r="E46" s="5"/>
    </row>
    <row r="59" spans="2:2" ht="15" x14ac:dyDescent="0.25">
      <c r="B59" s="5" t="s">
        <v>21</v>
      </c>
    </row>
    <row r="63" spans="2:2" x14ac:dyDescent="0.2">
      <c r="B63" s="15"/>
    </row>
  </sheetData>
  <conditionalFormatting sqref="B7:O8 B6:C6 E6:O6">
    <cfRule type="containsText" dxfId="2" priority="3" operator="containsText" text="V">
      <formula>NOT(ISERROR(SEARCH("V",B6)))</formula>
    </cfRule>
  </conditionalFormatting>
  <conditionalFormatting sqref="B6:O8">
    <cfRule type="containsText" dxfId="1" priority="2" operator="containsText" text="V">
      <formula>NOT(ISERROR(SEARCH("V",B6)))</formula>
    </cfRule>
  </conditionalFormatting>
  <conditionalFormatting sqref="B21:O23">
    <cfRule type="containsText" dxfId="0" priority="1" operator="containsText" text="V">
      <formula>NOT(ISERROR(SEARCH("V",B21)))</formula>
    </cfRule>
  </conditionalFormatting>
  <pageMargins left="0.7" right="0.7" top="0.78740157499999996" bottom="0.78740157499999996" header="0.3" footer="0.3"/>
  <pageSetup paperSize="9" scale="5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Zürcher Andreas GKABGZOF</dc:creator>
  <cp:lastModifiedBy>Lindner Matthias</cp:lastModifiedBy>
  <cp:lastPrinted>2022-11-10T14:16:18Z</cp:lastPrinted>
  <dcterms:created xsi:type="dcterms:W3CDTF">2022-06-02T09:59:12Z</dcterms:created>
  <dcterms:modified xsi:type="dcterms:W3CDTF">2022-11-23T10:06:17Z</dcterms:modified>
</cp:coreProperties>
</file>