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_Aufgaben\00.02_Kommunikation\00.02.00_GA extern\Homepage\Finanzaufsicht\Finanz- und Rechnungswesen\Finanz Rechnungswesen\Vorlagen\"/>
    </mc:Choice>
  </mc:AlternateContent>
  <xr:revisionPtr revIDLastSave="0" documentId="8_{EAA1F518-128B-40E7-81D0-706DB5795DC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erechnung des Prozentsatzes" sheetId="3" r:id="rId1"/>
    <sheet name="WB Steuerforderungen" sheetId="1" r:id="rId2"/>
  </sheets>
  <definedNames>
    <definedName name="_xlnm.Print_Area" localSheetId="0">'Berechnung des Prozentsatzes'!$A$1:$G$15</definedName>
    <definedName name="_xlnm.Print_Area" localSheetId="1">'WB Steuerforderungen'!$A$1:$D$17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3" l="1"/>
  <c r="B7" i="3"/>
  <c r="G12" i="3"/>
  <c r="F12" i="3"/>
  <c r="D12" i="3"/>
  <c r="E12" i="3"/>
  <c r="C12" i="3"/>
  <c r="G5" i="3"/>
  <c r="F5" i="3"/>
  <c r="E5" i="3"/>
  <c r="D5" i="3"/>
  <c r="A3" i="1" l="1"/>
  <c r="G9" i="3" l="1"/>
  <c r="B9" i="3" l="1"/>
  <c r="B14" i="3" l="1"/>
  <c r="B13" i="3"/>
  <c r="C15" i="3"/>
  <c r="D15" i="3"/>
  <c r="E15" i="3"/>
  <c r="F15" i="3"/>
  <c r="G15" i="3"/>
  <c r="B15" i="3" l="1"/>
  <c r="B9" i="1"/>
  <c r="C13" i="1"/>
  <c r="B14" i="1" l="1"/>
  <c r="D9" i="3"/>
  <c r="E9" i="3"/>
  <c r="F9" i="3"/>
  <c r="C9" i="3"/>
  <c r="C8" i="1"/>
  <c r="C9" i="1" l="1"/>
  <c r="C14" i="1" s="1"/>
  <c r="C15" i="1" s="1"/>
  <c r="C10" i="1"/>
  <c r="C17" i="1" l="1"/>
  <c r="A17" i="1" s="1"/>
</calcChain>
</file>

<file path=xl/sharedStrings.xml><?xml version="1.0" encoding="utf-8"?>
<sst xmlns="http://schemas.openxmlformats.org/spreadsheetml/2006/main" count="30" uniqueCount="27">
  <si>
    <t>Betrag in Fr.</t>
  </si>
  <si>
    <t>Gemeinde Muster</t>
  </si>
  <si>
    <t>Bemerkungen</t>
  </si>
  <si>
    <t>Pauschalwertberichtigung</t>
  </si>
  <si>
    <t>Steuerausstand nach Wertberichtigung per 31.12.</t>
  </si>
  <si>
    <t>Einzelwertberichtigungen</t>
  </si>
  <si>
    <t>WERTBERICHTIGUNGEN AUF STEUERFORDERUNGEN</t>
  </si>
  <si>
    <t>Forderungen aus Lieferungen und Leistungen</t>
  </si>
  <si>
    <t>Abgeschriebene Forderungen aus Lieferungen und Leistungen</t>
  </si>
  <si>
    <t>Abgeschriebene Forderungen aus Lieferungen und Leistungen in % (gerundet)</t>
  </si>
  <si>
    <t>Total Wertberichtigung per 31.12. (Einzel- und Pauschalwertberichtigung)</t>
  </si>
  <si>
    <r>
      <rPr>
        <b/>
        <sz val="10"/>
        <rFont val="Arial"/>
        <family val="2"/>
      </rPr>
      <t>Einzelwertberichtigung</t>
    </r>
    <r>
      <rPr>
        <sz val="10"/>
        <rFont val="Arial"/>
        <family val="2"/>
      </rPr>
      <t xml:space="preserve"> (gefährdete Forderungen aufgrund SL Ausstandsliste Jahresabschluss - Wesentlichkeitsgrenze) </t>
    </r>
  </si>
  <si>
    <r>
      <rPr>
        <b/>
        <sz val="10"/>
        <rFont val="Arial"/>
        <family val="2"/>
      </rPr>
      <t>Massgebender Betrag</t>
    </r>
    <r>
      <rPr>
        <sz val="10"/>
        <rFont val="Arial"/>
        <family val="2"/>
      </rPr>
      <t xml:space="preserve"> für die Berechnung der Pauschalwertberichtigung</t>
    </r>
  </si>
  <si>
    <t>BERECHNUNG DES PROZENTSATZES FÜR DIE PAUSCHALWERTBERICHTIGUNG</t>
  </si>
  <si>
    <t>siehe Berechnung des Prozentsatzes</t>
  </si>
  <si>
    <t>Berechnung Wertberichtigung auf Steuerforderungen</t>
  </si>
  <si>
    <t>Berechnung Erhöhung / Senkung Delkredere</t>
  </si>
  <si>
    <t>Wertberichtigung Forderungen aus Lieferungen und Leistungen gegenüber Dritten</t>
  </si>
  <si>
    <t xml:space="preserve">Tatsächliche Forderungsverluste in % (gerundet) </t>
  </si>
  <si>
    <r>
      <t xml:space="preserve">Wertberichtigung auf Steuerforderungen 
</t>
    </r>
    <r>
      <rPr>
        <sz val="10"/>
        <rFont val="Arial"/>
        <family val="2"/>
      </rPr>
      <t>Für die Berechnung des %-Satzes für die Pauschalwertberichtigung ist der Gemeindeanteil am Bruttoausstand (ohne Habensaldi) massgebend. Dieser ist in zwei Schritten wie folgt zu berechnen:</t>
    </r>
  </si>
  <si>
    <t>Bestand Delkredere per 01.01. (Konto 10120.99)</t>
  </si>
  <si>
    <t xml:space="preserve">Erhöhung in Konto 9100.3180 
Senkung als Ertragsminderung in Konto 9100.3180.09 </t>
  </si>
  <si>
    <r>
      <t xml:space="preserve">Für die Berechnung des Delkrederes ist der </t>
    </r>
    <r>
      <rPr>
        <b/>
        <sz val="10"/>
        <rFont val="Arial"/>
        <family val="2"/>
      </rPr>
      <t>Gemeindeanteil am Bruttoausstand</t>
    </r>
    <r>
      <rPr>
        <sz val="10"/>
        <rFont val="Arial"/>
        <family val="2"/>
      </rPr>
      <t xml:space="preserve"> (ohne Habensaldi) massgebend. 
Berechnung siehe Registerblatt "Berechnung des Prozentsatzes"</t>
    </r>
  </si>
  <si>
    <t>auszuweisendes Delkredere per 31.12.</t>
  </si>
  <si>
    <r>
      <rPr>
        <b/>
        <sz val="10"/>
        <rFont val="Arial"/>
        <family val="2"/>
      </rPr>
      <t>1. Prozentualer Gemeindeanteil am Bruttoausstand ermitteln:</t>
    </r>
    <r>
      <rPr>
        <sz val="10"/>
        <rFont val="Arial"/>
        <family val="2"/>
      </rPr>
      <t xml:space="preserve">
SL Liste K-S023A Jahresabschluss ord. Verfahren Total Sollstellung kumuliert im lfd. Steuerjahr z. B. Total alle Hoheiten 24'998'146 = 100% davon Gemeinde 11'042'368 = 44.17 %.</t>
    </r>
  </si>
  <si>
    <r>
      <rPr>
        <b/>
        <sz val="10"/>
        <rFont val="Arial"/>
        <family val="2"/>
      </rPr>
      <t>2. Gemeindeanteil am Bruttoausstand in Fr. aufgrund %-Satz errechnen:</t>
    </r>
    <r>
      <rPr>
        <sz val="10"/>
        <rFont val="Arial"/>
        <family val="2"/>
      </rPr>
      <t xml:space="preserve">
SL Jahresabschluss Ausstandsliste 202x.12/1 (K-2140) Zusammenzug Ausstand Steuern Brutto (alle Hoheiten)  z.B. 1'660'208.98 davon 44.17 % Gemeinde 733'314.</t>
    </r>
  </si>
  <si>
    <r>
      <rPr>
        <b/>
        <sz val="10"/>
        <rFont val="Arial"/>
        <family val="2"/>
      </rPr>
      <t>Tatsächliche Forderungsverluste</t>
    </r>
    <r>
      <rPr>
        <sz val="10"/>
        <rFont val="Arial"/>
        <family val="2"/>
      </rPr>
      <t xml:space="preserve"> Konto 9100.3181 Gemeinde (ohne juristische Personen)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</si>
</sst>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0_ ;_ * \-#,##0.0000_ ;_ * &quot;-&quot;??_ ;_ @_ "/>
  </numFmts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9" fontId="6" fillId="2" borderId="5" xfId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43" fontId="9" fillId="0" borderId="0" xfId="2" applyFont="1"/>
    <xf numFmtId="43" fontId="9" fillId="0" borderId="0" xfId="2" applyFont="1" applyFill="1"/>
    <xf numFmtId="43" fontId="9" fillId="0" borderId="0" xfId="2" applyFont="1" applyAlignment="1">
      <alignment horizontal="center"/>
    </xf>
    <xf numFmtId="43" fontId="9" fillId="0" borderId="0" xfId="2" applyFont="1" applyBorder="1"/>
    <xf numFmtId="43" fontId="9" fillId="0" borderId="0" xfId="2" applyFont="1" applyFill="1" applyBorder="1"/>
    <xf numFmtId="0" fontId="6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164" fontId="9" fillId="0" borderId="0" xfId="2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7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10" fontId="1" fillId="0" borderId="4" xfId="1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9" fontId="1" fillId="0" borderId="1" xfId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1066800</xdr:colOff>
      <xdr:row>9</xdr:row>
      <xdr:rowOff>295275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71850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zoomScaleNormal="100" workbookViewId="0">
      <selection activeCell="A8" sqref="A8"/>
    </sheetView>
  </sheetViews>
  <sheetFormatPr baseColWidth="10" defaultColWidth="11.42578125" defaultRowHeight="14.25" x14ac:dyDescent="0.2"/>
  <cols>
    <col min="1" max="1" width="72.5703125" style="1" customWidth="1"/>
    <col min="2" max="7" width="12.7109375" style="7" customWidth="1"/>
    <col min="8" max="16384" width="11.42578125" style="1"/>
  </cols>
  <sheetData>
    <row r="1" spans="1:9" ht="18" x14ac:dyDescent="0.25">
      <c r="A1" s="2" t="s">
        <v>13</v>
      </c>
      <c r="B1" s="6"/>
      <c r="C1" s="6"/>
    </row>
    <row r="2" spans="1:9" x14ac:dyDescent="0.2">
      <c r="A2" s="9"/>
      <c r="B2" s="10"/>
      <c r="C2" s="10"/>
      <c r="D2" s="37"/>
      <c r="E2" s="37"/>
      <c r="F2" s="37"/>
      <c r="G2" s="37"/>
    </row>
    <row r="3" spans="1:9" x14ac:dyDescent="0.2">
      <c r="A3" s="38" t="s">
        <v>1</v>
      </c>
      <c r="B3" s="37"/>
      <c r="C3" s="37"/>
      <c r="D3" s="37"/>
      <c r="E3" s="37"/>
      <c r="F3" s="37"/>
      <c r="G3" s="37"/>
    </row>
    <row r="4" spans="1:9" x14ac:dyDescent="0.2">
      <c r="A4" s="38"/>
      <c r="B4" s="37"/>
      <c r="C4" s="37"/>
      <c r="D4" s="37"/>
      <c r="E4" s="37"/>
      <c r="F4" s="37"/>
      <c r="G4" s="37"/>
    </row>
    <row r="5" spans="1:9" s="11" customFormat="1" ht="51" customHeight="1" x14ac:dyDescent="0.2">
      <c r="A5" s="22" t="s">
        <v>19</v>
      </c>
      <c r="B5" s="57"/>
      <c r="C5" s="36">
        <v>2021</v>
      </c>
      <c r="D5" s="36">
        <f>C5-1</f>
        <v>2020</v>
      </c>
      <c r="E5" s="36">
        <f>C5-2</f>
        <v>2019</v>
      </c>
      <c r="F5" s="36">
        <f>C5-3</f>
        <v>2018</v>
      </c>
      <c r="G5" s="36">
        <f>C5-4</f>
        <v>2017</v>
      </c>
    </row>
    <row r="6" spans="1:9" s="11" customFormat="1" ht="64.5" customHeight="1" x14ac:dyDescent="0.2">
      <c r="A6" s="24" t="s">
        <v>24</v>
      </c>
      <c r="B6" s="25"/>
      <c r="C6" s="25"/>
      <c r="D6" s="25"/>
      <c r="E6" s="25"/>
      <c r="F6" s="25"/>
      <c r="G6" s="25"/>
    </row>
    <row r="7" spans="1:9" s="3" customFormat="1" ht="55.5" customHeight="1" x14ac:dyDescent="0.2">
      <c r="A7" s="23" t="s">
        <v>25</v>
      </c>
      <c r="B7" s="39">
        <f>SUM(C7:G7)</f>
        <v>2663314</v>
      </c>
      <c r="C7" s="39">
        <v>733314</v>
      </c>
      <c r="D7" s="39">
        <v>500000</v>
      </c>
      <c r="E7" s="39">
        <v>580000</v>
      </c>
      <c r="F7" s="39">
        <v>450000</v>
      </c>
      <c r="G7" s="39">
        <v>400000</v>
      </c>
      <c r="H7" s="26"/>
    </row>
    <row r="8" spans="1:9" s="3" customFormat="1" ht="35.25" customHeight="1" thickBot="1" x14ac:dyDescent="0.25">
      <c r="A8" s="34" t="s">
        <v>26</v>
      </c>
      <c r="B8" s="40">
        <f>SUM(C8:G8)</f>
        <v>164000</v>
      </c>
      <c r="C8" s="40">
        <v>55000</v>
      </c>
      <c r="D8" s="40">
        <v>28000</v>
      </c>
      <c r="E8" s="40">
        <v>33000</v>
      </c>
      <c r="F8" s="40">
        <v>28000</v>
      </c>
      <c r="G8" s="40">
        <v>20000</v>
      </c>
      <c r="H8" s="26"/>
    </row>
    <row r="9" spans="1:9" s="3" customFormat="1" ht="30" customHeight="1" thickBot="1" x14ac:dyDescent="0.25">
      <c r="A9" s="34" t="s">
        <v>18</v>
      </c>
      <c r="B9" s="13">
        <f>ROUND((B8/B7)/0.01,)*0.01</f>
        <v>0.06</v>
      </c>
      <c r="C9" s="41">
        <f t="shared" ref="C9:F9" si="0">SUM(C8/C7)</f>
        <v>7.500197732485675E-2</v>
      </c>
      <c r="D9" s="41">
        <f t="shared" si="0"/>
        <v>5.6000000000000001E-2</v>
      </c>
      <c r="E9" s="41">
        <f t="shared" si="0"/>
        <v>5.6896551724137934E-2</v>
      </c>
      <c r="F9" s="41">
        <f t="shared" si="0"/>
        <v>6.222222222222222E-2</v>
      </c>
      <c r="G9" s="41">
        <f>SUM(G8/G7)</f>
        <v>0.05</v>
      </c>
      <c r="I9" s="29"/>
    </row>
    <row r="10" spans="1:9" s="3" customFormat="1" ht="30" customHeight="1" x14ac:dyDescent="0.2">
      <c r="A10" s="42"/>
      <c r="B10" s="43"/>
      <c r="C10" s="43"/>
      <c r="D10" s="43"/>
      <c r="E10" s="43"/>
      <c r="F10" s="43"/>
      <c r="G10" s="43"/>
    </row>
    <row r="11" spans="1:9" s="3" customFormat="1" ht="30" customHeight="1" x14ac:dyDescent="0.2">
      <c r="A11" s="42"/>
      <c r="B11" s="44"/>
      <c r="C11" s="43"/>
      <c r="D11" s="43"/>
      <c r="E11" s="43"/>
      <c r="F11" s="43"/>
      <c r="G11" s="43"/>
    </row>
    <row r="12" spans="1:9" s="3" customFormat="1" ht="30" customHeight="1" x14ac:dyDescent="0.2">
      <c r="A12" s="22" t="s">
        <v>17</v>
      </c>
      <c r="B12" s="57"/>
      <c r="C12" s="36">
        <f>$C$5</f>
        <v>2021</v>
      </c>
      <c r="D12" s="36">
        <f>$C$5-1</f>
        <v>2020</v>
      </c>
      <c r="E12" s="36">
        <f>$C$5-2</f>
        <v>2019</v>
      </c>
      <c r="F12" s="36">
        <f>$C$5-3</f>
        <v>2018</v>
      </c>
      <c r="G12" s="36">
        <f>$C$5-4</f>
        <v>2017</v>
      </c>
    </row>
    <row r="13" spans="1:9" s="3" customFormat="1" ht="30" customHeight="1" x14ac:dyDescent="0.2">
      <c r="A13" s="14" t="s">
        <v>7</v>
      </c>
      <c r="B13" s="40">
        <f>SUM(C13:G13)</f>
        <v>4558456.6500000004</v>
      </c>
      <c r="C13" s="40">
        <v>1042782.75</v>
      </c>
      <c r="D13" s="40">
        <v>942144.6</v>
      </c>
      <c r="E13" s="40">
        <v>916821.4</v>
      </c>
      <c r="F13" s="40">
        <v>825707.6</v>
      </c>
      <c r="G13" s="40">
        <v>831000.3</v>
      </c>
    </row>
    <row r="14" spans="1:9" s="3" customFormat="1" ht="30" customHeight="1" thickBot="1" x14ac:dyDescent="0.25">
      <c r="A14" s="14" t="s">
        <v>8</v>
      </c>
      <c r="B14" s="45">
        <f>SUM(C14:G14)</f>
        <v>4675.1000000000004</v>
      </c>
      <c r="C14" s="40">
        <v>2057.8000000000002</v>
      </c>
      <c r="D14" s="40">
        <v>275.75</v>
      </c>
      <c r="E14" s="40">
        <v>2341.5500000000002</v>
      </c>
      <c r="F14" s="40">
        <v>0</v>
      </c>
      <c r="G14" s="40">
        <v>0</v>
      </c>
    </row>
    <row r="15" spans="1:9" s="3" customFormat="1" ht="30" customHeight="1" thickBot="1" x14ac:dyDescent="0.25">
      <c r="A15" s="35" t="s">
        <v>9</v>
      </c>
      <c r="B15" s="13">
        <f t="shared" ref="B15:G15" si="1">SUM(B14/B13)</f>
        <v>1.0255883424930673E-3</v>
      </c>
      <c r="C15" s="46">
        <f t="shared" si="1"/>
        <v>1.9733736485380107E-3</v>
      </c>
      <c r="D15" s="41">
        <f t="shared" si="1"/>
        <v>2.9268330997173894E-4</v>
      </c>
      <c r="E15" s="41">
        <f t="shared" si="1"/>
        <v>2.5539870688009681E-3</v>
      </c>
      <c r="F15" s="41">
        <f t="shared" si="1"/>
        <v>0</v>
      </c>
      <c r="G15" s="41">
        <f t="shared" si="1"/>
        <v>0</v>
      </c>
    </row>
    <row r="21" spans="1:8" x14ac:dyDescent="0.2">
      <c r="A21" s="15"/>
      <c r="B21" s="15"/>
      <c r="C21" s="15"/>
      <c r="D21" s="15"/>
      <c r="E21" s="15"/>
      <c r="F21" s="15"/>
      <c r="G21" s="15"/>
      <c r="H21" s="15"/>
    </row>
    <row r="22" spans="1:8" x14ac:dyDescent="0.2">
      <c r="A22" s="16"/>
      <c r="B22" s="16"/>
      <c r="C22" s="16"/>
      <c r="D22" s="16"/>
      <c r="E22" s="16"/>
      <c r="F22" s="16"/>
      <c r="G22" s="16"/>
      <c r="H22" s="16"/>
    </row>
    <row r="23" spans="1:8" x14ac:dyDescent="0.2">
      <c r="A23" s="16"/>
      <c r="B23" s="17"/>
      <c r="C23" s="18"/>
      <c r="D23" s="19"/>
      <c r="E23" s="27"/>
      <c r="F23" s="17"/>
      <c r="G23" s="19"/>
      <c r="H23" s="17"/>
    </row>
    <row r="24" spans="1:8" x14ac:dyDescent="0.2">
      <c r="A24" s="16"/>
      <c r="B24" s="17"/>
      <c r="C24" s="18"/>
      <c r="D24" s="17"/>
      <c r="E24" s="17"/>
      <c r="F24" s="17"/>
      <c r="G24" s="17"/>
      <c r="H24" s="17"/>
    </row>
    <row r="25" spans="1:8" x14ac:dyDescent="0.2">
      <c r="A25" s="16"/>
      <c r="B25" s="20"/>
      <c r="C25" s="21"/>
      <c r="D25" s="20"/>
      <c r="E25" s="20"/>
      <c r="F25" s="20"/>
      <c r="G25" s="20"/>
      <c r="H25" s="20"/>
    </row>
    <row r="26" spans="1:8" x14ac:dyDescent="0.2">
      <c r="A26" s="16"/>
      <c r="B26" s="20"/>
      <c r="C26" s="20"/>
      <c r="D26" s="20"/>
      <c r="E26" s="20"/>
      <c r="F26" s="20"/>
      <c r="G26" s="20"/>
      <c r="H26" s="20"/>
    </row>
  </sheetData>
  <phoneticPr fontId="4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showGridLines="0" tabSelected="1" zoomScaleNormal="100" workbookViewId="0">
      <selection activeCell="C17" sqref="C17"/>
    </sheetView>
  </sheetViews>
  <sheetFormatPr baseColWidth="10" defaultColWidth="11.42578125" defaultRowHeight="14.25" x14ac:dyDescent="0.2"/>
  <cols>
    <col min="1" max="1" width="32.85546875" style="1" customWidth="1"/>
    <col min="2" max="2" width="35.5703125" style="1" customWidth="1"/>
    <col min="3" max="3" width="21.140625" style="5" customWidth="1"/>
    <col min="4" max="4" width="37" style="5" customWidth="1"/>
    <col min="5" max="5" width="11.42578125" style="1"/>
    <col min="6" max="6" width="13" style="1" bestFit="1" customWidth="1"/>
    <col min="7" max="16384" width="11.42578125" style="1"/>
  </cols>
  <sheetData>
    <row r="1" spans="1:4" ht="18" x14ac:dyDescent="0.25">
      <c r="A1" s="2" t="s">
        <v>6</v>
      </c>
      <c r="B1" s="2"/>
    </row>
    <row r="2" spans="1:4" ht="18" x14ac:dyDescent="0.25">
      <c r="A2" s="2"/>
      <c r="B2" s="2"/>
    </row>
    <row r="3" spans="1:4" x14ac:dyDescent="0.2">
      <c r="A3" s="38" t="str">
        <f>'Berechnung des Prozentsatzes'!A3</f>
        <v>Gemeinde Muster</v>
      </c>
      <c r="B3" s="38"/>
      <c r="C3" s="47"/>
      <c r="D3" s="47"/>
    </row>
    <row r="4" spans="1:4" x14ac:dyDescent="0.2">
      <c r="A4" s="38"/>
      <c r="B4" s="38"/>
      <c r="C4" s="47"/>
      <c r="D4" s="47"/>
    </row>
    <row r="5" spans="1:4" s="3" customFormat="1" ht="24.95" customHeight="1" x14ac:dyDescent="0.2">
      <c r="A5" s="62" t="s">
        <v>15</v>
      </c>
      <c r="B5" s="63"/>
      <c r="C5" s="8" t="s">
        <v>0</v>
      </c>
      <c r="D5" s="12" t="s">
        <v>2</v>
      </c>
    </row>
    <row r="6" spans="1:4" s="3" customFormat="1" ht="41.25" customHeight="1" x14ac:dyDescent="0.2">
      <c r="A6" s="64" t="s">
        <v>22</v>
      </c>
      <c r="B6" s="65"/>
      <c r="C6" s="48">
        <v>733314</v>
      </c>
      <c r="D6" s="49"/>
    </row>
    <row r="7" spans="1:4" s="3" customFormat="1" ht="24.95" customHeight="1" x14ac:dyDescent="0.2">
      <c r="A7" s="64" t="s">
        <v>11</v>
      </c>
      <c r="B7" s="65"/>
      <c r="C7" s="48">
        <v>121000</v>
      </c>
      <c r="D7" s="49"/>
    </row>
    <row r="8" spans="1:4" s="3" customFormat="1" ht="24.95" customHeight="1" x14ac:dyDescent="0.2">
      <c r="A8" s="58" t="s">
        <v>12</v>
      </c>
      <c r="B8" s="59"/>
      <c r="C8" s="48">
        <f>SUM(C6-C7)</f>
        <v>612314</v>
      </c>
      <c r="D8" s="49"/>
    </row>
    <row r="9" spans="1:4" s="4" customFormat="1" ht="24.95" customHeight="1" x14ac:dyDescent="0.2">
      <c r="A9" s="34" t="s">
        <v>3</v>
      </c>
      <c r="B9" s="50">
        <f>'Berechnung des Prozentsatzes'!B9</f>
        <v>0.06</v>
      </c>
      <c r="C9" s="51">
        <f>C8*B9</f>
        <v>36738.839999999997</v>
      </c>
      <c r="D9" s="32" t="s">
        <v>14</v>
      </c>
    </row>
    <row r="10" spans="1:4" s="3" customFormat="1" ht="24.95" customHeight="1" x14ac:dyDescent="0.2">
      <c r="A10" s="58" t="s">
        <v>4</v>
      </c>
      <c r="B10" s="59"/>
      <c r="C10" s="48">
        <f>SUM(C8-C9)</f>
        <v>575575.16</v>
      </c>
      <c r="D10" s="49"/>
    </row>
    <row r="11" spans="1:4" s="3" customFormat="1" ht="24.95" customHeight="1" x14ac:dyDescent="0.2">
      <c r="A11" s="52"/>
      <c r="B11" s="52"/>
      <c r="C11" s="53"/>
      <c r="D11" s="54"/>
    </row>
    <row r="12" spans="1:4" s="3" customFormat="1" ht="24.95" customHeight="1" x14ac:dyDescent="0.2">
      <c r="A12" s="66" t="s">
        <v>16</v>
      </c>
      <c r="B12" s="63"/>
      <c r="C12" s="8" t="s">
        <v>0</v>
      </c>
      <c r="D12" s="12" t="s">
        <v>2</v>
      </c>
    </row>
    <row r="13" spans="1:4" s="3" customFormat="1" ht="24.95" customHeight="1" x14ac:dyDescent="0.2">
      <c r="A13" s="58" t="s">
        <v>5</v>
      </c>
      <c r="B13" s="59"/>
      <c r="C13" s="48">
        <f>C7</f>
        <v>121000</v>
      </c>
      <c r="D13" s="49"/>
    </row>
    <row r="14" spans="1:4" s="4" customFormat="1" ht="24.95" customHeight="1" x14ac:dyDescent="0.2">
      <c r="A14" s="34" t="s">
        <v>3</v>
      </c>
      <c r="B14" s="50">
        <f>B9</f>
        <v>0.06</v>
      </c>
      <c r="C14" s="51">
        <f>C9</f>
        <v>36738.839999999997</v>
      </c>
      <c r="D14" s="55"/>
    </row>
    <row r="15" spans="1:4" s="3" customFormat="1" ht="24.95" customHeight="1" x14ac:dyDescent="0.2">
      <c r="A15" s="58" t="s">
        <v>10</v>
      </c>
      <c r="B15" s="59"/>
      <c r="C15" s="48">
        <f>+C13+C14</f>
        <v>157738.84</v>
      </c>
      <c r="D15" s="31" t="s">
        <v>23</v>
      </c>
    </row>
    <row r="16" spans="1:4" s="3" customFormat="1" ht="24.95" customHeight="1" thickBot="1" x14ac:dyDescent="0.25">
      <c r="A16" s="58" t="s">
        <v>20</v>
      </c>
      <c r="B16" s="59"/>
      <c r="C16" s="56">
        <v>141340</v>
      </c>
      <c r="D16" s="49"/>
    </row>
    <row r="17" spans="1:4" s="3" customFormat="1" ht="39" thickBot="1" x14ac:dyDescent="0.25">
      <c r="A17" s="60" t="str">
        <f>IF(C17&gt;-1,"Erhöhung Delkredere","Senkung Delkredere")</f>
        <v>Erhöhung Delkredere</v>
      </c>
      <c r="B17" s="61"/>
      <c r="C17" s="33">
        <f>SUM(C15-C16)</f>
        <v>16398.839999999997</v>
      </c>
      <c r="D17" s="30" t="s">
        <v>21</v>
      </c>
    </row>
    <row r="21" spans="1:4" x14ac:dyDescent="0.2">
      <c r="C21" s="28"/>
    </row>
  </sheetData>
  <mergeCells count="10">
    <mergeCell ref="A10:B10"/>
    <mergeCell ref="A15:B15"/>
    <mergeCell ref="A16:B16"/>
    <mergeCell ref="A17:B17"/>
    <mergeCell ref="A5:B5"/>
    <mergeCell ref="A6:B6"/>
    <mergeCell ref="A7:B7"/>
    <mergeCell ref="A8:B8"/>
    <mergeCell ref="A13:B13"/>
    <mergeCell ref="A12:B12"/>
  </mergeCells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Berechnung des Prozentsatzes</vt:lpstr>
      <vt:lpstr>WB Steuerforderungen</vt:lpstr>
      <vt:lpstr>'Berechnung des Prozentsatzes'!Druckbereich</vt:lpstr>
      <vt:lpstr>'WB Steuerforderungen'!Druckbereich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Wertberichtigungen</dc:title>
  <dc:creator>Schmellentin Marc  DVIGA</dc:creator>
  <cp:lastModifiedBy>Fischer Gabriela  DVIGA</cp:lastModifiedBy>
  <cp:lastPrinted>2016-06-17T09:24:54Z</cp:lastPrinted>
  <dcterms:created xsi:type="dcterms:W3CDTF">2010-12-22T08:23:48Z</dcterms:created>
  <dcterms:modified xsi:type="dcterms:W3CDTF">2024-01-29T13:41:38Z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97757d06-0ad1-47c3-a9e1-fed816d79c1d</vt:lpwstr>
  </property>
</Properties>
</file>