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showInkAnnotation="0" codeName="DieseArbeitsmappe" defaultThemeVersion="124226"/>
  <mc:AlternateContent xmlns:mc="http://schemas.openxmlformats.org/markup-compatibility/2006">
    <mc:Choice Requires="x15">
      <x15ac:absPath xmlns:x15ac="http://schemas.microsoft.com/office/spreadsheetml/2010/11/ac" url="K:\02_FA\02.08_Handbuch_Rechnungswesen\Vorlagen\verschiedene Vorlagen aktuell\"/>
    </mc:Choice>
  </mc:AlternateContent>
  <xr:revisionPtr revIDLastSave="0" documentId="8_{05D5A044-7420-4FBF-B8CF-203B7BA6F513}" xr6:coauthVersionLast="47" xr6:coauthVersionMax="47" xr10:uidLastSave="{00000000-0000-0000-0000-000000000000}"/>
  <bookViews>
    <workbookView xWindow="-120" yWindow="-120" windowWidth="29040" windowHeight="15840" activeTab="1" xr2:uid="{00000000-000D-0000-FFFF-FFFF00000000}"/>
  </bookViews>
  <sheets>
    <sheet name="Wegleitung" sheetId="8" r:id="rId1"/>
    <sheet name="Eingabe" sheetId="1" r:id="rId2"/>
    <sheet name="Geldflussrechnung" sheetId="2" r:id="rId3"/>
  </sheets>
  <definedNames>
    <definedName name="_xlnm.Print_Area" localSheetId="2">Geldflussrechnung!$A$1:$E$62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2" l="1"/>
  <c r="C7" i="2" l="1"/>
  <c r="C46" i="2"/>
  <c r="A59" i="2"/>
  <c r="A57" i="2"/>
  <c r="C59" i="2"/>
  <c r="C57" i="2"/>
  <c r="C38" i="2"/>
  <c r="C31" i="2" l="1"/>
  <c r="C30" i="2"/>
  <c r="C40" i="2" l="1"/>
  <c r="C39" i="2"/>
  <c r="C48" i="2" l="1"/>
  <c r="C47" i="2"/>
  <c r="C37" i="2"/>
  <c r="C36" i="2"/>
  <c r="C33" i="2"/>
  <c r="C32" i="2"/>
  <c r="C23" i="2" l="1"/>
  <c r="E50" i="2"/>
  <c r="C50" i="2"/>
  <c r="C34" i="2" l="1"/>
  <c r="C15" i="2" l="1"/>
  <c r="C18" i="2"/>
  <c r="A3" i="2" l="1"/>
  <c r="E3" i="2" l="1"/>
  <c r="C9" i="2" l="1"/>
  <c r="C41" i="2" l="1"/>
  <c r="C49" i="2"/>
  <c r="C8" i="2"/>
  <c r="C14" i="2" l="1"/>
  <c r="C12" i="2"/>
  <c r="C11" i="2"/>
  <c r="C10" i="2" l="1"/>
  <c r="C24" i="2"/>
  <c r="C17" i="2" l="1"/>
  <c r="C52" i="2" l="1"/>
  <c r="C13" i="2"/>
  <c r="C16" i="2"/>
  <c r="C20" i="2"/>
  <c r="C19" i="2"/>
  <c r="C21" i="2"/>
  <c r="C25" i="2"/>
  <c r="C3" i="2"/>
  <c r="H8" i="1"/>
  <c r="F8" i="1"/>
  <c r="C27" i="2" l="1"/>
  <c r="C43" i="2"/>
  <c r="C54" i="2" l="1"/>
  <c r="C62" i="2" s="1"/>
</calcChain>
</file>

<file path=xl/sharedStrings.xml><?xml version="1.0" encoding="utf-8"?>
<sst xmlns="http://schemas.openxmlformats.org/spreadsheetml/2006/main" count="171" uniqueCount="153">
  <si>
    <t>Jahr</t>
  </si>
  <si>
    <t>HRM2-Kto.</t>
  </si>
  <si>
    <t>Abschreibungen Verwaltungsvermögen</t>
  </si>
  <si>
    <t>Abschreibungen Investitionsbeiträge</t>
  </si>
  <si>
    <t>Wertberichtigungen Anlagen FV</t>
  </si>
  <si>
    <t>Wertberichtigungen Darlehen VV</t>
  </si>
  <si>
    <t>Wertberichtigungen Beteiligungen VV</t>
  </si>
  <si>
    <t>Übrige flüssige Mittel</t>
  </si>
  <si>
    <t>Aktive Rechnungsabgrenzungen</t>
  </si>
  <si>
    <t>Aktive Rechnungsabgrenzungen Investitionsrechnung</t>
  </si>
  <si>
    <t>Passive Rechnungsabgrenzungen</t>
  </si>
  <si>
    <t>Passive Rechnungsabgrenzungen Investitionsrechnung</t>
  </si>
  <si>
    <t>Kurzfristige Rückstellungen</t>
  </si>
  <si>
    <t>Kurzfristige Rückstellungen der Investitionsrechnung</t>
  </si>
  <si>
    <t>Langfristige Rückstellungen</t>
  </si>
  <si>
    <t>Rückstellungen der Investitionsrechnung</t>
  </si>
  <si>
    <t>Fonds im Eigenkapital</t>
  </si>
  <si>
    <t>Investitions-
rechnung</t>
  </si>
  <si>
    <t>Übertrag Liegenschaften Verwaltungsvermögen in Finanzvermögen</t>
  </si>
  <si>
    <t>Übertrag Liegenschaften Finanzvermögen in Liegenschaften Verwaltungsvermögen</t>
  </si>
  <si>
    <t>Wurde Rückzahlung bzw. Vergabe von Darlehen über die IR verbucht? Ja / Nein</t>
  </si>
  <si>
    <t>Wurde Verkauf bzw. Kauf von Beteiligungen über die IR verbucht? 
Ja / Nein</t>
  </si>
  <si>
    <t>GELDFLUSSRECHNUNG</t>
  </si>
  <si>
    <t>CHF</t>
  </si>
  <si>
    <t>Bezeichnung</t>
  </si>
  <si>
    <t>Geldfluss aus Finanzierungstätigkeit</t>
  </si>
  <si>
    <t>1.</t>
  </si>
  <si>
    <t>2.</t>
  </si>
  <si>
    <t>3.</t>
  </si>
  <si>
    <t>4.</t>
  </si>
  <si>
    <t>5.</t>
  </si>
  <si>
    <t>6.</t>
  </si>
  <si>
    <t>Rückzahlung/Vergabe von Darlehen bzw. Verkauf/Kauf Beteiligungen:
Auswahl von "Ja", wenn die Verbuchung über die IR erfolgte bzw. "Nein", wenn dies nicht der Fall war.</t>
  </si>
  <si>
    <t>Falls der Geldfluss gemäss Geldflussrechnung nicht mit der Veränderung der Flüssigen Mittel übereinstimmt, wird die Differenz in der Mappe "Geldflussrechnung" ausgewiesen.</t>
  </si>
  <si>
    <t>Realisierte Kursverluste auf Finanzanlagen FV</t>
  </si>
  <si>
    <t>Realisierte Verluste auf Sachanlagen FV</t>
  </si>
  <si>
    <t>Flüssige Mittel und kurzfristige Geldanlagen</t>
  </si>
  <si>
    <t>Forderungen</t>
  </si>
  <si>
    <t>Legate und Stiftungen ohne eigene Rechtspersönlickeit im EK</t>
  </si>
  <si>
    <t>Kurzfristige Finanzanlagen Kauf (Kaufpreis)</t>
  </si>
  <si>
    <t>Kurzfristige Finanzanlagen Verkauf (Verkaufspreis)</t>
  </si>
  <si>
    <t>Darlehen Rückzahlung</t>
  </si>
  <si>
    <t>Beteiligungen, Grundkapitalien Kauf (Kaufpreis)</t>
  </si>
  <si>
    <t>Beteiligungen, Grundkapitalien Verkauf (Verkaufspreis)</t>
  </si>
  <si>
    <t xml:space="preserve">Geldfluss aus operativer Tätigkeit </t>
  </si>
  <si>
    <t>Eingabemaske Geldflussrechnung</t>
  </si>
  <si>
    <t>Kontokorrente mit Dritten</t>
  </si>
  <si>
    <t>Vorräte</t>
  </si>
  <si>
    <t>Laufende Verbindlichkeiten</t>
  </si>
  <si>
    <t>Sachanlagen FV Kauf (Kaufpreis)</t>
  </si>
  <si>
    <t>Sachanlagen FV Verkauf (Verkaufspreis)</t>
  </si>
  <si>
    <t>Rücklagen der Globalbudgetbereiche</t>
  </si>
  <si>
    <t>Abnahme (+) / Zunahme (-) von Forderungen</t>
  </si>
  <si>
    <t>Abnahme (+) / Zunahme (-) von Vorräten</t>
  </si>
  <si>
    <t>Abnahme (+) / Zunahme (-) von aktiven Rechnungsabgrenzungen</t>
  </si>
  <si>
    <t>Abnahme (-) / Zunahme (+) von laufenden Verbindlichkeiten</t>
  </si>
  <si>
    <t>Abnahme (-) / Zunahme (+) von kurzfristigen Rückstellungen</t>
  </si>
  <si>
    <t>Abnahme (-) / Zunahme (+) von passiven Rechnungsabgrenzungen</t>
  </si>
  <si>
    <t>Abnahme (-) / Zunahme (+) von langfristigen Rückstellungen</t>
  </si>
  <si>
    <t>Abschreibungen von Verwaltungsvermögen und Investitionsbeiträgen</t>
  </si>
  <si>
    <t>Abnahme (-) / Zunahme (+) von Fonds im Eigenkapital</t>
  </si>
  <si>
    <t>Abnahme (-) / Zunahme (+) von Legaten und Stiftungen ohne eigene Rechtspersönlichkeit im EK</t>
  </si>
  <si>
    <t>Verbindlichkeiten gegenüber Fonds im Fremdkapital</t>
  </si>
  <si>
    <t>Abnahme (-) / Zunahme (+) von Verbindlichkeiten gegenüber Fonds im Fremdkapital</t>
  </si>
  <si>
    <t>Abnahme (-) / Zunahme (+) von Rücklagen der Globalbudgetbereiche</t>
  </si>
  <si>
    <t>Aufwertung VV (-)</t>
  </si>
  <si>
    <t>Auflösung passivierte Investitionsbeiträge (-)</t>
  </si>
  <si>
    <t>Wertberichtigungen auf Darlehen und Beteiligungen</t>
  </si>
  <si>
    <t>Auflösung passivierte Investitionsbeiträge</t>
  </si>
  <si>
    <t>Entnahmen aus Aufwertungsreserve</t>
  </si>
  <si>
    <t>Gewinne aus Verkäufen von Finanzanlagen FV</t>
  </si>
  <si>
    <t>Gewinn aus Verkäufen von Sachanlagen FV</t>
  </si>
  <si>
    <t xml:space="preserve"> Aufwertungen VV</t>
  </si>
  <si>
    <t>aus 102</t>
  </si>
  <si>
    <t>aus 107</t>
  </si>
  <si>
    <t>aus 1072</t>
  </si>
  <si>
    <t>aus 108</t>
  </si>
  <si>
    <t>aus 144</t>
  </si>
  <si>
    <t>aus 145</t>
  </si>
  <si>
    <t>Ja</t>
  </si>
  <si>
    <t>aus 201</t>
  </si>
  <si>
    <t>aus 2010</t>
  </si>
  <si>
    <t>aus 206</t>
  </si>
  <si>
    <t>Realisierte Kursverluste (+) und Gewinne (-) / Wertberichtigungen Anlagen FV</t>
  </si>
  <si>
    <t>Darlehen Vergabe</t>
  </si>
  <si>
    <t>davon nur aus Umbuchung von 101 im Berichtsjahr</t>
  </si>
  <si>
    <t>Finanzanlagen Kauf (Kaufpreis), ohne 1072</t>
  </si>
  <si>
    <t>Finanzanlagen Verkauf (Verkaufspreis), ohne 1072</t>
  </si>
  <si>
    <t xml:space="preserve">Geldfluss aus Investitions- und Anlagentätigkeit </t>
  </si>
  <si>
    <t>Geldfluss aus Investitions- und Anlagentätigkeit</t>
  </si>
  <si>
    <t>Geldfluss aus Investitionstätigkeit ins Verwaltungsvermögen</t>
  </si>
  <si>
    <t>Geldfluss aus Anlagentätigkeit ins Finanzvermögen</t>
  </si>
  <si>
    <t>Total Geldfluss</t>
  </si>
  <si>
    <t>Abnahme (-) / Zunahme (+) von Kontokorrenten (passive) mit Dritten</t>
  </si>
  <si>
    <t>Zunahme (-) / Abnahme (+) von Kontokorrenten (aktive) mit Dritten</t>
  </si>
  <si>
    <t>Langfristige Forderungen (nur Bestand aus Umbuchung von 101, ohne Berufsschulen)</t>
  </si>
  <si>
    <t>Sachanlagen FV wertvermehrende Ausgaben</t>
  </si>
  <si>
    <t>Langfristige Forderungen Zunahme (nicht aus Umbuchung von 101 sondern Direktaktivierung, z.B. Berufsschulen)</t>
  </si>
  <si>
    <t>Langfristige Forderungen Abnahme (nicht aus Umbuchung von 101 sondern Direktamortisation, z.B. Berufsschulen)</t>
  </si>
  <si>
    <t>Langfristige Finanzverbindlichkeiten Aufnahme, ohne 2068</t>
  </si>
  <si>
    <t>Langfristige Finanzverbindlichkeiten Rückzahlung, ohne 2068</t>
  </si>
  <si>
    <t>Alle Werte sind als positive Werte zu erfassen, unabhängig ob es sich um eine Soll- oder Haben-Position handelt (Ausnahmen s. Punkt 3).</t>
  </si>
  <si>
    <t>Abtragung Bilanzfehlbetrag</t>
  </si>
  <si>
    <t>Vorfinanzierungen</t>
  </si>
  <si>
    <t>Abnahme (-) / Zunahme (+) von Vorfinanzierungen</t>
  </si>
  <si>
    <t>Offene Kreditoren aus IR</t>
  </si>
  <si>
    <t>Offene Debitoren aus IR</t>
  </si>
  <si>
    <t>Kurzfristige Finanzverbindlichkeiten gegenüber Finanzintermediären (nur Bankkontokorrentkredite)</t>
  </si>
  <si>
    <t>aus 2911</t>
  </si>
  <si>
    <t>davon: Geldeingang erhaltene Zuwendungen/Legate Dritter</t>
  </si>
  <si>
    <t>Total Ausgaben Investitionsrechnung</t>
  </si>
  <si>
    <t>Total Einnahmen Investitionsrechnung</t>
  </si>
  <si>
    <t>Kontrollrechnung Differenz Geldfluss</t>
  </si>
  <si>
    <t>Entnahme (-) aus Aufwertungsreserve</t>
  </si>
  <si>
    <t>Zunahme (+) von Legaten und Stiftungen ohne eigene Rechtspersönlichkeit im EK</t>
  </si>
  <si>
    <t>Kurzfristige Finanzverbindlichkeiten Rückzahlung (ohne Bankkontokorrentkredite)</t>
  </si>
  <si>
    <t>Kurzfristige Finanzverbindlichkeiten Aufnahme (ohne Bankkontokorrentkredite)</t>
  </si>
  <si>
    <t>"Geldflussrechnung" ist die berechnete Geldflussrechnung (GFR) ersichtlich.</t>
  </si>
  <si>
    <t xml:space="preserve">Die Eingabe der Daten erfolgt über die Mappe "Eingabemaske". In der Mappe </t>
  </si>
  <si>
    <r>
      <rPr>
        <sz val="11"/>
        <rFont val="Arial"/>
        <family val="2"/>
      </rPr>
      <t xml:space="preserve">Ein allfälliger </t>
    </r>
    <r>
      <rPr>
        <b/>
        <sz val="11"/>
        <rFont val="Arial"/>
        <family val="2"/>
      </rPr>
      <t>Aufwandüberschuss</t>
    </r>
    <r>
      <rPr>
        <sz val="11"/>
        <rFont val="Arial"/>
        <family val="2"/>
      </rPr>
      <t xml:space="preserve"> ist als </t>
    </r>
    <r>
      <rPr>
        <b/>
        <sz val="11"/>
        <rFont val="Arial"/>
        <family val="2"/>
      </rPr>
      <t>negativer Wert</t>
    </r>
    <r>
      <rPr>
        <sz val="11"/>
        <rFont val="Arial"/>
        <family val="2"/>
      </rPr>
      <t xml:space="preserve"> zu erfassen.</t>
    </r>
  </si>
  <si>
    <t>Für die Eingaben wird jeweils ein HRM2-Konto angegeben. Es muss genau das Total der Summe des Kontos eingegeben werden (2-stellig, 3-stellig, 4-stellig oder 5-stellig). Es müssen also nicht alle Kontensalden eingegeben werden. Lautet die Kontenbezeichnung "aus XXX" so müssen die Angaben aus den Buchungsdetails des angegebenen Kontos entnommen werden.</t>
  </si>
  <si>
    <t>7.</t>
  </si>
  <si>
    <t>Eine Geldflussechnung enthält immer Vorjahresangaben. Dieses Excel-Tool verarbeitet nur die Daten des zu erfassenden Jahres. Die Vorjahreswerte müssen aus der gespeicherten Exceldatei der GFR des Vorjahres wie folgt in die Mappe "Geldflussrechnung" kopiert werden:</t>
  </si>
  <si>
    <t>In Vorjahres-Excedatei Zeilen C7 - C60 markieren und mit CTRL C kopieren:</t>
  </si>
  <si>
    <t>In aktueller Exceldatei Zelle E7 anwählen und mit "Rechte Maustastse, Inhalte ein-</t>
  </si>
  <si>
    <t>fügen (Werte)" einfügen:</t>
  </si>
  <si>
    <t>Liquiditätswirksame Einnahmen (+) der Investitionsrechnung (exkl. Darlehen/Beteiligungen)</t>
  </si>
  <si>
    <t>Verkauf (+) von Sachanlagen FV</t>
  </si>
  <si>
    <t>Kauf (-) / Investitionen (-) von Sachanlagen FV</t>
  </si>
  <si>
    <t>Aufnahme (+) von Finanzverbindlichkeiten</t>
  </si>
  <si>
    <t>Rückzahlung (-) von Finanzverbindlichkeiten</t>
  </si>
  <si>
    <t>Verkauf (+) von Finanzanlagen FV</t>
  </si>
  <si>
    <t>Kauf (-) von Finanzanlagen FV</t>
  </si>
  <si>
    <t>Vergabe bzw. Kauf (-) von Darlehen und Beteiligungen, Grundkapitalien VV</t>
  </si>
  <si>
    <t>Rückzahlung bzw. Verkauf (+) von Darlehen und Beteiligungen, Grundkapitalien VV</t>
  </si>
  <si>
    <t>Liquiditätswirksame Ausgaben (-) der Investitionsrechnung (exkl. Darlehen/Beteiligungen)</t>
  </si>
  <si>
    <t xml:space="preserve">Wegleitung Geldflussrechnung </t>
  </si>
  <si>
    <t>9000/9001</t>
  </si>
  <si>
    <t>Ergebnis Erfolgsrechnung (ohne Spezialfinanzierung)
(- = Aufwandüberschuss)</t>
  </si>
  <si>
    <t>Ergebnis Erfolgsrechnung ohne Spezialfinanzierung (+ = Ertragsüberschuss / - = Aufwandüberschuss)</t>
  </si>
  <si>
    <t>aus 1011</t>
  </si>
  <si>
    <t>davon: Kontokorrent mit Einwohnergemeinde</t>
  </si>
  <si>
    <t>aus 2001</t>
  </si>
  <si>
    <t>Ortsbürgerge-meinde/Gde.   verband</t>
  </si>
  <si>
    <t>Nein</t>
  </si>
  <si>
    <t>Weist die Kontokorrentverpflichtung während des Jahres dauerhaft ein Habensaldo aus? D.h. könnte die Position auch als längerfristige Finanzverbindlichkeit geführt werden? Ja / Nein</t>
  </si>
  <si>
    <t xml:space="preserve">Vergleiche Wegleitung                  </t>
  </si>
  <si>
    <t>0.</t>
  </si>
  <si>
    <t>Spezialfall Ortsbürgergemeinden und Gemeindeverbände als Rechnungskreise</t>
  </si>
  <si>
    <t>mit Führung der Geldkonten bei der Einwohnergemeinde:</t>
  </si>
  <si>
    <t>Das Kontokorrent der Einwohnergemeinde wird in der Geldflussrechnung auch dann zu den flüssigen Mitteln gerechnet, wenn dieses zum Stichtag einen Habensaldo aufweist (während des Jahres aber zwischen Soll und Haben schwankt). Dieser Fall wird gleich behandelt wie ein benutzter Bankkontokorrentkredit (Zurechnung zu den Netto-flüssigen Mitteln). Falls die Frage in Zeile F 70 der Eingabemaske mit "Ja" beantwortet wird, bedeutet dies, dass die Einwohnergemeinde dem Rechnungskreis via Kontokorrent längerfristig Geld zur Verfügung stellt. Da der langfristige Anteil also auch als Finanzverbindlichkeit bilanziert werden könnte (Darlehensverpflichtung), so wird in diesem Fall die Veränderung des Kontokorrents im Geldfluss aus Finanzierungstätigkeit gezeigt.</t>
  </si>
  <si>
    <r>
      <t xml:space="preserve">Bei der Geldflussrechnung dieser Rechnungskreise ist zu beachten, dass die Liquidität durch die Einwohnergemeinde bewirtschaftet wird. Das heisst, die Geldzuflüsse und Geldabflüsse werden mittels Kontokorrent bei der Einwohnergemeinde abgewickelt. Das Kontokorrent übernimmt also für die Rechnungskreise die Funktion wie ein Bankkonto, über welches alle Zahlungsausgänge und –eingänge des operativen Geschäftes während des Jahres abgewickelt werden. Als sogenanntes Zahlungsmitteläquivalent ist das Kontokorrent bei der Einwohnergemeinde </t>
    </r>
    <r>
      <rPr>
        <b/>
        <sz val="11"/>
        <rFont val="Arial"/>
        <family val="2"/>
      </rPr>
      <t>nur in der Geldflussrechnung</t>
    </r>
    <r>
      <rPr>
        <sz val="11"/>
        <rFont val="Arial"/>
        <family val="2"/>
      </rPr>
      <t xml:space="preserve"> der Rechnungskreise somit den flüssigen Mitteln zuzuordnen. Die Geldflussrechnung weist die Ursachen für die Veränderung dieser flüssigen Mittel (inkl. Kontokorrent bei der Einwohnergemeinde) auf.</t>
    </r>
  </si>
  <si>
    <t>Muster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</si>
</sst>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b/>
      <sz val="12"/>
      <name val="Arial"/>
      <family val="2"/>
    </font>
    <font>
      <b/>
      <sz val="11"/>
      <name val="Arial"/>
      <family val="2"/>
    </font>
    <font>
      <sz val="11"/>
      <name val="Arial"/>
      <family val="2"/>
    </font>
    <font>
      <sz val="10"/>
      <name val="Arial"/>
      <family val="2"/>
    </font>
    <font>
      <b/>
      <sz val="10"/>
      <name val="Arial"/>
      <family val="2"/>
    </font>
    <font>
      <i/>
      <sz val="10"/>
      <name val="Arial"/>
      <family val="2"/>
    </font>
    <font>
      <sz val="8"/>
      <name val="Arial"/>
      <family val="2"/>
    </font>
    <font>
      <b/>
      <sz val="15"/>
      <name val="Arial"/>
      <family val="2"/>
    </font>
    <font>
      <sz val="10"/>
      <name val="Arial"/>
      <family val="2"/>
    </font>
    <font>
      <b/>
      <sz val="14"/>
      <name val="Arial"/>
      <family val="2"/>
    </font>
    <font>
      <sz val="10"/>
      <name val="Arial"/>
      <family val="2"/>
    </font>
    <font>
      <b/>
      <sz val="12"/>
      <name val="Arial"/>
      <family val="2"/>
    </font>
    <font>
      <sz val="10"/>
      <name val="Arial"/>
      <family val="2"/>
    </font>
    <font>
      <b/>
      <sz val="11"/>
      <name val="Arial"/>
      <family val="2"/>
    </font>
    <font>
      <sz val="10"/>
      <name val="Arial"/>
      <family val="2"/>
    </font>
    <font>
      <sz val="10"/>
      <color rgb="FFFF0000"/>
      <name val="Arial"/>
      <family val="2"/>
    </font>
  </fonts>
  <fills count="9">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indexed="13"/>
        <bgColor indexed="64"/>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8" tint="0.59999389629810485"/>
        <bgColor indexed="64"/>
      </patternFill>
    </fill>
  </fills>
  <borders count="1">
    <border>
      <left/>
      <right/>
      <top/>
      <bottom/>
      <diagonal/>
    </border>
  </borders>
  <cellStyleXfs count="3">
    <xf numFmtId="0" fontId="0" fillId="0" borderId="0"/>
    <xf numFmtId="0" fontId="4" fillId="0" borderId="0"/>
    <xf numFmtId="0" fontId="1" fillId="0" borderId="0"/>
  </cellStyleXfs>
  <cellXfs count="92">
    <xf numFmtId="0" fontId="0" fillId="0" borderId="0" xfId="0"/>
    <xf numFmtId="0" fontId="4" fillId="2" borderId="0" xfId="0" applyFont="1" applyFill="1"/>
    <xf numFmtId="0" fontId="2" fillId="0" borderId="0" xfId="2" applyFont="1"/>
    <xf numFmtId="4" fontId="2" fillId="0" borderId="0" xfId="2" applyNumberFormat="1" applyFont="1"/>
    <xf numFmtId="0" fontId="5" fillId="0" borderId="0" xfId="2" applyFont="1"/>
    <xf numFmtId="4" fontId="5" fillId="0" borderId="0" xfId="2" applyNumberFormat="1" applyFont="1"/>
    <xf numFmtId="0" fontId="6" fillId="0" borderId="0" xfId="2" applyFont="1"/>
    <xf numFmtId="0" fontId="6" fillId="0" borderId="0" xfId="2" applyFont="1" applyAlignment="1">
      <alignment horizontal="center"/>
    </xf>
    <xf numFmtId="4" fontId="6" fillId="0" borderId="0" xfId="2" applyNumberFormat="1" applyFont="1" applyAlignment="1">
      <alignment horizontal="center"/>
    </xf>
    <xf numFmtId="0" fontId="5" fillId="0" borderId="0" xfId="2" applyFont="1" applyAlignment="1">
      <alignment wrapText="1"/>
    </xf>
    <xf numFmtId="0" fontId="6" fillId="4" borderId="0" xfId="2" applyFont="1" applyFill="1"/>
    <xf numFmtId="4" fontId="6" fillId="0" borderId="0" xfId="2" applyNumberFormat="1" applyFont="1"/>
    <xf numFmtId="4" fontId="6" fillId="4" borderId="0" xfId="2" applyNumberFormat="1" applyFont="1" applyFill="1"/>
    <xf numFmtId="0" fontId="7" fillId="0" borderId="0" xfId="2" applyFont="1"/>
    <xf numFmtId="0" fontId="4" fillId="5" borderId="0" xfId="1" applyFill="1"/>
    <xf numFmtId="0" fontId="3" fillId="5" borderId="0" xfId="1" applyFont="1" applyFill="1"/>
    <xf numFmtId="49" fontId="4" fillId="5" borderId="0" xfId="1" applyNumberFormat="1" applyFill="1" applyAlignment="1">
      <alignment horizontal="right" vertical="top"/>
    </xf>
    <xf numFmtId="0" fontId="4" fillId="5" borderId="0" xfId="1" applyFill="1" applyAlignment="1">
      <alignment horizontal="right" vertical="top"/>
    </xf>
    <xf numFmtId="0" fontId="10" fillId="2" borderId="0" xfId="0" applyFont="1" applyFill="1"/>
    <xf numFmtId="0" fontId="11" fillId="2" borderId="0" xfId="0" applyFont="1" applyFill="1" applyAlignment="1">
      <alignment vertical="center"/>
    </xf>
    <xf numFmtId="0" fontId="12" fillId="2" borderId="0" xfId="0" applyFont="1" applyFill="1"/>
    <xf numFmtId="0" fontId="12" fillId="2" borderId="0" xfId="0" applyFont="1" applyFill="1" applyAlignment="1">
      <alignment horizontal="left" vertical="center" indent="1"/>
    </xf>
    <xf numFmtId="4" fontId="12" fillId="2" borderId="0" xfId="0" applyNumberFormat="1" applyFont="1" applyFill="1" applyAlignment="1">
      <alignment horizontal="right" vertical="center" indent="1"/>
    </xf>
    <xf numFmtId="4" fontId="12" fillId="2" borderId="0" xfId="0" applyNumberFormat="1" applyFont="1" applyFill="1"/>
    <xf numFmtId="0" fontId="12" fillId="2" borderId="0" xfId="0" applyFont="1" applyFill="1" applyAlignment="1">
      <alignment horizontal="right" vertical="center" indent="1"/>
    </xf>
    <xf numFmtId="0" fontId="13" fillId="2" borderId="0" xfId="0" applyFont="1" applyFill="1" applyAlignment="1">
      <alignment horizontal="left" vertical="center" indent="1"/>
    </xf>
    <xf numFmtId="0" fontId="14" fillId="2" borderId="0" xfId="0" applyFont="1" applyFill="1"/>
    <xf numFmtId="0" fontId="14" fillId="5" borderId="0" xfId="0" applyFont="1" applyFill="1" applyAlignment="1" applyProtection="1">
      <alignment horizontal="left" vertical="center" indent="1"/>
      <protection locked="0"/>
    </xf>
    <xf numFmtId="4" fontId="14" fillId="2" borderId="0" xfId="0" applyNumberFormat="1" applyFont="1" applyFill="1" applyAlignment="1">
      <alignment horizontal="right" vertical="center" indent="1"/>
    </xf>
    <xf numFmtId="4" fontId="14" fillId="2" borderId="0" xfId="0" applyNumberFormat="1" applyFont="1" applyFill="1"/>
    <xf numFmtId="0" fontId="14" fillId="2" borderId="0" xfId="0" applyFont="1" applyFill="1" applyAlignment="1">
      <alignment horizontal="right" vertical="center" indent="1"/>
    </xf>
    <xf numFmtId="0" fontId="14" fillId="2" borderId="0" xfId="0" applyFont="1" applyFill="1" applyAlignment="1">
      <alignment horizontal="left" vertical="center" indent="1"/>
    </xf>
    <xf numFmtId="0" fontId="15" fillId="6" borderId="0" xfId="0" applyFont="1" applyFill="1" applyAlignment="1">
      <alignment horizontal="center" vertical="center"/>
    </xf>
    <xf numFmtId="0" fontId="16" fillId="2" borderId="0" xfId="0" applyFont="1" applyFill="1"/>
    <xf numFmtId="0" fontId="16" fillId="2" borderId="0" xfId="0" applyFont="1" applyFill="1" applyAlignment="1">
      <alignment horizontal="left" vertical="center" indent="1"/>
    </xf>
    <xf numFmtId="14" fontId="15" fillId="6" borderId="0" xfId="0" applyNumberFormat="1" applyFont="1" applyFill="1" applyAlignment="1">
      <alignment horizontal="center" vertical="center"/>
    </xf>
    <xf numFmtId="14" fontId="16" fillId="2" borderId="0" xfId="0" applyNumberFormat="1" applyFont="1" applyFill="1" applyAlignment="1">
      <alignment horizontal="center"/>
    </xf>
    <xf numFmtId="0" fontId="15" fillId="2" borderId="0" xfId="0" applyFont="1" applyFill="1" applyAlignment="1">
      <alignment horizontal="center" vertical="center"/>
    </xf>
    <xf numFmtId="14" fontId="15" fillId="2" borderId="0" xfId="0" applyNumberFormat="1" applyFont="1" applyFill="1" applyAlignment="1">
      <alignment horizontal="center" vertical="center"/>
    </xf>
    <xf numFmtId="0" fontId="16" fillId="3" borderId="0" xfId="0" applyFont="1" applyFill="1" applyAlignment="1">
      <alignment horizontal="right" vertical="center" indent="1"/>
    </xf>
    <xf numFmtId="4" fontId="16" fillId="3" borderId="0" xfId="0" applyNumberFormat="1" applyFont="1" applyFill="1" applyAlignment="1">
      <alignment horizontal="left" vertical="center" indent="1"/>
    </xf>
    <xf numFmtId="4" fontId="16" fillId="0" borderId="0" xfId="0" applyNumberFormat="1" applyFont="1" applyAlignment="1" applyProtection="1">
      <alignment horizontal="right" vertical="center" indent="1"/>
      <protection locked="0"/>
    </xf>
    <xf numFmtId="4" fontId="16" fillId="2" borderId="0" xfId="0" applyNumberFormat="1" applyFont="1" applyFill="1"/>
    <xf numFmtId="4" fontId="16" fillId="2" borderId="0" xfId="0" applyNumberFormat="1" applyFont="1" applyFill="1" applyAlignment="1">
      <alignment horizontal="right" vertical="center" indent="1"/>
    </xf>
    <xf numFmtId="4" fontId="16" fillId="3" borderId="0" xfId="0" applyNumberFormat="1" applyFont="1" applyFill="1" applyAlignment="1">
      <alignment horizontal="left" vertical="center" wrapText="1" indent="1"/>
    </xf>
    <xf numFmtId="0" fontId="16" fillId="2" borderId="0" xfId="0" applyFont="1" applyFill="1" applyAlignment="1">
      <alignment horizontal="right" vertical="center" indent="1"/>
    </xf>
    <xf numFmtId="0" fontId="16" fillId="3" borderId="0" xfId="0" applyFont="1" applyFill="1" applyAlignment="1">
      <alignment horizontal="center" vertical="center" wrapText="1"/>
    </xf>
    <xf numFmtId="4" fontId="16" fillId="2" borderId="0" xfId="0" applyNumberFormat="1" applyFont="1" applyFill="1" applyAlignment="1">
      <alignment horizontal="left" vertical="center" indent="1"/>
    </xf>
    <xf numFmtId="4" fontId="10" fillId="3" borderId="0" xfId="0" applyNumberFormat="1" applyFont="1" applyFill="1" applyAlignment="1">
      <alignment horizontal="left" vertical="center" wrapText="1" indent="1"/>
    </xf>
    <xf numFmtId="4" fontId="10" fillId="0" borderId="0" xfId="0" applyNumberFormat="1" applyFont="1" applyAlignment="1" applyProtection="1">
      <alignment horizontal="right" vertical="center" indent="1"/>
      <protection locked="0"/>
    </xf>
    <xf numFmtId="4" fontId="10" fillId="2" borderId="0" xfId="0" applyNumberFormat="1" applyFont="1" applyFill="1"/>
    <xf numFmtId="4" fontId="10" fillId="2" borderId="0" xfId="0" applyNumberFormat="1" applyFont="1" applyFill="1" applyAlignment="1">
      <alignment horizontal="right" vertical="center" indent="1"/>
    </xf>
    <xf numFmtId="0" fontId="10" fillId="2" borderId="0" xfId="0" applyFont="1" applyFill="1" applyAlignment="1">
      <alignment horizontal="right" vertical="center" indent="1"/>
    </xf>
    <xf numFmtId="0" fontId="10" fillId="2" borderId="0" xfId="0" applyFont="1" applyFill="1" applyAlignment="1">
      <alignment horizontal="left" vertical="center" indent="1"/>
    </xf>
    <xf numFmtId="0" fontId="8" fillId="2" borderId="0" xfId="0" applyFont="1" applyFill="1"/>
    <xf numFmtId="0" fontId="1" fillId="2" borderId="0" xfId="0" applyFont="1" applyFill="1"/>
    <xf numFmtId="4" fontId="1" fillId="2" borderId="0" xfId="0" applyNumberFormat="1" applyFont="1" applyFill="1"/>
    <xf numFmtId="4" fontId="1" fillId="2" borderId="0" xfId="0" applyNumberFormat="1" applyFont="1" applyFill="1" applyAlignment="1">
      <alignment horizontal="right" vertical="center" indent="1"/>
    </xf>
    <xf numFmtId="0" fontId="1" fillId="2" borderId="0" xfId="0" applyFont="1" applyFill="1" applyAlignment="1">
      <alignment horizontal="right" vertical="center" indent="1"/>
    </xf>
    <xf numFmtId="4" fontId="1" fillId="3" borderId="0" xfId="0" applyNumberFormat="1" applyFont="1" applyFill="1" applyAlignment="1">
      <alignment horizontal="left" vertical="center" wrapText="1" indent="1"/>
    </xf>
    <xf numFmtId="4" fontId="0" fillId="3" borderId="0" xfId="0" applyNumberFormat="1" applyFill="1" applyAlignment="1">
      <alignment horizontal="left" vertical="center" wrapText="1" indent="1"/>
    </xf>
    <xf numFmtId="4" fontId="6" fillId="7" borderId="0" xfId="2" applyNumberFormat="1" applyFont="1" applyFill="1"/>
    <xf numFmtId="49" fontId="4" fillId="5" borderId="0" xfId="1" applyNumberFormat="1" applyFill="1" applyAlignment="1">
      <alignment horizontal="right" vertical="top" wrapText="1"/>
    </xf>
    <xf numFmtId="0" fontId="4" fillId="5" borderId="0" xfId="1" applyFill="1" applyAlignment="1">
      <alignment wrapText="1"/>
    </xf>
    <xf numFmtId="4" fontId="1" fillId="3" borderId="0" xfId="0" applyNumberFormat="1" applyFont="1" applyFill="1" applyAlignment="1">
      <alignment horizontal="left" vertical="center" indent="1"/>
    </xf>
    <xf numFmtId="0" fontId="1" fillId="3" borderId="0" xfId="0" applyFont="1" applyFill="1" applyAlignment="1">
      <alignment horizontal="right" vertical="center" indent="1"/>
    </xf>
    <xf numFmtId="4" fontId="17" fillId="0" borderId="0" xfId="2" applyNumberFormat="1" applyFont="1"/>
    <xf numFmtId="0" fontId="17" fillId="0" borderId="0" xfId="2" applyFont="1"/>
    <xf numFmtId="0" fontId="1" fillId="0" borderId="0" xfId="2" applyAlignment="1">
      <alignment wrapText="1"/>
    </xf>
    <xf numFmtId="0" fontId="1" fillId="0" borderId="0" xfId="2"/>
    <xf numFmtId="4" fontId="1" fillId="0" borderId="0" xfId="2" applyNumberFormat="1"/>
    <xf numFmtId="0" fontId="6" fillId="8" borderId="0" xfId="2" applyFont="1" applyFill="1" applyAlignment="1">
      <alignment wrapText="1"/>
    </xf>
    <xf numFmtId="4" fontId="5" fillId="8" borderId="0" xfId="2" applyNumberFormat="1" applyFont="1" applyFill="1"/>
    <xf numFmtId="4" fontId="6" fillId="8" borderId="0" xfId="2" applyNumberFormat="1" applyFont="1" applyFill="1"/>
    <xf numFmtId="0" fontId="1" fillId="5" borderId="0" xfId="0" applyFont="1" applyFill="1" applyAlignment="1" applyProtection="1">
      <alignment horizontal="left" vertical="center" indent="1"/>
      <protection locked="0"/>
    </xf>
    <xf numFmtId="4" fontId="1" fillId="2" borderId="0" xfId="0" applyNumberFormat="1" applyFont="1" applyFill="1" applyAlignment="1">
      <alignment horizontal="left" vertical="center" indent="1"/>
    </xf>
    <xf numFmtId="0" fontId="1" fillId="2" borderId="0" xfId="0" applyFont="1" applyFill="1" applyAlignment="1">
      <alignment horizontal="left" vertical="center" indent="1"/>
    </xf>
    <xf numFmtId="0" fontId="1" fillId="2" borderId="0" xfId="0" quotePrefix="1" applyFont="1" applyFill="1" applyAlignment="1">
      <alignment horizontal="left" vertical="center" indent="1"/>
    </xf>
    <xf numFmtId="1" fontId="6" fillId="0" borderId="0" xfId="2" applyNumberFormat="1" applyFont="1" applyAlignment="1">
      <alignment horizontal="center"/>
    </xf>
    <xf numFmtId="0" fontId="4" fillId="0" borderId="0" xfId="0" applyFont="1"/>
    <xf numFmtId="0" fontId="6" fillId="2" borderId="0" xfId="0" applyFont="1" applyFill="1" applyAlignment="1">
      <alignment horizontal="left" wrapText="1"/>
    </xf>
    <xf numFmtId="0" fontId="4" fillId="5" borderId="0" xfId="1" quotePrefix="1" applyFill="1" applyAlignment="1">
      <alignment horizontal="right"/>
    </xf>
    <xf numFmtId="0" fontId="4"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left" vertical="top" wrapText="1"/>
    </xf>
    <xf numFmtId="0" fontId="4" fillId="5" borderId="0" xfId="1" applyFill="1" applyAlignment="1">
      <alignment vertical="top" wrapText="1"/>
    </xf>
    <xf numFmtId="0" fontId="3" fillId="5" borderId="0" xfId="1" applyFont="1" applyFill="1" applyAlignment="1">
      <alignment vertical="top" wrapText="1"/>
    </xf>
    <xf numFmtId="0" fontId="1" fillId="3" borderId="0" xfId="0" applyFont="1" applyFill="1" applyAlignment="1">
      <alignment horizontal="left" vertical="center" wrapText="1" indent="1"/>
    </xf>
    <xf numFmtId="0" fontId="10" fillId="3" borderId="0" xfId="0" applyFont="1" applyFill="1" applyAlignment="1">
      <alignment horizontal="left" vertical="center" wrapText="1" indent="1"/>
    </xf>
    <xf numFmtId="0" fontId="9" fillId="2" borderId="0" xfId="0" applyFont="1" applyFill="1" applyAlignment="1">
      <alignment horizontal="left" vertical="center" wrapText="1"/>
    </xf>
    <xf numFmtId="4" fontId="6" fillId="2" borderId="0" xfId="0" applyNumberFormat="1" applyFont="1" applyFill="1" applyAlignment="1">
      <alignment horizontal="left" vertical="center" wrapText="1"/>
    </xf>
    <xf numFmtId="0" fontId="1" fillId="0" borderId="0" xfId="0" applyFont="1" applyAlignment="1">
      <alignment vertical="center"/>
    </xf>
  </cellXfs>
  <cellStyles count="3">
    <cellStyle name="Standard" xfId="0" builtinId="0"/>
    <cellStyle name="Standard_Geldflussrechnung_Wegleitung_Tool" xfId="1" xr:uid="{00000000-0005-0000-0000-000001000000}"/>
    <cellStyle name="Standard_GF-Rechnung-Beispiel HRM2 9.11.09"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19</xdr:row>
      <xdr:rowOff>19050</xdr:rowOff>
    </xdr:from>
    <xdr:to>
      <xdr:col>7</xdr:col>
      <xdr:colOff>704849</xdr:colOff>
      <xdr:row>28</xdr:row>
      <xdr:rowOff>136526</xdr:rowOff>
    </xdr:to>
    <xdr:pic>
      <xdr:nvPicPr>
        <xdr:cNvPr id="8" name="Grafik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a:srcRect l="1363" t="62315" r="61344" b="18835"/>
        <a:stretch/>
      </xdr:blipFill>
      <xdr:spPr bwMode="auto">
        <a:xfrm>
          <a:off x="381000" y="5619750"/>
          <a:ext cx="4524374" cy="1746250"/>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704850</xdr:colOff>
      <xdr:row>21</xdr:row>
      <xdr:rowOff>133350</xdr:rowOff>
    </xdr:from>
    <xdr:to>
      <xdr:col>7</xdr:col>
      <xdr:colOff>59266</xdr:colOff>
      <xdr:row>23</xdr:row>
      <xdr:rowOff>94192</xdr:rowOff>
    </xdr:to>
    <xdr:sp macro="" textlink="">
      <xdr:nvSpPr>
        <xdr:cNvPr id="9" name="Rectangle 12">
          <a:extLst>
            <a:ext uri="{FF2B5EF4-FFF2-40B4-BE49-F238E27FC236}">
              <a16:creationId xmlns:a16="http://schemas.microsoft.com/office/drawing/2014/main" id="{00000000-0008-0000-0000-000009000000}"/>
            </a:ext>
          </a:extLst>
        </xdr:cNvPr>
        <xdr:cNvSpPr>
          <a:spLocks noChangeArrowheads="1"/>
        </xdr:cNvSpPr>
      </xdr:nvSpPr>
      <xdr:spPr bwMode="auto">
        <a:xfrm>
          <a:off x="3381375" y="6096000"/>
          <a:ext cx="878416" cy="322792"/>
        </a:xfrm>
        <a:prstGeom prst="rect">
          <a:avLst/>
        </a:prstGeom>
        <a:noFill/>
        <a:ln w="25400">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236220</xdr:colOff>
      <xdr:row>37</xdr:row>
      <xdr:rowOff>106680</xdr:rowOff>
    </xdr:from>
    <xdr:to>
      <xdr:col>8</xdr:col>
      <xdr:colOff>502920</xdr:colOff>
      <xdr:row>56</xdr:row>
      <xdr:rowOff>99060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236220" y="10523220"/>
          <a:ext cx="5425440" cy="3177540"/>
        </a:xfrm>
        <a:prstGeom prst="rect">
          <a:avLst/>
        </a:prstGeom>
      </xdr:spPr>
    </xdr:pic>
    <xdr:clientData/>
  </xdr:twoCellAnchor>
  <xdr:twoCellAnchor>
    <xdr:from>
      <xdr:col>4</xdr:col>
      <xdr:colOff>388620</xdr:colOff>
      <xdr:row>35</xdr:row>
      <xdr:rowOff>22860</xdr:rowOff>
    </xdr:from>
    <xdr:to>
      <xdr:col>6</xdr:col>
      <xdr:colOff>731520</xdr:colOff>
      <xdr:row>49</xdr:row>
      <xdr:rowOff>99060</xdr:rowOff>
    </xdr:to>
    <xdr:cxnSp macro="">
      <xdr:nvCxnSpPr>
        <xdr:cNvPr id="5" name="Gerade Verbindung mit Pfeil 4">
          <a:extLst>
            <a:ext uri="{FF2B5EF4-FFF2-40B4-BE49-F238E27FC236}">
              <a16:creationId xmlns:a16="http://schemas.microsoft.com/office/drawing/2014/main" id="{00000000-0008-0000-0000-000005000000}"/>
            </a:ext>
          </a:extLst>
        </xdr:cNvPr>
        <xdr:cNvCxnSpPr/>
      </xdr:nvCxnSpPr>
      <xdr:spPr>
        <a:xfrm>
          <a:off x="2377440" y="10104120"/>
          <a:ext cx="1927860" cy="242316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63</xdr:row>
      <xdr:rowOff>76200</xdr:rowOff>
    </xdr:from>
    <xdr:to>
      <xdr:col>8</xdr:col>
      <xdr:colOff>525780</xdr:colOff>
      <xdr:row>82</xdr:row>
      <xdr:rowOff>137160</xdr:rowOff>
    </xdr:to>
    <xdr:pic>
      <xdr:nvPicPr>
        <xdr:cNvPr id="10" name="Grafik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3"/>
        <a:stretch>
          <a:fillRect/>
        </a:stretch>
      </xdr:blipFill>
      <xdr:spPr>
        <a:xfrm>
          <a:off x="266700" y="14851380"/>
          <a:ext cx="5417820" cy="3246120"/>
        </a:xfrm>
        <a:prstGeom prst="rect">
          <a:avLst/>
        </a:prstGeom>
      </xdr:spPr>
    </xdr:pic>
    <xdr:clientData/>
  </xdr:twoCellAnchor>
  <xdr:twoCellAnchor>
    <xdr:from>
      <xdr:col>4</xdr:col>
      <xdr:colOff>160020</xdr:colOff>
      <xdr:row>60</xdr:row>
      <xdr:rowOff>15240</xdr:rowOff>
    </xdr:from>
    <xdr:to>
      <xdr:col>7</xdr:col>
      <xdr:colOff>579120</xdr:colOff>
      <xdr:row>75</xdr:row>
      <xdr:rowOff>114300</xdr:rowOff>
    </xdr:to>
    <xdr:cxnSp macro="">
      <xdr:nvCxnSpPr>
        <xdr:cNvPr id="11" name="Gerade Verbindung mit Pfeil 10">
          <a:extLst>
            <a:ext uri="{FF2B5EF4-FFF2-40B4-BE49-F238E27FC236}">
              <a16:creationId xmlns:a16="http://schemas.microsoft.com/office/drawing/2014/main" id="{00000000-0008-0000-0000-00000B000000}"/>
            </a:ext>
          </a:extLst>
        </xdr:cNvPr>
        <xdr:cNvCxnSpPr/>
      </xdr:nvCxnSpPr>
      <xdr:spPr>
        <a:xfrm>
          <a:off x="2148840" y="11620500"/>
          <a:ext cx="2796540" cy="2621280"/>
        </a:xfrm>
        <a:prstGeom prst="straightConnector1">
          <a:avLst/>
        </a:prstGeom>
        <a:ln w="317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I61"/>
  <sheetViews>
    <sheetView showGridLines="0" zoomScale="140" zoomScaleNormal="140" workbookViewId="0">
      <selection activeCell="C2" sqref="C2"/>
    </sheetView>
  </sheetViews>
  <sheetFormatPr baseColWidth="10" defaultRowHeight="12.75" x14ac:dyDescent="0.2"/>
  <cols>
    <col min="1" max="1" width="3.85546875" customWidth="1"/>
    <col min="2" max="2" width="2" customWidth="1"/>
  </cols>
  <sheetData>
    <row r="1" spans="1:9" ht="15" x14ac:dyDescent="0.25">
      <c r="A1" s="15" t="s">
        <v>136</v>
      </c>
      <c r="B1" s="15"/>
      <c r="C1" s="15"/>
      <c r="D1" s="14"/>
      <c r="E1" s="14"/>
      <c r="F1" s="14"/>
      <c r="G1" s="14"/>
      <c r="H1" s="14"/>
      <c r="I1" s="14"/>
    </row>
    <row r="2" spans="1:9" ht="14.25" x14ac:dyDescent="0.2">
      <c r="A2" s="14"/>
      <c r="B2" s="14"/>
      <c r="C2" s="14"/>
      <c r="D2" s="14"/>
      <c r="E2" s="14"/>
      <c r="F2" s="14"/>
      <c r="G2" s="14"/>
      <c r="H2" s="14"/>
      <c r="I2" s="14"/>
    </row>
    <row r="3" spans="1:9" ht="15" x14ac:dyDescent="0.25">
      <c r="A3" s="81" t="s">
        <v>147</v>
      </c>
      <c r="B3" s="14"/>
      <c r="C3" s="15" t="s">
        <v>148</v>
      </c>
      <c r="D3" s="14"/>
      <c r="E3" s="14"/>
      <c r="F3" s="14"/>
      <c r="G3" s="14"/>
      <c r="H3" s="14"/>
      <c r="I3" s="14"/>
    </row>
    <row r="4" spans="1:9" ht="15" x14ac:dyDescent="0.25">
      <c r="A4" s="14"/>
      <c r="B4" s="14"/>
      <c r="C4" s="15" t="s">
        <v>149</v>
      </c>
      <c r="D4" s="14"/>
      <c r="E4" s="14"/>
      <c r="F4" s="14"/>
      <c r="G4" s="14"/>
      <c r="H4" s="14"/>
      <c r="I4" s="14"/>
    </row>
    <row r="5" spans="1:9" ht="14.25" x14ac:dyDescent="0.2">
      <c r="A5" s="14"/>
      <c r="B5" s="14"/>
      <c r="C5" s="14"/>
      <c r="D5" s="14"/>
      <c r="E5" s="14"/>
      <c r="F5" s="14"/>
      <c r="G5" s="14"/>
      <c r="H5" s="14"/>
      <c r="I5" s="14"/>
    </row>
    <row r="6" spans="1:9" ht="141.6" customHeight="1" x14ac:dyDescent="0.2">
      <c r="A6" s="14"/>
      <c r="B6" s="14"/>
      <c r="C6" s="82" t="s">
        <v>151</v>
      </c>
      <c r="D6" s="83"/>
      <c r="E6" s="83"/>
      <c r="F6" s="83"/>
      <c r="G6" s="83"/>
      <c r="H6" s="83"/>
      <c r="I6" s="83"/>
    </row>
    <row r="7" spans="1:9" ht="14.25" x14ac:dyDescent="0.2">
      <c r="A7" s="14"/>
      <c r="B7" s="14"/>
      <c r="C7" s="14"/>
      <c r="D7" s="14"/>
      <c r="E7" s="14"/>
      <c r="F7" s="14"/>
      <c r="G7" s="14"/>
      <c r="H7" s="14"/>
      <c r="I7" s="14"/>
    </row>
    <row r="8" spans="1:9" ht="135.6" customHeight="1" x14ac:dyDescent="0.2">
      <c r="A8" s="14"/>
      <c r="B8" s="14"/>
      <c r="C8" s="82" t="s">
        <v>150</v>
      </c>
      <c r="D8" s="83"/>
      <c r="E8" s="83"/>
      <c r="F8" s="83"/>
      <c r="G8" s="83"/>
      <c r="H8" s="83"/>
      <c r="I8" s="83"/>
    </row>
    <row r="9" spans="1:9" ht="14.25" x14ac:dyDescent="0.2">
      <c r="A9" s="14"/>
      <c r="B9" s="14"/>
      <c r="C9" s="14"/>
      <c r="D9" s="14"/>
      <c r="E9" s="14"/>
      <c r="F9" s="14"/>
      <c r="G9" s="14"/>
      <c r="H9" s="14"/>
      <c r="I9" s="14"/>
    </row>
    <row r="10" spans="1:9" ht="14.25" x14ac:dyDescent="0.2">
      <c r="A10" s="16" t="s">
        <v>26</v>
      </c>
      <c r="B10" s="16"/>
      <c r="C10" s="14" t="s">
        <v>118</v>
      </c>
      <c r="D10" s="14"/>
      <c r="E10" s="14"/>
      <c r="F10" s="14"/>
      <c r="G10" s="14"/>
      <c r="H10" s="14"/>
      <c r="I10" s="14"/>
    </row>
    <row r="11" spans="1:9" ht="14.25" x14ac:dyDescent="0.2">
      <c r="A11" s="16"/>
      <c r="B11" s="16"/>
      <c r="C11" s="14" t="s">
        <v>117</v>
      </c>
      <c r="D11" s="14"/>
      <c r="E11" s="14"/>
      <c r="F11" s="14"/>
      <c r="G11" s="14"/>
      <c r="H11" s="14"/>
      <c r="I11" s="14"/>
    </row>
    <row r="12" spans="1:9" ht="14.25" x14ac:dyDescent="0.2">
      <c r="A12" s="16"/>
      <c r="B12" s="16"/>
      <c r="C12" s="14"/>
      <c r="D12" s="14"/>
      <c r="E12" s="14"/>
      <c r="F12" s="14"/>
      <c r="G12" s="14"/>
      <c r="H12" s="14"/>
      <c r="I12" s="14"/>
    </row>
    <row r="13" spans="1:9" ht="28.15" customHeight="1" x14ac:dyDescent="0.2">
      <c r="A13" s="62" t="s">
        <v>27</v>
      </c>
      <c r="B13" s="62"/>
      <c r="C13" s="86" t="s">
        <v>101</v>
      </c>
      <c r="D13" s="86"/>
      <c r="E13" s="86"/>
      <c r="F13" s="86"/>
      <c r="G13" s="86"/>
      <c r="H13" s="86"/>
      <c r="I13" s="63"/>
    </row>
    <row r="14" spans="1:9" ht="14.25" x14ac:dyDescent="0.2">
      <c r="A14" s="16"/>
      <c r="B14" s="16"/>
      <c r="C14" s="14"/>
      <c r="D14" s="14"/>
      <c r="E14" s="14"/>
      <c r="F14" s="14"/>
      <c r="G14" s="14"/>
      <c r="H14" s="14"/>
      <c r="I14" s="14"/>
    </row>
    <row r="15" spans="1:9" ht="15" x14ac:dyDescent="0.2">
      <c r="A15" s="16" t="s">
        <v>28</v>
      </c>
      <c r="B15" s="16"/>
      <c r="C15" s="86" t="s">
        <v>119</v>
      </c>
      <c r="D15" s="86"/>
      <c r="E15" s="86"/>
      <c r="F15" s="86"/>
      <c r="G15" s="86"/>
      <c r="H15" s="86"/>
      <c r="I15" s="14"/>
    </row>
    <row r="16" spans="1:9" ht="14.25" x14ac:dyDescent="0.2">
      <c r="A16" s="16"/>
      <c r="B16" s="16"/>
      <c r="C16" s="14"/>
      <c r="D16" s="14"/>
      <c r="E16" s="14"/>
      <c r="F16" s="14"/>
      <c r="G16" s="14"/>
      <c r="H16" s="14"/>
      <c r="I16" s="14"/>
    </row>
    <row r="17" spans="1:9" ht="72.599999999999994" customHeight="1" x14ac:dyDescent="0.2">
      <c r="A17" s="16" t="s">
        <v>29</v>
      </c>
      <c r="B17" s="16"/>
      <c r="C17" s="85" t="s">
        <v>120</v>
      </c>
      <c r="D17" s="85"/>
      <c r="E17" s="85"/>
      <c r="F17" s="85"/>
      <c r="G17" s="85"/>
      <c r="H17" s="85"/>
      <c r="I17" s="14"/>
    </row>
    <row r="18" spans="1:9" ht="14.25" x14ac:dyDescent="0.2">
      <c r="A18" s="16"/>
      <c r="B18" s="16"/>
      <c r="C18" s="14"/>
      <c r="D18" s="14"/>
      <c r="E18" s="14"/>
      <c r="F18" s="14"/>
      <c r="G18" s="14"/>
      <c r="H18" s="14"/>
      <c r="I18" s="14"/>
    </row>
    <row r="19" spans="1:9" ht="50.25" customHeight="1" x14ac:dyDescent="0.2">
      <c r="A19" s="16" t="s">
        <v>30</v>
      </c>
      <c r="B19" s="16"/>
      <c r="C19" s="85" t="s">
        <v>32</v>
      </c>
      <c r="D19" s="85"/>
      <c r="E19" s="85"/>
      <c r="F19" s="85"/>
      <c r="G19" s="85"/>
      <c r="H19" s="85"/>
      <c r="I19" s="14"/>
    </row>
    <row r="20" spans="1:9" ht="14.25" x14ac:dyDescent="0.2">
      <c r="A20" s="17"/>
      <c r="B20" s="17"/>
      <c r="C20" s="14"/>
      <c r="D20" s="14"/>
      <c r="E20" s="14"/>
      <c r="F20" s="14"/>
      <c r="G20" s="14"/>
      <c r="H20" s="14"/>
      <c r="I20" s="14"/>
    </row>
    <row r="21" spans="1:9" ht="14.25" x14ac:dyDescent="0.2">
      <c r="A21" s="17"/>
      <c r="B21" s="17"/>
      <c r="C21" s="14"/>
      <c r="D21" s="14"/>
      <c r="E21" s="14"/>
      <c r="F21" s="14"/>
      <c r="G21" s="14"/>
      <c r="H21" s="14"/>
      <c r="I21" s="14"/>
    </row>
    <row r="22" spans="1:9" ht="14.25" x14ac:dyDescent="0.2">
      <c r="A22" s="17"/>
      <c r="B22" s="17"/>
      <c r="C22" s="14"/>
      <c r="D22" s="14"/>
      <c r="E22" s="14"/>
      <c r="F22" s="14"/>
      <c r="G22" s="14"/>
      <c r="H22" s="14"/>
      <c r="I22" s="14"/>
    </row>
    <row r="23" spans="1:9" ht="14.25" x14ac:dyDescent="0.2">
      <c r="A23" s="17"/>
      <c r="B23" s="17"/>
      <c r="C23" s="14"/>
      <c r="D23" s="14"/>
      <c r="E23" s="14"/>
      <c r="F23" s="14"/>
      <c r="G23" s="14"/>
      <c r="H23" s="14"/>
      <c r="I23" s="14"/>
    </row>
    <row r="24" spans="1:9" ht="14.25" x14ac:dyDescent="0.2">
      <c r="A24" s="17"/>
      <c r="B24" s="17"/>
      <c r="C24" s="14"/>
      <c r="D24" s="14"/>
      <c r="E24" s="14"/>
      <c r="F24" s="14"/>
      <c r="G24" s="14"/>
      <c r="H24" s="14"/>
      <c r="I24" s="14"/>
    </row>
    <row r="25" spans="1:9" ht="14.25" x14ac:dyDescent="0.2">
      <c r="A25" s="17"/>
      <c r="B25" s="17"/>
      <c r="C25" s="14"/>
      <c r="D25" s="14"/>
      <c r="E25" s="14"/>
      <c r="F25" s="14"/>
      <c r="G25" s="14"/>
      <c r="H25" s="14"/>
      <c r="I25" s="14"/>
    </row>
    <row r="26" spans="1:9" ht="14.25" x14ac:dyDescent="0.2">
      <c r="A26" s="17"/>
      <c r="B26" s="17"/>
      <c r="C26" s="14"/>
      <c r="D26" s="14"/>
      <c r="E26" s="14"/>
      <c r="F26" s="14"/>
      <c r="G26" s="14"/>
      <c r="H26" s="14"/>
      <c r="I26" s="14"/>
    </row>
    <row r="27" spans="1:9" ht="14.25" x14ac:dyDescent="0.2">
      <c r="A27" s="17"/>
      <c r="B27" s="17"/>
      <c r="C27" s="14"/>
      <c r="D27" s="14"/>
      <c r="E27" s="14"/>
      <c r="F27" s="14"/>
      <c r="G27" s="14"/>
      <c r="H27" s="14"/>
      <c r="I27" s="14"/>
    </row>
    <row r="28" spans="1:9" ht="14.25" x14ac:dyDescent="0.2">
      <c r="A28" s="17"/>
      <c r="B28" s="17"/>
      <c r="C28" s="14"/>
      <c r="D28" s="14"/>
      <c r="E28" s="14"/>
      <c r="F28" s="14"/>
      <c r="G28" s="14"/>
      <c r="H28" s="14"/>
      <c r="I28" s="14"/>
    </row>
    <row r="29" spans="1:9" ht="14.25" x14ac:dyDescent="0.2">
      <c r="A29" s="17"/>
      <c r="B29" s="17"/>
      <c r="C29" s="14"/>
      <c r="D29" s="14"/>
      <c r="E29" s="14"/>
      <c r="F29" s="14"/>
      <c r="G29" s="14"/>
      <c r="H29" s="14"/>
      <c r="I29" s="14"/>
    </row>
    <row r="30" spans="1:9" ht="14.25" x14ac:dyDescent="0.2">
      <c r="A30" s="16"/>
      <c r="B30" s="16"/>
      <c r="C30" s="14"/>
      <c r="D30" s="14"/>
      <c r="E30" s="14"/>
      <c r="F30" s="14"/>
      <c r="G30" s="14"/>
      <c r="H30" s="14"/>
      <c r="I30" s="14"/>
    </row>
    <row r="31" spans="1:9" ht="43.9" customHeight="1" x14ac:dyDescent="0.2">
      <c r="A31" s="16" t="s">
        <v>31</v>
      </c>
      <c r="B31" s="16"/>
      <c r="C31" s="85" t="s">
        <v>33</v>
      </c>
      <c r="D31" s="85"/>
      <c r="E31" s="85"/>
      <c r="F31" s="85"/>
      <c r="G31" s="85"/>
      <c r="H31" s="85"/>
      <c r="I31" s="14"/>
    </row>
    <row r="32" spans="1:9" ht="14.25" x14ac:dyDescent="0.2">
      <c r="A32" s="14"/>
      <c r="B32" s="14"/>
      <c r="C32" s="14"/>
      <c r="D32" s="14"/>
      <c r="E32" s="14"/>
      <c r="F32" s="14"/>
      <c r="G32" s="14"/>
      <c r="H32" s="14"/>
      <c r="I32" s="14"/>
    </row>
    <row r="33" spans="1:8" ht="58.9" customHeight="1" x14ac:dyDescent="0.2">
      <c r="A33" s="16" t="s">
        <v>121</v>
      </c>
      <c r="C33" s="84" t="s">
        <v>122</v>
      </c>
      <c r="D33" s="84"/>
      <c r="E33" s="84"/>
      <c r="F33" s="84"/>
      <c r="G33" s="84"/>
      <c r="H33" s="84"/>
    </row>
    <row r="35" spans="1:8" ht="14.25" x14ac:dyDescent="0.2">
      <c r="C35" s="79" t="s">
        <v>123</v>
      </c>
      <c r="D35" s="79"/>
    </row>
    <row r="60" spans="3:3" ht="14.25" x14ac:dyDescent="0.2">
      <c r="C60" s="79" t="s">
        <v>124</v>
      </c>
    </row>
    <row r="61" spans="3:3" ht="14.25" x14ac:dyDescent="0.2">
      <c r="C61" s="79" t="s">
        <v>125</v>
      </c>
    </row>
  </sheetData>
  <mergeCells count="8">
    <mergeCell ref="C6:I6"/>
    <mergeCell ref="C8:I8"/>
    <mergeCell ref="C33:H33"/>
    <mergeCell ref="C31:H31"/>
    <mergeCell ref="C13:H13"/>
    <mergeCell ref="C15:H15"/>
    <mergeCell ref="C17:H17"/>
    <mergeCell ref="C19:H19"/>
  </mergeCells>
  <pageMargins left="0.70866141732283472" right="0.70866141732283472" top="0.78740157480314965"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B1:L146"/>
  <sheetViews>
    <sheetView tabSelected="1" zoomScaleNormal="100" workbookViewId="0">
      <selection activeCell="D7" sqref="D7"/>
    </sheetView>
  </sheetViews>
  <sheetFormatPr baseColWidth="10" defaultColWidth="11.42578125" defaultRowHeight="12.75" x14ac:dyDescent="0.2"/>
  <cols>
    <col min="1" max="1" width="0.7109375" style="18" customWidth="1"/>
    <col min="2" max="2" width="12.7109375" style="52" bestFit="1" customWidth="1"/>
    <col min="3" max="3" width="1.28515625" style="18" customWidth="1"/>
    <col min="4" max="4" width="52.140625" style="53" customWidth="1"/>
    <col min="5" max="5" width="1.28515625" style="18" customWidth="1"/>
    <col min="6" max="6" width="16.42578125" style="51" customWidth="1"/>
    <col min="7" max="7" width="1" style="50" customWidth="1"/>
    <col min="8" max="8" width="16.42578125" style="51" customWidth="1"/>
    <col min="9" max="9" width="0.7109375" style="18" customWidth="1"/>
    <col min="10" max="10" width="13.42578125" style="18" bestFit="1" customWidth="1"/>
    <col min="11" max="16384" width="11.42578125" style="18"/>
  </cols>
  <sheetData>
    <row r="1" spans="2:8" ht="34.5" customHeight="1" x14ac:dyDescent="0.2">
      <c r="B1" s="89" t="s">
        <v>45</v>
      </c>
      <c r="C1" s="89"/>
      <c r="D1" s="89"/>
      <c r="E1" s="89"/>
      <c r="F1" s="89"/>
      <c r="G1" s="89"/>
      <c r="H1" s="89"/>
    </row>
    <row r="2" spans="2:8" s="20" customFormat="1" ht="9" customHeight="1" x14ac:dyDescent="0.2">
      <c r="B2" s="19"/>
      <c r="D2" s="21"/>
      <c r="F2" s="22"/>
      <c r="G2" s="23"/>
      <c r="H2" s="22"/>
    </row>
    <row r="3" spans="2:8" s="20" customFormat="1" ht="25.15" customHeight="1" x14ac:dyDescent="0.2">
      <c r="B3" s="90" t="s">
        <v>143</v>
      </c>
      <c r="D3" s="21"/>
      <c r="F3" s="22"/>
      <c r="G3" s="23"/>
      <c r="H3" s="22"/>
    </row>
    <row r="4" spans="2:8" s="20" customFormat="1" ht="16.5" customHeight="1" x14ac:dyDescent="0.2">
      <c r="B4" s="91"/>
      <c r="C4" s="23"/>
      <c r="D4" s="74" t="s">
        <v>152</v>
      </c>
      <c r="F4" s="22"/>
      <c r="G4" s="23"/>
      <c r="H4" s="22"/>
    </row>
    <row r="5" spans="2:8" s="20" customFormat="1" ht="16.5" customHeight="1" x14ac:dyDescent="0.2">
      <c r="B5" s="24"/>
      <c r="D5" s="21"/>
      <c r="F5" s="22"/>
      <c r="G5" s="23"/>
      <c r="H5" s="22"/>
    </row>
    <row r="6" spans="2:8" s="26" customFormat="1" ht="16.5" customHeight="1" x14ac:dyDescent="0.2">
      <c r="B6" s="25" t="s">
        <v>0</v>
      </c>
      <c r="D6" s="27">
        <v>2023</v>
      </c>
      <c r="F6" s="28"/>
      <c r="G6" s="29"/>
      <c r="H6" s="28"/>
    </row>
    <row r="7" spans="2:8" s="26" customFormat="1" ht="11.25" customHeight="1" x14ac:dyDescent="0.2">
      <c r="B7" s="30"/>
      <c r="D7" s="31"/>
      <c r="F7" s="28"/>
      <c r="G7" s="29"/>
      <c r="H7" s="28"/>
    </row>
    <row r="8" spans="2:8" s="33" customFormat="1" ht="16.5" customHeight="1" x14ac:dyDescent="0.2">
      <c r="B8" s="32" t="s">
        <v>1</v>
      </c>
      <c r="D8" s="34"/>
      <c r="F8" s="35" t="str">
        <f>"31.12."&amp;D6</f>
        <v>31.12.2023</v>
      </c>
      <c r="G8" s="36"/>
      <c r="H8" s="35" t="str">
        <f>"01.01."&amp;D6</f>
        <v>01.01.2023</v>
      </c>
    </row>
    <row r="9" spans="2:8" s="33" customFormat="1" ht="5.25" customHeight="1" x14ac:dyDescent="0.2">
      <c r="B9" s="37"/>
      <c r="D9" s="34"/>
      <c r="F9" s="38"/>
      <c r="G9" s="36"/>
      <c r="H9" s="38"/>
    </row>
    <row r="11" spans="2:8" s="33" customFormat="1" ht="32.25" customHeight="1" x14ac:dyDescent="0.2">
      <c r="B11" s="65" t="s">
        <v>137</v>
      </c>
      <c r="D11" s="59" t="s">
        <v>138</v>
      </c>
      <c r="F11" s="41">
        <v>0</v>
      </c>
      <c r="G11" s="42"/>
      <c r="H11" s="43"/>
    </row>
    <row r="12" spans="2:8" s="34" customFormat="1" ht="4.5" customHeight="1" x14ac:dyDescent="0.2"/>
    <row r="13" spans="2:8" s="33" customFormat="1" ht="17.25" customHeight="1" x14ac:dyDescent="0.2">
      <c r="B13" s="39">
        <v>33</v>
      </c>
      <c r="D13" s="44" t="s">
        <v>2</v>
      </c>
      <c r="F13" s="41">
        <v>0</v>
      </c>
      <c r="G13" s="42"/>
      <c r="H13" s="43"/>
    </row>
    <row r="14" spans="2:8" s="34" customFormat="1" ht="4.5" customHeight="1" x14ac:dyDescent="0.2"/>
    <row r="15" spans="2:8" s="33" customFormat="1" ht="17.25" customHeight="1" x14ac:dyDescent="0.2">
      <c r="B15" s="39">
        <v>3899</v>
      </c>
      <c r="D15" s="59" t="s">
        <v>102</v>
      </c>
      <c r="F15" s="41">
        <v>0</v>
      </c>
      <c r="G15" s="42"/>
      <c r="H15" s="43"/>
    </row>
    <row r="16" spans="2:8" s="34" customFormat="1" ht="3.75" customHeight="1" x14ac:dyDescent="0.2"/>
    <row r="17" spans="2:8" s="33" customFormat="1" ht="17.25" customHeight="1" x14ac:dyDescent="0.2">
      <c r="B17" s="39">
        <v>366</v>
      </c>
      <c r="D17" s="44" t="s">
        <v>3</v>
      </c>
      <c r="F17" s="41">
        <v>0</v>
      </c>
      <c r="G17" s="42"/>
      <c r="H17" s="43"/>
    </row>
    <row r="18" spans="2:8" s="34" customFormat="1" ht="3.75" customHeight="1" x14ac:dyDescent="0.2"/>
    <row r="19" spans="2:8" s="33" customFormat="1" ht="17.25" customHeight="1" x14ac:dyDescent="0.2">
      <c r="B19" s="39">
        <v>466</v>
      </c>
      <c r="D19" s="59" t="s">
        <v>68</v>
      </c>
      <c r="F19" s="41">
        <v>0</v>
      </c>
      <c r="G19" s="42"/>
      <c r="H19" s="43"/>
    </row>
    <row r="20" spans="2:8" s="34" customFormat="1" ht="4.5" customHeight="1" x14ac:dyDescent="0.2"/>
    <row r="21" spans="2:8" s="34" customFormat="1" ht="17.25" customHeight="1" x14ac:dyDescent="0.2">
      <c r="B21" s="39">
        <v>3410</v>
      </c>
      <c r="C21" s="33"/>
      <c r="D21" s="44" t="s">
        <v>34</v>
      </c>
      <c r="E21" s="33"/>
      <c r="F21" s="41">
        <v>0</v>
      </c>
    </row>
    <row r="22" spans="2:8" s="34" customFormat="1" ht="3.75" customHeight="1" x14ac:dyDescent="0.2"/>
    <row r="23" spans="2:8" s="34" customFormat="1" ht="17.25" customHeight="1" x14ac:dyDescent="0.2">
      <c r="B23" s="39">
        <v>4895</v>
      </c>
      <c r="C23" s="33"/>
      <c r="D23" s="59" t="s">
        <v>69</v>
      </c>
      <c r="E23" s="33"/>
      <c r="F23" s="41">
        <v>0</v>
      </c>
    </row>
    <row r="24" spans="2:8" s="34" customFormat="1" ht="3.75" customHeight="1" x14ac:dyDescent="0.2"/>
    <row r="25" spans="2:8" s="34" customFormat="1" ht="16.5" customHeight="1" x14ac:dyDescent="0.2">
      <c r="B25" s="39">
        <v>4410</v>
      </c>
      <c r="C25" s="33"/>
      <c r="D25" s="59" t="s">
        <v>70</v>
      </c>
      <c r="E25" s="33"/>
      <c r="F25" s="41">
        <v>0</v>
      </c>
      <c r="H25" s="76"/>
    </row>
    <row r="26" spans="2:8" s="34" customFormat="1" ht="3.75" customHeight="1" x14ac:dyDescent="0.2"/>
    <row r="27" spans="2:8" s="34" customFormat="1" ht="17.25" customHeight="1" x14ac:dyDescent="0.2">
      <c r="B27" s="39">
        <v>3411</v>
      </c>
      <c r="C27" s="33"/>
      <c r="D27" s="44" t="s">
        <v>35</v>
      </c>
      <c r="E27" s="33"/>
      <c r="F27" s="41">
        <v>0</v>
      </c>
    </row>
    <row r="28" spans="2:8" s="34" customFormat="1" ht="3.75" customHeight="1" x14ac:dyDescent="0.2"/>
    <row r="29" spans="2:8" s="34" customFormat="1" ht="16.5" customHeight="1" x14ac:dyDescent="0.2">
      <c r="B29" s="39">
        <v>4411</v>
      </c>
      <c r="C29" s="33"/>
      <c r="D29" s="59" t="s">
        <v>71</v>
      </c>
      <c r="E29" s="33"/>
      <c r="F29" s="41">
        <v>0</v>
      </c>
    </row>
    <row r="30" spans="2:8" s="34" customFormat="1" ht="3.75" customHeight="1" x14ac:dyDescent="0.2"/>
    <row r="31" spans="2:8" s="34" customFormat="1" ht="16.5" customHeight="1" x14ac:dyDescent="0.2">
      <c r="B31" s="39">
        <v>344</v>
      </c>
      <c r="C31" s="33"/>
      <c r="D31" s="44" t="s">
        <v>4</v>
      </c>
      <c r="E31" s="33"/>
      <c r="F31" s="41">
        <v>0</v>
      </c>
      <c r="H31" s="76"/>
    </row>
    <row r="32" spans="2:8" s="34" customFormat="1" ht="3.75" customHeight="1" x14ac:dyDescent="0.2"/>
    <row r="33" spans="2:8" s="34" customFormat="1" ht="16.5" customHeight="1" x14ac:dyDescent="0.2">
      <c r="B33" s="39">
        <v>444</v>
      </c>
      <c r="C33" s="33"/>
      <c r="D33" s="59" t="s">
        <v>4</v>
      </c>
      <c r="E33" s="33"/>
      <c r="F33" s="41">
        <v>0</v>
      </c>
      <c r="H33" s="76"/>
    </row>
    <row r="34" spans="2:8" s="34" customFormat="1" ht="3.75" customHeight="1" x14ac:dyDescent="0.2"/>
    <row r="35" spans="2:8" s="34" customFormat="1" ht="16.5" customHeight="1" x14ac:dyDescent="0.2">
      <c r="B35" s="39">
        <v>364</v>
      </c>
      <c r="C35" s="33"/>
      <c r="D35" s="44" t="s">
        <v>5</v>
      </c>
      <c r="E35" s="33"/>
      <c r="F35" s="41">
        <v>0</v>
      </c>
      <c r="H35" s="77"/>
    </row>
    <row r="36" spans="2:8" s="34" customFormat="1" ht="3.75" customHeight="1" x14ac:dyDescent="0.2"/>
    <row r="37" spans="2:8" s="34" customFormat="1" ht="16.5" customHeight="1" x14ac:dyDescent="0.2">
      <c r="B37" s="39">
        <v>365</v>
      </c>
      <c r="C37" s="33"/>
      <c r="D37" s="44" t="s">
        <v>6</v>
      </c>
      <c r="E37" s="33"/>
      <c r="F37" s="41">
        <v>0</v>
      </c>
    </row>
    <row r="38" spans="2:8" s="34" customFormat="1" ht="3.75" customHeight="1" x14ac:dyDescent="0.2"/>
    <row r="39" spans="2:8" s="34" customFormat="1" ht="16.5" customHeight="1" x14ac:dyDescent="0.2">
      <c r="B39" s="39">
        <v>4391</v>
      </c>
      <c r="C39" s="33"/>
      <c r="D39" s="59" t="s">
        <v>72</v>
      </c>
      <c r="E39" s="33"/>
      <c r="F39" s="41">
        <v>0</v>
      </c>
      <c r="H39" s="77"/>
    </row>
    <row r="40" spans="2:8" s="34" customFormat="1" ht="15" customHeight="1" x14ac:dyDescent="0.2">
      <c r="H40" s="75"/>
    </row>
    <row r="41" spans="2:8" s="34" customFormat="1" ht="15" customHeight="1" x14ac:dyDescent="0.2"/>
    <row r="42" spans="2:8" s="33" customFormat="1" ht="16.5" customHeight="1" x14ac:dyDescent="0.2">
      <c r="B42" s="39">
        <v>100</v>
      </c>
      <c r="D42" s="40" t="s">
        <v>36</v>
      </c>
      <c r="F42" s="41">
        <v>0</v>
      </c>
      <c r="G42" s="42"/>
      <c r="H42" s="41">
        <v>0</v>
      </c>
    </row>
    <row r="43" spans="2:8" s="34" customFormat="1" ht="3.75" customHeight="1" x14ac:dyDescent="0.2"/>
    <row r="44" spans="2:8" s="33" customFormat="1" ht="16.5" customHeight="1" x14ac:dyDescent="0.2">
      <c r="B44" s="39">
        <v>1009</v>
      </c>
      <c r="D44" s="40" t="s">
        <v>7</v>
      </c>
      <c r="F44" s="41">
        <v>0</v>
      </c>
      <c r="G44" s="42"/>
      <c r="H44" s="41">
        <v>0</v>
      </c>
    </row>
    <row r="45" spans="2:8" s="34" customFormat="1" ht="3.75" customHeight="1" x14ac:dyDescent="0.2"/>
    <row r="46" spans="2:8" s="33" customFormat="1" ht="16.5" customHeight="1" x14ac:dyDescent="0.2">
      <c r="B46" s="39">
        <v>101</v>
      </c>
      <c r="D46" s="40" t="s">
        <v>37</v>
      </c>
      <c r="F46" s="41">
        <v>0</v>
      </c>
      <c r="G46" s="42"/>
      <c r="H46" s="41">
        <v>0</v>
      </c>
    </row>
    <row r="47" spans="2:8" s="34" customFormat="1" ht="3.75" customHeight="1" x14ac:dyDescent="0.2"/>
    <row r="48" spans="2:8" s="33" customFormat="1" ht="16.5" customHeight="1" x14ac:dyDescent="0.2">
      <c r="B48" s="39">
        <v>1011</v>
      </c>
      <c r="D48" s="40" t="s">
        <v>46</v>
      </c>
      <c r="F48" s="41">
        <v>0</v>
      </c>
      <c r="G48" s="42"/>
      <c r="H48" s="41">
        <v>0</v>
      </c>
    </row>
    <row r="49" spans="2:10" s="34" customFormat="1" ht="4.5" customHeight="1" x14ac:dyDescent="0.2"/>
    <row r="50" spans="2:10" s="33" customFormat="1" ht="16.5" customHeight="1" x14ac:dyDescent="0.2">
      <c r="B50" s="65" t="s">
        <v>140</v>
      </c>
      <c r="D50" s="64" t="s">
        <v>141</v>
      </c>
      <c r="F50" s="41">
        <v>0</v>
      </c>
      <c r="G50" s="42"/>
      <c r="H50" s="41">
        <v>0</v>
      </c>
    </row>
    <row r="51" spans="2:10" s="34" customFormat="1" ht="4.5" customHeight="1" x14ac:dyDescent="0.2"/>
    <row r="52" spans="2:10" s="33" customFormat="1" ht="16.5" customHeight="1" x14ac:dyDescent="0.2">
      <c r="B52" s="39">
        <v>104</v>
      </c>
      <c r="D52" s="40" t="s">
        <v>8</v>
      </c>
      <c r="F52" s="41">
        <v>0</v>
      </c>
      <c r="G52" s="42"/>
      <c r="H52" s="41">
        <v>0</v>
      </c>
    </row>
    <row r="53" spans="2:10" s="34" customFormat="1" ht="4.5" customHeight="1" x14ac:dyDescent="0.2"/>
    <row r="54" spans="2:10" s="33" customFormat="1" ht="16.5" customHeight="1" x14ac:dyDescent="0.2">
      <c r="B54" s="39">
        <v>1046</v>
      </c>
      <c r="D54" s="40" t="s">
        <v>9</v>
      </c>
      <c r="F54" s="41">
        <v>0</v>
      </c>
      <c r="G54" s="42"/>
      <c r="H54" s="41">
        <v>0</v>
      </c>
    </row>
    <row r="55" spans="2:10" s="34" customFormat="1" ht="4.5" customHeight="1" x14ac:dyDescent="0.2"/>
    <row r="56" spans="2:10" s="33" customFormat="1" ht="16.5" customHeight="1" x14ac:dyDescent="0.2">
      <c r="B56" s="39">
        <v>106</v>
      </c>
      <c r="D56" s="40" t="s">
        <v>47</v>
      </c>
      <c r="F56" s="41">
        <v>0</v>
      </c>
      <c r="G56" s="42"/>
      <c r="H56" s="41">
        <v>0</v>
      </c>
    </row>
    <row r="57" spans="2:10" s="34" customFormat="1" ht="4.5" customHeight="1" x14ac:dyDescent="0.2"/>
    <row r="58" spans="2:10" s="33" customFormat="1" ht="30.75" customHeight="1" x14ac:dyDescent="0.2">
      <c r="B58" s="65" t="s">
        <v>75</v>
      </c>
      <c r="D58" s="59" t="s">
        <v>95</v>
      </c>
      <c r="F58" s="41">
        <v>0</v>
      </c>
      <c r="G58" s="42"/>
      <c r="H58" s="41">
        <v>0</v>
      </c>
    </row>
    <row r="59" spans="2:10" s="34" customFormat="1" ht="4.5" customHeight="1" x14ac:dyDescent="0.2"/>
    <row r="60" spans="2:10" s="33" customFormat="1" ht="16.5" customHeight="1" x14ac:dyDescent="0.2">
      <c r="B60" s="65" t="s">
        <v>75</v>
      </c>
      <c r="D60" s="64" t="s">
        <v>85</v>
      </c>
      <c r="F60" s="41">
        <v>0</v>
      </c>
      <c r="G60" s="42"/>
      <c r="H60" s="43"/>
    </row>
    <row r="61" spans="2:10" s="34" customFormat="1" ht="4.5" customHeight="1" x14ac:dyDescent="0.2"/>
    <row r="62" spans="2:10" s="33" customFormat="1" ht="16.5" customHeight="1" x14ac:dyDescent="0.2">
      <c r="B62" s="39">
        <v>200</v>
      </c>
      <c r="D62" s="40" t="s">
        <v>48</v>
      </c>
      <c r="F62" s="41">
        <v>0</v>
      </c>
      <c r="G62" s="42"/>
      <c r="H62" s="41">
        <v>0</v>
      </c>
      <c r="J62" s="55"/>
    </row>
    <row r="63" spans="2:10" s="34" customFormat="1" ht="3.75" customHeight="1" x14ac:dyDescent="0.2"/>
    <row r="64" spans="2:10" s="33" customFormat="1" ht="16.5" customHeight="1" x14ac:dyDescent="0.2">
      <c r="B64" s="39">
        <v>2001</v>
      </c>
      <c r="D64" s="40" t="s">
        <v>46</v>
      </c>
      <c r="F64" s="41">
        <v>0</v>
      </c>
      <c r="G64" s="42"/>
      <c r="H64" s="41">
        <v>0</v>
      </c>
    </row>
    <row r="65" spans="2:10" s="34" customFormat="1" ht="3.75" customHeight="1" x14ac:dyDescent="0.2"/>
    <row r="66" spans="2:10" s="33" customFormat="1" ht="16.5" customHeight="1" x14ac:dyDescent="0.2">
      <c r="B66" s="65" t="s">
        <v>142</v>
      </c>
      <c r="D66" s="64" t="s">
        <v>141</v>
      </c>
      <c r="F66" s="41">
        <v>0</v>
      </c>
      <c r="G66" s="42"/>
      <c r="H66" s="41">
        <v>0</v>
      </c>
    </row>
    <row r="67" spans="2:10" s="34" customFormat="1" ht="3.75" customHeight="1" x14ac:dyDescent="0.2"/>
    <row r="68" spans="2:10" s="33" customFormat="1" ht="45" customHeight="1" x14ac:dyDescent="0.2">
      <c r="B68" s="87" t="s">
        <v>145</v>
      </c>
      <c r="C68" s="87"/>
      <c r="D68" s="87"/>
      <c r="F68" s="41" t="s">
        <v>144</v>
      </c>
      <c r="G68" s="42"/>
      <c r="H68" s="43"/>
      <c r="J68" s="80" t="s">
        <v>146</v>
      </c>
    </row>
    <row r="69" spans="2:10" s="34" customFormat="1" ht="3.75" customHeight="1" x14ac:dyDescent="0.2"/>
    <row r="70" spans="2:10" s="33" customFormat="1" ht="25.5" x14ac:dyDescent="0.2">
      <c r="B70" s="65" t="s">
        <v>81</v>
      </c>
      <c r="C70" s="55"/>
      <c r="D70" s="59" t="s">
        <v>107</v>
      </c>
      <c r="F70" s="41">
        <v>0</v>
      </c>
      <c r="G70" s="42"/>
      <c r="H70" s="41">
        <v>0</v>
      </c>
    </row>
    <row r="71" spans="2:10" s="34" customFormat="1" ht="4.5" customHeight="1" x14ac:dyDescent="0.2"/>
    <row r="72" spans="2:10" s="33" customFormat="1" ht="16.5" customHeight="1" x14ac:dyDescent="0.2">
      <c r="B72" s="39">
        <v>204</v>
      </c>
      <c r="D72" s="40" t="s">
        <v>10</v>
      </c>
      <c r="F72" s="41">
        <v>0</v>
      </c>
      <c r="G72" s="42"/>
      <c r="H72" s="41">
        <v>0</v>
      </c>
    </row>
    <row r="73" spans="2:10" s="34" customFormat="1" ht="4.5" customHeight="1" x14ac:dyDescent="0.2"/>
    <row r="74" spans="2:10" s="33" customFormat="1" ht="16.5" customHeight="1" x14ac:dyDescent="0.2">
      <c r="B74" s="39">
        <v>2046</v>
      </c>
      <c r="D74" s="44" t="s">
        <v>11</v>
      </c>
      <c r="F74" s="41">
        <v>0</v>
      </c>
      <c r="G74" s="42"/>
      <c r="H74" s="41">
        <v>0</v>
      </c>
    </row>
    <row r="75" spans="2:10" s="34" customFormat="1" ht="4.5" customHeight="1" x14ac:dyDescent="0.2"/>
    <row r="76" spans="2:10" s="33" customFormat="1" ht="16.5" customHeight="1" x14ac:dyDescent="0.2">
      <c r="B76" s="39">
        <v>205</v>
      </c>
      <c r="D76" s="40" t="s">
        <v>12</v>
      </c>
      <c r="F76" s="41">
        <v>0</v>
      </c>
      <c r="G76" s="42"/>
      <c r="H76" s="41">
        <v>0</v>
      </c>
    </row>
    <row r="77" spans="2:10" s="34" customFormat="1" ht="4.5" customHeight="1" x14ac:dyDescent="0.2"/>
    <row r="78" spans="2:10" s="33" customFormat="1" ht="16.5" customHeight="1" x14ac:dyDescent="0.2">
      <c r="B78" s="39">
        <v>2058</v>
      </c>
      <c r="D78" s="40" t="s">
        <v>13</v>
      </c>
      <c r="F78" s="41">
        <v>0</v>
      </c>
      <c r="G78" s="42"/>
      <c r="H78" s="41">
        <v>0</v>
      </c>
    </row>
    <row r="79" spans="2:10" s="34" customFormat="1" ht="4.5" customHeight="1" x14ac:dyDescent="0.2"/>
    <row r="80" spans="2:10" s="33" customFormat="1" ht="16.5" customHeight="1" x14ac:dyDescent="0.2">
      <c r="B80" s="39">
        <v>208</v>
      </c>
      <c r="D80" s="40" t="s">
        <v>14</v>
      </c>
      <c r="F80" s="41">
        <v>0</v>
      </c>
      <c r="G80" s="42"/>
      <c r="H80" s="41">
        <v>0</v>
      </c>
    </row>
    <row r="81" spans="2:8" s="34" customFormat="1" ht="4.5" customHeight="1" x14ac:dyDescent="0.2"/>
    <row r="82" spans="2:8" s="33" customFormat="1" ht="16.5" customHeight="1" x14ac:dyDescent="0.2">
      <c r="B82" s="39">
        <v>2088</v>
      </c>
      <c r="D82" s="40" t="s">
        <v>15</v>
      </c>
      <c r="F82" s="41">
        <v>0</v>
      </c>
      <c r="G82" s="42"/>
      <c r="H82" s="41">
        <v>0</v>
      </c>
    </row>
    <row r="83" spans="2:8" s="34" customFormat="1" ht="4.5" customHeight="1" x14ac:dyDescent="0.2"/>
    <row r="84" spans="2:8" s="33" customFormat="1" ht="16.5" customHeight="1" x14ac:dyDescent="0.2">
      <c r="B84" s="39">
        <v>209</v>
      </c>
      <c r="D84" s="60" t="s">
        <v>62</v>
      </c>
      <c r="F84" s="41">
        <v>0</v>
      </c>
      <c r="G84" s="42"/>
      <c r="H84" s="41">
        <v>0</v>
      </c>
    </row>
    <row r="85" spans="2:8" s="34" customFormat="1" ht="4.5" customHeight="1" x14ac:dyDescent="0.2"/>
    <row r="86" spans="2:8" s="33" customFormat="1" ht="16.5" customHeight="1" x14ac:dyDescent="0.2">
      <c r="B86" s="39">
        <v>2910</v>
      </c>
      <c r="D86" s="40" t="s">
        <v>16</v>
      </c>
      <c r="F86" s="41">
        <v>0</v>
      </c>
      <c r="G86" s="42"/>
      <c r="H86" s="41">
        <v>0</v>
      </c>
    </row>
    <row r="87" spans="2:8" s="34" customFormat="1" ht="4.5" customHeight="1" x14ac:dyDescent="0.2"/>
    <row r="88" spans="2:8" s="33" customFormat="1" ht="25.5" x14ac:dyDescent="0.2">
      <c r="B88" s="39">
        <v>2911</v>
      </c>
      <c r="D88" s="44" t="s">
        <v>38</v>
      </c>
      <c r="F88" s="41">
        <v>0</v>
      </c>
      <c r="G88" s="42"/>
      <c r="H88" s="41">
        <v>0</v>
      </c>
    </row>
    <row r="89" spans="2:8" s="34" customFormat="1" ht="4.5" customHeight="1" x14ac:dyDescent="0.2"/>
    <row r="90" spans="2:8" s="33" customFormat="1" ht="16.149999999999999" customHeight="1" x14ac:dyDescent="0.2">
      <c r="B90" s="65" t="s">
        <v>108</v>
      </c>
      <c r="D90" s="59" t="s">
        <v>109</v>
      </c>
      <c r="F90" s="41">
        <v>0</v>
      </c>
      <c r="G90" s="42"/>
      <c r="H90" s="43"/>
    </row>
    <row r="91" spans="2:8" s="34" customFormat="1" ht="4.5" customHeight="1" x14ac:dyDescent="0.2"/>
    <row r="92" spans="2:8" s="33" customFormat="1" ht="16.5" customHeight="1" x14ac:dyDescent="0.2">
      <c r="B92" s="39">
        <v>292</v>
      </c>
      <c r="D92" s="40" t="s">
        <v>51</v>
      </c>
      <c r="F92" s="41">
        <v>0</v>
      </c>
      <c r="G92" s="42"/>
      <c r="H92" s="41">
        <v>0</v>
      </c>
    </row>
    <row r="93" spans="2:8" s="34" customFormat="1" ht="4.5" customHeight="1" x14ac:dyDescent="0.2"/>
    <row r="94" spans="2:8" s="33" customFormat="1" ht="16.5" customHeight="1" x14ac:dyDescent="0.2">
      <c r="B94" s="65">
        <v>29300</v>
      </c>
      <c r="C94" s="55"/>
      <c r="D94" s="64" t="s">
        <v>103</v>
      </c>
      <c r="F94" s="41">
        <v>0</v>
      </c>
      <c r="G94" s="42"/>
      <c r="H94" s="41">
        <v>0</v>
      </c>
    </row>
    <row r="95" spans="2:8" s="33" customFormat="1" ht="15" customHeight="1" x14ac:dyDescent="0.2">
      <c r="B95" s="45"/>
      <c r="D95" s="34"/>
      <c r="F95" s="43"/>
      <c r="G95" s="42"/>
      <c r="H95" s="43"/>
    </row>
    <row r="96" spans="2:8" s="33" customFormat="1" ht="15" customHeight="1" x14ac:dyDescent="0.2">
      <c r="B96" s="45"/>
      <c r="D96" s="34"/>
      <c r="F96" s="43"/>
      <c r="G96" s="42"/>
      <c r="H96" s="43"/>
    </row>
    <row r="97" spans="2:12" s="33" customFormat="1" ht="32.25" customHeight="1" x14ac:dyDescent="0.2">
      <c r="B97" s="46" t="s">
        <v>17</v>
      </c>
      <c r="C97" s="42"/>
      <c r="D97" s="59" t="s">
        <v>110</v>
      </c>
      <c r="F97" s="41">
        <v>0</v>
      </c>
      <c r="G97" s="42"/>
      <c r="H97" s="43"/>
    </row>
    <row r="98" spans="2:12" s="33" customFormat="1" ht="4.5" customHeight="1" x14ac:dyDescent="0.2">
      <c r="B98" s="45"/>
      <c r="D98" s="34"/>
      <c r="F98" s="43"/>
      <c r="G98" s="42"/>
      <c r="H98" s="43"/>
    </row>
    <row r="99" spans="2:12" s="33" customFormat="1" ht="16.149999999999999" customHeight="1" x14ac:dyDescent="0.2">
      <c r="B99" s="45"/>
      <c r="C99" s="42"/>
      <c r="D99" s="59" t="s">
        <v>111</v>
      </c>
      <c r="F99" s="41">
        <v>0</v>
      </c>
      <c r="G99" s="42"/>
      <c r="H99" s="43"/>
    </row>
    <row r="100" spans="2:12" s="33" customFormat="1" ht="4.5" customHeight="1" x14ac:dyDescent="0.2">
      <c r="B100" s="45"/>
      <c r="D100" s="34"/>
      <c r="F100" s="43"/>
      <c r="G100" s="42"/>
      <c r="H100" s="43"/>
    </row>
    <row r="101" spans="2:12" s="33" customFormat="1" ht="16.5" customHeight="1" x14ac:dyDescent="0.2">
      <c r="B101" s="45"/>
      <c r="D101" s="64" t="s">
        <v>105</v>
      </c>
      <c r="F101" s="41">
        <v>0</v>
      </c>
      <c r="G101" s="42"/>
      <c r="H101" s="41">
        <v>0</v>
      </c>
      <c r="J101" s="55"/>
    </row>
    <row r="102" spans="2:12" s="33" customFormat="1" ht="4.1500000000000004" customHeight="1" x14ac:dyDescent="0.2">
      <c r="B102" s="45"/>
      <c r="D102" s="47"/>
      <c r="F102" s="43"/>
      <c r="G102" s="42"/>
      <c r="H102" s="43"/>
    </row>
    <row r="103" spans="2:12" s="33" customFormat="1" ht="16.5" customHeight="1" x14ac:dyDescent="0.2">
      <c r="B103" s="45"/>
      <c r="D103" s="64" t="s">
        <v>106</v>
      </c>
      <c r="F103" s="41">
        <v>0</v>
      </c>
      <c r="G103" s="42"/>
      <c r="H103" s="41">
        <v>0</v>
      </c>
      <c r="J103" s="55"/>
    </row>
    <row r="104" spans="2:12" ht="16.5" customHeight="1" x14ac:dyDescent="0.2">
      <c r="B104" s="45"/>
      <c r="C104" s="33"/>
      <c r="D104" s="34"/>
      <c r="E104" s="33"/>
      <c r="F104" s="43"/>
      <c r="G104" s="42"/>
      <c r="H104" s="43"/>
      <c r="I104" s="33"/>
      <c r="J104" s="33"/>
      <c r="K104" s="33"/>
      <c r="L104" s="1"/>
    </row>
    <row r="105" spans="2:12" ht="16.5" customHeight="1" x14ac:dyDescent="0.2">
      <c r="B105" s="65" t="s">
        <v>73</v>
      </c>
      <c r="D105" s="48" t="s">
        <v>39</v>
      </c>
      <c r="F105" s="49">
        <v>0</v>
      </c>
      <c r="L105" s="1"/>
    </row>
    <row r="106" spans="2:12" ht="4.5" customHeight="1" x14ac:dyDescent="0.2">
      <c r="L106" s="1"/>
    </row>
    <row r="107" spans="2:12" ht="16.5" customHeight="1" x14ac:dyDescent="0.2">
      <c r="B107" s="65" t="s">
        <v>73</v>
      </c>
      <c r="D107" s="48" t="s">
        <v>40</v>
      </c>
      <c r="F107" s="49">
        <v>0</v>
      </c>
      <c r="L107" s="1"/>
    </row>
    <row r="108" spans="2:12" ht="4.5" customHeight="1" x14ac:dyDescent="0.2">
      <c r="L108" s="1"/>
    </row>
    <row r="109" spans="2:12" ht="16.5" customHeight="1" x14ac:dyDescent="0.2">
      <c r="B109" s="65" t="s">
        <v>74</v>
      </c>
      <c r="D109" s="59" t="s">
        <v>86</v>
      </c>
      <c r="F109" s="41">
        <v>0</v>
      </c>
      <c r="H109" s="75"/>
      <c r="L109" s="1"/>
    </row>
    <row r="110" spans="2:12" ht="4.5" customHeight="1" x14ac:dyDescent="0.2">
      <c r="H110" s="75"/>
      <c r="L110" s="1"/>
    </row>
    <row r="111" spans="2:12" ht="30" customHeight="1" x14ac:dyDescent="0.2">
      <c r="B111" s="65" t="s">
        <v>75</v>
      </c>
      <c r="D111" s="59" t="s">
        <v>97</v>
      </c>
      <c r="F111" s="49">
        <v>0</v>
      </c>
      <c r="H111" s="75"/>
      <c r="J111" s="54"/>
      <c r="L111" s="1"/>
    </row>
    <row r="112" spans="2:12" ht="4.5" customHeight="1" x14ac:dyDescent="0.2">
      <c r="L112" s="1"/>
    </row>
    <row r="113" spans="2:12" ht="16.5" customHeight="1" x14ac:dyDescent="0.2">
      <c r="B113" s="65" t="s">
        <v>74</v>
      </c>
      <c r="D113" s="59" t="s">
        <v>87</v>
      </c>
      <c r="F113" s="49">
        <v>0</v>
      </c>
      <c r="L113" s="1"/>
    </row>
    <row r="114" spans="2:12" ht="4.5" customHeight="1" x14ac:dyDescent="0.2">
      <c r="L114" s="1"/>
    </row>
    <row r="115" spans="2:12" ht="30" customHeight="1" x14ac:dyDescent="0.2">
      <c r="B115" s="65" t="s">
        <v>75</v>
      </c>
      <c r="D115" s="59" t="s">
        <v>98</v>
      </c>
      <c r="F115" s="41">
        <v>0</v>
      </c>
      <c r="J115" s="54"/>
      <c r="L115" s="1"/>
    </row>
    <row r="116" spans="2:12" ht="4.5" customHeight="1" x14ac:dyDescent="0.2">
      <c r="L116" s="1"/>
    </row>
    <row r="117" spans="2:12" ht="16.5" customHeight="1" x14ac:dyDescent="0.2">
      <c r="B117" s="65" t="s">
        <v>76</v>
      </c>
      <c r="D117" s="48" t="s">
        <v>49</v>
      </c>
      <c r="F117" s="49">
        <v>0</v>
      </c>
      <c r="L117" s="1"/>
    </row>
    <row r="118" spans="2:12" ht="4.5" customHeight="1" x14ac:dyDescent="0.2">
      <c r="L118" s="1"/>
    </row>
    <row r="119" spans="2:12" ht="14.25" x14ac:dyDescent="0.2">
      <c r="B119" s="65" t="s">
        <v>76</v>
      </c>
      <c r="D119" s="48" t="s">
        <v>50</v>
      </c>
      <c r="F119" s="41">
        <v>0</v>
      </c>
      <c r="L119" s="1"/>
    </row>
    <row r="120" spans="2:12" ht="4.5" customHeight="1" x14ac:dyDescent="0.2">
      <c r="L120" s="1"/>
    </row>
    <row r="121" spans="2:12" ht="16.5" customHeight="1" x14ac:dyDescent="0.2">
      <c r="B121" s="65" t="s">
        <v>76</v>
      </c>
      <c r="D121" s="59" t="s">
        <v>96</v>
      </c>
      <c r="F121" s="49">
        <v>0</v>
      </c>
      <c r="L121" s="1"/>
    </row>
    <row r="122" spans="2:12" ht="4.5" customHeight="1" x14ac:dyDescent="0.2">
      <c r="L122" s="1"/>
    </row>
    <row r="123" spans="2:12" ht="30" customHeight="1" x14ac:dyDescent="0.2">
      <c r="B123" s="58"/>
      <c r="C123" s="55"/>
      <c r="D123" s="59" t="s">
        <v>18</v>
      </c>
      <c r="E123" s="55"/>
      <c r="F123" s="41">
        <v>0</v>
      </c>
      <c r="G123" s="56"/>
      <c r="H123" s="57"/>
      <c r="I123" s="55"/>
      <c r="J123" s="55"/>
      <c r="K123" s="55"/>
      <c r="L123" s="1"/>
    </row>
    <row r="124" spans="2:12" ht="4.5" customHeight="1" x14ac:dyDescent="0.2">
      <c r="L124" s="1"/>
    </row>
    <row r="125" spans="2:12" ht="30" customHeight="1" x14ac:dyDescent="0.2">
      <c r="D125" s="48" t="s">
        <v>19</v>
      </c>
      <c r="F125" s="49">
        <v>0</v>
      </c>
      <c r="L125" s="1"/>
    </row>
    <row r="126" spans="2:12" ht="4.5" customHeight="1" x14ac:dyDescent="0.2">
      <c r="L126" s="1"/>
    </row>
    <row r="127" spans="2:12" ht="16.5" customHeight="1" x14ac:dyDescent="0.2">
      <c r="B127" s="65" t="s">
        <v>77</v>
      </c>
      <c r="D127" s="59" t="s">
        <v>84</v>
      </c>
      <c r="F127" s="49">
        <v>0</v>
      </c>
      <c r="L127" s="1"/>
    </row>
    <row r="128" spans="2:12" ht="4.5" customHeight="1" x14ac:dyDescent="0.2">
      <c r="L128" s="1"/>
    </row>
    <row r="129" spans="2:12" ht="16.5" customHeight="1" x14ac:dyDescent="0.2">
      <c r="B129" s="65" t="s">
        <v>77</v>
      </c>
      <c r="D129" s="48" t="s">
        <v>41</v>
      </c>
      <c r="F129" s="41">
        <v>0</v>
      </c>
      <c r="L129" s="1"/>
    </row>
    <row r="130" spans="2:12" ht="4.5" customHeight="1" x14ac:dyDescent="0.2">
      <c r="L130" s="1"/>
    </row>
    <row r="131" spans="2:12" ht="30.75" customHeight="1" x14ac:dyDescent="0.2">
      <c r="B131" s="87" t="s">
        <v>20</v>
      </c>
      <c r="C131" s="87"/>
      <c r="D131" s="87"/>
      <c r="E131" s="55"/>
      <c r="F131" s="49" t="s">
        <v>79</v>
      </c>
      <c r="G131" s="56"/>
      <c r="H131" s="57"/>
      <c r="I131" s="55"/>
      <c r="J131" s="55"/>
      <c r="K131" s="55"/>
      <c r="L131" s="1"/>
    </row>
    <row r="132" spans="2:12" ht="4.5" customHeight="1" x14ac:dyDescent="0.2">
      <c r="L132" s="1"/>
    </row>
    <row r="133" spans="2:12" ht="16.5" customHeight="1" x14ac:dyDescent="0.2">
      <c r="B133" s="65" t="s">
        <v>78</v>
      </c>
      <c r="D133" s="48" t="s">
        <v>42</v>
      </c>
      <c r="F133" s="49">
        <v>0</v>
      </c>
      <c r="L133" s="1"/>
    </row>
    <row r="134" spans="2:12" ht="4.5" customHeight="1" x14ac:dyDescent="0.2">
      <c r="L134" s="1"/>
    </row>
    <row r="135" spans="2:12" ht="30" customHeight="1" x14ac:dyDescent="0.2">
      <c r="B135" s="65" t="s">
        <v>78</v>
      </c>
      <c r="D135" s="48" t="s">
        <v>43</v>
      </c>
      <c r="F135" s="49">
        <v>0</v>
      </c>
      <c r="L135" s="1"/>
    </row>
    <row r="136" spans="2:12" ht="4.5" customHeight="1" x14ac:dyDescent="0.2">
      <c r="L136" s="1"/>
    </row>
    <row r="137" spans="2:12" ht="30" customHeight="1" x14ac:dyDescent="0.2">
      <c r="B137" s="88" t="s">
        <v>21</v>
      </c>
      <c r="C137" s="88"/>
      <c r="D137" s="88"/>
      <c r="F137" s="49" t="s">
        <v>79</v>
      </c>
      <c r="L137" s="1"/>
    </row>
    <row r="138" spans="2:12" ht="4.5" customHeight="1" x14ac:dyDescent="0.2"/>
    <row r="139" spans="2:12" ht="28.9" customHeight="1" x14ac:dyDescent="0.2">
      <c r="B139" s="65" t="s">
        <v>80</v>
      </c>
      <c r="D139" s="59" t="s">
        <v>116</v>
      </c>
      <c r="F139" s="49">
        <v>0</v>
      </c>
      <c r="L139" s="1"/>
    </row>
    <row r="140" spans="2:12" ht="4.5" customHeight="1" x14ac:dyDescent="0.2">
      <c r="B140" s="58"/>
    </row>
    <row r="141" spans="2:12" ht="29.25" customHeight="1" x14ac:dyDescent="0.2">
      <c r="B141" s="65" t="s">
        <v>80</v>
      </c>
      <c r="D141" s="59" t="s">
        <v>115</v>
      </c>
      <c r="F141" s="49">
        <v>0</v>
      </c>
      <c r="L141" s="1"/>
    </row>
    <row r="142" spans="2:12" ht="4.5" customHeight="1" x14ac:dyDescent="0.2">
      <c r="B142" s="58"/>
    </row>
    <row r="143" spans="2:12" ht="30" customHeight="1" x14ac:dyDescent="0.2">
      <c r="B143" s="65" t="s">
        <v>82</v>
      </c>
      <c r="D143" s="59" t="s">
        <v>99</v>
      </c>
      <c r="F143" s="49">
        <v>0</v>
      </c>
      <c r="L143" s="1"/>
    </row>
    <row r="144" spans="2:12" ht="4.5" customHeight="1" x14ac:dyDescent="0.2">
      <c r="B144" s="58"/>
    </row>
    <row r="145" spans="2:12" ht="30" customHeight="1" x14ac:dyDescent="0.2">
      <c r="B145" s="65" t="s">
        <v>82</v>
      </c>
      <c r="D145" s="59" t="s">
        <v>100</v>
      </c>
      <c r="F145" s="49">
        <v>0</v>
      </c>
      <c r="L145" s="1"/>
    </row>
    <row r="146" spans="2:12" ht="15.75" customHeight="1" x14ac:dyDescent="0.2"/>
  </sheetData>
  <mergeCells count="5">
    <mergeCell ref="B131:D131"/>
    <mergeCell ref="B137:D137"/>
    <mergeCell ref="B1:H1"/>
    <mergeCell ref="B3:B4"/>
    <mergeCell ref="B68:D68"/>
  </mergeCells>
  <phoneticPr fontId="8" type="noConversion"/>
  <dataValidations xWindow="862" yWindow="1010" count="2">
    <dataValidation type="list" allowBlank="1" showInputMessage="1" showErrorMessage="1" promptTitle="Auswahl Ja/Nein" prompt="Es muss angegeben werden, ob Rückzahlungen/Verkäufe bzw. Vergabe/Käufe von Darlehen und Beteiligungen des VV über die IR verbucht wurden." sqref="F131 F137" xr:uid="{00000000-0002-0000-0100-000000000000}">
      <formula1>"Ja, Nein"</formula1>
    </dataValidation>
    <dataValidation type="list" allowBlank="1" showInputMessage="1" showErrorMessage="1" sqref="F68" xr:uid="{00000000-0002-0000-0100-000001000000}">
      <formula1>"Ja,Nein"</formula1>
    </dataValidation>
  </dataValidations>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J73"/>
  <sheetViews>
    <sheetView zoomScaleNormal="100" workbookViewId="0">
      <selection activeCell="C23" sqref="C23"/>
    </sheetView>
  </sheetViews>
  <sheetFormatPr baseColWidth="10" defaultColWidth="11.42578125" defaultRowHeight="12.75" x14ac:dyDescent="0.2"/>
  <cols>
    <col min="1" max="1" width="91.7109375" style="4" customWidth="1"/>
    <col min="2" max="2" width="2.28515625" style="5" customWidth="1"/>
    <col min="3" max="3" width="14.85546875" style="5" customWidth="1"/>
    <col min="4" max="4" width="2.28515625" style="5" customWidth="1"/>
    <col min="5" max="5" width="14.85546875" style="4" customWidth="1"/>
    <col min="6" max="6" width="11.7109375" style="4" bestFit="1" customWidth="1"/>
    <col min="7" max="16384" width="11.42578125" style="4"/>
  </cols>
  <sheetData>
    <row r="1" spans="1:5" ht="15" customHeight="1" x14ac:dyDescent="0.25">
      <c r="A1" s="2" t="s">
        <v>22</v>
      </c>
      <c r="B1" s="3"/>
      <c r="C1" s="3"/>
      <c r="D1" s="3"/>
    </row>
    <row r="2" spans="1:5" ht="15" customHeight="1" x14ac:dyDescent="0.2"/>
    <row r="3" spans="1:5" ht="15" customHeight="1" x14ac:dyDescent="0.25">
      <c r="A3" s="2" t="str">
        <f>Eingabe!D4</f>
        <v>Muster</v>
      </c>
      <c r="B3" s="7"/>
      <c r="C3" s="78">
        <f>Eingabe!D6</f>
        <v>2023</v>
      </c>
      <c r="D3" s="7"/>
      <c r="E3" s="78">
        <f>Eingabe!D6-1</f>
        <v>2022</v>
      </c>
    </row>
    <row r="4" spans="1:5" ht="15" customHeight="1" x14ac:dyDescent="0.2">
      <c r="B4" s="8"/>
      <c r="C4" s="8" t="s">
        <v>23</v>
      </c>
      <c r="D4" s="8"/>
      <c r="E4" s="8" t="s">
        <v>23</v>
      </c>
    </row>
    <row r="5" spans="1:5" ht="15" customHeight="1" x14ac:dyDescent="0.2">
      <c r="A5" s="6" t="s">
        <v>24</v>
      </c>
    </row>
    <row r="6" spans="1:5" ht="15" customHeight="1" x14ac:dyDescent="0.2">
      <c r="A6" s="6"/>
    </row>
    <row r="7" spans="1:5" ht="15" customHeight="1" x14ac:dyDescent="0.2">
      <c r="A7" s="69" t="s">
        <v>139</v>
      </c>
      <c r="C7" s="5">
        <f>Eingabe!F11</f>
        <v>0</v>
      </c>
      <c r="E7" s="5">
        <v>0</v>
      </c>
    </row>
    <row r="8" spans="1:5" ht="15" customHeight="1" x14ac:dyDescent="0.2">
      <c r="A8" s="4" t="s">
        <v>59</v>
      </c>
      <c r="C8" s="5">
        <f>Eingabe!F13+Eingabe!F17</f>
        <v>0</v>
      </c>
      <c r="E8" s="5">
        <v>0</v>
      </c>
    </row>
    <row r="9" spans="1:5" ht="15" customHeight="1" x14ac:dyDescent="0.2">
      <c r="A9" s="69" t="s">
        <v>102</v>
      </c>
      <c r="C9" s="5">
        <f>Eingabe!F15</f>
        <v>0</v>
      </c>
      <c r="E9" s="5">
        <v>0</v>
      </c>
    </row>
    <row r="10" spans="1:5" ht="15" customHeight="1" x14ac:dyDescent="0.2">
      <c r="A10" s="69" t="s">
        <v>67</v>
      </c>
      <c r="C10" s="5">
        <f>Eingabe!F35+Eingabe!F37</f>
        <v>0</v>
      </c>
      <c r="E10" s="5">
        <v>0</v>
      </c>
    </row>
    <row r="11" spans="1:5" ht="15" customHeight="1" x14ac:dyDescent="0.2">
      <c r="A11" s="69" t="s">
        <v>66</v>
      </c>
      <c r="C11" s="5">
        <f>-Eingabe!F19</f>
        <v>0</v>
      </c>
      <c r="E11" s="5">
        <v>0</v>
      </c>
    </row>
    <row r="12" spans="1:5" ht="15" customHeight="1" x14ac:dyDescent="0.2">
      <c r="A12" s="69" t="s">
        <v>113</v>
      </c>
      <c r="C12" s="5">
        <f>-Eingabe!F23</f>
        <v>0</v>
      </c>
      <c r="E12" s="5">
        <v>0</v>
      </c>
    </row>
    <row r="13" spans="1:5" ht="15" customHeight="1" x14ac:dyDescent="0.2">
      <c r="A13" s="68" t="s">
        <v>83</v>
      </c>
      <c r="C13" s="5">
        <f>Eingabe!F21-Eingabe!F25+Eingabe!F27-Eingabe!F29+Eingabe!F31-Eingabe!F33</f>
        <v>0</v>
      </c>
      <c r="E13" s="5">
        <v>0</v>
      </c>
    </row>
    <row r="14" spans="1:5" ht="15" customHeight="1" x14ac:dyDescent="0.2">
      <c r="A14" s="68" t="s">
        <v>65</v>
      </c>
      <c r="C14" s="5">
        <f>-Eingabe!F39</f>
        <v>0</v>
      </c>
      <c r="E14" s="5">
        <v>0</v>
      </c>
    </row>
    <row r="15" spans="1:5" ht="15" customHeight="1" x14ac:dyDescent="0.2">
      <c r="A15" s="4" t="s">
        <v>52</v>
      </c>
      <c r="C15" s="5">
        <f>Eingabe!H46-Eingabe!F46-Eingabe!F60-Eingabe!H48+Eingabe!F48+Eingabe!F103-Eingabe!H103</f>
        <v>0</v>
      </c>
      <c r="E15" s="5">
        <v>0</v>
      </c>
    </row>
    <row r="16" spans="1:5" s="69" customFormat="1" ht="15" customHeight="1" x14ac:dyDescent="0.2">
      <c r="A16" s="69" t="s">
        <v>54</v>
      </c>
      <c r="B16" s="70"/>
      <c r="C16" s="70">
        <f>Eingabe!H52-Eingabe!F52-Eingabe!H54+Eingabe!F54</f>
        <v>0</v>
      </c>
      <c r="D16" s="70"/>
      <c r="E16" s="70">
        <v>0</v>
      </c>
    </row>
    <row r="17" spans="1:5" ht="15" customHeight="1" x14ac:dyDescent="0.2">
      <c r="A17" s="4" t="s">
        <v>53</v>
      </c>
      <c r="C17" s="5">
        <f>Eingabe!H56-Eingabe!F56</f>
        <v>0</v>
      </c>
      <c r="E17" s="5">
        <v>0</v>
      </c>
    </row>
    <row r="18" spans="1:5" ht="15" customHeight="1" x14ac:dyDescent="0.2">
      <c r="A18" s="4" t="s">
        <v>55</v>
      </c>
      <c r="C18" s="5">
        <f>Eingabe!F62-Eingabe!H62-Eingabe!F64+Eingabe!H64-SUM(Eingabe!F101)+SUM(Eingabe!H101)</f>
        <v>0</v>
      </c>
      <c r="E18" s="5">
        <v>0</v>
      </c>
    </row>
    <row r="19" spans="1:5" ht="15" customHeight="1" x14ac:dyDescent="0.2">
      <c r="A19" s="4" t="s">
        <v>57</v>
      </c>
      <c r="C19" s="5">
        <f>Eingabe!F72-Eingabe!H72-Eingabe!F74+Eingabe!H74</f>
        <v>0</v>
      </c>
      <c r="E19" s="5">
        <v>0</v>
      </c>
    </row>
    <row r="20" spans="1:5" ht="15" customHeight="1" x14ac:dyDescent="0.2">
      <c r="A20" s="4" t="s">
        <v>56</v>
      </c>
      <c r="C20" s="5">
        <f>Eingabe!F76-Eingabe!H76-Eingabe!F78+Eingabe!H78</f>
        <v>0</v>
      </c>
      <c r="E20" s="5">
        <v>0</v>
      </c>
    </row>
    <row r="21" spans="1:5" ht="15" customHeight="1" x14ac:dyDescent="0.2">
      <c r="A21" s="4" t="s">
        <v>58</v>
      </c>
      <c r="C21" s="5">
        <f>Eingabe!F80-Eingabe!H80-Eingabe!F82+Eingabe!H82</f>
        <v>0</v>
      </c>
      <c r="E21" s="5">
        <v>0</v>
      </c>
    </row>
    <row r="22" spans="1:5" ht="15" customHeight="1" x14ac:dyDescent="0.2">
      <c r="A22" s="4" t="s">
        <v>60</v>
      </c>
      <c r="C22" s="70">
        <f>Eingabe!F86-Eingabe!H86</f>
        <v>0</v>
      </c>
      <c r="E22" s="5">
        <v>0</v>
      </c>
    </row>
    <row r="23" spans="1:5" ht="15" customHeight="1" x14ac:dyDescent="0.2">
      <c r="A23" s="68" t="s">
        <v>61</v>
      </c>
      <c r="C23" s="5">
        <f>Eingabe!F88-Eingabe!H88-Eingabe!F90</f>
        <v>0</v>
      </c>
      <c r="E23" s="5">
        <v>0</v>
      </c>
    </row>
    <row r="24" spans="1:5" s="67" customFormat="1" ht="15" customHeight="1" x14ac:dyDescent="0.2">
      <c r="A24" s="68" t="s">
        <v>64</v>
      </c>
      <c r="B24" s="70"/>
      <c r="C24" s="70">
        <f>Eingabe!F92-Eingabe!H92</f>
        <v>0</v>
      </c>
      <c r="D24" s="66"/>
      <c r="E24" s="70">
        <v>0</v>
      </c>
    </row>
    <row r="25" spans="1:5" ht="15" customHeight="1" x14ac:dyDescent="0.2">
      <c r="A25" s="4" t="s">
        <v>104</v>
      </c>
      <c r="C25" s="5">
        <f>Eingabe!F94-Eingabe!H94</f>
        <v>0</v>
      </c>
      <c r="E25" s="5">
        <v>0</v>
      </c>
    </row>
    <row r="26" spans="1:5" ht="15" customHeight="1" x14ac:dyDescent="0.2">
      <c r="E26" s="5"/>
    </row>
    <row r="27" spans="1:5" ht="15" customHeight="1" x14ac:dyDescent="0.2">
      <c r="A27" s="10" t="s">
        <v>44</v>
      </c>
      <c r="B27" s="61"/>
      <c r="C27" s="12">
        <f>SUM(C7:C25)</f>
        <v>0</v>
      </c>
      <c r="D27" s="11"/>
      <c r="E27" s="12">
        <v>0</v>
      </c>
    </row>
    <row r="28" spans="1:5" ht="15" customHeight="1" x14ac:dyDescent="0.2">
      <c r="E28" s="5"/>
    </row>
    <row r="29" spans="1:5" ht="15" customHeight="1" x14ac:dyDescent="0.2">
      <c r="A29" s="6" t="s">
        <v>89</v>
      </c>
      <c r="B29" s="11"/>
      <c r="C29" s="11"/>
      <c r="D29" s="11"/>
      <c r="E29" s="11"/>
    </row>
    <row r="30" spans="1:5" ht="15" customHeight="1" x14ac:dyDescent="0.2">
      <c r="A30" s="69" t="s">
        <v>126</v>
      </c>
      <c r="B30" s="11"/>
      <c r="C30" s="70">
        <f>Eingabe!F99+Eingabe!H103-Eingabe!F103-Eingabe!F54+Eingabe!H54+IF(Eingabe!F131="Ja",-Eingabe!F129,)+IF(Eingabe!F137="Ja",-Eingabe!F135,)-Eingabe!F123</f>
        <v>0</v>
      </c>
      <c r="D30" s="66"/>
      <c r="E30" s="70">
        <v>0</v>
      </c>
    </row>
    <row r="31" spans="1:5" s="67" customFormat="1" ht="15" customHeight="1" x14ac:dyDescent="0.2">
      <c r="A31" s="69" t="s">
        <v>135</v>
      </c>
      <c r="B31" s="70"/>
      <c r="C31" s="70">
        <f>-Eingabe!F97+Eingabe!F101-Eingabe!H101+IF(Eingabe!F131="Ja",Eingabe!F127,)+IF(Eingabe!F137="Ja",Eingabe!F133,)+Eingabe!F125+Eingabe!F74-Eingabe!H74+Eingabe!F78-Eingabe!H78+Eingabe!F82-Eingabe!H82</f>
        <v>0</v>
      </c>
      <c r="D31" s="66"/>
      <c r="E31" s="70">
        <v>0</v>
      </c>
    </row>
    <row r="32" spans="1:5" x14ac:dyDescent="0.2">
      <c r="A32" s="68" t="s">
        <v>134</v>
      </c>
      <c r="C32" s="5">
        <f>Eingabe!F129+Eingabe!F135</f>
        <v>0</v>
      </c>
      <c r="E32" s="5">
        <v>0</v>
      </c>
    </row>
    <row r="33" spans="1:5" x14ac:dyDescent="0.2">
      <c r="A33" s="68" t="s">
        <v>133</v>
      </c>
      <c r="C33" s="5">
        <f>-Eingabe!F127-Eingabe!F133</f>
        <v>0</v>
      </c>
      <c r="E33" s="5">
        <v>0</v>
      </c>
    </row>
    <row r="34" spans="1:5" ht="15" customHeight="1" x14ac:dyDescent="0.2">
      <c r="A34" s="71" t="s">
        <v>90</v>
      </c>
      <c r="B34" s="72"/>
      <c r="C34" s="73">
        <f>SUM(C30:C33)</f>
        <v>0</v>
      </c>
      <c r="E34" s="73">
        <v>0</v>
      </c>
    </row>
    <row r="35" spans="1:5" ht="15" customHeight="1" x14ac:dyDescent="0.2">
      <c r="A35" s="68"/>
      <c r="E35" s="5"/>
    </row>
    <row r="36" spans="1:5" ht="15" customHeight="1" x14ac:dyDescent="0.2">
      <c r="A36" s="69" t="s">
        <v>127</v>
      </c>
      <c r="C36" s="5">
        <f>Eingabe!F119</f>
        <v>0</v>
      </c>
      <c r="E36" s="5">
        <v>0</v>
      </c>
    </row>
    <row r="37" spans="1:5" ht="15" customHeight="1" x14ac:dyDescent="0.2">
      <c r="A37" s="69" t="s">
        <v>128</v>
      </c>
      <c r="C37" s="5">
        <f>-Eingabe!F117-Eingabe!F121</f>
        <v>0</v>
      </c>
      <c r="E37" s="5">
        <v>0</v>
      </c>
    </row>
    <row r="38" spans="1:5" ht="15" customHeight="1" x14ac:dyDescent="0.2">
      <c r="A38" s="69" t="s">
        <v>94</v>
      </c>
      <c r="C38" s="5">
        <f>(Eingabe!H48-Eingabe!H50)-(Eingabe!F48-Eingabe!F50)</f>
        <v>0</v>
      </c>
      <c r="E38" s="5">
        <v>0</v>
      </c>
    </row>
    <row r="39" spans="1:5" ht="15" customHeight="1" x14ac:dyDescent="0.2">
      <c r="A39" s="69" t="s">
        <v>131</v>
      </c>
      <c r="C39" s="5">
        <f>Eingabe!F$107+IF(Eingabe!F$44&lt;Eingabe!H$44,Eingabe!H$44-Eingabe!F$44,)+Eingabe!F$113+IF((Eingabe!H$58-Eingabe!F$58+Eingabe!F$60)&gt;0,Eingabe!H$58-Eingabe!F$58+Eingabe!F$60,"0")+Eingabe!F$115</f>
        <v>0</v>
      </c>
      <c r="E39" s="5">
        <v>0</v>
      </c>
    </row>
    <row r="40" spans="1:5" ht="15" customHeight="1" x14ac:dyDescent="0.2">
      <c r="A40" s="69" t="s">
        <v>132</v>
      </c>
      <c r="C40" s="5">
        <f>-Eingabe!F$105-IF(Eingabe!F$44&gt;Eingabe!H$44,Eingabe!F$44-Eingabe!H$44,)-Eingabe!F$109-Eingabe!F$111</f>
        <v>0</v>
      </c>
      <c r="E40" s="5">
        <v>0</v>
      </c>
    </row>
    <row r="41" spans="1:5" ht="15" customHeight="1" x14ac:dyDescent="0.2">
      <c r="A41" s="71" t="s">
        <v>91</v>
      </c>
      <c r="B41" s="72"/>
      <c r="C41" s="73">
        <f>SUM(C36:C40)</f>
        <v>0</v>
      </c>
      <c r="E41" s="73">
        <v>0</v>
      </c>
    </row>
    <row r="42" spans="1:5" ht="15" customHeight="1" x14ac:dyDescent="0.2">
      <c r="E42" s="5"/>
    </row>
    <row r="43" spans="1:5" ht="15" customHeight="1" x14ac:dyDescent="0.2">
      <c r="A43" s="10" t="s">
        <v>88</v>
      </c>
      <c r="B43" s="12"/>
      <c r="C43" s="12">
        <f>C34+C41</f>
        <v>0</v>
      </c>
      <c r="D43" s="11"/>
      <c r="E43" s="12">
        <v>0</v>
      </c>
    </row>
    <row r="44" spans="1:5" ht="15" customHeight="1" x14ac:dyDescent="0.2">
      <c r="E44" s="5"/>
    </row>
    <row r="45" spans="1:5" ht="15" customHeight="1" x14ac:dyDescent="0.2">
      <c r="A45" s="6" t="s">
        <v>25</v>
      </c>
      <c r="B45" s="11"/>
      <c r="C45" s="11"/>
      <c r="D45" s="11"/>
      <c r="E45" s="11"/>
    </row>
    <row r="46" spans="1:5" ht="15" customHeight="1" x14ac:dyDescent="0.2">
      <c r="A46" s="69" t="s">
        <v>93</v>
      </c>
      <c r="C46" s="5">
        <f>IF(Eingabe!F68="Nein",(Eingabe!F64-Eingabe!F66)-(Eingabe!H64-Eingabe!H66),Eingabe!F64-Eingabe!H64)</f>
        <v>0</v>
      </c>
      <c r="E46" s="5">
        <v>0</v>
      </c>
    </row>
    <row r="47" spans="1:5" ht="15" customHeight="1" x14ac:dyDescent="0.2">
      <c r="A47" s="69" t="s">
        <v>129</v>
      </c>
      <c r="C47" s="5">
        <f>Eingabe!F139+Eingabe!F143</f>
        <v>0</v>
      </c>
      <c r="E47" s="5">
        <v>0</v>
      </c>
    </row>
    <row r="48" spans="1:5" ht="15" customHeight="1" x14ac:dyDescent="0.2">
      <c r="A48" s="69" t="s">
        <v>130</v>
      </c>
      <c r="C48" s="5">
        <f>-Eingabe!F141-Eingabe!F145</f>
        <v>0</v>
      </c>
      <c r="E48" s="5">
        <v>0</v>
      </c>
    </row>
    <row r="49" spans="1:10" ht="15" customHeight="1" x14ac:dyDescent="0.2">
      <c r="A49" s="9" t="s">
        <v>63</v>
      </c>
      <c r="C49" s="5">
        <f>Eingabe!F84-Eingabe!H84</f>
        <v>0</v>
      </c>
      <c r="E49" s="5">
        <v>0</v>
      </c>
    </row>
    <row r="50" spans="1:10" ht="15" customHeight="1" x14ac:dyDescent="0.2">
      <c r="A50" s="68" t="s">
        <v>114</v>
      </c>
      <c r="C50" s="5">
        <f>Eingabe!F90</f>
        <v>0</v>
      </c>
      <c r="E50" s="5">
        <f>Eingabe!H90</f>
        <v>0</v>
      </c>
    </row>
    <row r="51" spans="1:10" ht="15" customHeight="1" x14ac:dyDescent="0.2">
      <c r="E51" s="5"/>
    </row>
    <row r="52" spans="1:10" ht="15" customHeight="1" x14ac:dyDescent="0.2">
      <c r="A52" s="10" t="s">
        <v>25</v>
      </c>
      <c r="B52" s="61"/>
      <c r="C52" s="12">
        <f>SUM(C46:C51)</f>
        <v>0</v>
      </c>
      <c r="D52" s="11"/>
      <c r="E52" s="12">
        <v>0</v>
      </c>
    </row>
    <row r="53" spans="1:10" ht="15" customHeight="1" x14ac:dyDescent="0.2">
      <c r="A53" s="6"/>
      <c r="B53" s="11"/>
      <c r="C53" s="11"/>
      <c r="D53" s="11"/>
      <c r="E53" s="11"/>
    </row>
    <row r="54" spans="1:10" ht="15" customHeight="1" x14ac:dyDescent="0.2">
      <c r="A54" s="10" t="s">
        <v>92</v>
      </c>
      <c r="B54" s="61"/>
      <c r="C54" s="12">
        <f>SUM(C27+C43+C52)</f>
        <v>0</v>
      </c>
      <c r="D54" s="11"/>
      <c r="E54" s="12">
        <v>0</v>
      </c>
    </row>
    <row r="55" spans="1:10" ht="15" customHeight="1" x14ac:dyDescent="0.2">
      <c r="E55" s="5"/>
    </row>
    <row r="56" spans="1:10" ht="15" customHeight="1" x14ac:dyDescent="0.2">
      <c r="E56" s="5"/>
    </row>
    <row r="57" spans="1:10" ht="15" customHeight="1" x14ac:dyDescent="0.2">
      <c r="A57" s="4" t="str">
        <f>IF(Eingabe!F68="Ja",IF(Eingabe!F70&gt;0,"Bestand Netto-Flüssige Mittel 1.1.",IF(Eingabe!H70&gt;0,"Bestand Netto-Flüssige Mittel 1.1.", "Bestand Flüssige Mittel 1.1.")),IF(Eingabe!F70&gt;0,"Bestand Netto-Flüssige Mittel inkl. Kontokorrent Einwohnergemeinde 1.1.",IF(Eingabe!H70&gt;0,"Bestand Netto-Flüssige Mittel inkl. Kontokorrent Einwohnergemeinde 1.1.", "Bestand Flüssige Mittel inkl. Kontokorrent Einwohnergemeinde 1.1.")))</f>
        <v>Bestand Flüssige Mittel inkl. Kontokorrent Einwohnergemeinde 1.1.</v>
      </c>
      <c r="C57" s="5">
        <f>Eingabe!H42-Eingabe!H44-Eingabe!H70+Eingabe!H50-IF(Eingabe!F68="Nein",Eingabe!H66,"0")</f>
        <v>0</v>
      </c>
      <c r="E57" s="5">
        <v>0</v>
      </c>
      <c r="J57" s="5"/>
    </row>
    <row r="58" spans="1:10" ht="15" customHeight="1" x14ac:dyDescent="0.2">
      <c r="E58" s="5"/>
    </row>
    <row r="59" spans="1:10" ht="15" customHeight="1" x14ac:dyDescent="0.2">
      <c r="A59" s="6" t="str">
        <f>IF(Eingabe!F68="Ja",IF(Eingabe!H70&gt;0,"Bestand Netto-Flüssige Mittel 31.12.",IF(Eingabe!F70&gt;0,"Bestand Netto-Flüssige Mittel 31.12.", "Bestand Flüssige Mittel 31.12.")),IF(Eingabe!H70&gt;0,"Bestand Netto-Flüssige Mittel inkl. Kontokorrent Einwohnergemeinde 31.12.",IF(Eingabe!F70&gt;0,"Bestand Netto-Flüssige Mittel inkl. Kontokorrent Einwohnergemeinde 31.12.", "Bestand Flüssige Mittel inkl. Kontokorrent Einwohnergemeinde 31.12.")))</f>
        <v>Bestand Flüssige Mittel inkl. Kontokorrent Einwohnergemeinde 31.12.</v>
      </c>
      <c r="B59" s="11"/>
      <c r="C59" s="11">
        <f>Eingabe!F42-Eingabe!F44-Eingabe!F70+Eingabe!F50-IF(Eingabe!F68="Nein",Eingabe!F66,0)</f>
        <v>0</v>
      </c>
      <c r="D59" s="11"/>
      <c r="E59" s="11">
        <v>0</v>
      </c>
      <c r="G59" s="5"/>
      <c r="H59" s="5"/>
      <c r="I59" s="5"/>
    </row>
    <row r="60" spans="1:10" ht="15" customHeight="1" x14ac:dyDescent="0.2">
      <c r="A60" s="6"/>
      <c r="E60" s="5"/>
    </row>
    <row r="61" spans="1:10" ht="15" customHeight="1" x14ac:dyDescent="0.2">
      <c r="E61" s="5"/>
    </row>
    <row r="62" spans="1:10" ht="15" customHeight="1" x14ac:dyDescent="0.2">
      <c r="A62" s="13" t="s">
        <v>112</v>
      </c>
      <c r="C62" s="5">
        <f>-SUM(C59-C57-C54)</f>
        <v>0</v>
      </c>
      <c r="E62" s="5">
        <v>0</v>
      </c>
      <c r="F62" s="5"/>
    </row>
    <row r="63" spans="1:10" ht="12.75" customHeight="1" x14ac:dyDescent="0.2"/>
    <row r="65" spans="1:3" x14ac:dyDescent="0.2">
      <c r="C65" s="70"/>
    </row>
    <row r="66" spans="1:3" x14ac:dyDescent="0.2">
      <c r="A66" s="11"/>
    </row>
    <row r="73" spans="1:3" x14ac:dyDescent="0.2">
      <c r="A73" s="6"/>
    </row>
  </sheetData>
  <phoneticPr fontId="8" type="noConversion"/>
  <printOptions horizontalCentered="1"/>
  <pageMargins left="0.78740157480314965" right="0.78740157480314965" top="0.98425196850393704" bottom="0.98425196850393704"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Wegleitung</vt:lpstr>
      <vt:lpstr>Eingabe</vt:lpstr>
      <vt:lpstr>Geldflussrechnung</vt:lpstr>
      <vt:lpstr>Geldflussrechnung!Druckbereich</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palc</dc:creator>
  <cp:lastModifiedBy>Bircher Karin  DVIGA</cp:lastModifiedBy>
  <cp:lastPrinted>2020-12-23T15:59:38Z</cp:lastPrinted>
  <dcterms:created xsi:type="dcterms:W3CDTF">2010-12-15T07:33:24Z</dcterms:created>
  <dcterms:modified xsi:type="dcterms:W3CDTF">2024-02-20T06:30:17Z</dcterms:modified>
</cp:coreProperties>
</file>