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K:\02_FA\02.08_Handbuch_Rechnungswesen\02. Vorlagen Homepage\04. Planung\Finanzplan Gemeinden\"/>
    </mc:Choice>
  </mc:AlternateContent>
  <xr:revisionPtr revIDLastSave="0" documentId="13_ncr:1_{A256F12C-03DA-49C1-820A-BB6D3F8B36BF}" xr6:coauthVersionLast="47" xr6:coauthVersionMax="47" xr10:uidLastSave="{00000000-0000-0000-0000-000000000000}"/>
  <bookViews>
    <workbookView xWindow="28680" yWindow="-120" windowWidth="29040" windowHeight="15720" tabRatio="713" xr2:uid="{CA171B39-9E38-4C7D-925F-65E8C5F4F343}"/>
  </bookViews>
  <sheets>
    <sheet name="Ausgangslage" sheetId="1" r:id="rId1"/>
    <sheet name="Plan Erfolgsrechnung" sheetId="2" r:id="rId2"/>
    <sheet name="Investitionsplan" sheetId="3" r:id="rId3"/>
    <sheet name="Schulden &amp; Zinsen" sheetId="4" r:id="rId4"/>
    <sheet name="Übersicht" sheetId="12" r:id="rId5"/>
    <sheet name="Investitionen" sheetId="6" r:id="rId6"/>
    <sheet name="Kapital" sheetId="7" r:id="rId7"/>
    <sheet name="Kennzahlen" sheetId="8" r:id="rId8"/>
    <sheet name="Grafiken" sheetId="9" r:id="rId9"/>
    <sheet name="Kalkulation" sheetId="13" r:id="rId10"/>
  </sheets>
  <definedNames>
    <definedName name="Funktion_ER">#REF!</definedName>
    <definedName name="Funktion_IR">#REF!</definedName>
    <definedName name="Haben_BR">#REF!</definedName>
    <definedName name="Haben_ER">#REF!</definedName>
    <definedName name="Haben_IR">#REF!</definedName>
    <definedName name="Konto_BR">#REF!</definedName>
    <definedName name="Konto_ER">#REF!</definedName>
    <definedName name="Konto_IR">#REF!</definedName>
    <definedName name="RK_BR">#REF!</definedName>
    <definedName name="RK_ER">#REF!</definedName>
    <definedName name="RK_IR">#REF!</definedName>
    <definedName name="Soll_BR">#REF!</definedName>
    <definedName name="Soll_ER">#REF!</definedName>
    <definedName name="Soll_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3" l="1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7" i="13"/>
  <c r="D106" i="6"/>
  <c r="E106" i="6"/>
  <c r="F106" i="6"/>
  <c r="G106" i="6"/>
  <c r="H106" i="6"/>
  <c r="I106" i="6"/>
  <c r="J106" i="6"/>
  <c r="K106" i="6"/>
  <c r="L106" i="6"/>
  <c r="M106" i="6"/>
  <c r="N106" i="6"/>
  <c r="D8" i="6"/>
  <c r="E8" i="6"/>
  <c r="F8" i="6"/>
  <c r="G8" i="6"/>
  <c r="H8" i="6"/>
  <c r="I8" i="6"/>
  <c r="J8" i="6"/>
  <c r="K8" i="6"/>
  <c r="L8" i="6"/>
  <c r="M8" i="6"/>
  <c r="N8" i="6"/>
  <c r="D9" i="6"/>
  <c r="E9" i="6"/>
  <c r="F9" i="6"/>
  <c r="G9" i="6"/>
  <c r="H9" i="6"/>
  <c r="I9" i="6"/>
  <c r="J9" i="6"/>
  <c r="K9" i="6"/>
  <c r="L9" i="6"/>
  <c r="M9" i="6"/>
  <c r="N9" i="6"/>
  <c r="D10" i="6"/>
  <c r="E10" i="6"/>
  <c r="F10" i="6"/>
  <c r="G10" i="6"/>
  <c r="H10" i="6"/>
  <c r="I10" i="6"/>
  <c r="J10" i="6"/>
  <c r="K10" i="6"/>
  <c r="L10" i="6"/>
  <c r="M10" i="6"/>
  <c r="N10" i="6"/>
  <c r="D11" i="6"/>
  <c r="E11" i="6"/>
  <c r="F11" i="6"/>
  <c r="G11" i="6"/>
  <c r="H11" i="6"/>
  <c r="I11" i="6"/>
  <c r="J11" i="6"/>
  <c r="K11" i="6"/>
  <c r="L11" i="6"/>
  <c r="M11" i="6"/>
  <c r="N11" i="6"/>
  <c r="D12" i="6"/>
  <c r="E12" i="6"/>
  <c r="F12" i="6"/>
  <c r="G12" i="6"/>
  <c r="H12" i="6"/>
  <c r="I12" i="6"/>
  <c r="J12" i="6"/>
  <c r="K12" i="6"/>
  <c r="L12" i="6"/>
  <c r="M12" i="6"/>
  <c r="N12" i="6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8" i="6"/>
  <c r="E18" i="6"/>
  <c r="F18" i="6"/>
  <c r="G18" i="6"/>
  <c r="H18" i="6"/>
  <c r="I18" i="6"/>
  <c r="J18" i="6"/>
  <c r="K18" i="6"/>
  <c r="L18" i="6"/>
  <c r="M18" i="6"/>
  <c r="N18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8" i="6"/>
  <c r="E28" i="6"/>
  <c r="F28" i="6"/>
  <c r="G28" i="6"/>
  <c r="H28" i="6"/>
  <c r="I28" i="6"/>
  <c r="J28" i="6"/>
  <c r="K28" i="6"/>
  <c r="L28" i="6"/>
  <c r="M28" i="6"/>
  <c r="N28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8" i="6"/>
  <c r="E38" i="6"/>
  <c r="F38" i="6"/>
  <c r="G38" i="6"/>
  <c r="H38" i="6"/>
  <c r="I38" i="6"/>
  <c r="J38" i="6"/>
  <c r="K38" i="6"/>
  <c r="L38" i="6"/>
  <c r="M38" i="6"/>
  <c r="N38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D47" i="6"/>
  <c r="E47" i="6"/>
  <c r="F47" i="6"/>
  <c r="G47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4" i="6"/>
  <c r="E54" i="6"/>
  <c r="F54" i="6"/>
  <c r="G54" i="6"/>
  <c r="H54" i="6"/>
  <c r="I54" i="6"/>
  <c r="J54" i="6"/>
  <c r="K54" i="6"/>
  <c r="L54" i="6"/>
  <c r="M54" i="6"/>
  <c r="N54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D64" i="6"/>
  <c r="E64" i="6"/>
  <c r="F64" i="6"/>
  <c r="G64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D69" i="6"/>
  <c r="E69" i="6"/>
  <c r="F69" i="6"/>
  <c r="G69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D72" i="6"/>
  <c r="E72" i="6"/>
  <c r="F72" i="6"/>
  <c r="G72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6" i="6"/>
  <c r="E76" i="6"/>
  <c r="F76" i="6"/>
  <c r="G76" i="6"/>
  <c r="H76" i="6"/>
  <c r="I76" i="6"/>
  <c r="J76" i="6"/>
  <c r="K76" i="6"/>
  <c r="L76" i="6"/>
  <c r="M76" i="6"/>
  <c r="N76" i="6"/>
  <c r="D77" i="6"/>
  <c r="E77" i="6"/>
  <c r="F77" i="6"/>
  <c r="G77" i="6"/>
  <c r="H77" i="6"/>
  <c r="I77" i="6"/>
  <c r="J77" i="6"/>
  <c r="K77" i="6"/>
  <c r="L77" i="6"/>
  <c r="M77" i="6"/>
  <c r="N77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D80" i="6"/>
  <c r="E80" i="6"/>
  <c r="F80" i="6"/>
  <c r="G80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D83" i="6"/>
  <c r="E83" i="6"/>
  <c r="F83" i="6"/>
  <c r="G83" i="6"/>
  <c r="H83" i="6"/>
  <c r="I83" i="6"/>
  <c r="J83" i="6"/>
  <c r="K83" i="6"/>
  <c r="L83" i="6"/>
  <c r="M83" i="6"/>
  <c r="N83" i="6"/>
  <c r="D84" i="6"/>
  <c r="E84" i="6"/>
  <c r="F84" i="6"/>
  <c r="G84" i="6"/>
  <c r="H84" i="6"/>
  <c r="I84" i="6"/>
  <c r="J84" i="6"/>
  <c r="K84" i="6"/>
  <c r="L84" i="6"/>
  <c r="M84" i="6"/>
  <c r="N84" i="6"/>
  <c r="D85" i="6"/>
  <c r="E85" i="6"/>
  <c r="F85" i="6"/>
  <c r="G85" i="6"/>
  <c r="H85" i="6"/>
  <c r="I85" i="6"/>
  <c r="J85" i="6"/>
  <c r="K85" i="6"/>
  <c r="L85" i="6"/>
  <c r="M85" i="6"/>
  <c r="N85" i="6"/>
  <c r="D86" i="6"/>
  <c r="E86" i="6"/>
  <c r="F86" i="6"/>
  <c r="G86" i="6"/>
  <c r="H86" i="6"/>
  <c r="I86" i="6"/>
  <c r="J86" i="6"/>
  <c r="K86" i="6"/>
  <c r="L86" i="6"/>
  <c r="M86" i="6"/>
  <c r="N86" i="6"/>
  <c r="D87" i="6"/>
  <c r="E87" i="6"/>
  <c r="F87" i="6"/>
  <c r="G87" i="6"/>
  <c r="H87" i="6"/>
  <c r="I87" i="6"/>
  <c r="J87" i="6"/>
  <c r="K87" i="6"/>
  <c r="L87" i="6"/>
  <c r="M87" i="6"/>
  <c r="N87" i="6"/>
  <c r="D88" i="6"/>
  <c r="E88" i="6"/>
  <c r="F88" i="6"/>
  <c r="G88" i="6"/>
  <c r="H88" i="6"/>
  <c r="I88" i="6"/>
  <c r="J88" i="6"/>
  <c r="K88" i="6"/>
  <c r="L88" i="6"/>
  <c r="M88" i="6"/>
  <c r="N88" i="6"/>
  <c r="D89" i="6"/>
  <c r="E89" i="6"/>
  <c r="F89" i="6"/>
  <c r="G89" i="6"/>
  <c r="H89" i="6"/>
  <c r="I89" i="6"/>
  <c r="J89" i="6"/>
  <c r="K89" i="6"/>
  <c r="L89" i="6"/>
  <c r="M89" i="6"/>
  <c r="N89" i="6"/>
  <c r="D90" i="6"/>
  <c r="E90" i="6"/>
  <c r="F90" i="6"/>
  <c r="G90" i="6"/>
  <c r="H90" i="6"/>
  <c r="I90" i="6"/>
  <c r="J90" i="6"/>
  <c r="K90" i="6"/>
  <c r="L90" i="6"/>
  <c r="M90" i="6"/>
  <c r="N90" i="6"/>
  <c r="D91" i="6"/>
  <c r="E91" i="6"/>
  <c r="F91" i="6"/>
  <c r="G91" i="6"/>
  <c r="H91" i="6"/>
  <c r="I91" i="6"/>
  <c r="J91" i="6"/>
  <c r="K91" i="6"/>
  <c r="L91" i="6"/>
  <c r="M91" i="6"/>
  <c r="N91" i="6"/>
  <c r="D92" i="6"/>
  <c r="E92" i="6"/>
  <c r="F92" i="6"/>
  <c r="G92" i="6"/>
  <c r="H92" i="6"/>
  <c r="I92" i="6"/>
  <c r="J92" i="6"/>
  <c r="K92" i="6"/>
  <c r="L92" i="6"/>
  <c r="M92" i="6"/>
  <c r="N92" i="6"/>
  <c r="D93" i="6"/>
  <c r="E93" i="6"/>
  <c r="F93" i="6"/>
  <c r="G93" i="6"/>
  <c r="H93" i="6"/>
  <c r="I93" i="6"/>
  <c r="J93" i="6"/>
  <c r="K93" i="6"/>
  <c r="L93" i="6"/>
  <c r="M93" i="6"/>
  <c r="N93" i="6"/>
  <c r="D94" i="6"/>
  <c r="E94" i="6"/>
  <c r="F94" i="6"/>
  <c r="G94" i="6"/>
  <c r="H94" i="6"/>
  <c r="I94" i="6"/>
  <c r="J94" i="6"/>
  <c r="K94" i="6"/>
  <c r="L94" i="6"/>
  <c r="M94" i="6"/>
  <c r="N94" i="6"/>
  <c r="D95" i="6"/>
  <c r="E95" i="6"/>
  <c r="F95" i="6"/>
  <c r="G95" i="6"/>
  <c r="H95" i="6"/>
  <c r="I95" i="6"/>
  <c r="J95" i="6"/>
  <c r="K95" i="6"/>
  <c r="L95" i="6"/>
  <c r="M95" i="6"/>
  <c r="N95" i="6"/>
  <c r="D96" i="6"/>
  <c r="E96" i="6"/>
  <c r="F96" i="6"/>
  <c r="G96" i="6"/>
  <c r="H96" i="6"/>
  <c r="I96" i="6"/>
  <c r="J96" i="6"/>
  <c r="K96" i="6"/>
  <c r="L96" i="6"/>
  <c r="M96" i="6"/>
  <c r="N96" i="6"/>
  <c r="D97" i="6"/>
  <c r="E97" i="6"/>
  <c r="F97" i="6"/>
  <c r="G97" i="6"/>
  <c r="H97" i="6"/>
  <c r="I97" i="6"/>
  <c r="J97" i="6"/>
  <c r="K97" i="6"/>
  <c r="L97" i="6"/>
  <c r="M97" i="6"/>
  <c r="N97" i="6"/>
  <c r="D98" i="6"/>
  <c r="E98" i="6"/>
  <c r="F98" i="6"/>
  <c r="G98" i="6"/>
  <c r="H98" i="6"/>
  <c r="I98" i="6"/>
  <c r="J98" i="6"/>
  <c r="K98" i="6"/>
  <c r="L98" i="6"/>
  <c r="M98" i="6"/>
  <c r="N98" i="6"/>
  <c r="D99" i="6"/>
  <c r="E99" i="6"/>
  <c r="F99" i="6"/>
  <c r="G99" i="6"/>
  <c r="H99" i="6"/>
  <c r="I99" i="6"/>
  <c r="J99" i="6"/>
  <c r="K99" i="6"/>
  <c r="L99" i="6"/>
  <c r="M99" i="6"/>
  <c r="N99" i="6"/>
  <c r="D100" i="6"/>
  <c r="E100" i="6"/>
  <c r="F100" i="6"/>
  <c r="G100" i="6"/>
  <c r="H100" i="6"/>
  <c r="I100" i="6"/>
  <c r="J100" i="6"/>
  <c r="K100" i="6"/>
  <c r="L100" i="6"/>
  <c r="M100" i="6"/>
  <c r="N100" i="6"/>
  <c r="D101" i="6"/>
  <c r="E101" i="6"/>
  <c r="F101" i="6"/>
  <c r="G101" i="6"/>
  <c r="H101" i="6"/>
  <c r="I101" i="6"/>
  <c r="J101" i="6"/>
  <c r="K101" i="6"/>
  <c r="L101" i="6"/>
  <c r="M101" i="6"/>
  <c r="N101" i="6"/>
  <c r="D102" i="6"/>
  <c r="E102" i="6"/>
  <c r="F102" i="6"/>
  <c r="G102" i="6"/>
  <c r="H102" i="6"/>
  <c r="I102" i="6"/>
  <c r="J102" i="6"/>
  <c r="K102" i="6"/>
  <c r="L102" i="6"/>
  <c r="M102" i="6"/>
  <c r="N102" i="6"/>
  <c r="D103" i="6"/>
  <c r="E103" i="6"/>
  <c r="F103" i="6"/>
  <c r="G103" i="6"/>
  <c r="H103" i="6"/>
  <c r="I103" i="6"/>
  <c r="J103" i="6"/>
  <c r="K103" i="6"/>
  <c r="L103" i="6"/>
  <c r="M103" i="6"/>
  <c r="N103" i="6"/>
  <c r="D104" i="6"/>
  <c r="E104" i="6"/>
  <c r="F104" i="6"/>
  <c r="G104" i="6"/>
  <c r="H104" i="6"/>
  <c r="I104" i="6"/>
  <c r="J104" i="6"/>
  <c r="K104" i="6"/>
  <c r="L104" i="6"/>
  <c r="M104" i="6"/>
  <c r="N104" i="6"/>
  <c r="D105" i="6"/>
  <c r="E105" i="6"/>
  <c r="F105" i="6"/>
  <c r="G105" i="6"/>
  <c r="H105" i="6"/>
  <c r="I105" i="6"/>
  <c r="J105" i="6"/>
  <c r="K105" i="6"/>
  <c r="L105" i="6"/>
  <c r="M105" i="6"/>
  <c r="N105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E73" i="4"/>
  <c r="E109" i="6"/>
  <c r="F109" i="6"/>
  <c r="G109" i="6"/>
  <c r="H109" i="6"/>
  <c r="I109" i="6"/>
  <c r="J109" i="6"/>
  <c r="K109" i="6"/>
  <c r="L109" i="6"/>
  <c r="M109" i="6"/>
  <c r="N109" i="6"/>
  <c r="E108" i="6"/>
  <c r="F108" i="6"/>
  <c r="G108" i="6"/>
  <c r="H108" i="6"/>
  <c r="I108" i="6"/>
  <c r="J108" i="6"/>
  <c r="K108" i="6"/>
  <c r="L108" i="6"/>
  <c r="M108" i="6"/>
  <c r="N108" i="6"/>
  <c r="D109" i="6"/>
  <c r="D108" i="6"/>
  <c r="C109" i="6"/>
  <c r="C108" i="6"/>
  <c r="E107" i="6"/>
  <c r="F107" i="6"/>
  <c r="G107" i="6"/>
  <c r="H107" i="6"/>
  <c r="I107" i="6"/>
  <c r="J107" i="6"/>
  <c r="K107" i="6"/>
  <c r="L107" i="6"/>
  <c r="M107" i="6"/>
  <c r="N107" i="6"/>
  <c r="D107" i="6"/>
  <c r="C107" i="6"/>
  <c r="U107" i="3"/>
  <c r="T107" i="3"/>
  <c r="S107" i="3"/>
  <c r="R107" i="3"/>
  <c r="Q107" i="3"/>
  <c r="P107" i="3"/>
  <c r="O107" i="3"/>
  <c r="N107" i="3"/>
  <c r="M107" i="3"/>
  <c r="L107" i="3"/>
  <c r="K107" i="3"/>
  <c r="B116" i="13"/>
  <c r="L116" i="13" s="1"/>
  <c r="C116" i="13"/>
  <c r="D116" i="13"/>
  <c r="E116" i="13"/>
  <c r="B117" i="13"/>
  <c r="O117" i="13" s="1"/>
  <c r="C117" i="13"/>
  <c r="D117" i="13"/>
  <c r="E117" i="13"/>
  <c r="B118" i="13"/>
  <c r="K118" i="13" s="1"/>
  <c r="C118" i="13"/>
  <c r="D118" i="13"/>
  <c r="E118" i="13"/>
  <c r="B119" i="13"/>
  <c r="N119" i="13" s="1"/>
  <c r="C119" i="13"/>
  <c r="D119" i="13"/>
  <c r="E119" i="13"/>
  <c r="K119" i="13"/>
  <c r="B120" i="13"/>
  <c r="G120" i="13" s="1"/>
  <c r="C120" i="13"/>
  <c r="D120" i="13"/>
  <c r="E120" i="13"/>
  <c r="B121" i="13"/>
  <c r="C121" i="13"/>
  <c r="D121" i="13"/>
  <c r="E121" i="13"/>
  <c r="B122" i="13"/>
  <c r="F122" i="13" s="1"/>
  <c r="C122" i="13"/>
  <c r="D122" i="13"/>
  <c r="E122" i="13"/>
  <c r="B123" i="13"/>
  <c r="F123" i="13" s="1"/>
  <c r="C123" i="13"/>
  <c r="D123" i="13"/>
  <c r="E123" i="13"/>
  <c r="B124" i="13"/>
  <c r="F124" i="13" s="1"/>
  <c r="C124" i="13"/>
  <c r="D124" i="13"/>
  <c r="E124" i="13"/>
  <c r="B125" i="13"/>
  <c r="C125" i="13"/>
  <c r="D125" i="13"/>
  <c r="E125" i="13"/>
  <c r="B126" i="13"/>
  <c r="K126" i="13" s="1"/>
  <c r="C126" i="13"/>
  <c r="D126" i="13"/>
  <c r="E126" i="13"/>
  <c r="B127" i="13"/>
  <c r="P127" i="13" s="1"/>
  <c r="C127" i="13"/>
  <c r="D127" i="13"/>
  <c r="E127" i="13"/>
  <c r="B128" i="13"/>
  <c r="C128" i="13"/>
  <c r="D128" i="13"/>
  <c r="E128" i="13"/>
  <c r="B129" i="13"/>
  <c r="C129" i="13"/>
  <c r="D129" i="13"/>
  <c r="E129" i="13"/>
  <c r="B130" i="13"/>
  <c r="P130" i="13" s="1"/>
  <c r="C130" i="13"/>
  <c r="D130" i="13"/>
  <c r="E130" i="13"/>
  <c r="B131" i="13"/>
  <c r="K131" i="13" s="1"/>
  <c r="C131" i="13"/>
  <c r="D131" i="13"/>
  <c r="E131" i="13"/>
  <c r="B132" i="13"/>
  <c r="N132" i="13" s="1"/>
  <c r="C132" i="13"/>
  <c r="D132" i="13"/>
  <c r="E132" i="13"/>
  <c r="B133" i="13"/>
  <c r="K133" i="13" s="1"/>
  <c r="C133" i="13"/>
  <c r="D133" i="13"/>
  <c r="E133" i="13"/>
  <c r="B134" i="13"/>
  <c r="C134" i="13"/>
  <c r="D134" i="13"/>
  <c r="E134" i="13"/>
  <c r="B135" i="13"/>
  <c r="C135" i="13"/>
  <c r="D135" i="13"/>
  <c r="E135" i="13"/>
  <c r="B136" i="13"/>
  <c r="F136" i="13" s="1"/>
  <c r="C136" i="13"/>
  <c r="D136" i="13"/>
  <c r="E136" i="13"/>
  <c r="B137" i="13"/>
  <c r="F137" i="13" s="1"/>
  <c r="C137" i="13"/>
  <c r="D137" i="13"/>
  <c r="E137" i="13"/>
  <c r="B138" i="13"/>
  <c r="M138" i="13" s="1"/>
  <c r="C138" i="13"/>
  <c r="D138" i="13"/>
  <c r="E138" i="13"/>
  <c r="B139" i="13"/>
  <c r="C139" i="13"/>
  <c r="D139" i="13"/>
  <c r="E139" i="13"/>
  <c r="B140" i="13"/>
  <c r="C140" i="13"/>
  <c r="D140" i="13"/>
  <c r="E140" i="13"/>
  <c r="B141" i="13"/>
  <c r="C141" i="13"/>
  <c r="D141" i="13"/>
  <c r="E141" i="13"/>
  <c r="B142" i="13"/>
  <c r="H142" i="13" s="1"/>
  <c r="C142" i="13"/>
  <c r="D142" i="13"/>
  <c r="E142" i="13"/>
  <c r="B143" i="13"/>
  <c r="C143" i="13"/>
  <c r="D143" i="13"/>
  <c r="E143" i="13"/>
  <c r="B144" i="13"/>
  <c r="O144" i="13" s="1"/>
  <c r="C144" i="13"/>
  <c r="D144" i="13"/>
  <c r="E144" i="13"/>
  <c r="B145" i="13"/>
  <c r="O145" i="13" s="1"/>
  <c r="C145" i="13"/>
  <c r="D145" i="13"/>
  <c r="E145" i="13"/>
  <c r="B146" i="13"/>
  <c r="K146" i="13" s="1"/>
  <c r="C146" i="13"/>
  <c r="D146" i="13"/>
  <c r="E146" i="13"/>
  <c r="B147" i="13"/>
  <c r="C147" i="13"/>
  <c r="D147" i="13"/>
  <c r="E147" i="13"/>
  <c r="B148" i="13"/>
  <c r="F148" i="13" s="1"/>
  <c r="C148" i="13"/>
  <c r="D148" i="13"/>
  <c r="E148" i="13"/>
  <c r="B149" i="13"/>
  <c r="F149" i="13" s="1"/>
  <c r="C149" i="13"/>
  <c r="D149" i="13"/>
  <c r="E149" i="13"/>
  <c r="B150" i="13"/>
  <c r="C150" i="13"/>
  <c r="D150" i="13"/>
  <c r="E150" i="13"/>
  <c r="B151" i="13"/>
  <c r="M151" i="13" s="1"/>
  <c r="C151" i="13"/>
  <c r="D151" i="13"/>
  <c r="E151" i="13"/>
  <c r="B152" i="13"/>
  <c r="F152" i="13" s="1"/>
  <c r="C152" i="13"/>
  <c r="D152" i="13"/>
  <c r="E152" i="13"/>
  <c r="B153" i="13"/>
  <c r="O153" i="13" s="1"/>
  <c r="C153" i="13"/>
  <c r="D153" i="13"/>
  <c r="E153" i="13"/>
  <c r="B154" i="13"/>
  <c r="K154" i="13" s="1"/>
  <c r="C154" i="13"/>
  <c r="D154" i="13"/>
  <c r="E154" i="13"/>
  <c r="B155" i="13"/>
  <c r="J155" i="13" s="1"/>
  <c r="C155" i="13"/>
  <c r="D155" i="13"/>
  <c r="E155" i="13"/>
  <c r="B156" i="13"/>
  <c r="J156" i="13" s="1"/>
  <c r="C156" i="13"/>
  <c r="D156" i="13"/>
  <c r="E156" i="13"/>
  <c r="B157" i="13"/>
  <c r="F157" i="13" s="1"/>
  <c r="C157" i="13"/>
  <c r="D157" i="13"/>
  <c r="E157" i="13"/>
  <c r="B158" i="13"/>
  <c r="M158" i="13" s="1"/>
  <c r="C158" i="13"/>
  <c r="D158" i="13"/>
  <c r="E158" i="13"/>
  <c r="B159" i="13"/>
  <c r="O159" i="13" s="1"/>
  <c r="C159" i="13"/>
  <c r="D159" i="13"/>
  <c r="E159" i="13"/>
  <c r="B160" i="13"/>
  <c r="C160" i="13"/>
  <c r="D160" i="13"/>
  <c r="E160" i="13"/>
  <c r="B161" i="13"/>
  <c r="K161" i="13" s="1"/>
  <c r="C161" i="13"/>
  <c r="D161" i="13"/>
  <c r="E161" i="13"/>
  <c r="B162" i="13"/>
  <c r="C162" i="13"/>
  <c r="D162" i="13"/>
  <c r="E162" i="13"/>
  <c r="B163" i="13"/>
  <c r="G163" i="13" s="1"/>
  <c r="C163" i="13"/>
  <c r="D163" i="13"/>
  <c r="E163" i="13"/>
  <c r="B164" i="13"/>
  <c r="C164" i="13"/>
  <c r="D164" i="13"/>
  <c r="E164" i="13"/>
  <c r="B165" i="13"/>
  <c r="G165" i="13" s="1"/>
  <c r="C165" i="13"/>
  <c r="D165" i="13"/>
  <c r="E165" i="13"/>
  <c r="B166" i="13"/>
  <c r="M166" i="13" s="1"/>
  <c r="C166" i="13"/>
  <c r="D166" i="13"/>
  <c r="E166" i="13"/>
  <c r="B167" i="13"/>
  <c r="M167" i="13" s="1"/>
  <c r="C167" i="13"/>
  <c r="D167" i="13"/>
  <c r="E167" i="13"/>
  <c r="B168" i="13"/>
  <c r="J168" i="13" s="1"/>
  <c r="C168" i="13"/>
  <c r="D168" i="13"/>
  <c r="E168" i="13"/>
  <c r="B169" i="13"/>
  <c r="L169" i="13" s="1"/>
  <c r="C169" i="13"/>
  <c r="D169" i="13"/>
  <c r="E169" i="13"/>
  <c r="B170" i="13"/>
  <c r="I170" i="13" s="1"/>
  <c r="C170" i="13"/>
  <c r="D170" i="13"/>
  <c r="E170" i="13"/>
  <c r="B171" i="13"/>
  <c r="F171" i="13" s="1"/>
  <c r="C171" i="13"/>
  <c r="D171" i="13"/>
  <c r="E171" i="13"/>
  <c r="B172" i="13"/>
  <c r="H172" i="13" s="1"/>
  <c r="C172" i="13"/>
  <c r="D172" i="13"/>
  <c r="E172" i="13"/>
  <c r="B173" i="13"/>
  <c r="G173" i="13" s="1"/>
  <c r="C173" i="13"/>
  <c r="D173" i="13"/>
  <c r="E173" i="13"/>
  <c r="B174" i="13"/>
  <c r="C174" i="13"/>
  <c r="D174" i="13"/>
  <c r="E174" i="13"/>
  <c r="B175" i="13"/>
  <c r="C175" i="13"/>
  <c r="D175" i="13"/>
  <c r="E175" i="13"/>
  <c r="B176" i="13"/>
  <c r="C176" i="13"/>
  <c r="D176" i="13"/>
  <c r="E176" i="13"/>
  <c r="B177" i="13"/>
  <c r="F177" i="13" s="1"/>
  <c r="C177" i="13"/>
  <c r="D177" i="13"/>
  <c r="E177" i="13"/>
  <c r="B178" i="13"/>
  <c r="F178" i="13" s="1"/>
  <c r="C178" i="13"/>
  <c r="D178" i="13"/>
  <c r="E178" i="13"/>
  <c r="B179" i="13"/>
  <c r="C179" i="13"/>
  <c r="D179" i="13"/>
  <c r="E179" i="13"/>
  <c r="B180" i="13"/>
  <c r="O180" i="13" s="1"/>
  <c r="C180" i="13"/>
  <c r="D180" i="13"/>
  <c r="E180" i="13"/>
  <c r="B181" i="13"/>
  <c r="K181" i="13" s="1"/>
  <c r="C181" i="13"/>
  <c r="D181" i="13"/>
  <c r="E181" i="13"/>
  <c r="B182" i="13"/>
  <c r="L182" i="13" s="1"/>
  <c r="C182" i="13"/>
  <c r="D182" i="13"/>
  <c r="E182" i="13"/>
  <c r="B183" i="13"/>
  <c r="I183" i="13" s="1"/>
  <c r="C183" i="13"/>
  <c r="D183" i="13"/>
  <c r="E183" i="13"/>
  <c r="B184" i="13"/>
  <c r="H184" i="13" s="1"/>
  <c r="C184" i="13"/>
  <c r="D184" i="13"/>
  <c r="E184" i="13"/>
  <c r="B185" i="13"/>
  <c r="C185" i="13"/>
  <c r="D185" i="13"/>
  <c r="E185" i="13"/>
  <c r="B186" i="13"/>
  <c r="C186" i="13"/>
  <c r="D186" i="13"/>
  <c r="E186" i="13"/>
  <c r="B187" i="13"/>
  <c r="L187" i="13" s="1"/>
  <c r="C187" i="13"/>
  <c r="D187" i="13"/>
  <c r="E187" i="13"/>
  <c r="B188" i="13"/>
  <c r="F188" i="13" s="1"/>
  <c r="C188" i="13"/>
  <c r="D188" i="13"/>
  <c r="E188" i="13"/>
  <c r="B189" i="13"/>
  <c r="I189" i="13" s="1"/>
  <c r="C189" i="13"/>
  <c r="D189" i="13"/>
  <c r="E189" i="13"/>
  <c r="B190" i="13"/>
  <c r="C190" i="13"/>
  <c r="D190" i="13"/>
  <c r="E190" i="13"/>
  <c r="B191" i="13"/>
  <c r="P191" i="13" s="1"/>
  <c r="C191" i="13"/>
  <c r="D191" i="13"/>
  <c r="E191" i="13"/>
  <c r="B192" i="13"/>
  <c r="C192" i="13"/>
  <c r="D192" i="13"/>
  <c r="E192" i="13"/>
  <c r="B193" i="13"/>
  <c r="F193" i="13" s="1"/>
  <c r="C193" i="13"/>
  <c r="D193" i="13"/>
  <c r="E193" i="13"/>
  <c r="B194" i="13"/>
  <c r="F194" i="13" s="1"/>
  <c r="C194" i="13"/>
  <c r="D194" i="13"/>
  <c r="E194" i="13"/>
  <c r="B195" i="13"/>
  <c r="F195" i="13" s="1"/>
  <c r="C195" i="13"/>
  <c r="D195" i="13"/>
  <c r="E195" i="13"/>
  <c r="B196" i="13"/>
  <c r="P196" i="13" s="1"/>
  <c r="C196" i="13"/>
  <c r="D196" i="13"/>
  <c r="E196" i="13"/>
  <c r="B197" i="13"/>
  <c r="C197" i="13"/>
  <c r="D197" i="13"/>
  <c r="E197" i="13"/>
  <c r="B198" i="13"/>
  <c r="H198" i="13" s="1"/>
  <c r="C198" i="13"/>
  <c r="D198" i="13"/>
  <c r="E198" i="13"/>
  <c r="B199" i="13"/>
  <c r="F199" i="13" s="1"/>
  <c r="C199" i="13"/>
  <c r="D199" i="13"/>
  <c r="E199" i="13"/>
  <c r="B200" i="13"/>
  <c r="H200" i="13" s="1"/>
  <c r="C200" i="13"/>
  <c r="D200" i="13"/>
  <c r="E200" i="13"/>
  <c r="B201" i="13"/>
  <c r="J201" i="13" s="1"/>
  <c r="C201" i="13"/>
  <c r="D201" i="13"/>
  <c r="E201" i="13"/>
  <c r="B202" i="13"/>
  <c r="C202" i="13"/>
  <c r="D202" i="13"/>
  <c r="E202" i="13"/>
  <c r="B203" i="13"/>
  <c r="F203" i="13" s="1"/>
  <c r="C203" i="13"/>
  <c r="D203" i="13"/>
  <c r="E203" i="13"/>
  <c r="B204" i="13"/>
  <c r="G204" i="13" s="1"/>
  <c r="C204" i="13"/>
  <c r="D204" i="13"/>
  <c r="E204" i="13"/>
  <c r="B205" i="13"/>
  <c r="E205" i="13"/>
  <c r="B206" i="13"/>
  <c r="E206" i="13"/>
  <c r="B207" i="13"/>
  <c r="F207" i="13" s="1"/>
  <c r="C207" i="13"/>
  <c r="D207" i="13"/>
  <c r="E207" i="13"/>
  <c r="B208" i="13"/>
  <c r="G208" i="13" s="1"/>
  <c r="C208" i="13"/>
  <c r="D208" i="13"/>
  <c r="E208" i="13"/>
  <c r="B209" i="13"/>
  <c r="F209" i="13" s="1"/>
  <c r="C209" i="13"/>
  <c r="D209" i="13"/>
  <c r="E209" i="13"/>
  <c r="B210" i="13"/>
  <c r="O210" i="13" s="1"/>
  <c r="C210" i="13"/>
  <c r="D210" i="13"/>
  <c r="E210" i="13"/>
  <c r="B211" i="13"/>
  <c r="J211" i="13" s="1"/>
  <c r="C211" i="13"/>
  <c r="D211" i="13"/>
  <c r="E211" i="13"/>
  <c r="B212" i="13"/>
  <c r="I212" i="13" s="1"/>
  <c r="C212" i="13"/>
  <c r="D212" i="13"/>
  <c r="E212" i="13"/>
  <c r="B213" i="13"/>
  <c r="C213" i="13"/>
  <c r="D213" i="13"/>
  <c r="E213" i="13"/>
  <c r="B15" i="13"/>
  <c r="B16" i="13"/>
  <c r="O16" i="13" s="1"/>
  <c r="B17" i="13"/>
  <c r="F17" i="13" s="1"/>
  <c r="B18" i="13"/>
  <c r="B19" i="13"/>
  <c r="F19" i="13" s="1"/>
  <c r="B20" i="13"/>
  <c r="L20" i="13" s="1"/>
  <c r="B21" i="13"/>
  <c r="B22" i="13"/>
  <c r="I22" i="13" s="1"/>
  <c r="B23" i="13"/>
  <c r="I23" i="13" s="1"/>
  <c r="B24" i="13"/>
  <c r="F24" i="13" s="1"/>
  <c r="B25" i="13"/>
  <c r="B26" i="13"/>
  <c r="F26" i="13" s="1"/>
  <c r="B27" i="13"/>
  <c r="K27" i="13" s="1"/>
  <c r="B28" i="13"/>
  <c r="B29" i="13"/>
  <c r="H29" i="13" s="1"/>
  <c r="B30" i="13"/>
  <c r="G30" i="13" s="1"/>
  <c r="B31" i="13"/>
  <c r="B32" i="13"/>
  <c r="B33" i="13"/>
  <c r="G33" i="13" s="1"/>
  <c r="B34" i="13"/>
  <c r="B35" i="13"/>
  <c r="B36" i="13"/>
  <c r="F36" i="13" s="1"/>
  <c r="B37" i="13"/>
  <c r="F37" i="13" s="1"/>
  <c r="B38" i="13"/>
  <c r="G38" i="13" s="1"/>
  <c r="B39" i="13"/>
  <c r="B40" i="13"/>
  <c r="F40" i="13" s="1"/>
  <c r="B41" i="13"/>
  <c r="B42" i="13"/>
  <c r="F42" i="13" s="1"/>
  <c r="B43" i="13"/>
  <c r="I43" i="13" s="1"/>
  <c r="B44" i="13"/>
  <c r="I44" i="13" s="1"/>
  <c r="B45" i="13"/>
  <c r="B46" i="13"/>
  <c r="M46" i="13" s="1"/>
  <c r="B47" i="13"/>
  <c r="G47" i="13" s="1"/>
  <c r="B48" i="13"/>
  <c r="B49" i="13"/>
  <c r="I49" i="13" s="1"/>
  <c r="B50" i="13"/>
  <c r="G50" i="13" s="1"/>
  <c r="B51" i="13"/>
  <c r="B52" i="13"/>
  <c r="O52" i="13" s="1"/>
  <c r="B53" i="13"/>
  <c r="K53" i="13" s="1"/>
  <c r="B54" i="13"/>
  <c r="O54" i="13" s="1"/>
  <c r="B55" i="13"/>
  <c r="F55" i="13" s="1"/>
  <c r="B56" i="13"/>
  <c r="F56" i="13" s="1"/>
  <c r="B57" i="13"/>
  <c r="G57" i="13" s="1"/>
  <c r="B58" i="13"/>
  <c r="O58" i="13" s="1"/>
  <c r="B59" i="13"/>
  <c r="J59" i="13" s="1"/>
  <c r="B60" i="13"/>
  <c r="B61" i="13"/>
  <c r="N61" i="13" s="1"/>
  <c r="B62" i="13"/>
  <c r="B63" i="13"/>
  <c r="F63" i="13" s="1"/>
  <c r="B64" i="13"/>
  <c r="H64" i="13" s="1"/>
  <c r="B65" i="13"/>
  <c r="B66" i="13"/>
  <c r="F66" i="13" s="1"/>
  <c r="B67" i="13"/>
  <c r="F67" i="13" s="1"/>
  <c r="B68" i="13"/>
  <c r="O68" i="13" s="1"/>
  <c r="B69" i="13"/>
  <c r="O69" i="13" s="1"/>
  <c r="B70" i="13"/>
  <c r="B71" i="13"/>
  <c r="B72" i="13"/>
  <c r="F72" i="13" s="1"/>
  <c r="B73" i="13"/>
  <c r="G73" i="13" s="1"/>
  <c r="B74" i="13"/>
  <c r="F74" i="13" s="1"/>
  <c r="B75" i="13"/>
  <c r="H75" i="13" s="1"/>
  <c r="B76" i="13"/>
  <c r="B77" i="13"/>
  <c r="B78" i="13"/>
  <c r="B79" i="13"/>
  <c r="N79" i="13" s="1"/>
  <c r="B80" i="13"/>
  <c r="M80" i="13" s="1"/>
  <c r="B81" i="13"/>
  <c r="B82" i="13"/>
  <c r="B83" i="13"/>
  <c r="L83" i="13" s="1"/>
  <c r="B84" i="13"/>
  <c r="K84" i="13" s="1"/>
  <c r="B85" i="13"/>
  <c r="B86" i="13"/>
  <c r="B87" i="13"/>
  <c r="B88" i="13"/>
  <c r="I88" i="13" s="1"/>
  <c r="B89" i="13"/>
  <c r="O89" i="13" s="1"/>
  <c r="B90" i="13"/>
  <c r="O90" i="13" s="1"/>
  <c r="B91" i="13"/>
  <c r="N91" i="13" s="1"/>
  <c r="B92" i="13"/>
  <c r="M92" i="13" s="1"/>
  <c r="B93" i="13"/>
  <c r="L93" i="13" s="1"/>
  <c r="B94" i="13"/>
  <c r="B95" i="13"/>
  <c r="J95" i="13" s="1"/>
  <c r="B96" i="13"/>
  <c r="B97" i="13"/>
  <c r="G97" i="13" s="1"/>
  <c r="B98" i="13"/>
  <c r="G98" i="13" s="1"/>
  <c r="B99" i="13"/>
  <c r="B100" i="13"/>
  <c r="H100" i="13" s="1"/>
  <c r="B101" i="13"/>
  <c r="P101" i="13" s="1"/>
  <c r="B102" i="13"/>
  <c r="J102" i="13" s="1"/>
  <c r="B103" i="13"/>
  <c r="H103" i="13" s="1"/>
  <c r="B104" i="13"/>
  <c r="B105" i="13"/>
  <c r="G105" i="13" s="1"/>
  <c r="B106" i="13"/>
  <c r="H106" i="13" s="1"/>
  <c r="G50" i="3"/>
  <c r="V50" i="3"/>
  <c r="W50" i="3" s="1"/>
  <c r="G51" i="3"/>
  <c r="V51" i="3"/>
  <c r="G52" i="3"/>
  <c r="V52" i="3"/>
  <c r="W52" i="3" s="1"/>
  <c r="G53" i="3"/>
  <c r="V53" i="3"/>
  <c r="W53" i="3" s="1"/>
  <c r="G54" i="3"/>
  <c r="V54" i="3"/>
  <c r="W54" i="3" s="1"/>
  <c r="G55" i="3"/>
  <c r="V55" i="3"/>
  <c r="G56" i="3"/>
  <c r="V56" i="3"/>
  <c r="W56" i="3" s="1"/>
  <c r="G57" i="3"/>
  <c r="V57" i="3"/>
  <c r="W57" i="3" s="1"/>
  <c r="G58" i="3"/>
  <c r="V58" i="3"/>
  <c r="W58" i="3" s="1"/>
  <c r="G59" i="3"/>
  <c r="V59" i="3"/>
  <c r="W59" i="3" s="1"/>
  <c r="G60" i="3"/>
  <c r="V60" i="3"/>
  <c r="W60" i="3" s="1"/>
  <c r="G61" i="3"/>
  <c r="V61" i="3"/>
  <c r="W61" i="3" s="1"/>
  <c r="G62" i="3"/>
  <c r="V62" i="3"/>
  <c r="W62" i="3" s="1"/>
  <c r="G63" i="3"/>
  <c r="V63" i="3"/>
  <c r="W63" i="3" s="1"/>
  <c r="G64" i="3"/>
  <c r="V64" i="3"/>
  <c r="G65" i="3"/>
  <c r="V65" i="3"/>
  <c r="G66" i="3"/>
  <c r="V66" i="3"/>
  <c r="G67" i="3"/>
  <c r="V67" i="3"/>
  <c r="W67" i="3" s="1"/>
  <c r="G68" i="3"/>
  <c r="V68" i="3"/>
  <c r="G69" i="3"/>
  <c r="V69" i="3"/>
  <c r="W69" i="3" s="1"/>
  <c r="G70" i="3"/>
  <c r="V70" i="3"/>
  <c r="G71" i="3"/>
  <c r="V71" i="3"/>
  <c r="W71" i="3" s="1"/>
  <c r="G72" i="3"/>
  <c r="V72" i="3"/>
  <c r="G73" i="3"/>
  <c r="V73" i="3"/>
  <c r="W73" i="3" s="1"/>
  <c r="G74" i="3"/>
  <c r="V74" i="3"/>
  <c r="W74" i="3" s="1"/>
  <c r="G75" i="3"/>
  <c r="V75" i="3"/>
  <c r="W75" i="3" s="1"/>
  <c r="G76" i="3"/>
  <c r="V76" i="3"/>
  <c r="W76" i="3" s="1"/>
  <c r="G77" i="3"/>
  <c r="V77" i="3"/>
  <c r="W77" i="3" s="1"/>
  <c r="G78" i="3"/>
  <c r="V78" i="3"/>
  <c r="W78" i="3" s="1"/>
  <c r="G79" i="3"/>
  <c r="V79" i="3"/>
  <c r="G80" i="3"/>
  <c r="V80" i="3"/>
  <c r="W80" i="3" s="1"/>
  <c r="G81" i="3"/>
  <c r="V81" i="3"/>
  <c r="W81" i="3" s="1"/>
  <c r="G82" i="3"/>
  <c r="V82" i="3"/>
  <c r="G83" i="3"/>
  <c r="V83" i="3"/>
  <c r="W83" i="3" s="1"/>
  <c r="G84" i="3"/>
  <c r="V84" i="3"/>
  <c r="G85" i="3"/>
  <c r="V85" i="3"/>
  <c r="W85" i="3" s="1"/>
  <c r="G86" i="3"/>
  <c r="V86" i="3"/>
  <c r="W86" i="3" s="1"/>
  <c r="G87" i="3"/>
  <c r="V87" i="3"/>
  <c r="W87" i="3" s="1"/>
  <c r="G88" i="3"/>
  <c r="V88" i="3"/>
  <c r="W88" i="3" s="1"/>
  <c r="G89" i="3"/>
  <c r="V89" i="3"/>
  <c r="W89" i="3" s="1"/>
  <c r="G90" i="3"/>
  <c r="V90" i="3"/>
  <c r="W90" i="3" s="1"/>
  <c r="G91" i="3"/>
  <c r="V91" i="3"/>
  <c r="W91" i="3" s="1"/>
  <c r="G92" i="3"/>
  <c r="V92" i="3"/>
  <c r="W92" i="3" s="1"/>
  <c r="G93" i="3"/>
  <c r="V93" i="3"/>
  <c r="W93" i="3" s="1"/>
  <c r="G94" i="3"/>
  <c r="V94" i="3"/>
  <c r="W94" i="3" s="1"/>
  <c r="G95" i="3"/>
  <c r="V95" i="3"/>
  <c r="W95" i="3" s="1"/>
  <c r="G96" i="3"/>
  <c r="V96" i="3"/>
  <c r="W96" i="3" s="1"/>
  <c r="G97" i="3"/>
  <c r="V97" i="3"/>
  <c r="G98" i="3"/>
  <c r="V98" i="3"/>
  <c r="D205" i="13" s="1"/>
  <c r="G99" i="3"/>
  <c r="V99" i="3"/>
  <c r="W99" i="3" s="1"/>
  <c r="G100" i="3"/>
  <c r="V100" i="3"/>
  <c r="W100" i="3" s="1"/>
  <c r="G101" i="3"/>
  <c r="V101" i="3"/>
  <c r="G102" i="3"/>
  <c r="V102" i="3"/>
  <c r="W102" i="3" s="1"/>
  <c r="G103" i="3"/>
  <c r="V103" i="3"/>
  <c r="W103" i="3" s="1"/>
  <c r="G104" i="3"/>
  <c r="V104" i="3"/>
  <c r="W104" i="3" s="1"/>
  <c r="G105" i="3"/>
  <c r="V105" i="3"/>
  <c r="W105" i="3" s="1"/>
  <c r="G106" i="3"/>
  <c r="V106" i="3"/>
  <c r="W106" i="3" s="1"/>
  <c r="C14" i="12"/>
  <c r="C13" i="12"/>
  <c r="C28" i="12"/>
  <c r="C27" i="12"/>
  <c r="C26" i="12"/>
  <c r="C25" i="12"/>
  <c r="C24" i="12"/>
  <c r="C11" i="12"/>
  <c r="C10" i="12"/>
  <c r="J119" i="13" l="1"/>
  <c r="I119" i="13"/>
  <c r="F46" i="13"/>
  <c r="J106" i="13"/>
  <c r="H88" i="13"/>
  <c r="N212" i="13"/>
  <c r="K212" i="13"/>
  <c r="G166" i="13"/>
  <c r="O183" i="13"/>
  <c r="K83" i="13"/>
  <c r="J43" i="13"/>
  <c r="M17" i="13"/>
  <c r="J69" i="13"/>
  <c r="W79" i="3"/>
  <c r="W65" i="3"/>
  <c r="W51" i="3"/>
  <c r="F166" i="13"/>
  <c r="G103" i="13"/>
  <c r="L40" i="13"/>
  <c r="M195" i="13"/>
  <c r="N178" i="13"/>
  <c r="F103" i="13"/>
  <c r="F84" i="13"/>
  <c r="N145" i="13"/>
  <c r="K196" i="13"/>
  <c r="H117" i="13"/>
  <c r="L49" i="13"/>
  <c r="M173" i="13"/>
  <c r="F119" i="13"/>
  <c r="L145" i="13"/>
  <c r="J117" i="13"/>
  <c r="O196" i="13"/>
  <c r="N154" i="13"/>
  <c r="H145" i="13"/>
  <c r="I117" i="13"/>
  <c r="W64" i="3"/>
  <c r="H199" i="13"/>
  <c r="M154" i="13"/>
  <c r="G145" i="13"/>
  <c r="H119" i="13"/>
  <c r="L154" i="13"/>
  <c r="G119" i="13"/>
  <c r="F117" i="13"/>
  <c r="L166" i="13"/>
  <c r="J212" i="13"/>
  <c r="I178" i="13"/>
  <c r="K116" i="13"/>
  <c r="P47" i="13"/>
  <c r="H178" i="13"/>
  <c r="P133" i="13"/>
  <c r="G123" i="13"/>
  <c r="F118" i="13"/>
  <c r="H212" i="13"/>
  <c r="O47" i="13"/>
  <c r="G36" i="13"/>
  <c r="P23" i="13"/>
  <c r="G178" i="13"/>
  <c r="K120" i="13"/>
  <c r="I188" i="13"/>
  <c r="J120" i="13"/>
  <c r="W55" i="3"/>
  <c r="H120" i="13"/>
  <c r="H188" i="13"/>
  <c r="I120" i="13"/>
  <c r="J72" i="13"/>
  <c r="M47" i="13"/>
  <c r="G188" i="13"/>
  <c r="I72" i="13"/>
  <c r="L47" i="13"/>
  <c r="N19" i="13"/>
  <c r="F120" i="13"/>
  <c r="H72" i="13"/>
  <c r="K47" i="13"/>
  <c r="M44" i="13"/>
  <c r="M19" i="13"/>
  <c r="I211" i="13"/>
  <c r="P195" i="13"/>
  <c r="I171" i="13"/>
  <c r="P131" i="13"/>
  <c r="J118" i="13"/>
  <c r="G72" i="13"/>
  <c r="J47" i="13"/>
  <c r="H44" i="13"/>
  <c r="K19" i="13"/>
  <c r="L208" i="13"/>
  <c r="O195" i="13"/>
  <c r="O173" i="13"/>
  <c r="H171" i="13"/>
  <c r="O131" i="13"/>
  <c r="I118" i="13"/>
  <c r="F102" i="13"/>
  <c r="H47" i="13"/>
  <c r="N195" i="13"/>
  <c r="N173" i="13"/>
  <c r="H118" i="13"/>
  <c r="P116" i="13"/>
  <c r="W82" i="3"/>
  <c r="N38" i="13"/>
  <c r="L195" i="13"/>
  <c r="J189" i="13"/>
  <c r="P187" i="13"/>
  <c r="L173" i="13"/>
  <c r="O133" i="13"/>
  <c r="J116" i="13"/>
  <c r="I59" i="13"/>
  <c r="J46" i="13"/>
  <c r="M38" i="13"/>
  <c r="K210" i="13"/>
  <c r="J203" i="13"/>
  <c r="K195" i="13"/>
  <c r="G187" i="13"/>
  <c r="K184" i="13"/>
  <c r="K173" i="13"/>
  <c r="J161" i="13"/>
  <c r="I116" i="13"/>
  <c r="F89" i="13"/>
  <c r="M74" i="13"/>
  <c r="F59" i="13"/>
  <c r="I46" i="13"/>
  <c r="I38" i="13"/>
  <c r="J27" i="13"/>
  <c r="P17" i="13"/>
  <c r="J210" i="13"/>
  <c r="I203" i="13"/>
  <c r="F187" i="13"/>
  <c r="H170" i="13"/>
  <c r="H161" i="13"/>
  <c r="H116" i="13"/>
  <c r="W68" i="3"/>
  <c r="F105" i="13"/>
  <c r="G100" i="13"/>
  <c r="H46" i="13"/>
  <c r="H38" i="13"/>
  <c r="G27" i="13"/>
  <c r="O17" i="13"/>
  <c r="G116" i="13"/>
  <c r="G46" i="13"/>
  <c r="J42" i="13"/>
  <c r="F38" i="13"/>
  <c r="F27" i="13"/>
  <c r="N17" i="13"/>
  <c r="P120" i="13"/>
  <c r="F116" i="13"/>
  <c r="G118" i="13"/>
  <c r="G117" i="13"/>
  <c r="W84" i="3"/>
  <c r="W66" i="3"/>
  <c r="W97" i="3"/>
  <c r="P89" i="13"/>
  <c r="I42" i="13"/>
  <c r="N89" i="13"/>
  <c r="F79" i="13"/>
  <c r="I29" i="13"/>
  <c r="L17" i="13"/>
  <c r="G92" i="13"/>
  <c r="M89" i="13"/>
  <c r="I47" i="13"/>
  <c r="J38" i="13"/>
  <c r="P19" i="13"/>
  <c r="K17" i="13"/>
  <c r="O207" i="13"/>
  <c r="G199" i="13"/>
  <c r="J154" i="13"/>
  <c r="F145" i="13"/>
  <c r="W70" i="3"/>
  <c r="N207" i="13"/>
  <c r="N52" i="13"/>
  <c r="M207" i="13"/>
  <c r="O203" i="13"/>
  <c r="O187" i="13"/>
  <c r="N172" i="13"/>
  <c r="L138" i="13"/>
  <c r="L130" i="13"/>
  <c r="N103" i="13"/>
  <c r="P100" i="13"/>
  <c r="J89" i="13"/>
  <c r="M52" i="13"/>
  <c r="L19" i="13"/>
  <c r="N203" i="13"/>
  <c r="P201" i="13"/>
  <c r="O191" i="13"/>
  <c r="K187" i="13"/>
  <c r="M172" i="13"/>
  <c r="P161" i="13"/>
  <c r="P159" i="13"/>
  <c r="F138" i="13"/>
  <c r="F130" i="13"/>
  <c r="O127" i="13"/>
  <c r="P118" i="13"/>
  <c r="N117" i="13"/>
  <c r="O116" i="13"/>
  <c r="G91" i="13"/>
  <c r="L52" i="13"/>
  <c r="P46" i="13"/>
  <c r="P40" i="13"/>
  <c r="P27" i="13"/>
  <c r="M203" i="13"/>
  <c r="O201" i="13"/>
  <c r="H191" i="13"/>
  <c r="J187" i="13"/>
  <c r="L172" i="13"/>
  <c r="O161" i="13"/>
  <c r="M118" i="13"/>
  <c r="M117" i="13"/>
  <c r="N116" i="13"/>
  <c r="K89" i="13"/>
  <c r="P117" i="13"/>
  <c r="J103" i="13"/>
  <c r="G95" i="13"/>
  <c r="I89" i="13"/>
  <c r="I103" i="13"/>
  <c r="F95" i="13"/>
  <c r="F91" i="13"/>
  <c r="H89" i="13"/>
  <c r="P69" i="13"/>
  <c r="K59" i="13"/>
  <c r="I52" i="13"/>
  <c r="L46" i="13"/>
  <c r="O40" i="13"/>
  <c r="O27" i="13"/>
  <c r="L203" i="13"/>
  <c r="G191" i="13"/>
  <c r="I187" i="13"/>
  <c r="N166" i="13"/>
  <c r="L161" i="13"/>
  <c r="L118" i="13"/>
  <c r="L117" i="13"/>
  <c r="M116" i="13"/>
  <c r="W72" i="3"/>
  <c r="L89" i="13"/>
  <c r="G89" i="13"/>
  <c r="K46" i="13"/>
  <c r="N40" i="13"/>
  <c r="K203" i="13"/>
  <c r="F191" i="13"/>
  <c r="H187" i="13"/>
  <c r="P173" i="13"/>
  <c r="L119" i="13"/>
  <c r="K117" i="13"/>
  <c r="W101" i="3"/>
  <c r="C205" i="13"/>
  <c r="C206" i="13"/>
  <c r="D206" i="13"/>
  <c r="P206" i="13" s="1"/>
  <c r="I206" i="13"/>
  <c r="W98" i="3"/>
  <c r="H98" i="13"/>
  <c r="F98" i="13"/>
  <c r="F45" i="13"/>
  <c r="J45" i="13"/>
  <c r="K45" i="13"/>
  <c r="F34" i="13"/>
  <c r="P34" i="13"/>
  <c r="G174" i="13"/>
  <c r="H174" i="13"/>
  <c r="I174" i="13"/>
  <c r="O48" i="13"/>
  <c r="F48" i="13"/>
  <c r="H48" i="13"/>
  <c r="I48" i="13"/>
  <c r="F213" i="13"/>
  <c r="L213" i="13"/>
  <c r="M213" i="13"/>
  <c r="O213" i="13"/>
  <c r="P85" i="13"/>
  <c r="G85" i="13"/>
  <c r="M85" i="13"/>
  <c r="N85" i="13"/>
  <c r="G175" i="13"/>
  <c r="L175" i="13"/>
  <c r="P175" i="13"/>
  <c r="I37" i="13"/>
  <c r="J37" i="13"/>
  <c r="I186" i="13"/>
  <c r="P186" i="13"/>
  <c r="P174" i="13"/>
  <c r="M55" i="13"/>
  <c r="O55" i="13"/>
  <c r="O174" i="13"/>
  <c r="G124" i="13"/>
  <c r="M124" i="13"/>
  <c r="N124" i="13"/>
  <c r="J22" i="13"/>
  <c r="H22" i="13"/>
  <c r="F208" i="13"/>
  <c r="M208" i="13"/>
  <c r="N208" i="13"/>
  <c r="P208" i="13"/>
  <c r="N174" i="13"/>
  <c r="N59" i="13"/>
  <c r="G59" i="13"/>
  <c r="H59" i="13"/>
  <c r="H57" i="13"/>
  <c r="K57" i="13"/>
  <c r="F49" i="13"/>
  <c r="J49" i="13"/>
  <c r="K49" i="13"/>
  <c r="M49" i="13"/>
  <c r="O49" i="13"/>
  <c r="N213" i="13"/>
  <c r="J196" i="13"/>
  <c r="L196" i="13"/>
  <c r="M196" i="13"/>
  <c r="N196" i="13"/>
  <c r="G189" i="13"/>
  <c r="N189" i="13"/>
  <c r="P189" i="13"/>
  <c r="M174" i="13"/>
  <c r="I156" i="13"/>
  <c r="K156" i="13"/>
  <c r="L156" i="13"/>
  <c r="P156" i="13"/>
  <c r="L103" i="13"/>
  <c r="O103" i="13"/>
  <c r="P103" i="13"/>
  <c r="P58" i="13"/>
  <c r="N56" i="13"/>
  <c r="N48" i="13"/>
  <c r="K213" i="13"/>
  <c r="L174" i="13"/>
  <c r="F172" i="13"/>
  <c r="G172" i="13"/>
  <c r="I172" i="13"/>
  <c r="J172" i="13"/>
  <c r="K172" i="13"/>
  <c r="F150" i="13"/>
  <c r="N150" i="13"/>
  <c r="L126" i="13"/>
  <c r="M126" i="13"/>
  <c r="M102" i="13"/>
  <c r="K58" i="13"/>
  <c r="J56" i="13"/>
  <c r="O53" i="13"/>
  <c r="M48" i="13"/>
  <c r="L45" i="13"/>
  <c r="O24" i="13"/>
  <c r="J19" i="13"/>
  <c r="J213" i="13"/>
  <c r="F179" i="13"/>
  <c r="N179" i="13"/>
  <c r="P179" i="13"/>
  <c r="O177" i="13"/>
  <c r="G177" i="13"/>
  <c r="K174" i="13"/>
  <c r="I149" i="13"/>
  <c r="L102" i="13"/>
  <c r="H97" i="13"/>
  <c r="F97" i="13"/>
  <c r="G93" i="13"/>
  <c r="I67" i="13"/>
  <c r="P64" i="13"/>
  <c r="J58" i="13"/>
  <c r="M51" i="13"/>
  <c r="N51" i="13"/>
  <c r="L48" i="13"/>
  <c r="I45" i="13"/>
  <c r="M20" i="13"/>
  <c r="I19" i="13"/>
  <c r="I213" i="13"/>
  <c r="J174" i="13"/>
  <c r="H149" i="13"/>
  <c r="L131" i="13"/>
  <c r="M131" i="13"/>
  <c r="N131" i="13"/>
  <c r="F93" i="13"/>
  <c r="O85" i="13"/>
  <c r="F83" i="13"/>
  <c r="H67" i="13"/>
  <c r="I64" i="13"/>
  <c r="I58" i="13"/>
  <c r="I50" i="13"/>
  <c r="K48" i="13"/>
  <c r="H45" i="13"/>
  <c r="K43" i="13"/>
  <c r="L43" i="13"/>
  <c r="N16" i="13"/>
  <c r="H213" i="13"/>
  <c r="L212" i="13"/>
  <c r="M212" i="13"/>
  <c r="O212" i="13"/>
  <c r="P212" i="13"/>
  <c r="J182" i="13"/>
  <c r="K182" i="13"/>
  <c r="F174" i="13"/>
  <c r="G149" i="13"/>
  <c r="P146" i="13"/>
  <c r="L39" i="13"/>
  <c r="M39" i="13"/>
  <c r="L132" i="13"/>
  <c r="M132" i="13"/>
  <c r="O132" i="13"/>
  <c r="P132" i="13"/>
  <c r="M79" i="13"/>
  <c r="O73" i="13"/>
  <c r="N34" i="13"/>
  <c r="F173" i="13"/>
  <c r="H173" i="13"/>
  <c r="I173" i="13"/>
  <c r="J173" i="13"/>
  <c r="G162" i="13"/>
  <c r="J162" i="13"/>
  <c r="K162" i="13"/>
  <c r="P162" i="13"/>
  <c r="O20" i="13"/>
  <c r="F20" i="13"/>
  <c r="H20" i="13"/>
  <c r="I20" i="13"/>
  <c r="O102" i="13"/>
  <c r="K102" i="13"/>
  <c r="N102" i="13"/>
  <c r="P102" i="13"/>
  <c r="I102" i="13"/>
  <c r="G90" i="13"/>
  <c r="L85" i="13"/>
  <c r="G67" i="13"/>
  <c r="H58" i="13"/>
  <c r="J48" i="13"/>
  <c r="G45" i="13"/>
  <c r="O39" i="13"/>
  <c r="K37" i="13"/>
  <c r="K30" i="13"/>
  <c r="K20" i="13"/>
  <c r="M16" i="13"/>
  <c r="G213" i="13"/>
  <c r="G203" i="13"/>
  <c r="H203" i="13"/>
  <c r="I162" i="13"/>
  <c r="F158" i="13"/>
  <c r="G158" i="13"/>
  <c r="K158" i="13"/>
  <c r="N158" i="13"/>
  <c r="O158" i="13"/>
  <c r="P158" i="13"/>
  <c r="K132" i="13"/>
  <c r="M103" i="13"/>
  <c r="H102" i="13"/>
  <c r="F90" i="13"/>
  <c r="K85" i="13"/>
  <c r="K79" i="13"/>
  <c r="G58" i="13"/>
  <c r="I55" i="13"/>
  <c r="F53" i="13"/>
  <c r="M53" i="13"/>
  <c r="N53" i="13"/>
  <c r="G48" i="13"/>
  <c r="N39" i="13"/>
  <c r="H37" i="13"/>
  <c r="J20" i="13"/>
  <c r="O19" i="13"/>
  <c r="G19" i="13"/>
  <c r="H19" i="13"/>
  <c r="L16" i="13"/>
  <c r="J200" i="13"/>
  <c r="N200" i="13"/>
  <c r="P172" i="13"/>
  <c r="J132" i="13"/>
  <c r="P124" i="13"/>
  <c r="N118" i="13"/>
  <c r="O118" i="13"/>
  <c r="K103" i="13"/>
  <c r="G102" i="13"/>
  <c r="J79" i="13"/>
  <c r="F58" i="13"/>
  <c r="G55" i="13"/>
  <c r="H39" i="13"/>
  <c r="G37" i="13"/>
  <c r="G20" i="13"/>
  <c r="G16" i="13"/>
  <c r="O208" i="13"/>
  <c r="P207" i="13"/>
  <c r="G207" i="13"/>
  <c r="H207" i="13"/>
  <c r="P203" i="13"/>
  <c r="H186" i="13"/>
  <c r="N184" i="13"/>
  <c r="I184" i="13"/>
  <c r="J184" i="13"/>
  <c r="L184" i="13"/>
  <c r="M184" i="13"/>
  <c r="O172" i="13"/>
  <c r="O124" i="13"/>
  <c r="F92" i="13"/>
  <c r="P62" i="13"/>
  <c r="F47" i="13"/>
  <c r="P145" i="13"/>
  <c r="J41" i="13"/>
  <c r="K41" i="13"/>
  <c r="L41" i="13"/>
  <c r="N41" i="13"/>
  <c r="G41" i="13"/>
  <c r="M41" i="13"/>
  <c r="K76" i="13"/>
  <c r="L76" i="13"/>
  <c r="M76" i="13"/>
  <c r="P76" i="13"/>
  <c r="J76" i="13"/>
  <c r="N76" i="13"/>
  <c r="F160" i="13"/>
  <c r="G160" i="13"/>
  <c r="H160" i="13"/>
  <c r="J160" i="13"/>
  <c r="K160" i="13"/>
  <c r="L160" i="13"/>
  <c r="M160" i="13"/>
  <c r="O160" i="13"/>
  <c r="P160" i="13"/>
  <c r="L84" i="13"/>
  <c r="M84" i="13"/>
  <c r="N84" i="13"/>
  <c r="G34" i="13"/>
  <c r="H189" i="13"/>
  <c r="N151" i="13"/>
  <c r="O151" i="13"/>
  <c r="P151" i="13"/>
  <c r="F151" i="13"/>
  <c r="G151" i="13"/>
  <c r="H151" i="13"/>
  <c r="N75" i="13"/>
  <c r="G74" i="13"/>
  <c r="H74" i="13"/>
  <c r="L74" i="13"/>
  <c r="N74" i="13"/>
  <c r="O74" i="13"/>
  <c r="P74" i="13"/>
  <c r="F62" i="13"/>
  <c r="G62" i="13"/>
  <c r="H62" i="13"/>
  <c r="F60" i="13"/>
  <c r="G60" i="13"/>
  <c r="F57" i="13"/>
  <c r="L57" i="13"/>
  <c r="M57" i="13"/>
  <c r="N57" i="13"/>
  <c r="I57" i="13"/>
  <c r="J57" i="13"/>
  <c r="H51" i="13"/>
  <c r="J24" i="13"/>
  <c r="M24" i="13"/>
  <c r="N24" i="13"/>
  <c r="P24" i="13"/>
  <c r="P211" i="13"/>
  <c r="L211" i="13"/>
  <c r="M211" i="13"/>
  <c r="K211" i="13"/>
  <c r="K201" i="13"/>
  <c r="F200" i="13"/>
  <c r="G200" i="13"/>
  <c r="I200" i="13"/>
  <c r="K200" i="13"/>
  <c r="M200" i="13"/>
  <c r="L200" i="13"/>
  <c r="K175" i="13"/>
  <c r="F163" i="13"/>
  <c r="H163" i="13"/>
  <c r="I163" i="13"/>
  <c r="J163" i="13"/>
  <c r="P163" i="13"/>
  <c r="O163" i="13"/>
  <c r="J159" i="13"/>
  <c r="I155" i="13"/>
  <c r="F153" i="13"/>
  <c r="P150" i="13"/>
  <c r="I96" i="13"/>
  <c r="F96" i="13"/>
  <c r="G96" i="13"/>
  <c r="F134" i="13"/>
  <c r="G134" i="13"/>
  <c r="I134" i="13"/>
  <c r="J134" i="13"/>
  <c r="K134" i="13"/>
  <c r="G202" i="13"/>
  <c r="H202" i="13"/>
  <c r="I202" i="13"/>
  <c r="L202" i="13"/>
  <c r="N202" i="13"/>
  <c r="M202" i="13"/>
  <c r="O75" i="13"/>
  <c r="L183" i="13"/>
  <c r="M183" i="13"/>
  <c r="N183" i="13"/>
  <c r="J183" i="13"/>
  <c r="K183" i="13"/>
  <c r="K153" i="13"/>
  <c r="I141" i="13"/>
  <c r="J141" i="13"/>
  <c r="G64" i="13"/>
  <c r="F64" i="13"/>
  <c r="J64" i="13"/>
  <c r="O64" i="13"/>
  <c r="P61" i="13"/>
  <c r="F165" i="13"/>
  <c r="F133" i="13"/>
  <c r="G133" i="13"/>
  <c r="H133" i="13"/>
  <c r="I133" i="13"/>
  <c r="J133" i="13"/>
  <c r="L133" i="13"/>
  <c r="N133" i="13"/>
  <c r="M133" i="13"/>
  <c r="J78" i="13"/>
  <c r="F78" i="13"/>
  <c r="N73" i="13"/>
  <c r="P68" i="13"/>
  <c r="O63" i="13"/>
  <c r="O61" i="13"/>
  <c r="K23" i="13"/>
  <c r="K142" i="13"/>
  <c r="G138" i="13"/>
  <c r="N138" i="13"/>
  <c r="O138" i="13"/>
  <c r="P138" i="13"/>
  <c r="I75" i="13"/>
  <c r="J75" i="13"/>
  <c r="K75" i="13"/>
  <c r="M75" i="13"/>
  <c r="J190" i="13"/>
  <c r="K190" i="13"/>
  <c r="P190" i="13"/>
  <c r="G190" i="13"/>
  <c r="I190" i="13"/>
  <c r="H190" i="13"/>
  <c r="F139" i="13"/>
  <c r="M139" i="13"/>
  <c r="K139" i="13"/>
  <c r="L139" i="13"/>
  <c r="N139" i="13"/>
  <c r="G101" i="13"/>
  <c r="J101" i="13"/>
  <c r="K101" i="13"/>
  <c r="N101" i="13"/>
  <c r="O101" i="13"/>
  <c r="J144" i="13"/>
  <c r="K144" i="13"/>
  <c r="L144" i="13"/>
  <c r="N144" i="13"/>
  <c r="I33" i="13"/>
  <c r="J33" i="13"/>
  <c r="K33" i="13"/>
  <c r="M33" i="13"/>
  <c r="F33" i="13"/>
  <c r="L33" i="13"/>
  <c r="N33" i="13"/>
  <c r="M50" i="13"/>
  <c r="F50" i="13"/>
  <c r="H50" i="13"/>
  <c r="J50" i="13"/>
  <c r="K50" i="13"/>
  <c r="H30" i="13"/>
  <c r="I30" i="13"/>
  <c r="J30" i="13"/>
  <c r="L30" i="13"/>
  <c r="O194" i="13"/>
  <c r="G194" i="13"/>
  <c r="L194" i="13"/>
  <c r="M194" i="13"/>
  <c r="L75" i="13"/>
  <c r="P144" i="13"/>
  <c r="F143" i="13"/>
  <c r="G143" i="13"/>
  <c r="H143" i="13"/>
  <c r="J143" i="13"/>
  <c r="I143" i="13"/>
  <c r="K143" i="13"/>
  <c r="G130" i="13"/>
  <c r="H130" i="13"/>
  <c r="I130" i="13"/>
  <c r="J130" i="13"/>
  <c r="K130" i="13"/>
  <c r="M130" i="13"/>
  <c r="N130" i="13"/>
  <c r="O130" i="13"/>
  <c r="M101" i="13"/>
  <c r="G75" i="13"/>
  <c r="J63" i="13"/>
  <c r="P41" i="13"/>
  <c r="P202" i="13"/>
  <c r="I191" i="13"/>
  <c r="J191" i="13"/>
  <c r="M186" i="13"/>
  <c r="N186" i="13"/>
  <c r="O186" i="13"/>
  <c r="F186" i="13"/>
  <c r="G186" i="13"/>
  <c r="J186" i="13"/>
  <c r="L186" i="13"/>
  <c r="K186" i="13"/>
  <c r="H146" i="13"/>
  <c r="I146" i="13"/>
  <c r="J146" i="13"/>
  <c r="L146" i="13"/>
  <c r="F146" i="13"/>
  <c r="G146" i="13"/>
  <c r="M146" i="13"/>
  <c r="O146" i="13"/>
  <c r="N146" i="13"/>
  <c r="M144" i="13"/>
  <c r="J142" i="13"/>
  <c r="P134" i="13"/>
  <c r="G68" i="13"/>
  <c r="J68" i="13"/>
  <c r="K68" i="13"/>
  <c r="I54" i="13"/>
  <c r="H54" i="13"/>
  <c r="J54" i="13"/>
  <c r="K54" i="13"/>
  <c r="M54" i="13"/>
  <c r="G54" i="13"/>
  <c r="L54" i="13"/>
  <c r="L128" i="13"/>
  <c r="M128" i="13"/>
  <c r="N128" i="13"/>
  <c r="O128" i="13"/>
  <c r="P128" i="13"/>
  <c r="I128" i="13"/>
  <c r="J128" i="13"/>
  <c r="G61" i="13"/>
  <c r="H61" i="13"/>
  <c r="I61" i="13"/>
  <c r="K61" i="13"/>
  <c r="F185" i="13"/>
  <c r="N185" i="13"/>
  <c r="O185" i="13"/>
  <c r="P185" i="13"/>
  <c r="H185" i="13"/>
  <c r="J185" i="13"/>
  <c r="I185" i="13"/>
  <c r="G147" i="13"/>
  <c r="H147" i="13"/>
  <c r="I147" i="13"/>
  <c r="K147" i="13"/>
  <c r="L147" i="13"/>
  <c r="M147" i="13"/>
  <c r="N147" i="13"/>
  <c r="P147" i="13"/>
  <c r="P75" i="13"/>
  <c r="L101" i="13"/>
  <c r="K94" i="13"/>
  <c r="F94" i="13"/>
  <c r="G94" i="13"/>
  <c r="F80" i="13"/>
  <c r="J80" i="13"/>
  <c r="L80" i="13"/>
  <c r="N80" i="13"/>
  <c r="O80" i="13"/>
  <c r="P80" i="13"/>
  <c r="F75" i="13"/>
  <c r="H68" i="13"/>
  <c r="I63" i="13"/>
  <c r="M61" i="13"/>
  <c r="N54" i="13"/>
  <c r="L51" i="13"/>
  <c r="F51" i="13"/>
  <c r="G51" i="13"/>
  <c r="I51" i="13"/>
  <c r="J51" i="13"/>
  <c r="K51" i="13"/>
  <c r="O51" i="13"/>
  <c r="O41" i="13"/>
  <c r="O34" i="13"/>
  <c r="H34" i="13"/>
  <c r="I34" i="13"/>
  <c r="J34" i="13"/>
  <c r="L34" i="13"/>
  <c r="K34" i="13"/>
  <c r="M34" i="13"/>
  <c r="O202" i="13"/>
  <c r="F190" i="13"/>
  <c r="K189" i="13"/>
  <c r="L189" i="13"/>
  <c r="M189" i="13"/>
  <c r="O189" i="13"/>
  <c r="F189" i="13"/>
  <c r="M185" i="13"/>
  <c r="G159" i="13"/>
  <c r="H159" i="13"/>
  <c r="I159" i="13"/>
  <c r="K159" i="13"/>
  <c r="F159" i="13"/>
  <c r="L159" i="13"/>
  <c r="N159" i="13"/>
  <c r="M159" i="13"/>
  <c r="K155" i="13"/>
  <c r="L155" i="13"/>
  <c r="M155" i="13"/>
  <c r="O155" i="13"/>
  <c r="N155" i="13"/>
  <c r="P155" i="13"/>
  <c r="I144" i="13"/>
  <c r="I142" i="13"/>
  <c r="P139" i="13"/>
  <c r="H134" i="13"/>
  <c r="I101" i="13"/>
  <c r="F68" i="13"/>
  <c r="H63" i="13"/>
  <c r="L61" i="13"/>
  <c r="F54" i="13"/>
  <c r="O50" i="13"/>
  <c r="F41" i="13"/>
  <c r="P33" i="13"/>
  <c r="G26" i="13"/>
  <c r="H26" i="13"/>
  <c r="N26" i="13"/>
  <c r="K202" i="13"/>
  <c r="F201" i="13"/>
  <c r="H201" i="13"/>
  <c r="G201" i="13"/>
  <c r="I201" i="13"/>
  <c r="L201" i="13"/>
  <c r="N201" i="13"/>
  <c r="M201" i="13"/>
  <c r="L185" i="13"/>
  <c r="M175" i="13"/>
  <c r="N175" i="13"/>
  <c r="O175" i="13"/>
  <c r="F175" i="13"/>
  <c r="H175" i="13"/>
  <c r="J175" i="13"/>
  <c r="I175" i="13"/>
  <c r="F167" i="13"/>
  <c r="K167" i="13"/>
  <c r="L167" i="13"/>
  <c r="N167" i="13"/>
  <c r="O167" i="13"/>
  <c r="P167" i="13"/>
  <c r="O147" i="13"/>
  <c r="H144" i="13"/>
  <c r="O139" i="13"/>
  <c r="H101" i="13"/>
  <c r="F73" i="13"/>
  <c r="H73" i="13"/>
  <c r="I73" i="13"/>
  <c r="M73" i="13"/>
  <c r="G63" i="13"/>
  <c r="J61" i="13"/>
  <c r="N50" i="13"/>
  <c r="O33" i="13"/>
  <c r="J23" i="13"/>
  <c r="N23" i="13"/>
  <c r="O23" i="13"/>
  <c r="J202" i="13"/>
  <c r="P200" i="13"/>
  <c r="K185" i="13"/>
  <c r="N160" i="13"/>
  <c r="G150" i="13"/>
  <c r="H150" i="13"/>
  <c r="I150" i="13"/>
  <c r="O150" i="13"/>
  <c r="J147" i="13"/>
  <c r="G144" i="13"/>
  <c r="K128" i="13"/>
  <c r="F101" i="13"/>
  <c r="O84" i="13"/>
  <c r="F76" i="13"/>
  <c r="F61" i="13"/>
  <c r="O57" i="13"/>
  <c r="G56" i="13"/>
  <c r="K56" i="13"/>
  <c r="L56" i="13"/>
  <c r="M56" i="13"/>
  <c r="O56" i="13"/>
  <c r="H56" i="13"/>
  <c r="I56" i="13"/>
  <c r="L50" i="13"/>
  <c r="H33" i="13"/>
  <c r="F202" i="13"/>
  <c r="O200" i="13"/>
  <c r="G185" i="13"/>
  <c r="I160" i="13"/>
  <c r="F147" i="13"/>
  <c r="F144" i="13"/>
  <c r="G137" i="13"/>
  <c r="M137" i="13"/>
  <c r="H137" i="13"/>
  <c r="F206" i="13"/>
  <c r="G206" i="13"/>
  <c r="H206" i="13"/>
  <c r="J127" i="13"/>
  <c r="K127" i="13"/>
  <c r="L127" i="13"/>
  <c r="M127" i="13"/>
  <c r="N127" i="13"/>
  <c r="O188" i="13"/>
  <c r="K188" i="13"/>
  <c r="L188" i="13"/>
  <c r="M188" i="13"/>
  <c r="P188" i="13"/>
  <c r="G171" i="13"/>
  <c r="F161" i="13"/>
  <c r="G161" i="13"/>
  <c r="I161" i="13"/>
  <c r="H123" i="13"/>
  <c r="N123" i="13"/>
  <c r="O123" i="13"/>
  <c r="F100" i="13"/>
  <c r="K52" i="13"/>
  <c r="F52" i="13"/>
  <c r="G52" i="13"/>
  <c r="H52" i="13"/>
  <c r="J52" i="13"/>
  <c r="H49" i="13"/>
  <c r="F39" i="13"/>
  <c r="G39" i="13"/>
  <c r="I39" i="13"/>
  <c r="F69" i="13"/>
  <c r="G69" i="13"/>
  <c r="I69" i="13"/>
  <c r="K69" i="13"/>
  <c r="H55" i="13"/>
  <c r="J55" i="13"/>
  <c r="K55" i="13"/>
  <c r="L55" i="13"/>
  <c r="N55" i="13"/>
  <c r="J44" i="13"/>
  <c r="K44" i="13"/>
  <c r="L44" i="13"/>
  <c r="F162" i="13"/>
  <c r="H162" i="13"/>
  <c r="F131" i="13"/>
  <c r="G131" i="13"/>
  <c r="I131" i="13"/>
  <c r="H131" i="13"/>
  <c r="J131" i="13"/>
  <c r="H156" i="13"/>
  <c r="M156" i="13"/>
  <c r="N156" i="13"/>
  <c r="O156" i="13"/>
  <c r="F106" i="13"/>
  <c r="G106" i="13"/>
  <c r="I106" i="13"/>
  <c r="G71" i="13"/>
  <c r="H71" i="13"/>
  <c r="N49" i="13"/>
  <c r="G49" i="13"/>
  <c r="N188" i="13"/>
  <c r="G179" i="13"/>
  <c r="H179" i="13"/>
  <c r="M179" i="13"/>
  <c r="O179" i="13"/>
  <c r="N161" i="13"/>
  <c r="H158" i="13"/>
  <c r="I158" i="13"/>
  <c r="J158" i="13"/>
  <c r="L158" i="13"/>
  <c r="J53" i="13"/>
  <c r="G53" i="13"/>
  <c r="H53" i="13"/>
  <c r="I53" i="13"/>
  <c r="L53" i="13"/>
  <c r="N47" i="13"/>
  <c r="G40" i="13"/>
  <c r="H40" i="13"/>
  <c r="K40" i="13"/>
  <c r="M40" i="13"/>
  <c r="J188" i="13"/>
  <c r="M161" i="13"/>
  <c r="I145" i="13"/>
  <c r="J145" i="13"/>
  <c r="K145" i="13"/>
  <c r="M145" i="13"/>
  <c r="H132" i="13"/>
  <c r="F132" i="13"/>
  <c r="G132" i="13"/>
  <c r="I132" i="13"/>
  <c r="P59" i="13"/>
  <c r="N58" i="13"/>
  <c r="N187" i="13"/>
  <c r="P184" i="13"/>
  <c r="M59" i="13"/>
  <c r="M58" i="13"/>
  <c r="P20" i="13"/>
  <c r="M187" i="13"/>
  <c r="O184" i="13"/>
  <c r="P119" i="13"/>
  <c r="L59" i="13"/>
  <c r="L58" i="13"/>
  <c r="M45" i="13"/>
  <c r="N20" i="13"/>
  <c r="P213" i="13"/>
  <c r="M119" i="13"/>
  <c r="K121" i="13"/>
  <c r="L121" i="13"/>
  <c r="M121" i="13"/>
  <c r="N121" i="13"/>
  <c r="O121" i="13"/>
  <c r="J192" i="13"/>
  <c r="K192" i="13"/>
  <c r="L192" i="13"/>
  <c r="M192" i="13"/>
  <c r="K135" i="13"/>
  <c r="L135" i="13"/>
  <c r="M135" i="13"/>
  <c r="N135" i="13"/>
  <c r="F129" i="13"/>
  <c r="G129" i="13"/>
  <c r="F197" i="13"/>
  <c r="G197" i="13"/>
  <c r="H197" i="13"/>
  <c r="L176" i="13"/>
  <c r="M176" i="13"/>
  <c r="N176" i="13"/>
  <c r="O176" i="13"/>
  <c r="J164" i="13"/>
  <c r="K164" i="13"/>
  <c r="L164" i="13"/>
  <c r="M164" i="13"/>
  <c r="O157" i="13"/>
  <c r="F140" i="13"/>
  <c r="G140" i="13"/>
  <c r="H140" i="13"/>
  <c r="I140" i="13"/>
  <c r="G125" i="13"/>
  <c r="H125" i="13"/>
  <c r="I125" i="13"/>
  <c r="J125" i="13"/>
  <c r="K125" i="13"/>
  <c r="P129" i="13"/>
  <c r="F198" i="13"/>
  <c r="G198" i="13"/>
  <c r="I193" i="13"/>
  <c r="J193" i="13"/>
  <c r="K193" i="13"/>
  <c r="L193" i="13"/>
  <c r="P168" i="13"/>
  <c r="M157" i="13"/>
  <c r="L148" i="13"/>
  <c r="M148" i="13"/>
  <c r="N148" i="13"/>
  <c r="O148" i="13"/>
  <c r="J136" i="13"/>
  <c r="K136" i="13"/>
  <c r="L136" i="13"/>
  <c r="M136" i="13"/>
  <c r="O129" i="13"/>
  <c r="J122" i="13"/>
  <c r="K122" i="13"/>
  <c r="L122" i="13"/>
  <c r="M122" i="13"/>
  <c r="N122" i="13"/>
  <c r="F170" i="13"/>
  <c r="G170" i="13"/>
  <c r="O168" i="13"/>
  <c r="I165" i="13"/>
  <c r="J165" i="13"/>
  <c r="K165" i="13"/>
  <c r="L165" i="13"/>
  <c r="L157" i="13"/>
  <c r="F141" i="13"/>
  <c r="G141" i="13"/>
  <c r="H141" i="13"/>
  <c r="P135" i="13"/>
  <c r="N129" i="13"/>
  <c r="P121" i="13"/>
  <c r="P209" i="13"/>
  <c r="F182" i="13"/>
  <c r="G182" i="13"/>
  <c r="H182" i="13"/>
  <c r="I182" i="13"/>
  <c r="P169" i="13"/>
  <c r="K157" i="13"/>
  <c r="P152" i="13"/>
  <c r="P140" i="13"/>
  <c r="O135" i="13"/>
  <c r="M129" i="13"/>
  <c r="F126" i="13"/>
  <c r="G126" i="13"/>
  <c r="H126" i="13"/>
  <c r="I126" i="13"/>
  <c r="J126" i="13"/>
  <c r="J121" i="13"/>
  <c r="J204" i="13"/>
  <c r="O198" i="13"/>
  <c r="N192" i="13"/>
  <c r="M180" i="13"/>
  <c r="P171" i="13"/>
  <c r="K149" i="13"/>
  <c r="L149" i="13"/>
  <c r="M149" i="13"/>
  <c r="N149" i="13"/>
  <c r="F142" i="13"/>
  <c r="G142" i="13"/>
  <c r="I137" i="13"/>
  <c r="J137" i="13"/>
  <c r="K137" i="13"/>
  <c r="L137" i="13"/>
  <c r="J135" i="13"/>
  <c r="L129" i="13"/>
  <c r="P125" i="13"/>
  <c r="I121" i="13"/>
  <c r="I204" i="13"/>
  <c r="N198" i="13"/>
  <c r="I192" i="13"/>
  <c r="O181" i="13"/>
  <c r="L180" i="13"/>
  <c r="J176" i="13"/>
  <c r="O170" i="13"/>
  <c r="N169" i="13"/>
  <c r="L168" i="13"/>
  <c r="N164" i="13"/>
  <c r="F154" i="13"/>
  <c r="G154" i="13"/>
  <c r="H154" i="13"/>
  <c r="I154" i="13"/>
  <c r="N152" i="13"/>
  <c r="P148" i="13"/>
  <c r="P141" i="13"/>
  <c r="N140" i="13"/>
  <c r="P136" i="13"/>
  <c r="K129" i="13"/>
  <c r="O125" i="13"/>
  <c r="I123" i="13"/>
  <c r="J123" i="13"/>
  <c r="K123" i="13"/>
  <c r="L123" i="13"/>
  <c r="M123" i="13"/>
  <c r="H121" i="13"/>
  <c r="P210" i="13"/>
  <c r="M209" i="13"/>
  <c r="H204" i="13"/>
  <c r="M199" i="13"/>
  <c r="M198" i="13"/>
  <c r="L197" i="13"/>
  <c r="O193" i="13"/>
  <c r="H192" i="13"/>
  <c r="L190" i="13"/>
  <c r="M190" i="13"/>
  <c r="N190" i="13"/>
  <c r="O190" i="13"/>
  <c r="F183" i="13"/>
  <c r="G183" i="13"/>
  <c r="H183" i="13"/>
  <c r="G180" i="13"/>
  <c r="P177" i="13"/>
  <c r="I176" i="13"/>
  <c r="N171" i="13"/>
  <c r="N170" i="13"/>
  <c r="M169" i="13"/>
  <c r="K168" i="13"/>
  <c r="P165" i="13"/>
  <c r="I164" i="13"/>
  <c r="H157" i="13"/>
  <c r="P153" i="13"/>
  <c r="M152" i="13"/>
  <c r="K148" i="13"/>
  <c r="P143" i="13"/>
  <c r="P142" i="13"/>
  <c r="O141" i="13"/>
  <c r="M140" i="13"/>
  <c r="O136" i="13"/>
  <c r="H135" i="13"/>
  <c r="J129" i="13"/>
  <c r="N125" i="13"/>
  <c r="F212" i="13"/>
  <c r="G212" i="13"/>
  <c r="L209" i="13"/>
  <c r="I207" i="13"/>
  <c r="J207" i="13"/>
  <c r="K207" i="13"/>
  <c r="L207" i="13"/>
  <c r="L199" i="13"/>
  <c r="L198" i="13"/>
  <c r="K197" i="13"/>
  <c r="G195" i="13"/>
  <c r="H195" i="13"/>
  <c r="I195" i="13"/>
  <c r="J195" i="13"/>
  <c r="N193" i="13"/>
  <c r="G192" i="13"/>
  <c r="P182" i="13"/>
  <c r="M181" i="13"/>
  <c r="F180" i="13"/>
  <c r="H176" i="13"/>
  <c r="M171" i="13"/>
  <c r="M170" i="13"/>
  <c r="O165" i="13"/>
  <c r="H164" i="13"/>
  <c r="L162" i="13"/>
  <c r="M162" i="13"/>
  <c r="N162" i="13"/>
  <c r="O162" i="13"/>
  <c r="G157" i="13"/>
  <c r="L152" i="13"/>
  <c r="J150" i="13"/>
  <c r="K150" i="13"/>
  <c r="L150" i="13"/>
  <c r="M150" i="13"/>
  <c r="J148" i="13"/>
  <c r="O143" i="13"/>
  <c r="O142" i="13"/>
  <c r="N141" i="13"/>
  <c r="L140" i="13"/>
  <c r="H138" i="13"/>
  <c r="I138" i="13"/>
  <c r="J138" i="13"/>
  <c r="K138" i="13"/>
  <c r="N136" i="13"/>
  <c r="G135" i="13"/>
  <c r="I129" i="13"/>
  <c r="F127" i="13"/>
  <c r="G127" i="13"/>
  <c r="H127" i="13"/>
  <c r="I127" i="13"/>
  <c r="M125" i="13"/>
  <c r="O122" i="13"/>
  <c r="F121" i="13"/>
  <c r="L204" i="13"/>
  <c r="M204" i="13"/>
  <c r="N204" i="13"/>
  <c r="O204" i="13"/>
  <c r="F169" i="13"/>
  <c r="G169" i="13"/>
  <c r="H169" i="13"/>
  <c r="N157" i="13"/>
  <c r="F210" i="13"/>
  <c r="G210" i="13"/>
  <c r="H210" i="13"/>
  <c r="I210" i="13"/>
  <c r="P204" i="13"/>
  <c r="K177" i="13"/>
  <c r="L177" i="13"/>
  <c r="M177" i="13"/>
  <c r="N177" i="13"/>
  <c r="G153" i="13"/>
  <c r="H153" i="13"/>
  <c r="I153" i="13"/>
  <c r="J153" i="13"/>
  <c r="O197" i="13"/>
  <c r="N197" i="13"/>
  <c r="P181" i="13"/>
  <c r="K176" i="13"/>
  <c r="O169" i="13"/>
  <c r="O164" i="13"/>
  <c r="J157" i="13"/>
  <c r="N209" i="13"/>
  <c r="M197" i="13"/>
  <c r="J178" i="13"/>
  <c r="K178" i="13"/>
  <c r="L178" i="13"/>
  <c r="M178" i="13"/>
  <c r="O171" i="13"/>
  <c r="I135" i="13"/>
  <c r="N181" i="13"/>
  <c r="G121" i="13"/>
  <c r="N210" i="13"/>
  <c r="K209" i="13"/>
  <c r="F204" i="13"/>
  <c r="K199" i="13"/>
  <c r="K198" i="13"/>
  <c r="J197" i="13"/>
  <c r="P194" i="13"/>
  <c r="M193" i="13"/>
  <c r="F192" i="13"/>
  <c r="F184" i="13"/>
  <c r="G184" i="13"/>
  <c r="O182" i="13"/>
  <c r="L181" i="13"/>
  <c r="I179" i="13"/>
  <c r="J179" i="13"/>
  <c r="K179" i="13"/>
  <c r="L179" i="13"/>
  <c r="J177" i="13"/>
  <c r="G176" i="13"/>
  <c r="L171" i="13"/>
  <c r="L170" i="13"/>
  <c r="K169" i="13"/>
  <c r="G167" i="13"/>
  <c r="H167" i="13"/>
  <c r="I167" i="13"/>
  <c r="J167" i="13"/>
  <c r="N165" i="13"/>
  <c r="G164" i="13"/>
  <c r="F155" i="13"/>
  <c r="G155" i="13"/>
  <c r="H155" i="13"/>
  <c r="N153" i="13"/>
  <c r="G152" i="13"/>
  <c r="P149" i="13"/>
  <c r="I148" i="13"/>
  <c r="N143" i="13"/>
  <c r="N142" i="13"/>
  <c r="M141" i="13"/>
  <c r="K140" i="13"/>
  <c r="P137" i="13"/>
  <c r="I136" i="13"/>
  <c r="F135" i="13"/>
  <c r="H129" i="13"/>
  <c r="P126" i="13"/>
  <c r="L125" i="13"/>
  <c r="I122" i="13"/>
  <c r="L120" i="13"/>
  <c r="M120" i="13"/>
  <c r="N120" i="13"/>
  <c r="O120" i="13"/>
  <c r="F168" i="13"/>
  <c r="G168" i="13"/>
  <c r="H168" i="13"/>
  <c r="I168" i="13"/>
  <c r="P157" i="13"/>
  <c r="P180" i="13"/>
  <c r="P197" i="13"/>
  <c r="P192" i="13"/>
  <c r="P198" i="13"/>
  <c r="O192" i="13"/>
  <c r="O209" i="13"/>
  <c r="O199" i="13"/>
  <c r="P170" i="13"/>
  <c r="M168" i="13"/>
  <c r="O152" i="13"/>
  <c r="F211" i="13"/>
  <c r="G211" i="13"/>
  <c r="H211" i="13"/>
  <c r="N199" i="13"/>
  <c r="P193" i="13"/>
  <c r="H166" i="13"/>
  <c r="I166" i="13"/>
  <c r="J166" i="13"/>
  <c r="K166" i="13"/>
  <c r="I157" i="13"/>
  <c r="P122" i="13"/>
  <c r="O211" i="13"/>
  <c r="M210" i="13"/>
  <c r="J199" i="13"/>
  <c r="J198" i="13"/>
  <c r="I197" i="13"/>
  <c r="H193" i="13"/>
  <c r="K191" i="13"/>
  <c r="L191" i="13"/>
  <c r="M191" i="13"/>
  <c r="N191" i="13"/>
  <c r="P183" i="13"/>
  <c r="N182" i="13"/>
  <c r="P178" i="13"/>
  <c r="I177" i="13"/>
  <c r="F176" i="13"/>
  <c r="K171" i="13"/>
  <c r="K170" i="13"/>
  <c r="J169" i="13"/>
  <c r="P166" i="13"/>
  <c r="M165" i="13"/>
  <c r="F164" i="13"/>
  <c r="P154" i="13"/>
  <c r="M153" i="13"/>
  <c r="O149" i="13"/>
  <c r="H148" i="13"/>
  <c r="M143" i="13"/>
  <c r="M142" i="13"/>
  <c r="L141" i="13"/>
  <c r="J140" i="13"/>
  <c r="O137" i="13"/>
  <c r="H136" i="13"/>
  <c r="L134" i="13"/>
  <c r="M134" i="13"/>
  <c r="N134" i="13"/>
  <c r="O134" i="13"/>
  <c r="O126" i="13"/>
  <c r="F125" i="13"/>
  <c r="H124" i="13"/>
  <c r="I124" i="13"/>
  <c r="J124" i="13"/>
  <c r="K124" i="13"/>
  <c r="L124" i="13"/>
  <c r="H122" i="13"/>
  <c r="H180" i="13"/>
  <c r="I180" i="13"/>
  <c r="J180" i="13"/>
  <c r="K180" i="13"/>
  <c r="G209" i="13"/>
  <c r="H209" i="13"/>
  <c r="I209" i="13"/>
  <c r="J209" i="13"/>
  <c r="H152" i="13"/>
  <c r="I152" i="13"/>
  <c r="J152" i="13"/>
  <c r="K152" i="13"/>
  <c r="G181" i="13"/>
  <c r="H181" i="13"/>
  <c r="I181" i="13"/>
  <c r="J181" i="13"/>
  <c r="K204" i="13"/>
  <c r="P199" i="13"/>
  <c r="N180" i="13"/>
  <c r="P176" i="13"/>
  <c r="N168" i="13"/>
  <c r="P164" i="13"/>
  <c r="L206" i="13"/>
  <c r="H194" i="13"/>
  <c r="I194" i="13"/>
  <c r="J194" i="13"/>
  <c r="K194" i="13"/>
  <c r="O140" i="13"/>
  <c r="N211" i="13"/>
  <c r="L210" i="13"/>
  <c r="H208" i="13"/>
  <c r="I208" i="13"/>
  <c r="J208" i="13"/>
  <c r="K208" i="13"/>
  <c r="I199" i="13"/>
  <c r="I198" i="13"/>
  <c r="F196" i="13"/>
  <c r="G196" i="13"/>
  <c r="H196" i="13"/>
  <c r="I196" i="13"/>
  <c r="N194" i="13"/>
  <c r="G193" i="13"/>
  <c r="M182" i="13"/>
  <c r="F181" i="13"/>
  <c r="O178" i="13"/>
  <c r="H177" i="13"/>
  <c r="J171" i="13"/>
  <c r="J170" i="13"/>
  <c r="I169" i="13"/>
  <c r="O166" i="13"/>
  <c r="H165" i="13"/>
  <c r="K163" i="13"/>
  <c r="L163" i="13"/>
  <c r="M163" i="13"/>
  <c r="N163" i="13"/>
  <c r="F156" i="13"/>
  <c r="G156" i="13"/>
  <c r="O154" i="13"/>
  <c r="L153" i="13"/>
  <c r="I151" i="13"/>
  <c r="J151" i="13"/>
  <c r="K151" i="13"/>
  <c r="L151" i="13"/>
  <c r="J149" i="13"/>
  <c r="G148" i="13"/>
  <c r="L143" i="13"/>
  <c r="L142" i="13"/>
  <c r="K141" i="13"/>
  <c r="G139" i="13"/>
  <c r="H139" i="13"/>
  <c r="I139" i="13"/>
  <c r="J139" i="13"/>
  <c r="N137" i="13"/>
  <c r="G136" i="13"/>
  <c r="F128" i="13"/>
  <c r="G128" i="13"/>
  <c r="H128" i="13"/>
  <c r="N126" i="13"/>
  <c r="P123" i="13"/>
  <c r="G122" i="13"/>
  <c r="O119" i="13"/>
  <c r="J81" i="13"/>
  <c r="G81" i="13"/>
  <c r="H81" i="13"/>
  <c r="I81" i="13"/>
  <c r="L32" i="13"/>
  <c r="M32" i="13"/>
  <c r="N32" i="13"/>
  <c r="G86" i="13"/>
  <c r="H86" i="13"/>
  <c r="I86" i="13"/>
  <c r="L65" i="13"/>
  <c r="K65" i="13"/>
  <c r="M65" i="13"/>
  <c r="N65" i="13"/>
  <c r="N35" i="13"/>
  <c r="O35" i="13"/>
  <c r="J35" i="13"/>
  <c r="K35" i="13"/>
  <c r="L35" i="13"/>
  <c r="G28" i="13"/>
  <c r="H28" i="13"/>
  <c r="M28" i="13"/>
  <c r="N28" i="13"/>
  <c r="O28" i="13"/>
  <c r="F18" i="13"/>
  <c r="G18" i="13"/>
  <c r="H18" i="13"/>
  <c r="I18" i="13"/>
  <c r="O104" i="13"/>
  <c r="M104" i="13"/>
  <c r="N104" i="13"/>
  <c r="P104" i="13"/>
  <c r="N77" i="13"/>
  <c r="G77" i="13"/>
  <c r="H77" i="13"/>
  <c r="I77" i="13"/>
  <c r="G70" i="13"/>
  <c r="L70" i="13"/>
  <c r="M70" i="13"/>
  <c r="N70" i="13"/>
  <c r="F87" i="13"/>
  <c r="G87" i="13"/>
  <c r="H87" i="13"/>
  <c r="I82" i="13"/>
  <c r="G82" i="13"/>
  <c r="H82" i="13"/>
  <c r="J82" i="13"/>
  <c r="P32" i="13"/>
  <c r="J25" i="13"/>
  <c r="K25" i="13"/>
  <c r="H25" i="13"/>
  <c r="I25" i="13"/>
  <c r="L25" i="13"/>
  <c r="N21" i="13"/>
  <c r="O21" i="13"/>
  <c r="F21" i="13"/>
  <c r="G21" i="13"/>
  <c r="F15" i="13"/>
  <c r="G15" i="13"/>
  <c r="H15" i="13"/>
  <c r="I15" i="13"/>
  <c r="J15" i="13"/>
  <c r="K15" i="13"/>
  <c r="P86" i="13"/>
  <c r="P81" i="13"/>
  <c r="K66" i="13"/>
  <c r="L66" i="13"/>
  <c r="M66" i="13"/>
  <c r="N66" i="13"/>
  <c r="O32" i="13"/>
  <c r="N105" i="13"/>
  <c r="M105" i="13"/>
  <c r="O105" i="13"/>
  <c r="P105" i="13"/>
  <c r="F88" i="13"/>
  <c r="G88" i="13"/>
  <c r="O86" i="13"/>
  <c r="O81" i="13"/>
  <c r="M78" i="13"/>
  <c r="G78" i="13"/>
  <c r="H78" i="13"/>
  <c r="I78" i="13"/>
  <c r="F71" i="13"/>
  <c r="L71" i="13"/>
  <c r="M71" i="13"/>
  <c r="N71" i="13"/>
  <c r="P65" i="13"/>
  <c r="M60" i="13"/>
  <c r="N60" i="13"/>
  <c r="O60" i="13"/>
  <c r="M36" i="13"/>
  <c r="N36" i="13"/>
  <c r="K36" i="13"/>
  <c r="L36" i="13"/>
  <c r="O36" i="13"/>
  <c r="K32" i="13"/>
  <c r="F29" i="13"/>
  <c r="G29" i="13"/>
  <c r="N29" i="13"/>
  <c r="O29" i="13"/>
  <c r="P29" i="13"/>
  <c r="P18" i="13"/>
  <c r="L104" i="13"/>
  <c r="O100" i="13"/>
  <c r="P98" i="13"/>
  <c r="P97" i="13"/>
  <c r="P96" i="13"/>
  <c r="P95" i="13"/>
  <c r="P94" i="13"/>
  <c r="P93" i="13"/>
  <c r="P92" i="13"/>
  <c r="P91" i="13"/>
  <c r="P90" i="13"/>
  <c r="P87" i="13"/>
  <c r="N86" i="13"/>
  <c r="H83" i="13"/>
  <c r="G83" i="13"/>
  <c r="I83" i="13"/>
  <c r="J83" i="13"/>
  <c r="N81" i="13"/>
  <c r="P77" i="13"/>
  <c r="P70" i="13"/>
  <c r="O65" i="13"/>
  <c r="G42" i="13"/>
  <c r="H42" i="13"/>
  <c r="P35" i="13"/>
  <c r="J32" i="13"/>
  <c r="P28" i="13"/>
  <c r="M22" i="13"/>
  <c r="N22" i="13"/>
  <c r="F22" i="13"/>
  <c r="G22" i="13"/>
  <c r="O18" i="13"/>
  <c r="K104" i="13"/>
  <c r="N100" i="13"/>
  <c r="O98" i="13"/>
  <c r="O97" i="13"/>
  <c r="O96" i="13"/>
  <c r="O95" i="13"/>
  <c r="O94" i="13"/>
  <c r="O93" i="13"/>
  <c r="O92" i="13"/>
  <c r="O91" i="13"/>
  <c r="N90" i="13"/>
  <c r="P88" i="13"/>
  <c r="O87" i="13"/>
  <c r="M86" i="13"/>
  <c r="P82" i="13"/>
  <c r="M81" i="13"/>
  <c r="O77" i="13"/>
  <c r="O70" i="13"/>
  <c r="J67" i="13"/>
  <c r="L67" i="13"/>
  <c r="M67" i="13"/>
  <c r="N67" i="13"/>
  <c r="J65" i="13"/>
  <c r="F43" i="13"/>
  <c r="G43" i="13"/>
  <c r="H43" i="13"/>
  <c r="M35" i="13"/>
  <c r="I32" i="13"/>
  <c r="L28" i="13"/>
  <c r="I26" i="13"/>
  <c r="J26" i="13"/>
  <c r="K26" i="13"/>
  <c r="L26" i="13"/>
  <c r="M26" i="13"/>
  <c r="P21" i="13"/>
  <c r="N18" i="13"/>
  <c r="M106" i="13"/>
  <c r="N106" i="13"/>
  <c r="O106" i="13"/>
  <c r="P106" i="13"/>
  <c r="J104" i="13"/>
  <c r="M100" i="13"/>
  <c r="N98" i="13"/>
  <c r="N97" i="13"/>
  <c r="N96" i="13"/>
  <c r="N95" i="13"/>
  <c r="N94" i="13"/>
  <c r="N93" i="13"/>
  <c r="N92" i="13"/>
  <c r="M91" i="13"/>
  <c r="M90" i="13"/>
  <c r="O88" i="13"/>
  <c r="N87" i="13"/>
  <c r="L86" i="13"/>
  <c r="O82" i="13"/>
  <c r="L81" i="13"/>
  <c r="L79" i="13"/>
  <c r="G79" i="13"/>
  <c r="H79" i="13"/>
  <c r="I79" i="13"/>
  <c r="M77" i="13"/>
  <c r="K72" i="13"/>
  <c r="L72" i="13"/>
  <c r="M72" i="13"/>
  <c r="K70" i="13"/>
  <c r="P66" i="13"/>
  <c r="I65" i="13"/>
  <c r="P60" i="13"/>
  <c r="P42" i="13"/>
  <c r="I35" i="13"/>
  <c r="H32" i="13"/>
  <c r="K28" i="13"/>
  <c r="P25" i="13"/>
  <c r="M21" i="13"/>
  <c r="M18" i="13"/>
  <c r="F16" i="13"/>
  <c r="H16" i="13"/>
  <c r="I16" i="13"/>
  <c r="J16" i="13"/>
  <c r="K16" i="13"/>
  <c r="L105" i="13"/>
  <c r="I104" i="13"/>
  <c r="L100" i="13"/>
  <c r="M98" i="13"/>
  <c r="M97" i="13"/>
  <c r="M96" i="13"/>
  <c r="M95" i="13"/>
  <c r="M94" i="13"/>
  <c r="M93" i="13"/>
  <c r="L92" i="13"/>
  <c r="L91" i="13"/>
  <c r="L90" i="13"/>
  <c r="N88" i="13"/>
  <c r="M87" i="13"/>
  <c r="K86" i="13"/>
  <c r="G84" i="13"/>
  <c r="H84" i="13"/>
  <c r="I84" i="13"/>
  <c r="J84" i="13"/>
  <c r="N82" i="13"/>
  <c r="K81" i="13"/>
  <c r="P78" i="13"/>
  <c r="L77" i="13"/>
  <c r="P71" i="13"/>
  <c r="J70" i="13"/>
  <c r="O66" i="13"/>
  <c r="H65" i="13"/>
  <c r="N63" i="13"/>
  <c r="K63" i="13"/>
  <c r="L63" i="13"/>
  <c r="M63" i="13"/>
  <c r="L60" i="13"/>
  <c r="F44" i="13"/>
  <c r="G44" i="13"/>
  <c r="O42" i="13"/>
  <c r="L37" i="13"/>
  <c r="M37" i="13"/>
  <c r="N37" i="13"/>
  <c r="O37" i="13"/>
  <c r="P37" i="13"/>
  <c r="H35" i="13"/>
  <c r="G32" i="13"/>
  <c r="F30" i="13"/>
  <c r="N30" i="13"/>
  <c r="O30" i="13"/>
  <c r="P30" i="13"/>
  <c r="J28" i="13"/>
  <c r="O25" i="13"/>
  <c r="L23" i="13"/>
  <c r="M23" i="13"/>
  <c r="F23" i="13"/>
  <c r="G23" i="13"/>
  <c r="H23" i="13"/>
  <c r="L21" i="13"/>
  <c r="L18" i="13"/>
  <c r="P15" i="13"/>
  <c r="K105" i="13"/>
  <c r="H104" i="13"/>
  <c r="K100" i="13"/>
  <c r="L98" i="13"/>
  <c r="L97" i="13"/>
  <c r="L96" i="13"/>
  <c r="L95" i="13"/>
  <c r="L94" i="13"/>
  <c r="K93" i="13"/>
  <c r="K92" i="13"/>
  <c r="K91" i="13"/>
  <c r="K90" i="13"/>
  <c r="M88" i="13"/>
  <c r="L87" i="13"/>
  <c r="J86" i="13"/>
  <c r="P83" i="13"/>
  <c r="M82" i="13"/>
  <c r="F81" i="13"/>
  <c r="O78" i="13"/>
  <c r="K77" i="13"/>
  <c r="J73" i="13"/>
  <c r="K73" i="13"/>
  <c r="L73" i="13"/>
  <c r="O71" i="13"/>
  <c r="I70" i="13"/>
  <c r="I68" i="13"/>
  <c r="L68" i="13"/>
  <c r="M68" i="13"/>
  <c r="N68" i="13"/>
  <c r="J66" i="13"/>
  <c r="G65" i="13"/>
  <c r="K60" i="13"/>
  <c r="P43" i="13"/>
  <c r="N42" i="13"/>
  <c r="P36" i="13"/>
  <c r="G35" i="13"/>
  <c r="F32" i="13"/>
  <c r="M29" i="13"/>
  <c r="I28" i="13"/>
  <c r="N25" i="13"/>
  <c r="P22" i="13"/>
  <c r="K21" i="13"/>
  <c r="K18" i="13"/>
  <c r="O15" i="13"/>
  <c r="J105" i="13"/>
  <c r="G104" i="13"/>
  <c r="J100" i="13"/>
  <c r="K98" i="13"/>
  <c r="K97" i="13"/>
  <c r="K96" i="13"/>
  <c r="K95" i="13"/>
  <c r="J94" i="13"/>
  <c r="J93" i="13"/>
  <c r="J92" i="13"/>
  <c r="J91" i="13"/>
  <c r="J90" i="13"/>
  <c r="L88" i="13"/>
  <c r="K87" i="13"/>
  <c r="F86" i="13"/>
  <c r="O83" i="13"/>
  <c r="L82" i="13"/>
  <c r="K80" i="13"/>
  <c r="G80" i="13"/>
  <c r="H80" i="13"/>
  <c r="I80" i="13"/>
  <c r="N78" i="13"/>
  <c r="J77" i="13"/>
  <c r="P72" i="13"/>
  <c r="K71" i="13"/>
  <c r="H70" i="13"/>
  <c r="P67" i="13"/>
  <c r="I66" i="13"/>
  <c r="F65" i="13"/>
  <c r="J60" i="13"/>
  <c r="O46" i="13"/>
  <c r="P45" i="13"/>
  <c r="P44" i="13"/>
  <c r="O43" i="13"/>
  <c r="M42" i="13"/>
  <c r="J36" i="13"/>
  <c r="F35" i="13"/>
  <c r="L29" i="13"/>
  <c r="F28" i="13"/>
  <c r="H27" i="13"/>
  <c r="I27" i="13"/>
  <c r="L27" i="13"/>
  <c r="M27" i="13"/>
  <c r="N27" i="13"/>
  <c r="M25" i="13"/>
  <c r="O22" i="13"/>
  <c r="J21" i="13"/>
  <c r="J18" i="13"/>
  <c r="N15" i="13"/>
  <c r="L106" i="13"/>
  <c r="I105" i="13"/>
  <c r="F104" i="13"/>
  <c r="I100" i="13"/>
  <c r="J98" i="13"/>
  <c r="J97" i="13"/>
  <c r="J96" i="13"/>
  <c r="I95" i="13"/>
  <c r="I94" i="13"/>
  <c r="I93" i="13"/>
  <c r="I92" i="13"/>
  <c r="I91" i="13"/>
  <c r="I90" i="13"/>
  <c r="K88" i="13"/>
  <c r="J87" i="13"/>
  <c r="F85" i="13"/>
  <c r="H85" i="13"/>
  <c r="I85" i="13"/>
  <c r="J85" i="13"/>
  <c r="N83" i="13"/>
  <c r="K82" i="13"/>
  <c r="P79" i="13"/>
  <c r="L78" i="13"/>
  <c r="F77" i="13"/>
  <c r="I74" i="13"/>
  <c r="J74" i="13"/>
  <c r="K74" i="13"/>
  <c r="O72" i="13"/>
  <c r="J71" i="13"/>
  <c r="F70" i="13"/>
  <c r="O67" i="13"/>
  <c r="H66" i="13"/>
  <c r="M64" i="13"/>
  <c r="K64" i="13"/>
  <c r="L64" i="13"/>
  <c r="N64" i="13"/>
  <c r="J62" i="13"/>
  <c r="I60" i="13"/>
  <c r="N46" i="13"/>
  <c r="O45" i="13"/>
  <c r="O44" i="13"/>
  <c r="N43" i="13"/>
  <c r="L42" i="13"/>
  <c r="I36" i="13"/>
  <c r="K29" i="13"/>
  <c r="P26" i="13"/>
  <c r="G25" i="13"/>
  <c r="L22" i="13"/>
  <c r="I21" i="13"/>
  <c r="G17" i="13"/>
  <c r="H17" i="13"/>
  <c r="I17" i="13"/>
  <c r="J17" i="13"/>
  <c r="M15" i="13"/>
  <c r="K106" i="13"/>
  <c r="H105" i="13"/>
  <c r="I98" i="13"/>
  <c r="I97" i="13"/>
  <c r="H96" i="13"/>
  <c r="H95" i="13"/>
  <c r="H94" i="13"/>
  <c r="H93" i="13"/>
  <c r="H92" i="13"/>
  <c r="H91" i="13"/>
  <c r="H90" i="13"/>
  <c r="J88" i="13"/>
  <c r="I87" i="13"/>
  <c r="P84" i="13"/>
  <c r="M83" i="13"/>
  <c r="F82" i="13"/>
  <c r="O79" i="13"/>
  <c r="K78" i="13"/>
  <c r="O76" i="13"/>
  <c r="G76" i="13"/>
  <c r="H76" i="13"/>
  <c r="I76" i="13"/>
  <c r="P73" i="13"/>
  <c r="N72" i="13"/>
  <c r="I71" i="13"/>
  <c r="H69" i="13"/>
  <c r="L69" i="13"/>
  <c r="M69" i="13"/>
  <c r="N69" i="13"/>
  <c r="K67" i="13"/>
  <c r="G66" i="13"/>
  <c r="P63" i="13"/>
  <c r="I62" i="13"/>
  <c r="H60" i="13"/>
  <c r="N45" i="13"/>
  <c r="N44" i="13"/>
  <c r="M43" i="13"/>
  <c r="K42" i="13"/>
  <c r="K38" i="13"/>
  <c r="L38" i="13"/>
  <c r="O38" i="13"/>
  <c r="P38" i="13"/>
  <c r="H36" i="13"/>
  <c r="M30" i="13"/>
  <c r="J29" i="13"/>
  <c r="O26" i="13"/>
  <c r="F25" i="13"/>
  <c r="K24" i="13"/>
  <c r="L24" i="13"/>
  <c r="G24" i="13"/>
  <c r="H24" i="13"/>
  <c r="I24" i="13"/>
  <c r="K22" i="13"/>
  <c r="H21" i="13"/>
  <c r="P16" i="13"/>
  <c r="L15" i="13"/>
  <c r="J39" i="13"/>
  <c r="K39" i="13"/>
  <c r="O59" i="13"/>
  <c r="I40" i="13"/>
  <c r="J40" i="13"/>
  <c r="P57" i="13"/>
  <c r="P56" i="13"/>
  <c r="P55" i="13"/>
  <c r="P54" i="13"/>
  <c r="P53" i="13"/>
  <c r="P52" i="13"/>
  <c r="P51" i="13"/>
  <c r="P50" i="13"/>
  <c r="P49" i="13"/>
  <c r="P48" i="13"/>
  <c r="H41" i="13"/>
  <c r="I41" i="13"/>
  <c r="P39" i="13"/>
  <c r="E52" i="4" a="1"/>
  <c r="E52" i="4" s="1"/>
  <c r="E53" i="4" s="1"/>
  <c r="F52" i="4" a="1"/>
  <c r="F52" i="4" s="1"/>
  <c r="G52" i="4" a="1"/>
  <c r="G52" i="4"/>
  <c r="H52" i="4" a="1"/>
  <c r="H52" i="4" s="1"/>
  <c r="I52" i="4" a="1"/>
  <c r="I52" i="4"/>
  <c r="J52" i="4" a="1"/>
  <c r="J52" i="4" s="1"/>
  <c r="K52" i="4" a="1"/>
  <c r="K52" i="4" s="1"/>
  <c r="L52" i="4" a="1"/>
  <c r="L52" i="4" s="1"/>
  <c r="M52" i="4" a="1"/>
  <c r="M52" i="4" s="1"/>
  <c r="E40" i="4" a="1"/>
  <c r="E40" i="4" s="1"/>
  <c r="E41" i="4" s="1"/>
  <c r="F40" i="4" a="1"/>
  <c r="F40" i="4" s="1"/>
  <c r="G40" i="4" a="1"/>
  <c r="G40" i="4" s="1"/>
  <c r="H40" i="4" a="1"/>
  <c r="H40" i="4" s="1"/>
  <c r="I40" i="4" a="1"/>
  <c r="I40" i="4" s="1"/>
  <c r="J40" i="4" a="1"/>
  <c r="J40" i="4" s="1"/>
  <c r="K40" i="4" a="1"/>
  <c r="K40" i="4"/>
  <c r="L40" i="4" a="1"/>
  <c r="L40" i="4" s="1"/>
  <c r="M40" i="4" a="1"/>
  <c r="M40" i="4" s="1"/>
  <c r="O206" i="13" l="1"/>
  <c r="M206" i="13"/>
  <c r="N206" i="13"/>
  <c r="K206" i="13"/>
  <c r="J206" i="13"/>
  <c r="M62" i="13"/>
  <c r="L62" i="13"/>
  <c r="K62" i="13"/>
  <c r="N62" i="13"/>
  <c r="O62" i="13"/>
  <c r="E27" i="4" a="1"/>
  <c r="E27" i="4" s="1"/>
  <c r="E28" i="4" s="1"/>
  <c r="F27" i="4" a="1"/>
  <c r="F27" i="4" s="1"/>
  <c r="G27" i="4" a="1"/>
  <c r="G27" i="4" s="1"/>
  <c r="H27" i="4" a="1"/>
  <c r="H27" i="4" s="1"/>
  <c r="I27" i="4" a="1"/>
  <c r="I27" i="4" s="1"/>
  <c r="J27" i="4" a="1"/>
  <c r="J27" i="4" s="1"/>
  <c r="K27" i="4" a="1"/>
  <c r="K27" i="4" s="1"/>
  <c r="L27" i="4" a="1"/>
  <c r="L27" i="4" s="1"/>
  <c r="M27" i="4" a="1"/>
  <c r="M27" i="4" s="1"/>
  <c r="B34" i="12" l="1"/>
  <c r="B33" i="12"/>
  <c r="C53" i="12"/>
  <c r="D53" i="12"/>
  <c r="E53" i="12"/>
  <c r="F53" i="12"/>
  <c r="G53" i="12"/>
  <c r="H53" i="12"/>
  <c r="I53" i="12"/>
  <c r="J53" i="12"/>
  <c r="K53" i="12"/>
  <c r="L53" i="12"/>
  <c r="B53" i="12"/>
  <c r="B8" i="13" l="1"/>
  <c r="B9" i="13"/>
  <c r="B10" i="13"/>
  <c r="B11" i="13"/>
  <c r="B12" i="13"/>
  <c r="B13" i="13"/>
  <c r="B14" i="13"/>
  <c r="B7" i="13"/>
  <c r="B115" i="13"/>
  <c r="B114" i="13"/>
  <c r="D12" i="4" l="1"/>
  <c r="E12" i="4"/>
  <c r="F12" i="4"/>
  <c r="G12" i="4"/>
  <c r="H12" i="4"/>
  <c r="I12" i="4"/>
  <c r="J12" i="4"/>
  <c r="K12" i="4"/>
  <c r="L12" i="4"/>
  <c r="M12" i="4"/>
  <c r="C12" i="4"/>
  <c r="B11" i="12" l="1"/>
  <c r="C51" i="2"/>
  <c r="G7" i="3"/>
  <c r="E115" i="13" l="1"/>
  <c r="E114" i="13"/>
  <c r="D115" i="13"/>
  <c r="C115" i="13"/>
  <c r="C114" i="13"/>
  <c r="C7" i="6"/>
  <c r="E7" i="6"/>
  <c r="F7" i="6"/>
  <c r="G7" i="6"/>
  <c r="H7" i="6"/>
  <c r="I7" i="6"/>
  <c r="J7" i="6"/>
  <c r="K7" i="6"/>
  <c r="L7" i="6"/>
  <c r="M7" i="6"/>
  <c r="N7" i="6"/>
  <c r="D7" i="6"/>
  <c r="E26" i="7" l="1"/>
  <c r="F26" i="7"/>
  <c r="G26" i="7"/>
  <c r="H26" i="7"/>
  <c r="I26" i="7"/>
  <c r="J26" i="7"/>
  <c r="K26" i="7"/>
  <c r="L26" i="7"/>
  <c r="M26" i="7"/>
  <c r="N26" i="7"/>
  <c r="O26" i="7"/>
  <c r="E27" i="7"/>
  <c r="F27" i="7"/>
  <c r="G27" i="7"/>
  <c r="H27" i="7"/>
  <c r="I27" i="7"/>
  <c r="J27" i="7"/>
  <c r="K27" i="7"/>
  <c r="L27" i="7"/>
  <c r="M27" i="7"/>
  <c r="N27" i="7"/>
  <c r="O27" i="7"/>
  <c r="E28" i="7"/>
  <c r="F28" i="7"/>
  <c r="G28" i="7"/>
  <c r="H28" i="7"/>
  <c r="I28" i="7"/>
  <c r="J28" i="7"/>
  <c r="K28" i="7"/>
  <c r="L28" i="7"/>
  <c r="M28" i="7"/>
  <c r="N28" i="7"/>
  <c r="O28" i="7"/>
  <c r="E29" i="7"/>
  <c r="F29" i="7"/>
  <c r="G29" i="7"/>
  <c r="H29" i="7"/>
  <c r="I29" i="7"/>
  <c r="J29" i="7"/>
  <c r="K29" i="7"/>
  <c r="L29" i="7"/>
  <c r="M29" i="7"/>
  <c r="N29" i="7"/>
  <c r="O29" i="7"/>
  <c r="E30" i="7"/>
  <c r="F30" i="7"/>
  <c r="G30" i="7"/>
  <c r="H30" i="7"/>
  <c r="I30" i="7"/>
  <c r="J30" i="7"/>
  <c r="K30" i="7"/>
  <c r="L30" i="7"/>
  <c r="M30" i="7"/>
  <c r="N30" i="7"/>
  <c r="O30" i="7"/>
  <c r="E31" i="7"/>
  <c r="F31" i="7"/>
  <c r="G31" i="7"/>
  <c r="H31" i="7"/>
  <c r="I31" i="7"/>
  <c r="J31" i="7"/>
  <c r="K31" i="7"/>
  <c r="L31" i="7"/>
  <c r="M31" i="7"/>
  <c r="N31" i="7"/>
  <c r="O31" i="7"/>
  <c r="E32" i="7"/>
  <c r="F32" i="7"/>
  <c r="G32" i="7"/>
  <c r="H32" i="7"/>
  <c r="I32" i="7"/>
  <c r="J32" i="7"/>
  <c r="K32" i="7"/>
  <c r="L32" i="7"/>
  <c r="M32" i="7"/>
  <c r="N32" i="7"/>
  <c r="O32" i="7"/>
  <c r="D28" i="7"/>
  <c r="D29" i="7"/>
  <c r="D30" i="7"/>
  <c r="D31" i="7"/>
  <c r="D32" i="7"/>
  <c r="B28" i="7"/>
  <c r="B29" i="7"/>
  <c r="B30" i="7"/>
  <c r="B31" i="7"/>
  <c r="B32" i="7"/>
  <c r="B26" i="7"/>
  <c r="B27" i="7"/>
  <c r="B28" i="12"/>
  <c r="B27" i="12"/>
  <c r="B26" i="12"/>
  <c r="B25" i="12"/>
  <c r="B24" i="12"/>
  <c r="B14" i="12"/>
  <c r="B13" i="12"/>
  <c r="B10" i="12"/>
  <c r="D27" i="12"/>
  <c r="E27" i="12"/>
  <c r="F27" i="12"/>
  <c r="G27" i="12"/>
  <c r="H27" i="12"/>
  <c r="I27" i="12"/>
  <c r="J27" i="12"/>
  <c r="K27" i="12"/>
  <c r="L27" i="12"/>
  <c r="D26" i="12"/>
  <c r="E26" i="12"/>
  <c r="F26" i="12"/>
  <c r="G26" i="12"/>
  <c r="H26" i="12"/>
  <c r="I26" i="12"/>
  <c r="J26" i="12"/>
  <c r="K26" i="12"/>
  <c r="L26" i="12"/>
  <c r="D24" i="12"/>
  <c r="E24" i="12"/>
  <c r="F24" i="12"/>
  <c r="G24" i="12"/>
  <c r="H24" i="12"/>
  <c r="I24" i="12"/>
  <c r="J24" i="12"/>
  <c r="K24" i="12"/>
  <c r="L24" i="12"/>
  <c r="D55" i="4"/>
  <c r="E55" i="4"/>
  <c r="F55" i="4"/>
  <c r="G55" i="4"/>
  <c r="H55" i="4"/>
  <c r="I55" i="4"/>
  <c r="J55" i="4"/>
  <c r="K55" i="4"/>
  <c r="L55" i="4"/>
  <c r="M55" i="4"/>
  <c r="C55" i="4"/>
  <c r="E62" i="4" a="1"/>
  <c r="E62" i="4" s="1"/>
  <c r="E63" i="4" s="1"/>
  <c r="F62" i="4" a="1"/>
  <c r="F62" i="4" s="1"/>
  <c r="G62" i="4" a="1"/>
  <c r="G62" i="4" s="1"/>
  <c r="H62" i="4" a="1"/>
  <c r="H62" i="4" s="1"/>
  <c r="I62" i="4" a="1"/>
  <c r="I62" i="4" s="1"/>
  <c r="J62" i="4" a="1"/>
  <c r="J62" i="4" s="1"/>
  <c r="K62" i="4" a="1"/>
  <c r="K62" i="4" s="1"/>
  <c r="L62" i="4" a="1"/>
  <c r="L62" i="4" s="1"/>
  <c r="M62" i="4" a="1"/>
  <c r="M62" i="4" s="1"/>
  <c r="G23" i="3"/>
  <c r="F115" i="13"/>
  <c r="N114" i="13"/>
  <c r="K14" i="13"/>
  <c r="G8" i="3"/>
  <c r="V8" i="3"/>
  <c r="V9" i="3"/>
  <c r="W9" i="3" s="1"/>
  <c r="V10" i="3"/>
  <c r="V11" i="3"/>
  <c r="W11" i="3" s="1"/>
  <c r="V12" i="3"/>
  <c r="V13" i="3"/>
  <c r="W13" i="3" s="1"/>
  <c r="V14" i="3"/>
  <c r="W14" i="3" s="1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D31" i="13" s="1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G14" i="3"/>
  <c r="G15" i="3"/>
  <c r="G16" i="3"/>
  <c r="G17" i="3"/>
  <c r="G18" i="3"/>
  <c r="G19" i="3"/>
  <c r="G20" i="3"/>
  <c r="G21" i="3"/>
  <c r="G22" i="3"/>
  <c r="G24" i="3"/>
  <c r="G25" i="3"/>
  <c r="G26" i="3"/>
  <c r="G27" i="3"/>
  <c r="G28" i="3"/>
  <c r="G29" i="3"/>
  <c r="G30" i="3"/>
  <c r="G31" i="3"/>
  <c r="C31" i="13" s="1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9" i="3"/>
  <c r="J9" i="13" s="1"/>
  <c r="G10" i="3"/>
  <c r="G11" i="3"/>
  <c r="M11" i="13" s="1"/>
  <c r="G12" i="3"/>
  <c r="G13" i="3"/>
  <c r="P13" i="13" s="1"/>
  <c r="J31" i="13" l="1"/>
  <c r="H31" i="13"/>
  <c r="K31" i="13"/>
  <c r="M31" i="13"/>
  <c r="L31" i="13"/>
  <c r="N31" i="13"/>
  <c r="I31" i="13"/>
  <c r="G31" i="13"/>
  <c r="O31" i="13"/>
  <c r="F31" i="13"/>
  <c r="P31" i="13"/>
  <c r="W47" i="3"/>
  <c r="W33" i="3"/>
  <c r="W19" i="3"/>
  <c r="W34" i="3"/>
  <c r="W44" i="3"/>
  <c r="W30" i="3"/>
  <c r="W16" i="3"/>
  <c r="W20" i="3"/>
  <c r="W45" i="3"/>
  <c r="W17" i="3"/>
  <c r="W43" i="3"/>
  <c r="W29" i="3"/>
  <c r="W15" i="3"/>
  <c r="W48" i="3"/>
  <c r="W18" i="3"/>
  <c r="W31" i="3"/>
  <c r="W42" i="3"/>
  <c r="W28" i="3"/>
  <c r="W46" i="3"/>
  <c r="W41" i="3"/>
  <c r="W27" i="3"/>
  <c r="W26" i="3"/>
  <c r="W12" i="3"/>
  <c r="W39" i="3"/>
  <c r="W25" i="3"/>
  <c r="W38" i="3"/>
  <c r="W24" i="3"/>
  <c r="W10" i="3"/>
  <c r="W32" i="3"/>
  <c r="W40" i="3"/>
  <c r="W37" i="3"/>
  <c r="W23" i="3"/>
  <c r="W36" i="3"/>
  <c r="W22" i="3"/>
  <c r="W8" i="3"/>
  <c r="W49" i="3"/>
  <c r="W35" i="3"/>
  <c r="W21" i="3"/>
  <c r="F63" i="4"/>
  <c r="G63" i="4" s="1"/>
  <c r="H63" i="4" s="1"/>
  <c r="I63" i="4" s="1"/>
  <c r="J63" i="4" s="1"/>
  <c r="K63" i="4" s="1"/>
  <c r="L63" i="4" s="1"/>
  <c r="M63" i="4" s="1"/>
  <c r="C32" i="7"/>
  <c r="C29" i="7"/>
  <c r="C28" i="7"/>
  <c r="C31" i="7"/>
  <c r="C30" i="7"/>
  <c r="G11" i="13"/>
  <c r="K115" i="13"/>
  <c r="N11" i="13"/>
  <c r="N115" i="13"/>
  <c r="H11" i="13"/>
  <c r="L115" i="13"/>
  <c r="P114" i="13"/>
  <c r="O115" i="13"/>
  <c r="O11" i="13"/>
  <c r="O114" i="13"/>
  <c r="I114" i="13"/>
  <c r="H114" i="13"/>
  <c r="K9" i="13"/>
  <c r="O13" i="13"/>
  <c r="L11" i="13"/>
  <c r="I9" i="13"/>
  <c r="M114" i="13"/>
  <c r="N13" i="13"/>
  <c r="K11" i="13"/>
  <c r="H9" i="13"/>
  <c r="G7" i="13"/>
  <c r="L114" i="13"/>
  <c r="M13" i="13"/>
  <c r="J11" i="13"/>
  <c r="G9" i="13"/>
  <c r="F7" i="13"/>
  <c r="K114" i="13"/>
  <c r="L13" i="13"/>
  <c r="I11" i="13"/>
  <c r="F9" i="13"/>
  <c r="J114" i="13"/>
  <c r="P115" i="13"/>
  <c r="J13" i="13"/>
  <c r="I13" i="13"/>
  <c r="F11" i="13"/>
  <c r="G114" i="13"/>
  <c r="M115" i="13"/>
  <c r="H13" i="13"/>
  <c r="P9" i="13"/>
  <c r="G13" i="13"/>
  <c r="O9" i="13"/>
  <c r="K13" i="13"/>
  <c r="F13" i="13"/>
  <c r="N9" i="13"/>
  <c r="J115" i="13"/>
  <c r="P11" i="13"/>
  <c r="M9" i="13"/>
  <c r="F114" i="13"/>
  <c r="I115" i="13"/>
  <c r="L9" i="13"/>
  <c r="H115" i="13"/>
  <c r="G115" i="13"/>
  <c r="O14" i="13"/>
  <c r="M14" i="13"/>
  <c r="I14" i="13"/>
  <c r="H14" i="13"/>
  <c r="N14" i="13"/>
  <c r="J14" i="13"/>
  <c r="G14" i="13"/>
  <c r="P14" i="13"/>
  <c r="L14" i="13"/>
  <c r="F14" i="13"/>
  <c r="I7" i="1"/>
  <c r="A28" i="1" s="1"/>
  <c r="V7" i="3"/>
  <c r="K7" i="7"/>
  <c r="D13" i="12"/>
  <c r="E13" i="12"/>
  <c r="F13" i="12"/>
  <c r="G13" i="12"/>
  <c r="H13" i="12"/>
  <c r="I13" i="12"/>
  <c r="J13" i="12"/>
  <c r="K13" i="12"/>
  <c r="L13" i="12"/>
  <c r="B15" i="12"/>
  <c r="C15" i="12"/>
  <c r="D15" i="12"/>
  <c r="E15" i="12"/>
  <c r="F15" i="12"/>
  <c r="G15" i="12"/>
  <c r="H15" i="12"/>
  <c r="I15" i="12"/>
  <c r="J15" i="12"/>
  <c r="K15" i="12"/>
  <c r="L15" i="12"/>
  <c r="B19" i="12"/>
  <c r="B20" i="12"/>
  <c r="C20" i="12"/>
  <c r="D20" i="12"/>
  <c r="E20" i="12"/>
  <c r="F20" i="12"/>
  <c r="G20" i="12"/>
  <c r="H20" i="12"/>
  <c r="I20" i="12"/>
  <c r="J20" i="12"/>
  <c r="K20" i="12"/>
  <c r="L20" i="12"/>
  <c r="B21" i="12"/>
  <c r="C21" i="12"/>
  <c r="D21" i="12"/>
  <c r="E21" i="12"/>
  <c r="F21" i="12"/>
  <c r="G21" i="12"/>
  <c r="H21" i="12"/>
  <c r="I21" i="12"/>
  <c r="J21" i="12"/>
  <c r="K21" i="12"/>
  <c r="L21" i="12"/>
  <c r="B22" i="12"/>
  <c r="C22" i="12"/>
  <c r="D22" i="12"/>
  <c r="E22" i="12"/>
  <c r="F22" i="12"/>
  <c r="G22" i="12"/>
  <c r="H22" i="12"/>
  <c r="I22" i="12"/>
  <c r="J22" i="12"/>
  <c r="K22" i="12"/>
  <c r="L22" i="12"/>
  <c r="B23" i="12"/>
  <c r="C23" i="12"/>
  <c r="D23" i="12"/>
  <c r="E23" i="12"/>
  <c r="F23" i="12"/>
  <c r="G23" i="12"/>
  <c r="H23" i="12"/>
  <c r="I23" i="12"/>
  <c r="J23" i="12"/>
  <c r="K23" i="12"/>
  <c r="L23" i="12"/>
  <c r="B29" i="12"/>
  <c r="C29" i="12"/>
  <c r="D29" i="12"/>
  <c r="E29" i="12"/>
  <c r="F29" i="12"/>
  <c r="G29" i="12"/>
  <c r="H29" i="12"/>
  <c r="I29" i="12"/>
  <c r="J29" i="12"/>
  <c r="K29" i="12"/>
  <c r="L29" i="12"/>
  <c r="B39" i="12"/>
  <c r="C39" i="12"/>
  <c r="D39" i="12"/>
  <c r="E39" i="12"/>
  <c r="F39" i="12"/>
  <c r="G39" i="12"/>
  <c r="H39" i="12"/>
  <c r="I39" i="12"/>
  <c r="J39" i="12"/>
  <c r="K39" i="12"/>
  <c r="L39" i="12"/>
  <c r="D50" i="9"/>
  <c r="C50" i="9"/>
  <c r="B50" i="9"/>
  <c r="F7" i="7"/>
  <c r="G7" i="7"/>
  <c r="H7" i="7"/>
  <c r="I7" i="7"/>
  <c r="J7" i="7"/>
  <c r="L7" i="7"/>
  <c r="M7" i="7"/>
  <c r="N7" i="7"/>
  <c r="O7" i="7"/>
  <c r="E7" i="7"/>
  <c r="D114" i="13" l="1"/>
  <c r="W7" i="3"/>
  <c r="B18" i="12"/>
  <c r="B17" i="12" s="1"/>
  <c r="C30" i="2" s="1"/>
  <c r="B35" i="12"/>
  <c r="F25" i="7"/>
  <c r="G25" i="7"/>
  <c r="H25" i="7"/>
  <c r="I25" i="7"/>
  <c r="J25" i="7"/>
  <c r="K25" i="7"/>
  <c r="L25" i="7"/>
  <c r="M25" i="7"/>
  <c r="N25" i="7"/>
  <c r="O25" i="7"/>
  <c r="E25" i="7"/>
  <c r="F22" i="7"/>
  <c r="G22" i="7"/>
  <c r="H22" i="7"/>
  <c r="I22" i="7"/>
  <c r="J22" i="7"/>
  <c r="K22" i="7"/>
  <c r="L22" i="7"/>
  <c r="M22" i="7"/>
  <c r="N22" i="7"/>
  <c r="O22" i="7"/>
  <c r="E22" i="7"/>
  <c r="D26" i="7"/>
  <c r="D27" i="7"/>
  <c r="D25" i="7"/>
  <c r="B25" i="7"/>
  <c r="C19" i="7"/>
  <c r="E11" i="7"/>
  <c r="E12" i="7" s="1"/>
  <c r="B40" i="12" s="1"/>
  <c r="B7" i="6"/>
  <c r="A7" i="6"/>
  <c r="I7" i="13" l="1"/>
  <c r="J7" i="13"/>
  <c r="L7" i="13"/>
  <c r="K7" i="13"/>
  <c r="P7" i="13"/>
  <c r="N7" i="13"/>
  <c r="O7" i="13"/>
  <c r="M7" i="13"/>
  <c r="H7" i="13"/>
  <c r="E34" i="7"/>
  <c r="F34" i="7" s="1"/>
  <c r="G34" i="7" s="1"/>
  <c r="H34" i="7" s="1"/>
  <c r="I34" i="7" s="1"/>
  <c r="J34" i="7" s="1"/>
  <c r="K34" i="7" s="1"/>
  <c r="L34" i="7" s="1"/>
  <c r="M34" i="7" s="1"/>
  <c r="N34" i="7" s="1"/>
  <c r="O34" i="7" s="1"/>
  <c r="C111" i="6"/>
  <c r="C26" i="7"/>
  <c r="C22" i="7"/>
  <c r="C27" i="7"/>
  <c r="C25" i="7"/>
  <c r="B62" i="12" l="1"/>
  <c r="B61" i="12"/>
  <c r="C79" i="4"/>
  <c r="E74" i="4"/>
  <c r="F73" i="4"/>
  <c r="F74" i="4" s="1"/>
  <c r="G73" i="4"/>
  <c r="H73" i="4"/>
  <c r="I73" i="4"/>
  <c r="J73" i="4"/>
  <c r="K73" i="4"/>
  <c r="L73" i="4"/>
  <c r="M73" i="4"/>
  <c r="E71" i="4"/>
  <c r="E72" i="4" s="1"/>
  <c r="E21" i="2" s="1"/>
  <c r="F71" i="4"/>
  <c r="G71" i="4"/>
  <c r="H71" i="4"/>
  <c r="I71" i="4"/>
  <c r="J71" i="4"/>
  <c r="K71" i="4"/>
  <c r="L71" i="4"/>
  <c r="M71" i="4"/>
  <c r="A32" i="1"/>
  <c r="F53" i="4"/>
  <c r="G53" i="4" s="1"/>
  <c r="H53" i="4" s="1"/>
  <c r="F28" i="4"/>
  <c r="G28" i="4" l="1"/>
  <c r="D33" i="12"/>
  <c r="G74" i="4"/>
  <c r="H74" i="4" s="1"/>
  <c r="I74" i="4" s="1"/>
  <c r="J74" i="4" s="1"/>
  <c r="K74" i="4" s="1"/>
  <c r="L74" i="4" s="1"/>
  <c r="M74" i="4" s="1"/>
  <c r="E36" i="2"/>
  <c r="I53" i="4"/>
  <c r="J53" i="4" s="1"/>
  <c r="K53" i="4" s="1"/>
  <c r="L53" i="4" s="1"/>
  <c r="M53" i="4" s="1"/>
  <c r="C34" i="12"/>
  <c r="I7" i="4"/>
  <c r="H44" i="12"/>
  <c r="E7" i="4"/>
  <c r="D44" i="12"/>
  <c r="M7" i="4"/>
  <c r="L44" i="12"/>
  <c r="H7" i="4"/>
  <c r="G44" i="12"/>
  <c r="D7" i="4"/>
  <c r="C44" i="12"/>
  <c r="L7" i="4"/>
  <c r="K44" i="12"/>
  <c r="G7" i="4"/>
  <c r="F44" i="12"/>
  <c r="C7" i="4"/>
  <c r="B12" i="8" s="1"/>
  <c r="B44" i="12"/>
  <c r="K7" i="4"/>
  <c r="J44" i="12"/>
  <c r="J7" i="4"/>
  <c r="I44" i="12"/>
  <c r="F7" i="4"/>
  <c r="E44" i="12"/>
  <c r="C57" i="12"/>
  <c r="D57" i="12"/>
  <c r="E57" i="12"/>
  <c r="H57" i="12"/>
  <c r="K57" i="12"/>
  <c r="L57" i="12"/>
  <c r="B57" i="12"/>
  <c r="E6" i="7"/>
  <c r="C62" i="2" s="1"/>
  <c r="H28" i="4" l="1"/>
  <c r="F72" i="4"/>
  <c r="F21" i="2" s="1"/>
  <c r="F41" i="4"/>
  <c r="F36" i="2" s="1"/>
  <c r="D34" i="12"/>
  <c r="D35" i="12" s="1"/>
  <c r="E75" i="4"/>
  <c r="E76" i="4" s="1"/>
  <c r="F75" i="4"/>
  <c r="B56" i="12"/>
  <c r="J57" i="12"/>
  <c r="G57" i="12"/>
  <c r="I57" i="12"/>
  <c r="F57" i="12"/>
  <c r="D111" i="6"/>
  <c r="E111" i="6"/>
  <c r="F111" i="6"/>
  <c r="G111" i="6"/>
  <c r="H111" i="6"/>
  <c r="I111" i="6"/>
  <c r="J111" i="6"/>
  <c r="K111" i="6"/>
  <c r="L111" i="6"/>
  <c r="M111" i="6"/>
  <c r="N111" i="6"/>
  <c r="D81" i="4"/>
  <c r="E81" i="4"/>
  <c r="F81" i="4"/>
  <c r="G81" i="4"/>
  <c r="H81" i="4"/>
  <c r="I81" i="4"/>
  <c r="J81" i="4"/>
  <c r="K81" i="4"/>
  <c r="L81" i="4"/>
  <c r="M81" i="4"/>
  <c r="C81" i="4"/>
  <c r="A76" i="4"/>
  <c r="L51" i="12"/>
  <c r="K51" i="12"/>
  <c r="J51" i="12"/>
  <c r="I51" i="12"/>
  <c r="H51" i="12"/>
  <c r="G51" i="12"/>
  <c r="F51" i="12"/>
  <c r="E51" i="12"/>
  <c r="D51" i="12"/>
  <c r="C51" i="12"/>
  <c r="M43" i="4"/>
  <c r="L43" i="4"/>
  <c r="K43" i="4"/>
  <c r="J43" i="4"/>
  <c r="I43" i="4"/>
  <c r="H43" i="4"/>
  <c r="G43" i="4"/>
  <c r="F43" i="4"/>
  <c r="E43" i="4"/>
  <c r="D43" i="4"/>
  <c r="C43" i="4"/>
  <c r="M31" i="4"/>
  <c r="L31" i="4"/>
  <c r="K31" i="4"/>
  <c r="J31" i="4"/>
  <c r="I31" i="4"/>
  <c r="H31" i="4"/>
  <c r="G31" i="4"/>
  <c r="F31" i="4"/>
  <c r="E31" i="4"/>
  <c r="D31" i="4"/>
  <c r="C31" i="4"/>
  <c r="D18" i="4"/>
  <c r="E18" i="4"/>
  <c r="D49" i="12" s="1"/>
  <c r="F18" i="4"/>
  <c r="E49" i="12" s="1"/>
  <c r="G18" i="4"/>
  <c r="F49" i="12" s="1"/>
  <c r="H18" i="4"/>
  <c r="G49" i="12" s="1"/>
  <c r="I18" i="4"/>
  <c r="H49" i="12" s="1"/>
  <c r="J18" i="4"/>
  <c r="I49" i="12" s="1"/>
  <c r="K18" i="4"/>
  <c r="J49" i="12" s="1"/>
  <c r="L18" i="4"/>
  <c r="K49" i="12" s="1"/>
  <c r="M18" i="4"/>
  <c r="L49" i="12" s="1"/>
  <c r="C18" i="4"/>
  <c r="B54" i="12" s="1"/>
  <c r="I28" i="4" l="1"/>
  <c r="G72" i="4"/>
  <c r="G21" i="2" s="1"/>
  <c r="E33" i="12"/>
  <c r="G41" i="4"/>
  <c r="G36" i="2" s="1"/>
  <c r="E34" i="12"/>
  <c r="G75" i="4"/>
  <c r="F76" i="4"/>
  <c r="L50" i="12"/>
  <c r="G50" i="12"/>
  <c r="H50" i="12"/>
  <c r="E50" i="12"/>
  <c r="I50" i="12"/>
  <c r="J50" i="12"/>
  <c r="C50" i="12"/>
  <c r="D50" i="12"/>
  <c r="F50" i="12"/>
  <c r="K50" i="12"/>
  <c r="B113" i="6"/>
  <c r="C49" i="12"/>
  <c r="C54" i="12"/>
  <c r="D54" i="12" s="1"/>
  <c r="E54" i="12" s="1"/>
  <c r="F54" i="12" s="1"/>
  <c r="G54" i="12" s="1"/>
  <c r="H54" i="12" s="1"/>
  <c r="I54" i="12" s="1"/>
  <c r="J54" i="12" s="1"/>
  <c r="K54" i="12" s="1"/>
  <c r="L54" i="12" s="1"/>
  <c r="J28" i="4" l="1"/>
  <c r="E35" i="12"/>
  <c r="H72" i="4"/>
  <c r="H21" i="2" s="1"/>
  <c r="F33" i="12"/>
  <c r="H41" i="4"/>
  <c r="H36" i="2" s="1"/>
  <c r="F34" i="12"/>
  <c r="G76" i="4"/>
  <c r="H75" i="4"/>
  <c r="D11" i="4"/>
  <c r="E11" i="4"/>
  <c r="F11" i="4"/>
  <c r="G11" i="4"/>
  <c r="H11" i="4"/>
  <c r="I11" i="4"/>
  <c r="J11" i="4"/>
  <c r="K11" i="4"/>
  <c r="L11" i="4"/>
  <c r="M11" i="4"/>
  <c r="C11" i="4"/>
  <c r="I10" i="4"/>
  <c r="L10" i="4"/>
  <c r="C12" i="8"/>
  <c r="D12" i="8"/>
  <c r="E12" i="8"/>
  <c r="F12" i="8"/>
  <c r="H12" i="8"/>
  <c r="I12" i="8"/>
  <c r="J12" i="8"/>
  <c r="K12" i="8"/>
  <c r="L12" i="8"/>
  <c r="C7" i="8"/>
  <c r="D7" i="8"/>
  <c r="E7" i="8"/>
  <c r="F7" i="8"/>
  <c r="G7" i="8"/>
  <c r="H7" i="8"/>
  <c r="I7" i="8"/>
  <c r="J7" i="8"/>
  <c r="K7" i="8"/>
  <c r="L7" i="8"/>
  <c r="B7" i="8"/>
  <c r="B51" i="12"/>
  <c r="B50" i="12"/>
  <c r="B49" i="12"/>
  <c r="C7" i="12"/>
  <c r="D7" i="12"/>
  <c r="E7" i="12"/>
  <c r="F7" i="12"/>
  <c r="G7" i="12"/>
  <c r="H7" i="12"/>
  <c r="I7" i="12"/>
  <c r="J7" i="12"/>
  <c r="K7" i="12"/>
  <c r="L7" i="12"/>
  <c r="B7" i="12"/>
  <c r="C6" i="12"/>
  <c r="D6" i="12"/>
  <c r="E6" i="12"/>
  <c r="F6" i="12"/>
  <c r="G6" i="12"/>
  <c r="H6" i="12"/>
  <c r="I6" i="12"/>
  <c r="J6" i="12"/>
  <c r="K6" i="12"/>
  <c r="L6" i="12"/>
  <c r="B6" i="12"/>
  <c r="D10" i="4"/>
  <c r="M154" i="2"/>
  <c r="L154" i="2"/>
  <c r="K154" i="2"/>
  <c r="J154" i="2"/>
  <c r="I154" i="2"/>
  <c r="H154" i="2"/>
  <c r="G154" i="2"/>
  <c r="F154" i="2"/>
  <c r="E154" i="2"/>
  <c r="M145" i="2"/>
  <c r="L145" i="2"/>
  <c r="K145" i="2"/>
  <c r="J145" i="2"/>
  <c r="I145" i="2"/>
  <c r="H145" i="2"/>
  <c r="G145" i="2"/>
  <c r="F145" i="2"/>
  <c r="E145" i="2"/>
  <c r="M136" i="2"/>
  <c r="L136" i="2"/>
  <c r="K136" i="2"/>
  <c r="J136" i="2"/>
  <c r="I136" i="2"/>
  <c r="H136" i="2"/>
  <c r="G136" i="2"/>
  <c r="F136" i="2"/>
  <c r="E136" i="2"/>
  <c r="M127" i="2"/>
  <c r="L127" i="2"/>
  <c r="K127" i="2"/>
  <c r="J127" i="2"/>
  <c r="I127" i="2"/>
  <c r="H127" i="2"/>
  <c r="G127" i="2"/>
  <c r="F127" i="2"/>
  <c r="E127" i="2"/>
  <c r="M118" i="2"/>
  <c r="L118" i="2"/>
  <c r="K118" i="2"/>
  <c r="J118" i="2"/>
  <c r="I118" i="2"/>
  <c r="H118" i="2"/>
  <c r="G118" i="2"/>
  <c r="F118" i="2"/>
  <c r="E118" i="2"/>
  <c r="M109" i="2"/>
  <c r="L109" i="2"/>
  <c r="K109" i="2"/>
  <c r="J109" i="2"/>
  <c r="I109" i="2"/>
  <c r="H109" i="2"/>
  <c r="G109" i="2"/>
  <c r="F109" i="2"/>
  <c r="E109" i="2"/>
  <c r="M100" i="2"/>
  <c r="L100" i="2"/>
  <c r="K100" i="2"/>
  <c r="J100" i="2"/>
  <c r="I100" i="2"/>
  <c r="H100" i="2"/>
  <c r="G100" i="2"/>
  <c r="F100" i="2"/>
  <c r="E100" i="2"/>
  <c r="M91" i="2"/>
  <c r="L91" i="2"/>
  <c r="K91" i="2"/>
  <c r="J91" i="2"/>
  <c r="I91" i="2"/>
  <c r="H91" i="2"/>
  <c r="G91" i="2"/>
  <c r="F91" i="2"/>
  <c r="E91" i="2"/>
  <c r="M82" i="2"/>
  <c r="L82" i="2"/>
  <c r="K82" i="2"/>
  <c r="J82" i="2"/>
  <c r="I82" i="2"/>
  <c r="H82" i="2"/>
  <c r="G82" i="2"/>
  <c r="F82" i="2"/>
  <c r="E82" i="2"/>
  <c r="E73" i="2"/>
  <c r="F73" i="2"/>
  <c r="G73" i="2"/>
  <c r="H73" i="2"/>
  <c r="I73" i="2"/>
  <c r="J73" i="2"/>
  <c r="K73" i="2"/>
  <c r="L73" i="2"/>
  <c r="M73" i="2"/>
  <c r="E47" i="2"/>
  <c r="F47" i="2"/>
  <c r="G47" i="2"/>
  <c r="H47" i="2"/>
  <c r="I47" i="2"/>
  <c r="J47" i="2"/>
  <c r="K47" i="2"/>
  <c r="L47" i="2"/>
  <c r="M47" i="2"/>
  <c r="F46" i="2"/>
  <c r="I25" i="1"/>
  <c r="B68" i="4" s="1"/>
  <c r="C68" i="4" s="1"/>
  <c r="D68" i="4" s="1"/>
  <c r="E68" i="4" s="1"/>
  <c r="F68" i="4" s="1"/>
  <c r="G68" i="4" s="1"/>
  <c r="H68" i="4" s="1"/>
  <c r="I68" i="4" s="1"/>
  <c r="J68" i="4" s="1"/>
  <c r="K68" i="4" s="1"/>
  <c r="L68" i="4" s="1"/>
  <c r="M68" i="4" s="1"/>
  <c r="K28" i="4" l="1"/>
  <c r="I72" i="4"/>
  <c r="I21" i="2" s="1"/>
  <c r="G33" i="12"/>
  <c r="F35" i="12"/>
  <c r="I41" i="4"/>
  <c r="I36" i="2" s="1"/>
  <c r="G34" i="12"/>
  <c r="H76" i="4"/>
  <c r="I75" i="4"/>
  <c r="C10" i="4"/>
  <c r="M10" i="4"/>
  <c r="L163" i="2"/>
  <c r="J163" i="2"/>
  <c r="G163" i="2"/>
  <c r="J10" i="4"/>
  <c r="M163" i="2"/>
  <c r="K163" i="2"/>
  <c r="G10" i="4"/>
  <c r="H163" i="2"/>
  <c r="K10" i="4"/>
  <c r="F163" i="2"/>
  <c r="E163" i="2"/>
  <c r="I163" i="2"/>
  <c r="F10" i="4"/>
  <c r="H10" i="4"/>
  <c r="E10" i="4"/>
  <c r="G12" i="8"/>
  <c r="L28" i="4" l="1"/>
  <c r="G35" i="12"/>
  <c r="J72" i="4"/>
  <c r="J21" i="2" s="1"/>
  <c r="H33" i="12"/>
  <c r="J41" i="4"/>
  <c r="J36" i="2" s="1"/>
  <c r="H34" i="12"/>
  <c r="I76" i="4"/>
  <c r="J75" i="4"/>
  <c r="B17" i="8"/>
  <c r="D47" i="2"/>
  <c r="C47" i="2"/>
  <c r="E46" i="2"/>
  <c r="G46" i="2"/>
  <c r="H46" i="2"/>
  <c r="I46" i="2"/>
  <c r="J46" i="2"/>
  <c r="K46" i="2"/>
  <c r="L46" i="2"/>
  <c r="M46" i="2"/>
  <c r="D46" i="2"/>
  <c r="B4" i="12"/>
  <c r="C4" i="12" s="1"/>
  <c r="D4" i="12" s="1"/>
  <c r="E4" i="12" s="1"/>
  <c r="F4" i="12" s="1"/>
  <c r="G4" i="12" s="1"/>
  <c r="H4" i="12" s="1"/>
  <c r="I4" i="12" s="1"/>
  <c r="J4" i="12" s="1"/>
  <c r="K4" i="12" s="1"/>
  <c r="L4" i="12" s="1"/>
  <c r="D4" i="6"/>
  <c r="E4" i="6" s="1"/>
  <c r="F4" i="6" s="1"/>
  <c r="G4" i="6" s="1"/>
  <c r="H4" i="6" s="1"/>
  <c r="I4" i="6" s="1"/>
  <c r="J4" i="6" s="1"/>
  <c r="K4" i="6" s="1"/>
  <c r="L4" i="6" s="1"/>
  <c r="M4" i="6" s="1"/>
  <c r="N4" i="6" s="1"/>
  <c r="E4" i="7"/>
  <c r="E8" i="7" s="1"/>
  <c r="B4" i="8"/>
  <c r="B4" i="9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K5" i="3"/>
  <c r="F6" i="13" s="1"/>
  <c r="F99" i="13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I17" i="1"/>
  <c r="A21" i="1"/>
  <c r="M28" i="4" l="1"/>
  <c r="H35" i="12"/>
  <c r="K72" i="4"/>
  <c r="K21" i="2" s="1"/>
  <c r="I33" i="12"/>
  <c r="K41" i="4"/>
  <c r="K36" i="2" s="1"/>
  <c r="I34" i="12"/>
  <c r="J76" i="4"/>
  <c r="K75" i="4"/>
  <c r="F8" i="13"/>
  <c r="F10" i="13"/>
  <c r="F12" i="13"/>
  <c r="G6" i="13"/>
  <c r="G99" i="13" s="1"/>
  <c r="C4" i="8"/>
  <c r="D4" i="8" s="1"/>
  <c r="E4" i="8" s="1"/>
  <c r="F4" i="8" s="1"/>
  <c r="G4" i="8" s="1"/>
  <c r="H4" i="8" s="1"/>
  <c r="I4" i="8" s="1"/>
  <c r="J4" i="8" s="1"/>
  <c r="K4" i="8" s="1"/>
  <c r="L4" i="8" s="1"/>
  <c r="E9" i="7"/>
  <c r="C64" i="2" s="1"/>
  <c r="E14" i="7"/>
  <c r="C4" i="9"/>
  <c r="D4" i="9" s="1"/>
  <c r="E4" i="9" s="1"/>
  <c r="F4" i="9" s="1"/>
  <c r="G4" i="9" s="1"/>
  <c r="H4" i="9" s="1"/>
  <c r="I4" i="9" s="1"/>
  <c r="J4" i="9" s="1"/>
  <c r="K4" i="9" s="1"/>
  <c r="L4" i="9" s="1"/>
  <c r="B26" i="9"/>
  <c r="H17" i="1"/>
  <c r="G17" i="1" s="1"/>
  <c r="F4" i="7"/>
  <c r="F8" i="7" s="1"/>
  <c r="F113" i="13"/>
  <c r="F205" i="13" s="1"/>
  <c r="E41" i="2"/>
  <c r="D28" i="12" s="1"/>
  <c r="E26" i="2"/>
  <c r="D14" i="12" s="1"/>
  <c r="E16" i="2"/>
  <c r="D10" i="12" s="1"/>
  <c r="E19" i="2"/>
  <c r="D11" i="12" s="1"/>
  <c r="E34" i="2"/>
  <c r="D25" i="12" s="1"/>
  <c r="L5" i="3"/>
  <c r="K110" i="3"/>
  <c r="I35" i="12" l="1"/>
  <c r="L72" i="4"/>
  <c r="L21" i="2" s="1"/>
  <c r="J33" i="12"/>
  <c r="L41" i="4"/>
  <c r="L36" i="2" s="1"/>
  <c r="J34" i="12"/>
  <c r="K76" i="4"/>
  <c r="L75" i="4"/>
  <c r="C19" i="12"/>
  <c r="D51" i="2"/>
  <c r="G8" i="13"/>
  <c r="G12" i="13"/>
  <c r="G10" i="13"/>
  <c r="H6" i="13"/>
  <c r="H99" i="13" s="1"/>
  <c r="E44" i="2"/>
  <c r="C26" i="9"/>
  <c r="D26" i="9" s="1"/>
  <c r="E26" i="9" s="1"/>
  <c r="F26" i="9" s="1"/>
  <c r="G26" i="9" s="1"/>
  <c r="H26" i="9" s="1"/>
  <c r="I26" i="9" s="1"/>
  <c r="J26" i="9" s="1"/>
  <c r="K26" i="9" s="1"/>
  <c r="L26" i="9" s="1"/>
  <c r="B49" i="9"/>
  <c r="C49" i="9" s="1"/>
  <c r="D49" i="9" s="1"/>
  <c r="E49" i="9" s="1"/>
  <c r="F49" i="9" s="1"/>
  <c r="G49" i="9" s="1"/>
  <c r="H49" i="9" s="1"/>
  <c r="I49" i="9" s="1"/>
  <c r="J49" i="9" s="1"/>
  <c r="K49" i="9" s="1"/>
  <c r="L49" i="9" s="1"/>
  <c r="B58" i="12"/>
  <c r="B59" i="12" s="1"/>
  <c r="B64" i="12"/>
  <c r="G4" i="7"/>
  <c r="G8" i="7" s="1"/>
  <c r="F14" i="7"/>
  <c r="F107" i="13"/>
  <c r="K113" i="3" s="1"/>
  <c r="K111" i="3" s="1"/>
  <c r="C20" i="2" s="1"/>
  <c r="G113" i="13"/>
  <c r="G205" i="13" s="1"/>
  <c r="F26" i="2"/>
  <c r="E14" i="12" s="1"/>
  <c r="F34" i="2"/>
  <c r="E25" i="12" s="1"/>
  <c r="F41" i="2"/>
  <c r="E28" i="12" s="1"/>
  <c r="F6" i="7"/>
  <c r="F9" i="7" s="1"/>
  <c r="F19" i="2"/>
  <c r="E11" i="12" s="1"/>
  <c r="F16" i="2"/>
  <c r="E10" i="12" s="1"/>
  <c r="M5" i="3"/>
  <c r="L110" i="3"/>
  <c r="J35" i="12" l="1"/>
  <c r="K33" i="12"/>
  <c r="M72" i="4"/>
  <c r="M41" i="4"/>
  <c r="K34" i="12"/>
  <c r="L76" i="4"/>
  <c r="M75" i="4"/>
  <c r="D19" i="12"/>
  <c r="E51" i="2"/>
  <c r="C18" i="12"/>
  <c r="C17" i="8" s="1"/>
  <c r="H12" i="13"/>
  <c r="H10" i="13"/>
  <c r="H8" i="13"/>
  <c r="G107" i="13"/>
  <c r="L113" i="3" s="1"/>
  <c r="I6" i="13"/>
  <c r="I99" i="13" s="1"/>
  <c r="F44" i="2"/>
  <c r="G44" i="2" s="1"/>
  <c r="C58" i="12"/>
  <c r="C64" i="12"/>
  <c r="H4" i="7"/>
  <c r="H8" i="7" s="1"/>
  <c r="G14" i="7"/>
  <c r="D62" i="2"/>
  <c r="C56" i="12"/>
  <c r="C59" i="12" s="1"/>
  <c r="F214" i="13"/>
  <c r="K117" i="3" s="1"/>
  <c r="K115" i="3" s="1"/>
  <c r="C27" i="2" s="1"/>
  <c r="H113" i="13"/>
  <c r="H205" i="13" s="1"/>
  <c r="G19" i="2"/>
  <c r="F11" i="12" s="1"/>
  <c r="G41" i="2"/>
  <c r="F28" i="12" s="1"/>
  <c r="G26" i="2"/>
  <c r="F14" i="12" s="1"/>
  <c r="G34" i="2"/>
  <c r="F25" i="12" s="1"/>
  <c r="G16" i="2"/>
  <c r="F10" i="12" s="1"/>
  <c r="N5" i="3"/>
  <c r="M110" i="3"/>
  <c r="M21" i="2" l="1"/>
  <c r="L33" i="12" s="1"/>
  <c r="M36" i="2"/>
  <c r="L34" i="12" s="1"/>
  <c r="K35" i="12"/>
  <c r="M76" i="4"/>
  <c r="F19" i="12"/>
  <c r="F18" i="12" s="1"/>
  <c r="F17" i="12" s="1"/>
  <c r="G30" i="2" s="1"/>
  <c r="G51" i="2"/>
  <c r="C17" i="12"/>
  <c r="D30" i="2" s="1"/>
  <c r="E19" i="12"/>
  <c r="F51" i="2"/>
  <c r="D18" i="12"/>
  <c r="D17" i="12" s="1"/>
  <c r="E30" i="2" s="1"/>
  <c r="I10" i="13"/>
  <c r="I12" i="13"/>
  <c r="I8" i="13"/>
  <c r="H107" i="13"/>
  <c r="M113" i="3" s="1"/>
  <c r="J6" i="13"/>
  <c r="J99" i="13" s="1"/>
  <c r="G6" i="7"/>
  <c r="G9" i="7" s="1"/>
  <c r="D64" i="2"/>
  <c r="D58" i="12"/>
  <c r="D64" i="12"/>
  <c r="I4" i="7"/>
  <c r="H14" i="7"/>
  <c r="K119" i="3"/>
  <c r="B12" i="12" s="1"/>
  <c r="B9" i="12" s="1"/>
  <c r="G214" i="13"/>
  <c r="L117" i="3" s="1"/>
  <c r="L115" i="3" s="1"/>
  <c r="D27" i="2" s="1"/>
  <c r="L111" i="3"/>
  <c r="D20" i="2" s="1"/>
  <c r="I113" i="13"/>
  <c r="I205" i="13" s="1"/>
  <c r="H16" i="2"/>
  <c r="G10" i="12" s="1"/>
  <c r="H41" i="2"/>
  <c r="G28" i="12" s="1"/>
  <c r="H26" i="2"/>
  <c r="G14" i="12" s="1"/>
  <c r="H44" i="2"/>
  <c r="H34" i="2"/>
  <c r="G25" i="12" s="1"/>
  <c r="H19" i="2"/>
  <c r="G11" i="12" s="1"/>
  <c r="O5" i="3"/>
  <c r="N110" i="3"/>
  <c r="L35" i="12" l="1"/>
  <c r="B31" i="12"/>
  <c r="B37" i="12" s="1"/>
  <c r="B42" i="12" s="1"/>
  <c r="C14" i="2"/>
  <c r="F17" i="8"/>
  <c r="G19" i="12"/>
  <c r="G18" i="12" s="1"/>
  <c r="G17" i="8" s="1"/>
  <c r="H51" i="2"/>
  <c r="D17" i="8"/>
  <c r="E18" i="12"/>
  <c r="E17" i="8" s="1"/>
  <c r="J8" i="13"/>
  <c r="J12" i="13"/>
  <c r="J10" i="13"/>
  <c r="I107" i="13"/>
  <c r="N113" i="3" s="1"/>
  <c r="K6" i="13"/>
  <c r="K99" i="13" s="1"/>
  <c r="D56" i="12"/>
  <c r="D59" i="12" s="1"/>
  <c r="E62" i="2"/>
  <c r="H6" i="7"/>
  <c r="H9" i="7" s="1"/>
  <c r="E64" i="2"/>
  <c r="J4" i="7"/>
  <c r="E58" i="12"/>
  <c r="E64" i="12"/>
  <c r="L119" i="3"/>
  <c r="C12" i="12" s="1"/>
  <c r="C9" i="12" s="1"/>
  <c r="M111" i="3"/>
  <c r="E20" i="2" s="1"/>
  <c r="C9" i="4"/>
  <c r="H214" i="13"/>
  <c r="M117" i="3" s="1"/>
  <c r="M115" i="3" s="1"/>
  <c r="E27" i="2" s="1"/>
  <c r="J113" i="13"/>
  <c r="J205" i="13" s="1"/>
  <c r="I34" i="2"/>
  <c r="H25" i="12" s="1"/>
  <c r="I41" i="2"/>
  <c r="H28" i="12" s="1"/>
  <c r="I19" i="2"/>
  <c r="H11" i="12" s="1"/>
  <c r="I26" i="2"/>
  <c r="H14" i="12" s="1"/>
  <c r="I16" i="2"/>
  <c r="H10" i="12" s="1"/>
  <c r="I44" i="2"/>
  <c r="P5" i="3"/>
  <c r="O110" i="3"/>
  <c r="C31" i="12" l="1"/>
  <c r="D14" i="2"/>
  <c r="G17" i="12"/>
  <c r="H30" i="2" s="1"/>
  <c r="E17" i="12"/>
  <c r="F30" i="2" s="1"/>
  <c r="H19" i="12"/>
  <c r="H18" i="12" s="1"/>
  <c r="H17" i="8" s="1"/>
  <c r="I51" i="2"/>
  <c r="K12" i="13"/>
  <c r="K8" i="13"/>
  <c r="K10" i="13"/>
  <c r="J107" i="13"/>
  <c r="O113" i="3" s="1"/>
  <c r="L6" i="13"/>
  <c r="L99" i="13" s="1"/>
  <c r="E56" i="12"/>
  <c r="E59" i="12" s="1"/>
  <c r="F62" i="2"/>
  <c r="I6" i="7"/>
  <c r="F64" i="2"/>
  <c r="K4" i="7"/>
  <c r="D9" i="4"/>
  <c r="M119" i="3"/>
  <c r="D12" i="12" s="1"/>
  <c r="D9" i="12" s="1"/>
  <c r="N111" i="3"/>
  <c r="F20" i="2" s="1"/>
  <c r="E50" i="9"/>
  <c r="K113" i="13"/>
  <c r="K205" i="13" s="1"/>
  <c r="I214" i="13"/>
  <c r="N117" i="3" s="1"/>
  <c r="N115" i="3" s="1"/>
  <c r="F27" i="2" s="1"/>
  <c r="J44" i="2"/>
  <c r="J26" i="2"/>
  <c r="I14" i="12" s="1"/>
  <c r="J41" i="2"/>
  <c r="I28" i="12" s="1"/>
  <c r="J16" i="2"/>
  <c r="I10" i="12" s="1"/>
  <c r="J34" i="2"/>
  <c r="I25" i="12" s="1"/>
  <c r="J19" i="2"/>
  <c r="I11" i="12" s="1"/>
  <c r="Q5" i="3"/>
  <c r="P110" i="3"/>
  <c r="I8" i="7" l="1"/>
  <c r="I9" i="7" s="1"/>
  <c r="J6" i="7" s="1"/>
  <c r="D31" i="12"/>
  <c r="D37" i="12" s="1"/>
  <c r="D42" i="12" s="1"/>
  <c r="E14" i="2"/>
  <c r="H17" i="12"/>
  <c r="I30" i="2" s="1"/>
  <c r="I19" i="12"/>
  <c r="I18" i="12" s="1"/>
  <c r="I17" i="12" s="1"/>
  <c r="J30" i="2" s="1"/>
  <c r="J51" i="2"/>
  <c r="L8" i="13"/>
  <c r="L10" i="13"/>
  <c r="L12" i="13"/>
  <c r="K107" i="13"/>
  <c r="P113" i="3" s="1"/>
  <c r="M6" i="13"/>
  <c r="M99" i="13" s="1"/>
  <c r="L4" i="7"/>
  <c r="M4" i="7" s="1"/>
  <c r="N4" i="7" s="1"/>
  <c r="O4" i="7" s="1"/>
  <c r="F56" i="12"/>
  <c r="G62" i="2"/>
  <c r="E13" i="7"/>
  <c r="B63" i="12" s="1"/>
  <c r="B65" i="12" s="1"/>
  <c r="N119" i="3"/>
  <c r="E12" i="12" s="1"/>
  <c r="E9" i="12" s="1"/>
  <c r="E9" i="4"/>
  <c r="O111" i="3"/>
  <c r="G20" i="2" s="1"/>
  <c r="J214" i="13"/>
  <c r="O117" i="3" s="1"/>
  <c r="O115" i="3" s="1"/>
  <c r="G27" i="2" s="1"/>
  <c r="L113" i="13"/>
  <c r="L205" i="13" s="1"/>
  <c r="K34" i="2"/>
  <c r="J25" i="12" s="1"/>
  <c r="K19" i="2"/>
  <c r="J11" i="12" s="1"/>
  <c r="K16" i="2"/>
  <c r="J10" i="12" s="1"/>
  <c r="K26" i="2"/>
  <c r="J14" i="12" s="1"/>
  <c r="K41" i="2"/>
  <c r="J28" i="12" s="1"/>
  <c r="K44" i="2"/>
  <c r="R5" i="3"/>
  <c r="Q110" i="3"/>
  <c r="G64" i="2" l="1"/>
  <c r="I14" i="7"/>
  <c r="F64" i="12" s="1"/>
  <c r="F58" i="12"/>
  <c r="F59" i="12" s="1"/>
  <c r="E31" i="12"/>
  <c r="E37" i="12" s="1"/>
  <c r="E42" i="12" s="1"/>
  <c r="F14" i="2"/>
  <c r="I17" i="8"/>
  <c r="J19" i="12"/>
  <c r="J18" i="12" s="1"/>
  <c r="J17" i="12" s="1"/>
  <c r="K30" i="2" s="1"/>
  <c r="K51" i="2"/>
  <c r="M8" i="13"/>
  <c r="M12" i="13"/>
  <c r="M10" i="13"/>
  <c r="L107" i="13"/>
  <c r="Q113" i="3" s="1"/>
  <c r="N6" i="13"/>
  <c r="N99" i="13" s="1"/>
  <c r="J8" i="7"/>
  <c r="H62" i="2"/>
  <c r="G56" i="12"/>
  <c r="C8" i="4"/>
  <c r="C13" i="4" s="1"/>
  <c r="O119" i="3"/>
  <c r="F9" i="4"/>
  <c r="P111" i="3"/>
  <c r="H20" i="2" s="1"/>
  <c r="G50" i="9"/>
  <c r="M113" i="13"/>
  <c r="M205" i="13" s="1"/>
  <c r="K214" i="13"/>
  <c r="P117" i="3" s="1"/>
  <c r="P115" i="3" s="1"/>
  <c r="H27" i="2" s="1"/>
  <c r="L16" i="2"/>
  <c r="K10" i="12" s="1"/>
  <c r="L19" i="2"/>
  <c r="K11" i="12" s="1"/>
  <c r="L41" i="2"/>
  <c r="K28" i="12" s="1"/>
  <c r="L34" i="2"/>
  <c r="K25" i="12" s="1"/>
  <c r="L44" i="2"/>
  <c r="L26" i="2"/>
  <c r="K14" i="12" s="1"/>
  <c r="S5" i="3"/>
  <c r="R110" i="3"/>
  <c r="M107" i="13" l="1"/>
  <c r="R113" i="3" s="1"/>
  <c r="J17" i="8"/>
  <c r="K19" i="12"/>
  <c r="K18" i="12" s="1"/>
  <c r="K17" i="12" s="1"/>
  <c r="L30" i="2" s="1"/>
  <c r="L51" i="2"/>
  <c r="N8" i="13"/>
  <c r="N12" i="13"/>
  <c r="N10" i="13"/>
  <c r="O6" i="13"/>
  <c r="O99" i="13" s="1"/>
  <c r="J14" i="7"/>
  <c r="G64" i="12" s="1"/>
  <c r="G58" i="12"/>
  <c r="G59" i="12" s="1"/>
  <c r="J9" i="7"/>
  <c r="F12" i="12"/>
  <c r="F9" i="12" s="1"/>
  <c r="G13" i="7"/>
  <c r="D63" i="12" s="1"/>
  <c r="B45" i="12"/>
  <c r="B46" i="12" s="1"/>
  <c r="B11" i="8"/>
  <c r="B13" i="8" s="1"/>
  <c r="C14" i="4"/>
  <c r="P119" i="3"/>
  <c r="G12" i="12" s="1"/>
  <c r="G9" i="12" s="1"/>
  <c r="Q111" i="3"/>
  <c r="I20" i="2" s="1"/>
  <c r="N113" i="13"/>
  <c r="N205" i="13" s="1"/>
  <c r="L214" i="13"/>
  <c r="Q117" i="3" s="1"/>
  <c r="Q115" i="3" s="1"/>
  <c r="I27" i="2" s="1"/>
  <c r="M26" i="2"/>
  <c r="L14" i="12" s="1"/>
  <c r="M19" i="2"/>
  <c r="L11" i="12" s="1"/>
  <c r="M16" i="2"/>
  <c r="L10" i="12" s="1"/>
  <c r="M44" i="2"/>
  <c r="M34" i="2"/>
  <c r="L25" i="12" s="1"/>
  <c r="M41" i="2"/>
  <c r="L28" i="12" s="1"/>
  <c r="T5" i="3"/>
  <c r="S110" i="3"/>
  <c r="G31" i="12" l="1"/>
  <c r="G37" i="12" s="1"/>
  <c r="G42" i="12" s="1"/>
  <c r="H14" i="2"/>
  <c r="F31" i="12"/>
  <c r="F37" i="12" s="1"/>
  <c r="F42" i="12" s="1"/>
  <c r="G14" i="2"/>
  <c r="K17" i="8"/>
  <c r="L19" i="12"/>
  <c r="L18" i="12" s="1"/>
  <c r="L17" i="12" s="1"/>
  <c r="M30" i="2" s="1"/>
  <c r="M51" i="2"/>
  <c r="O10" i="13"/>
  <c r="O12" i="13"/>
  <c r="O8" i="13"/>
  <c r="C65" i="4"/>
  <c r="C69" i="4" s="1"/>
  <c r="B48" i="12"/>
  <c r="N107" i="13"/>
  <c r="S113" i="3" s="1"/>
  <c r="P6" i="13"/>
  <c r="P99" i="13" s="1"/>
  <c r="H64" i="2"/>
  <c r="K6" i="7"/>
  <c r="G9" i="4"/>
  <c r="H50" i="9"/>
  <c r="B27" i="9"/>
  <c r="F8" i="4"/>
  <c r="F13" i="4" s="1"/>
  <c r="E45" i="12" s="1"/>
  <c r="H13" i="7"/>
  <c r="E63" i="12" s="1"/>
  <c r="C80" i="4"/>
  <c r="C82" i="4" s="1"/>
  <c r="B67" i="12" s="1"/>
  <c r="B68" i="12" s="1"/>
  <c r="B16" i="8"/>
  <c r="B18" i="8" s="1"/>
  <c r="E8" i="4"/>
  <c r="E13" i="4" s="1"/>
  <c r="Q119" i="3"/>
  <c r="H12" i="12" s="1"/>
  <c r="H9" i="12" s="1"/>
  <c r="R111" i="3"/>
  <c r="J20" i="2" s="1"/>
  <c r="H9" i="4"/>
  <c r="M214" i="13"/>
  <c r="R117" i="3" s="1"/>
  <c r="R115" i="3" s="1"/>
  <c r="J27" i="2" s="1"/>
  <c r="O113" i="13"/>
  <c r="O205" i="13" s="1"/>
  <c r="U5" i="3"/>
  <c r="U110" i="3" s="1"/>
  <c r="T110" i="3"/>
  <c r="I50" i="9" l="1"/>
  <c r="H31" i="12"/>
  <c r="H37" i="12" s="1"/>
  <c r="H42" i="12" s="1"/>
  <c r="I14" i="2"/>
  <c r="P113" i="13"/>
  <c r="P205" i="13" s="1"/>
  <c r="P10" i="13"/>
  <c r="P12" i="13"/>
  <c r="P8" i="13"/>
  <c r="G8" i="4"/>
  <c r="G13" i="4" s="1"/>
  <c r="F45" i="12" s="1"/>
  <c r="F46" i="12" s="1"/>
  <c r="O107" i="13"/>
  <c r="T113" i="3" s="1"/>
  <c r="I13" i="7"/>
  <c r="F63" i="12" s="1"/>
  <c r="I62" i="2"/>
  <c r="K8" i="7"/>
  <c r="K9" i="7" s="1"/>
  <c r="H56" i="12"/>
  <c r="E11" i="8"/>
  <c r="E13" i="8" s="1"/>
  <c r="L17" i="8"/>
  <c r="F14" i="4"/>
  <c r="E48" i="12" s="1"/>
  <c r="D45" i="12"/>
  <c r="D46" i="12" s="1"/>
  <c r="D11" i="8"/>
  <c r="E14" i="4"/>
  <c r="E65" i="4" s="1"/>
  <c r="D79" i="4"/>
  <c r="B6" i="8"/>
  <c r="B52" i="12"/>
  <c r="C70" i="4"/>
  <c r="R119" i="3"/>
  <c r="I12" i="12" s="1"/>
  <c r="I9" i="12" s="1"/>
  <c r="E46" i="12"/>
  <c r="S111" i="3"/>
  <c r="K20" i="2" s="1"/>
  <c r="I9" i="4"/>
  <c r="N214" i="13"/>
  <c r="S117" i="3" s="1"/>
  <c r="S115" i="3" s="1"/>
  <c r="K27" i="2" s="1"/>
  <c r="I31" i="12" l="1"/>
  <c r="I37" i="12" s="1"/>
  <c r="I42" i="12" s="1"/>
  <c r="J14" i="2"/>
  <c r="D48" i="12"/>
  <c r="F80" i="4"/>
  <c r="F65" i="4"/>
  <c r="P107" i="13"/>
  <c r="U113" i="3" s="1"/>
  <c r="U111" i="3" s="1"/>
  <c r="M20" i="2" s="1"/>
  <c r="I64" i="2"/>
  <c r="L6" i="7"/>
  <c r="K14" i="7"/>
  <c r="H64" i="12" s="1"/>
  <c r="H58" i="12"/>
  <c r="H59" i="12" s="1"/>
  <c r="F11" i="8"/>
  <c r="F13" i="8" s="1"/>
  <c r="F27" i="9" s="1"/>
  <c r="G14" i="4"/>
  <c r="F48" i="12" s="1"/>
  <c r="H8" i="4"/>
  <c r="H13" i="4" s="1"/>
  <c r="G45" i="12" s="1"/>
  <c r="J50" i="9"/>
  <c r="E27" i="9"/>
  <c r="E16" i="8"/>
  <c r="E18" i="8" s="1"/>
  <c r="E52" i="12"/>
  <c r="B8" i="8"/>
  <c r="E80" i="4"/>
  <c r="D13" i="8"/>
  <c r="D16" i="8"/>
  <c r="D18" i="8" s="1"/>
  <c r="S119" i="3"/>
  <c r="J9" i="4"/>
  <c r="P214" i="13"/>
  <c r="U117" i="3" s="1"/>
  <c r="T111" i="3"/>
  <c r="L20" i="2" s="1"/>
  <c r="O214" i="13"/>
  <c r="T117" i="3" s="1"/>
  <c r="T115" i="3" s="1"/>
  <c r="L27" i="2" s="1"/>
  <c r="G80" i="4" l="1"/>
  <c r="G65" i="4"/>
  <c r="L8" i="7"/>
  <c r="L9" i="7" s="1"/>
  <c r="I56" i="12"/>
  <c r="J62" i="2"/>
  <c r="F52" i="12"/>
  <c r="F16" i="8"/>
  <c r="F18" i="8" s="1"/>
  <c r="J12" i="12"/>
  <c r="J9" i="12" s="1"/>
  <c r="J13" i="7"/>
  <c r="G63" i="12" s="1"/>
  <c r="K50" i="9"/>
  <c r="D27" i="9"/>
  <c r="B5" i="9"/>
  <c r="L13" i="7"/>
  <c r="I63" i="12" s="1"/>
  <c r="L50" i="9"/>
  <c r="U115" i="3"/>
  <c r="H14" i="4"/>
  <c r="G48" i="12" s="1"/>
  <c r="G11" i="8"/>
  <c r="G13" i="8" s="1"/>
  <c r="I8" i="4"/>
  <c r="I13" i="4" s="1"/>
  <c r="H45" i="12" s="1"/>
  <c r="K13" i="7"/>
  <c r="H63" i="12" s="1"/>
  <c r="D52" i="12"/>
  <c r="T119" i="3"/>
  <c r="K12" i="12" s="1"/>
  <c r="K9" i="12" s="1"/>
  <c r="G46" i="12"/>
  <c r="J31" i="12" l="1"/>
  <c r="J37" i="12" s="1"/>
  <c r="J42" i="12" s="1"/>
  <c r="K14" i="2"/>
  <c r="K31" i="12"/>
  <c r="K37" i="12" s="1"/>
  <c r="K42" i="12" s="1"/>
  <c r="L14" i="2"/>
  <c r="U119" i="3"/>
  <c r="L12" i="12" s="1"/>
  <c r="L9" i="12" s="1"/>
  <c r="M27" i="2"/>
  <c r="H65" i="4"/>
  <c r="J64" i="2"/>
  <c r="M6" i="7"/>
  <c r="L14" i="7"/>
  <c r="I64" i="12" s="1"/>
  <c r="I58" i="12"/>
  <c r="I59" i="12" s="1"/>
  <c r="G69" i="4"/>
  <c r="G70" i="4" s="1"/>
  <c r="K9" i="4"/>
  <c r="J8" i="4"/>
  <c r="J13" i="4" s="1"/>
  <c r="I45" i="12" s="1"/>
  <c r="I46" i="12" s="1"/>
  <c r="G27" i="9"/>
  <c r="E69" i="4"/>
  <c r="E70" i="4" s="1"/>
  <c r="F69" i="4"/>
  <c r="F70" i="4" s="1"/>
  <c r="H80" i="4"/>
  <c r="G16" i="8"/>
  <c r="G18" i="8" s="1"/>
  <c r="H11" i="8"/>
  <c r="H13" i="8" s="1"/>
  <c r="I14" i="4"/>
  <c r="H48" i="12" s="1"/>
  <c r="L9" i="4"/>
  <c r="G52" i="12"/>
  <c r="H46" i="12"/>
  <c r="M9" i="4" l="1"/>
  <c r="G71" i="12"/>
  <c r="H71" i="12"/>
  <c r="L31" i="12"/>
  <c r="L37" i="12" s="1"/>
  <c r="M14" i="2"/>
  <c r="G72" i="12"/>
  <c r="H72" i="12"/>
  <c r="I80" i="4"/>
  <c r="I65" i="4"/>
  <c r="M8" i="7"/>
  <c r="M9" i="7" s="1"/>
  <c r="J56" i="12"/>
  <c r="K62" i="2"/>
  <c r="J14" i="4"/>
  <c r="I48" i="12" s="1"/>
  <c r="I11" i="8"/>
  <c r="I13" i="8" s="1"/>
  <c r="I27" i="9" s="1"/>
  <c r="H27" i="9"/>
  <c r="H69" i="4"/>
  <c r="H70" i="4" s="1"/>
  <c r="H52" i="12"/>
  <c r="H16" i="8"/>
  <c r="H18" i="8" s="1"/>
  <c r="K8" i="4"/>
  <c r="K13" i="4" s="1"/>
  <c r="J45" i="12" s="1"/>
  <c r="M13" i="7"/>
  <c r="J63" i="12" s="1"/>
  <c r="L8" i="4"/>
  <c r="L13" i="4" s="1"/>
  <c r="N13" i="7"/>
  <c r="K63" i="12" s="1"/>
  <c r="L42" i="12" l="1"/>
  <c r="I72" i="12" s="1"/>
  <c r="I71" i="12"/>
  <c r="J80" i="4"/>
  <c r="J65" i="4"/>
  <c r="N6" i="7"/>
  <c r="K64" i="2"/>
  <c r="M14" i="7"/>
  <c r="J64" i="12" s="1"/>
  <c r="J58" i="12"/>
  <c r="J59" i="12" s="1"/>
  <c r="I16" i="8"/>
  <c r="I18" i="8" s="1"/>
  <c r="I52" i="12"/>
  <c r="K14" i="4"/>
  <c r="J48" i="12" s="1"/>
  <c r="J11" i="8"/>
  <c r="J13" i="8" s="1"/>
  <c r="L14" i="4"/>
  <c r="K48" i="12" s="1"/>
  <c r="K45" i="12"/>
  <c r="J46" i="12"/>
  <c r="K11" i="8"/>
  <c r="O13" i="7" l="1"/>
  <c r="L63" i="12" s="1"/>
  <c r="M8" i="4"/>
  <c r="M13" i="4" s="1"/>
  <c r="L11" i="8" s="1"/>
  <c r="L13" i="8" s="1"/>
  <c r="K80" i="4"/>
  <c r="K65" i="4"/>
  <c r="L65" i="4"/>
  <c r="N8" i="7"/>
  <c r="N9" i="7" s="1"/>
  <c r="K56" i="12"/>
  <c r="L62" i="2"/>
  <c r="J69" i="4"/>
  <c r="J70" i="4" s="1"/>
  <c r="J27" i="9"/>
  <c r="I69" i="4"/>
  <c r="I70" i="4" s="1"/>
  <c r="J52" i="12"/>
  <c r="J16" i="8"/>
  <c r="J18" i="8" s="1"/>
  <c r="L80" i="4"/>
  <c r="K16" i="8"/>
  <c r="K18" i="8" s="1"/>
  <c r="K13" i="8"/>
  <c r="K46" i="12"/>
  <c r="K52" i="12"/>
  <c r="M14" i="4" l="1"/>
  <c r="M80" i="4" s="1"/>
  <c r="L45" i="12"/>
  <c r="L46" i="12" s="1"/>
  <c r="O6" i="7"/>
  <c r="L64" i="2"/>
  <c r="N14" i="7"/>
  <c r="K64" i="12" s="1"/>
  <c r="K58" i="12"/>
  <c r="K59" i="12" s="1"/>
  <c r="L27" i="9"/>
  <c r="K27" i="9"/>
  <c r="L69" i="4"/>
  <c r="L70" i="4" s="1"/>
  <c r="L16" i="8"/>
  <c r="L18" i="8" s="1"/>
  <c r="L48" i="12" l="1"/>
  <c r="L52" i="12" s="1"/>
  <c r="M65" i="4"/>
  <c r="O8" i="7"/>
  <c r="O9" i="7" s="1"/>
  <c r="M64" i="2" s="1"/>
  <c r="L56" i="12"/>
  <c r="M62" i="2"/>
  <c r="K69" i="4"/>
  <c r="K70" i="4" s="1"/>
  <c r="E15" i="7"/>
  <c r="F11" i="7" s="1"/>
  <c r="F12" i="7" s="1"/>
  <c r="C40" i="12" s="1"/>
  <c r="O14" i="7" l="1"/>
  <c r="L64" i="12" s="1"/>
  <c r="L58" i="12"/>
  <c r="L59" i="12" s="1"/>
  <c r="M69" i="4"/>
  <c r="M70" i="4" s="1"/>
  <c r="C62" i="12"/>
  <c r="C61" i="12"/>
  <c r="C33" i="12" l="1"/>
  <c r="C35" i="12" s="1"/>
  <c r="C37" i="12" s="1"/>
  <c r="C71" i="12" l="1"/>
  <c r="C42" i="12"/>
  <c r="C72" i="12" s="1"/>
  <c r="E71" i="12"/>
  <c r="D71" i="12"/>
  <c r="F71" i="12"/>
  <c r="F50" i="9"/>
  <c r="B71" i="12"/>
  <c r="B72" i="12" l="1"/>
  <c r="E72" i="12"/>
  <c r="D8" i="4"/>
  <c r="D13" i="4" s="1"/>
  <c r="F13" i="7"/>
  <c r="F72" i="12"/>
  <c r="D72" i="12"/>
  <c r="G51" i="9"/>
  <c r="B51" i="9"/>
  <c r="F51" i="9"/>
  <c r="C51" i="9"/>
  <c r="J51" i="9"/>
  <c r="D51" i="9"/>
  <c r="K51" i="9"/>
  <c r="I51" i="9"/>
  <c r="H51" i="9"/>
  <c r="L51" i="9"/>
  <c r="E51" i="9"/>
  <c r="C63" i="12" l="1"/>
  <c r="C65" i="12" s="1"/>
  <c r="F15" i="7"/>
  <c r="G11" i="7" s="1"/>
  <c r="C11" i="8"/>
  <c r="D14" i="4"/>
  <c r="C45" i="12"/>
  <c r="C46" i="12" s="1"/>
  <c r="C16" i="8" l="1"/>
  <c r="C18" i="8" s="1"/>
  <c r="C13" i="8"/>
  <c r="C27" i="9" s="1"/>
  <c r="D65" i="4"/>
  <c r="D69" i="4" s="1"/>
  <c r="D70" i="4" s="1"/>
  <c r="C48" i="12"/>
  <c r="C52" i="12" s="1"/>
  <c r="D80" i="4"/>
  <c r="D82" i="4" s="1"/>
  <c r="D61" i="12"/>
  <c r="G12" i="7"/>
  <c r="D62" i="12" l="1"/>
  <c r="D65" i="12" s="1"/>
  <c r="D40" i="12"/>
  <c r="G15" i="7"/>
  <c r="H11" i="7" s="1"/>
  <c r="C67" i="12"/>
  <c r="C68" i="12" s="1"/>
  <c r="C6" i="8"/>
  <c r="C8" i="8" s="1"/>
  <c r="C5" i="9" s="1"/>
  <c r="E79" i="4"/>
  <c r="E82" i="4" s="1"/>
  <c r="F79" i="4" l="1"/>
  <c r="F82" i="4" s="1"/>
  <c r="D6" i="8"/>
  <c r="D8" i="8" s="1"/>
  <c r="D5" i="9" s="1"/>
  <c r="D67" i="12"/>
  <c r="D68" i="12" s="1"/>
  <c r="E61" i="12"/>
  <c r="H12" i="7"/>
  <c r="H15" i="7" s="1"/>
  <c r="I11" i="7" s="1"/>
  <c r="F61" i="12" l="1"/>
  <c r="I12" i="7"/>
  <c r="I15" i="7" s="1"/>
  <c r="J11" i="7" s="1"/>
  <c r="E40" i="12"/>
  <c r="E62" i="12"/>
  <c r="E65" i="12" s="1"/>
  <c r="E6" i="8"/>
  <c r="E8" i="8" s="1"/>
  <c r="E5" i="9" s="1"/>
  <c r="E67" i="12"/>
  <c r="E68" i="12" s="1"/>
  <c r="G79" i="4"/>
  <c r="G82" i="4" s="1"/>
  <c r="J12" i="7" l="1"/>
  <c r="J15" i="7" s="1"/>
  <c r="K11" i="7" s="1"/>
  <c r="G61" i="12"/>
  <c r="F6" i="8"/>
  <c r="F8" i="8" s="1"/>
  <c r="F5" i="9" s="1"/>
  <c r="F67" i="12"/>
  <c r="F68" i="12" s="1"/>
  <c r="H79" i="4"/>
  <c r="H82" i="4" s="1"/>
  <c r="F62" i="12"/>
  <c r="F65" i="12" s="1"/>
  <c r="F40" i="12"/>
  <c r="G40" i="12" l="1"/>
  <c r="G62" i="12"/>
  <c r="G65" i="12" s="1"/>
  <c r="G67" i="12"/>
  <c r="G68" i="12" s="1"/>
  <c r="G6" i="8"/>
  <c r="G8" i="8" s="1"/>
  <c r="G5" i="9" s="1"/>
  <c r="I79" i="4"/>
  <c r="I82" i="4" s="1"/>
  <c r="H61" i="12"/>
  <c r="K12" i="7"/>
  <c r="K15" i="7" s="1"/>
  <c r="L11" i="7" s="1"/>
  <c r="J79" i="4" l="1"/>
  <c r="J82" i="4" s="1"/>
  <c r="H6" i="8"/>
  <c r="H8" i="8" s="1"/>
  <c r="H5" i="9" s="1"/>
  <c r="H67" i="12"/>
  <c r="H68" i="12" s="1"/>
  <c r="L12" i="7"/>
  <c r="L15" i="7" s="1"/>
  <c r="M11" i="7" s="1"/>
  <c r="I61" i="12"/>
  <c r="H40" i="12"/>
  <c r="H62" i="12"/>
  <c r="H65" i="12" s="1"/>
  <c r="I67" i="12" l="1"/>
  <c r="I68" i="12" s="1"/>
  <c r="K79" i="4"/>
  <c r="K82" i="4" s="1"/>
  <c r="I6" i="8"/>
  <c r="I8" i="8" s="1"/>
  <c r="I5" i="9" s="1"/>
  <c r="M12" i="7"/>
  <c r="M15" i="7" s="1"/>
  <c r="N11" i="7" s="1"/>
  <c r="J61" i="12"/>
  <c r="I62" i="12"/>
  <c r="I65" i="12" s="1"/>
  <c r="I40" i="12"/>
  <c r="J6" i="8" l="1"/>
  <c r="J8" i="8" s="1"/>
  <c r="J5" i="9" s="1"/>
  <c r="J67" i="12"/>
  <c r="J68" i="12" s="1"/>
  <c r="L79" i="4"/>
  <c r="L82" i="4" s="1"/>
  <c r="N12" i="7"/>
  <c r="N15" i="7" s="1"/>
  <c r="O11" i="7" s="1"/>
  <c r="K61" i="12"/>
  <c r="J62" i="12"/>
  <c r="J65" i="12" s="1"/>
  <c r="J40" i="12"/>
  <c r="K67" i="12" l="1"/>
  <c r="K68" i="12" s="1"/>
  <c r="K6" i="8"/>
  <c r="K8" i="8" s="1"/>
  <c r="K5" i="9" s="1"/>
  <c r="M79" i="4"/>
  <c r="M82" i="4" s="1"/>
  <c r="L61" i="12"/>
  <c r="O12" i="7"/>
  <c r="K62" i="12"/>
  <c r="K65" i="12" s="1"/>
  <c r="K40" i="12"/>
  <c r="L67" i="12" l="1"/>
  <c r="L68" i="12" s="1"/>
  <c r="L6" i="8"/>
  <c r="L8" i="8" s="1"/>
  <c r="L5" i="9" s="1"/>
  <c r="L62" i="12"/>
  <c r="L65" i="12" s="1"/>
  <c r="L40" i="12"/>
  <c r="O15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<sst xmlns="http://schemas.openxmlformats.org/spreadsheetml/2006/main" count="399" uniqueCount="272">
  <si>
    <t>Gemeinde:</t>
  </si>
  <si>
    <t>Stand/Datum:</t>
  </si>
  <si>
    <t>Flüssige Mittel</t>
  </si>
  <si>
    <t>Kurzfristige Finanzanlagen</t>
  </si>
  <si>
    <t>Kurzfristige Finanzverbindlichkeiten</t>
  </si>
  <si>
    <t>Nettobestand Flüssige Mittel</t>
  </si>
  <si>
    <t>Nettoschuld I (+ = Schuld / - = Vermögen)</t>
  </si>
  <si>
    <t>Vorjahreszahlen (ohne Spezialfinanzierungen)</t>
  </si>
  <si>
    <t>Operatives Ergebnis</t>
  </si>
  <si>
    <t>Gesamtergebnis</t>
  </si>
  <si>
    <t>Selbstfinanzierung</t>
  </si>
  <si>
    <t>Nettoinvestitionen</t>
  </si>
  <si>
    <t>Nettoschuld I je Einwohner (in CHF)</t>
  </si>
  <si>
    <t>Betrieblicher Aufwand</t>
  </si>
  <si>
    <t>Finanzaufwand</t>
  </si>
  <si>
    <t>Alle Beträge sind in 1'000 Franken zu erfassen</t>
  </si>
  <si>
    <t>Einwohnerzahl</t>
  </si>
  <si>
    <t>Betrag</t>
  </si>
  <si>
    <t>Zinssatz</t>
  </si>
  <si>
    <t>Aufwertungsreserve übr. Anlagen</t>
  </si>
  <si>
    <t>Bilanzüberschuss/-fehlbetrag</t>
  </si>
  <si>
    <t>Steuerfuss</t>
  </si>
  <si>
    <t>Zuwachsrate Personalaufwand</t>
  </si>
  <si>
    <t>Zuwachsrate Sach- und übriger Betriebsaufwand</t>
  </si>
  <si>
    <t>Zuwachsrate Entgelte</t>
  </si>
  <si>
    <t>Zinssatz für Neukredite</t>
  </si>
  <si>
    <t>Zinssatz flüssige Mittel</t>
  </si>
  <si>
    <t>Plangrössen/ Einflussfaktoren</t>
  </si>
  <si>
    <t>1. Planjahr</t>
  </si>
  <si>
    <t>2. Planjahr</t>
  </si>
  <si>
    <t>3. Planjahr</t>
  </si>
  <si>
    <t>4. Planjahr</t>
  </si>
  <si>
    <t>5. Planjahr</t>
  </si>
  <si>
    <t>6. Planjahr</t>
  </si>
  <si>
    <t>7. Planjahr</t>
  </si>
  <si>
    <t>8. Planjahr</t>
  </si>
  <si>
    <t>9. Planjahr</t>
  </si>
  <si>
    <t>10. Planjahr</t>
  </si>
  <si>
    <t>4000/1</t>
  </si>
  <si>
    <t>Einkommens- und Vermögenssteuern nat. Pers.</t>
  </si>
  <si>
    <t>Wachstumsrate</t>
  </si>
  <si>
    <t>Bevölkerungswachstum in %</t>
  </si>
  <si>
    <t>Abschreibungen Steuerforderungen</t>
  </si>
  <si>
    <t>Quellensteuern</t>
  </si>
  <si>
    <t>Gewinn- und Kapitalsteuern juristische Personen</t>
  </si>
  <si>
    <t>Total Gemeindesteuern</t>
  </si>
  <si>
    <t>Prognosen Steuerertrag</t>
  </si>
  <si>
    <t>Sondersteuern Funktion 9101</t>
  </si>
  <si>
    <t>Fiskalertrag übrige Funktionen</t>
  </si>
  <si>
    <t>Finanzausgleich</t>
  </si>
  <si>
    <t>Abgabe Finanzausgleich</t>
  </si>
  <si>
    <t>Beitrag Finanzausgleich</t>
  </si>
  <si>
    <t>Feinausgleich Aufgabenverschiebungsbilanz</t>
  </si>
  <si>
    <t>Entnahme Aufwertungsreserve</t>
  </si>
  <si>
    <t>Saldo Aufwertungsreserve übr. Anlagen per 01.01.</t>
  </si>
  <si>
    <t>Saldo Aufwertungsreserve übr. Anlagen per 31.12.</t>
  </si>
  <si>
    <t>Ausserordentliches Ergebnis</t>
  </si>
  <si>
    <t>Ausserordentlicher Aufwand</t>
  </si>
  <si>
    <t>davon Einlagen in das EK</t>
  </si>
  <si>
    <t>Ausserordentlicher Ertrag</t>
  </si>
  <si>
    <t>davon Entnahmen aus dem EK</t>
  </si>
  <si>
    <t>Veränderung Erfolgsrechnung</t>
  </si>
  <si>
    <t>0 Allgemeine Verwaltung</t>
  </si>
  <si>
    <t>1 Öffentliche Ordnung und Sicherheit, Verteidigung</t>
  </si>
  <si>
    <t>2 Bildung</t>
  </si>
  <si>
    <t>3 Kultur, Sport und Freizeit</t>
  </si>
  <si>
    <t>4 Gesundheit</t>
  </si>
  <si>
    <t>5 Soziale Sicherheit</t>
  </si>
  <si>
    <t>6 Verkehr und Nachrichtenübermittlung</t>
  </si>
  <si>
    <t>7 Umweltschutz und Raumordnung</t>
  </si>
  <si>
    <t>8 Volkswirtschaft</t>
  </si>
  <si>
    <t>9 Finanzen und Steuern</t>
  </si>
  <si>
    <t>Funktion</t>
  </si>
  <si>
    <t>Bezeichnung</t>
  </si>
  <si>
    <t>Vorjahre</t>
  </si>
  <si>
    <t>Abschreibungen</t>
  </si>
  <si>
    <t>Bisherige Abschreibungen aus Anlagebuchhaltung</t>
  </si>
  <si>
    <t>Abschreibungen Investitionsbeiträge</t>
  </si>
  <si>
    <t>Berechnung Finanzierungsergebnis</t>
  </si>
  <si>
    <t>Nettoinvestitionszunahme/-abnahme (- = Zunahme)</t>
  </si>
  <si>
    <t>Gesamtergebnis Erfolgsrechnung</t>
  </si>
  <si>
    <t>Einlagen / Entnahmen Fonds</t>
  </si>
  <si>
    <t>Einlagen in das Eigenkapital</t>
  </si>
  <si>
    <t>Entnahmen aus dem Eigenkapital</t>
  </si>
  <si>
    <t>Finanzierungsergebnis ( + = Überschuss / - = Fehlbetrag)</t>
  </si>
  <si>
    <t>Berechnung des Mittelbedarfs
(+ = Bedarf / - = Überschuss)</t>
  </si>
  <si>
    <t>Rückzahlung Darlehen/Kredite</t>
  </si>
  <si>
    <t/>
  </si>
  <si>
    <t>Veränderung Finanzaufwand durch Rückzahlung</t>
  </si>
  <si>
    <t>(Buchwert einsetzen, Buchgewinn/-verlust in Prognosen eintragen)</t>
  </si>
  <si>
    <t>Veränderung Finanzertrag durch Abgang Anlagen FV</t>
  </si>
  <si>
    <t>Veränderung Finanzertrag durch Zugang Anlagen FV</t>
  </si>
  <si>
    <t>Veränderung Zinsbelastung durch Spezialfinanzierungen</t>
  </si>
  <si>
    <t>Mittelbedarf (+ = Bedarf / - = Überschuss)</t>
  </si>
  <si>
    <t>Neuaufnahme verzinsliche Darlehen (+  = Zunahme)</t>
  </si>
  <si>
    <t>Veränderung flüssige Mittel (  -  = Deckung Mittelbedarf)</t>
  </si>
  <si>
    <t>Differenz</t>
  </si>
  <si>
    <t>Veränderung Zinsaufwand durch Neuverschuldung</t>
  </si>
  <si>
    <t>Veränderung Zinsertrag durch flüssige Mittel</t>
  </si>
  <si>
    <t>Berechnung Nettoschuld I</t>
  </si>
  <si>
    <t>Nettoschuld I anfangs Jahr (+ = Schuld / - = Vermögen)</t>
  </si>
  <si>
    <t>Finanzierungsergebnis (+ = Überschuss / - = Fehlbetrag)</t>
  </si>
  <si>
    <t>Einlagen/Entnahmen Fonds FK (+ = Entnahme / - = Einlage)</t>
  </si>
  <si>
    <t>Nettoschuld I Ende Jahr (+ = Schuld / - = Vermögen)</t>
  </si>
  <si>
    <t>Personalaufwand</t>
  </si>
  <si>
    <t>Sach- und übriger Betriebsaufwand</t>
  </si>
  <si>
    <t>Abschreibungen Verwaltungsvermögen inkl. 366</t>
  </si>
  <si>
    <t>Einlagen in Fonds</t>
  </si>
  <si>
    <t>Transferaufwand ohne 366</t>
  </si>
  <si>
    <t>davon Finanzausgleichsabgaben</t>
  </si>
  <si>
    <t>Betrieblicher Ertrag</t>
  </si>
  <si>
    <t>Fiskalertrag</t>
  </si>
  <si>
    <t>Gewinn- und Kapitalsteuern juristische Pers.</t>
  </si>
  <si>
    <t>Sondersteuern und übriger Fiskalertrag</t>
  </si>
  <si>
    <t>Regalien und Konzessionen</t>
  </si>
  <si>
    <t>Entgelte</t>
  </si>
  <si>
    <t>Verschiedene Erträge</t>
  </si>
  <si>
    <t>Entnahmen aus Fonds</t>
  </si>
  <si>
    <t>Transferertrag</t>
  </si>
  <si>
    <t>davon Finanzausgleichsbeiträge</t>
  </si>
  <si>
    <t>Ergebnis aus betrieblicher Tätigkeit</t>
  </si>
  <si>
    <t>Finanzertrag</t>
  </si>
  <si>
    <t>Ergebnis aus Finanzierung</t>
  </si>
  <si>
    <t>davon Abtragung Bilanzfehlbetrag</t>
  </si>
  <si>
    <t>mit operativem Ergebnis gerechnet</t>
  </si>
  <si>
    <t>mit Gesamtergebnis gerechnet</t>
  </si>
  <si>
    <t>Total Investitionsprojekte</t>
  </si>
  <si>
    <t>Aufwertungsreserve übr. Anlagen
Anfang Jahr</t>
  </si>
  <si>
    <t>Umbuchung Aufwertungsreserve übrige Anlagen</t>
  </si>
  <si>
    <t>Aufwertungsreserve 
Ende Jahr</t>
  </si>
  <si>
    <t xml:space="preserve">Bilanzüberschuss/-fehlbetrag Anfang Jahr </t>
  </si>
  <si>
    <t>Abtragung Bilanzfehlbetrag (30%)</t>
  </si>
  <si>
    <t>Umbuchung Aufwertungsreserve</t>
  </si>
  <si>
    <t>Bilanzüberschuss/ 
-fehlbetrag Ende Jahr</t>
  </si>
  <si>
    <t>Anfangsbestand</t>
  </si>
  <si>
    <t>Neuaufnahme Kredite/Darlehen</t>
  </si>
  <si>
    <t>Kapitalbedarf gemäss Planung</t>
  </si>
  <si>
    <t>Rückzahlung Kredite/Darlehen</t>
  </si>
  <si>
    <t>Bestand Kredite/Darlehen</t>
  </si>
  <si>
    <t>Einwohnerzahl:</t>
  </si>
  <si>
    <t>Ausgangslage</t>
  </si>
  <si>
    <t>Prognosen</t>
  </si>
  <si>
    <t>Investitionsplan</t>
  </si>
  <si>
    <t>Ordentl. Ergänzungsbeiträge</t>
  </si>
  <si>
    <t>1 = geplant</t>
  </si>
  <si>
    <t>Abschreibe</t>
  </si>
  <si>
    <t>2 = beschl.</t>
  </si>
  <si>
    <t>Dauer</t>
  </si>
  <si>
    <t>nahme</t>
  </si>
  <si>
    <t>3 = im Bau</t>
  </si>
  <si>
    <t>Kontrolle</t>
  </si>
  <si>
    <t>Bemerkungen</t>
  </si>
  <si>
    <t>Investitionshorizont</t>
  </si>
  <si>
    <t>Inbetrieb-</t>
  </si>
  <si>
    <t>Nettorendite</t>
  </si>
  <si>
    <t>Veränderung Zinsbelastung im Jahr</t>
  </si>
  <si>
    <t>Abtragung Bilanzfehlbetrag (30 %)</t>
  </si>
  <si>
    <t>Veränderungen Anlagen Finanzvermögen</t>
  </si>
  <si>
    <t>Finanzierungsbedarf Spezialfinanzierungen</t>
  </si>
  <si>
    <t>Aufnahme Darlehen/Kredite</t>
  </si>
  <si>
    <t>Aufwertungsreserve übr. Anlagen Anfang Jahr</t>
  </si>
  <si>
    <t>Aufwertungsreserve Ende Jahr</t>
  </si>
  <si>
    <t>Bilanzüberschuss / -fehlbetrag Anfang Jahr</t>
  </si>
  <si>
    <t>Bilanzüberschuss / -fehlbetrag Ende Jahr</t>
  </si>
  <si>
    <t>Übersicht</t>
  </si>
  <si>
    <t>Mittelfristiges Haushaltsgleichgewicht</t>
  </si>
  <si>
    <t>Eink.- und Vermögenssteuern natürliche Pers.</t>
  </si>
  <si>
    <t>Investitionsrechnung</t>
  </si>
  <si>
    <t xml:space="preserve">Nettoschuld I  </t>
  </si>
  <si>
    <t>Einwohner</t>
  </si>
  <si>
    <t xml:space="preserve">Selbstfinanzierung </t>
  </si>
  <si>
    <t>Selbstfinanzierungsgrad</t>
  </si>
  <si>
    <t>Selbstfinanzierungsanteil</t>
  </si>
  <si>
    <t>Kennzahlen</t>
  </si>
  <si>
    <t>Grafiken</t>
  </si>
  <si>
    <t>verschiedene Erträge</t>
  </si>
  <si>
    <t>ohne Abschreibung Steuerforderung</t>
  </si>
  <si>
    <t>Summe Abschreibungen</t>
  </si>
  <si>
    <t>Summe</t>
  </si>
  <si>
    <t>Umbuchung:</t>
  </si>
  <si>
    <t>Anlagekategorie</t>
  </si>
  <si>
    <t>1 Grundstücke</t>
  </si>
  <si>
    <t>2 Gebäude, Hochbauten</t>
  </si>
  <si>
    <t>2a Containerbauten, Fahrnisbauten</t>
  </si>
  <si>
    <t>2b Heizsysteme, Photovoltaikanlagen</t>
  </si>
  <si>
    <t>3a Naturstrassen (nicht asphaltierte Strassen)</t>
  </si>
  <si>
    <t>3b Sportplätze (Rasen- und Hartplätze)</t>
  </si>
  <si>
    <t>3c Kunstrasenplätze</t>
  </si>
  <si>
    <t>4 Kanal-/Leitungsnetze, Gewässerbauten</t>
  </si>
  <si>
    <t>4a Fernwärmenetz</t>
  </si>
  <si>
    <t>5 Installationen, Ein- und Ausbauten bei Gebäuden</t>
  </si>
  <si>
    <t>10 - 15</t>
  </si>
  <si>
    <t>6 Abfallanlagen</t>
  </si>
  <si>
    <t>7 Mobilien, Maschinen, Ausstattungen, allgemeine Fahrzeuge</t>
  </si>
  <si>
    <t>5 - 10</t>
  </si>
  <si>
    <t>8 Spezialfahrzeuge</t>
  </si>
  <si>
    <t>8a Kleintanklöschfahrzeuge, Kommandofahrzeug, Strassenrettungsfahrzeug</t>
  </si>
  <si>
    <t>8b Schweres und überschweres Pikettfahrzeug, schweres Schlauchverlegerfahrzeug, Wechselladefahrzeug</t>
  </si>
  <si>
    <t>8c Andere Feuerwehrfahrzeuge</t>
  </si>
  <si>
    <t>9 Immaterielle Anlagen, Software</t>
  </si>
  <si>
    <t>10 Orts-, Regionalplanung</t>
  </si>
  <si>
    <t>3 - 5</t>
  </si>
  <si>
    <t>11a Datenübertragungsnetz</t>
  </si>
  <si>
    <t>15 - 25</t>
  </si>
  <si>
    <t>12 Investitionsbeiträge</t>
  </si>
  <si>
    <t>12a Anschlussgebühren</t>
  </si>
  <si>
    <t>13 Anlagen im Bau</t>
  </si>
  <si>
    <t>14 Darlehen des Verwaltungsvermögens</t>
  </si>
  <si>
    <t>15 Beteiligungen, Grundkapitalien</t>
  </si>
  <si>
    <t>16 Abweichungen zu den Kategorien und Abschreibungsdauer</t>
  </si>
  <si>
    <t>Berechnung Neuabschreibungen</t>
  </si>
  <si>
    <t>Investitionsprojekte</t>
  </si>
  <si>
    <t>Berechnung Investitionsbeitrag</t>
  </si>
  <si>
    <t>Ergebnis Investitionsrechnung</t>
  </si>
  <si>
    <t>davon Einlagen in Fonds FK</t>
  </si>
  <si>
    <t>davon Entnahmen aus Fonds FK</t>
  </si>
  <si>
    <t>davon Projekte im Bau</t>
  </si>
  <si>
    <t>davon Projekte beschlossen</t>
  </si>
  <si>
    <t>Beitrag</t>
  </si>
  <si>
    <t>Invest.</t>
  </si>
  <si>
    <t xml:space="preserve">Invest. </t>
  </si>
  <si>
    <t>Neuabschreibungen der Investitionen (Berechnung erfolgt mit den effektiven Ausgaben)</t>
  </si>
  <si>
    <t>Neuabschreibungen der Investitionsbeiträge (Berechnung erfolgt mit den effektiven Ausgaben)</t>
  </si>
  <si>
    <t>Kalkulation - bitte keine Veränderungen vornehmen</t>
  </si>
  <si>
    <t>Schulden &amp; Zinsen</t>
  </si>
  <si>
    <t>Eigenkapital &amp; Fremdkapital</t>
  </si>
  <si>
    <t>Nettoschuld je Einwohner (CHF)</t>
  </si>
  <si>
    <t>Jahr</t>
  </si>
  <si>
    <r>
      <t>Laufender Ertrag</t>
    </r>
    <r>
      <rPr>
        <sz val="10"/>
        <color rgb="FFFF3300"/>
        <rFont val="Segoe UI"/>
        <family val="2"/>
      </rPr>
      <t xml:space="preserve"> (ohne 451 und 487)</t>
    </r>
  </si>
  <si>
    <t>Kredite und Darlehen (Summe kurz. und langfristig)</t>
  </si>
  <si>
    <t>Bestehende Kredite/Darlehen (kurz. und langfristig)</t>
  </si>
  <si>
    <t>Bestand Darlehen/Kredite (kurz. und langfristig)</t>
  </si>
  <si>
    <t>Gesamt-</t>
  </si>
  <si>
    <t>ausgaben</t>
  </si>
  <si>
    <t>Investition</t>
  </si>
  <si>
    <t>am:</t>
  </si>
  <si>
    <t>Prognose</t>
  </si>
  <si>
    <t>aktuelles Jahr</t>
  </si>
  <si>
    <t>Nettoschuld (+)/ Nettovermögen (-) pro EW</t>
  </si>
  <si>
    <t>Bestand flüssige Mittel Ende Jahr</t>
  </si>
  <si>
    <t>Sofortabschreibung</t>
  </si>
  <si>
    <t>Selbstfinanzierungsgrad (geringster Wert 0%)</t>
  </si>
  <si>
    <t>Eingabe</t>
  </si>
  <si>
    <t>Eine Eingabe ist nur in den gelb markierten Feldern möglich:</t>
  </si>
  <si>
    <t>(+ = Belastung / - = Entlastung)</t>
  </si>
  <si>
    <t>Kredit-</t>
  </si>
  <si>
    <t>betrag</t>
  </si>
  <si>
    <t>Abschreib.</t>
  </si>
  <si>
    <t>Entschieden</t>
  </si>
  <si>
    <r>
      <rPr>
        <b/>
        <sz val="10"/>
        <color rgb="FFFF0000"/>
        <rFont val="Segoe UI"/>
        <family val="2"/>
      </rPr>
      <t>Abgang</t>
    </r>
    <r>
      <rPr>
        <sz val="10"/>
        <color theme="1"/>
        <rFont val="Segoe UI"/>
        <family val="2"/>
      </rPr>
      <t xml:space="preserve"> Finanz-/Sachanlagen Finanzvermögen (- = Überschuss)</t>
    </r>
  </si>
  <si>
    <t>Finanzierungsbedarf(+)/-überschuss(-) Spezialfinanzierungen</t>
  </si>
  <si>
    <t>Durchschnitt</t>
  </si>
  <si>
    <t>11 Informatik- und Kommunikationssysteme</t>
  </si>
  <si>
    <t>3 Strassen, Plätze, Friedhof</t>
  </si>
  <si>
    <t>Betrag wird:</t>
  </si>
  <si>
    <t>keine Abschreibung</t>
  </si>
  <si>
    <r>
      <t xml:space="preserve">Zuwachsrate Transferaufwand </t>
    </r>
    <r>
      <rPr>
        <sz val="10"/>
        <color rgb="FFFF0000"/>
        <rFont val="Segoe UI"/>
        <family val="2"/>
      </rPr>
      <t>(ohne 366 und 3621 Finanzausgleich)</t>
    </r>
  </si>
  <si>
    <r>
      <t xml:space="preserve">Transferaufwand </t>
    </r>
    <r>
      <rPr>
        <sz val="10"/>
        <color rgb="FFFF0000"/>
        <rFont val="Segoe UI"/>
        <family val="2"/>
      </rPr>
      <t>(ohne 366 und 3621 Finanzausgleich)</t>
    </r>
  </si>
  <si>
    <r>
      <t xml:space="preserve">Zuwachsrate Transferertrag </t>
    </r>
    <r>
      <rPr>
        <sz val="10"/>
        <color rgb="FFFF0000"/>
        <rFont val="Segoe UI"/>
        <family val="2"/>
      </rPr>
      <t>(ohne 4621 Finanzausgleich)</t>
    </r>
  </si>
  <si>
    <r>
      <t>Transferertrag</t>
    </r>
    <r>
      <rPr>
        <sz val="10"/>
        <color rgb="FFFF0000"/>
        <rFont val="Segoe UI"/>
        <family val="2"/>
      </rPr>
      <t xml:space="preserve"> (ohne 4621 FInanzausgleich)</t>
    </r>
  </si>
  <si>
    <t>Finanzierungsergebnis</t>
  </si>
  <si>
    <r>
      <rPr>
        <b/>
        <sz val="10"/>
        <color rgb="FFFF0000"/>
        <rFont val="Segoe UI"/>
        <family val="2"/>
      </rPr>
      <t>Rückzahlung</t>
    </r>
    <r>
      <rPr>
        <sz val="10"/>
        <color theme="1"/>
        <rFont val="Segoe UI"/>
        <family val="2"/>
      </rPr>
      <t xml:space="preserve"> Darlehen/Kredite (positive Erfassung)</t>
    </r>
  </si>
  <si>
    <r>
      <rPr>
        <b/>
        <sz val="10"/>
        <color rgb="FFFF0000"/>
        <rFont val="Segoe UI"/>
        <family val="2"/>
      </rPr>
      <t>Zugang</t>
    </r>
    <r>
      <rPr>
        <sz val="10"/>
        <color theme="1"/>
        <rFont val="Segoe UI"/>
        <family val="2"/>
      </rPr>
      <t xml:space="preserve"> Finanz-/Sachanlagen Finanzvermögen (positive Erfassung)</t>
    </r>
  </si>
  <si>
    <t>davon Projekte geplant</t>
  </si>
  <si>
    <t>(hat keinen Einfluss)</t>
  </si>
  <si>
    <t>Veränderung Zinsaufwand summiert</t>
  </si>
  <si>
    <t>Veränderung Zinsertrag summiert</t>
  </si>
  <si>
    <t>Abschreibungen (aus Tab Investitionsplan)</t>
  </si>
  <si>
    <t>Finanzaufwand (aus Tab Schulden &amp; Zinsen)</t>
  </si>
  <si>
    <t>Check aus Tab Übersicht (ohne Finanzierung)</t>
  </si>
  <si>
    <t>Finanzertrag (aus Tab Schulden &amp; Zinsen)</t>
  </si>
  <si>
    <t>Bisherige Abschreibungen der Investitionsbeiträge aus Anlagebuchhaltung (nur EG ohne 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</si>
</sst>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[$-807]d/\ mmm\ yyyy;@"/>
    <numFmt numFmtId="166" formatCode="0.0%"/>
    <numFmt numFmtId="167" formatCode="_ * #,##0_ ;_ * \-#,##0_ ;_ * &quot;-&quot;??_ ;_ @_ "/>
    <numFmt numFmtId="168" formatCode="#,##0_ ;\-#,##0\ "/>
    <numFmt numFmtId="169" formatCode="0_ ;\-0\ "/>
    <numFmt numFmtId="170" formatCode="_ * #,##0_ ;_ * \-#,##0_ ;_ * &quot;&quot;??_ ;_ @_ "/>
    <numFmt numFmtId="171" formatCode="_ * #,##0.00_ ;_ * \-#,##0.00_ ;_ * &quot;&quot;??_ ;_ @_ "/>
    <numFmt numFmtId="172" formatCode="dd/mm/yyyy;@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sz val="8"/>
      <name val="Arial"/>
      <family val="2"/>
    </font>
    <font>
      <b/>
      <sz val="10"/>
      <color theme="0"/>
      <name val="Segoe UI"/>
      <family val="2"/>
    </font>
    <font>
      <b/>
      <sz val="16"/>
      <color theme="0"/>
      <name val="Segoe UI"/>
      <family val="2"/>
    </font>
    <font>
      <sz val="16"/>
      <color theme="0"/>
      <name val="Segoe UI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FF0000"/>
      <name val="Arial"/>
      <family val="2"/>
    </font>
    <font>
      <i/>
      <sz val="10"/>
      <color theme="1"/>
      <name val="Segoe UI"/>
      <family val="2"/>
    </font>
    <font>
      <sz val="10"/>
      <color theme="0"/>
      <name val="Segoe UI"/>
      <family val="2"/>
    </font>
    <font>
      <b/>
      <i/>
      <sz val="10"/>
      <color theme="3" tint="0.249977111117893"/>
      <name val="Segoe UI"/>
      <family val="2"/>
    </font>
    <font>
      <sz val="10"/>
      <color rgb="FFFF3300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CCFF33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0" fontId="13" fillId="0" borderId="0" applyFont="0" applyFill="0" applyBorder="0" applyAlignment="0" applyProtection="0"/>
    <xf numFmtId="0" fontId="12" fillId="0" borderId="0"/>
  </cellStyleXfs>
  <cellXfs count="197">
    <xf numFmtId="0" fontId="0" fillId="0" borderId="0" xfId="0"/>
    <xf numFmtId="0" fontId="5" fillId="0" borderId="0" xfId="0" applyFont="1"/>
    <xf numFmtId="0" fontId="8" fillId="3" borderId="0" xfId="0" applyFont="1" applyFill="1"/>
    <xf numFmtId="0" fontId="9" fillId="3" borderId="0" xfId="0" applyFont="1" applyFill="1"/>
    <xf numFmtId="0" fontId="5" fillId="4" borderId="0" xfId="0" applyFont="1" applyFill="1"/>
    <xf numFmtId="0" fontId="2" fillId="5" borderId="7" xfId="1" applyFont="1" applyFill="1" applyBorder="1" applyAlignment="1" applyProtection="1">
      <alignment horizontal="center" vertical="center"/>
      <protection locked="0"/>
    </xf>
    <xf numFmtId="165" fontId="2" fillId="5" borderId="7" xfId="1" applyNumberFormat="1" applyFont="1" applyFill="1" applyBorder="1" applyAlignment="1" applyProtection="1">
      <alignment vertical="center"/>
      <protection locked="0"/>
    </xf>
    <xf numFmtId="0" fontId="2" fillId="8" borderId="0" xfId="0" applyFont="1" applyFill="1"/>
    <xf numFmtId="0" fontId="5" fillId="0" borderId="7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7" fillId="10" borderId="7" xfId="0" applyFont="1" applyFill="1" applyBorder="1"/>
    <xf numFmtId="0" fontId="5" fillId="2" borderId="10" xfId="0" applyFont="1" applyFill="1" applyBorder="1"/>
    <xf numFmtId="0" fontId="2" fillId="2" borderId="11" xfId="0" applyFont="1" applyFill="1" applyBorder="1"/>
    <xf numFmtId="0" fontId="2" fillId="2" borderId="7" xfId="0" applyFont="1" applyFill="1" applyBorder="1"/>
    <xf numFmtId="0" fontId="5" fillId="8" borderId="9" xfId="0" applyFont="1" applyFill="1" applyBorder="1"/>
    <xf numFmtId="0" fontId="5" fillId="2" borderId="15" xfId="0" applyFont="1" applyFill="1" applyBorder="1"/>
    <xf numFmtId="0" fontId="2" fillId="12" borderId="15" xfId="0" applyFont="1" applyFill="1" applyBorder="1"/>
    <xf numFmtId="0" fontId="2" fillId="12" borderId="10" xfId="0" applyFont="1" applyFill="1" applyBorder="1"/>
    <xf numFmtId="167" fontId="5" fillId="0" borderId="7" xfId="2" applyNumberFormat="1" applyFont="1" applyBorder="1"/>
    <xf numFmtId="167" fontId="5" fillId="2" borderId="7" xfId="2" applyNumberFormat="1" applyFont="1" applyFill="1" applyBorder="1"/>
    <xf numFmtId="3" fontId="2" fillId="5" borderId="7" xfId="1" applyNumberFormat="1" applyFont="1" applyFill="1" applyBorder="1" applyAlignment="1" applyProtection="1">
      <alignment vertical="center"/>
      <protection locked="0"/>
    </xf>
    <xf numFmtId="0" fontId="5" fillId="13" borderId="7" xfId="0" applyFont="1" applyFill="1" applyBorder="1"/>
    <xf numFmtId="9" fontId="5" fillId="0" borderId="7" xfId="0" applyNumberFormat="1" applyFont="1" applyBorder="1"/>
    <xf numFmtId="167" fontId="2" fillId="6" borderId="7" xfId="2" applyNumberFormat="1" applyFont="1" applyFill="1" applyBorder="1"/>
    <xf numFmtId="167" fontId="2" fillId="2" borderId="7" xfId="2" applyNumberFormat="1" applyFont="1" applyFill="1" applyBorder="1"/>
    <xf numFmtId="9" fontId="2" fillId="2" borderId="7" xfId="3" applyFont="1" applyFill="1" applyBorder="1"/>
    <xf numFmtId="0" fontId="5" fillId="5" borderId="7" xfId="0" applyFont="1" applyFill="1" applyBorder="1" applyProtection="1">
      <protection locked="0"/>
    </xf>
    <xf numFmtId="0" fontId="5" fillId="0" borderId="15" xfId="0" applyFont="1" applyBorder="1"/>
    <xf numFmtId="0" fontId="4" fillId="0" borderId="0" xfId="4" applyFont="1"/>
    <xf numFmtId="1" fontId="4" fillId="0" borderId="0" xfId="4" applyNumberFormat="1" applyFont="1"/>
    <xf numFmtId="0" fontId="3" fillId="0" borderId="0" xfId="4" applyFont="1"/>
    <xf numFmtId="0" fontId="3" fillId="0" borderId="14" xfId="4" applyFont="1" applyBorder="1"/>
    <xf numFmtId="0" fontId="4" fillId="0" borderId="0" xfId="4" applyFont="1" applyAlignment="1">
      <alignment horizontal="left"/>
    </xf>
    <xf numFmtId="0" fontId="4" fillId="0" borderId="7" xfId="4" applyFont="1" applyBorder="1"/>
    <xf numFmtId="49" fontId="4" fillId="0" borderId="7" xfId="4" applyNumberFormat="1" applyFont="1" applyBorder="1" applyAlignment="1">
      <alignment horizontal="right"/>
    </xf>
    <xf numFmtId="0" fontId="4" fillId="0" borderId="7" xfId="4" applyFont="1" applyBorder="1" applyAlignment="1">
      <alignment wrapText="1"/>
    </xf>
    <xf numFmtId="0" fontId="3" fillId="0" borderId="0" xfId="1" applyFont="1"/>
    <xf numFmtId="1" fontId="3" fillId="0" borderId="7" xfId="1" applyNumberFormat="1" applyFont="1" applyBorder="1" applyAlignment="1">
      <alignment horizontal="center"/>
    </xf>
    <xf numFmtId="167" fontId="15" fillId="0" borderId="7" xfId="2" applyNumberFormat="1" applyFont="1" applyBorder="1"/>
    <xf numFmtId="167" fontId="4" fillId="0" borderId="10" xfId="2" applyNumberFormat="1" applyFont="1" applyBorder="1" applyAlignment="1">
      <alignment horizontal="left"/>
    </xf>
    <xf numFmtId="167" fontId="4" fillId="0" borderId="7" xfId="2" applyNumberFormat="1" applyFont="1" applyBorder="1" applyAlignment="1">
      <alignment horizontal="right"/>
    </xf>
    <xf numFmtId="167" fontId="4" fillId="0" borderId="7" xfId="2" applyNumberFormat="1" applyFont="1" applyFill="1" applyBorder="1" applyAlignment="1">
      <alignment horizontal="right"/>
    </xf>
    <xf numFmtId="167" fontId="4" fillId="0" borderId="0" xfId="2" applyNumberFormat="1" applyFont="1" applyFill="1"/>
    <xf numFmtId="0" fontId="3" fillId="0" borderId="16" xfId="4" applyFont="1" applyBorder="1"/>
    <xf numFmtId="38" fontId="3" fillId="0" borderId="16" xfId="5" applyNumberFormat="1" applyFont="1" applyFill="1" applyBorder="1"/>
    <xf numFmtId="0" fontId="8" fillId="9" borderId="0" xfId="0" applyFont="1" applyFill="1"/>
    <xf numFmtId="0" fontId="9" fillId="9" borderId="0" xfId="0" applyFont="1" applyFill="1"/>
    <xf numFmtId="0" fontId="7" fillId="15" borderId="15" xfId="4" applyFont="1" applyFill="1" applyBorder="1"/>
    <xf numFmtId="0" fontId="7" fillId="15" borderId="11" xfId="4" applyFont="1" applyFill="1" applyBorder="1"/>
    <xf numFmtId="0" fontId="16" fillId="15" borderId="11" xfId="4" applyFont="1" applyFill="1" applyBorder="1"/>
    <xf numFmtId="0" fontId="16" fillId="15" borderId="10" xfId="4" applyFont="1" applyFill="1" applyBorder="1"/>
    <xf numFmtId="10" fontId="5" fillId="0" borderId="7" xfId="3" applyNumberFormat="1" applyFont="1" applyBorder="1"/>
    <xf numFmtId="0" fontId="3" fillId="16" borderId="15" xfId="4" applyFont="1" applyFill="1" applyBorder="1"/>
    <xf numFmtId="0" fontId="4" fillId="16" borderId="11" xfId="4" applyFont="1" applyFill="1" applyBorder="1"/>
    <xf numFmtId="0" fontId="4" fillId="16" borderId="10" xfId="4" applyFont="1" applyFill="1" applyBorder="1"/>
    <xf numFmtId="0" fontId="2" fillId="8" borderId="7" xfId="0" applyFont="1" applyFill="1" applyBorder="1"/>
    <xf numFmtId="167" fontId="5" fillId="0" borderId="7" xfId="2" applyNumberFormat="1" applyFont="1" applyBorder="1" applyProtection="1"/>
    <xf numFmtId="166" fontId="5" fillId="0" borderId="7" xfId="3" applyNumberFormat="1" applyFont="1" applyBorder="1" applyProtection="1"/>
    <xf numFmtId="9" fontId="5" fillId="0" borderId="7" xfId="3" applyFont="1" applyBorder="1" applyProtection="1"/>
    <xf numFmtId="167" fontId="5" fillId="2" borderId="7" xfId="2" applyNumberFormat="1" applyFont="1" applyFill="1" applyBorder="1" applyProtection="1"/>
    <xf numFmtId="167" fontId="5" fillId="7" borderId="7" xfId="2" applyNumberFormat="1" applyFont="1" applyFill="1" applyBorder="1" applyProtection="1"/>
    <xf numFmtId="167" fontId="5" fillId="5" borderId="7" xfId="2" applyNumberFormat="1" applyFont="1" applyFill="1" applyBorder="1" applyProtection="1">
      <protection locked="0"/>
    </xf>
    <xf numFmtId="9" fontId="5" fillId="5" borderId="7" xfId="3" applyFont="1" applyFill="1" applyBorder="1" applyProtection="1">
      <protection locked="0"/>
    </xf>
    <xf numFmtId="10" fontId="5" fillId="5" borderId="7" xfId="3" applyNumberFormat="1" applyFont="1" applyFill="1" applyBorder="1" applyProtection="1">
      <protection locked="0"/>
    </xf>
    <xf numFmtId="166" fontId="5" fillId="5" borderId="7" xfId="3" applyNumberFormat="1" applyFont="1" applyFill="1" applyBorder="1" applyProtection="1">
      <protection locked="0"/>
    </xf>
    <xf numFmtId="0" fontId="5" fillId="5" borderId="10" xfId="0" applyFont="1" applyFill="1" applyBorder="1" applyProtection="1">
      <protection locked="0"/>
    </xf>
    <xf numFmtId="167" fontId="2" fillId="2" borderId="7" xfId="2" applyNumberFormat="1" applyFont="1" applyFill="1" applyBorder="1" applyProtection="1"/>
    <xf numFmtId="0" fontId="15" fillId="0" borderId="7" xfId="0" applyFont="1" applyBorder="1" applyAlignment="1">
      <alignment horizontal="right"/>
    </xf>
    <xf numFmtId="0" fontId="15" fillId="0" borderId="7" xfId="0" applyFont="1" applyBorder="1"/>
    <xf numFmtId="0" fontId="10" fillId="0" borderId="0" xfId="0" applyFont="1"/>
    <xf numFmtId="167" fontId="17" fillId="0" borderId="7" xfId="2" applyNumberFormat="1" applyFont="1" applyBorder="1"/>
    <xf numFmtId="167" fontId="5" fillId="0" borderId="7" xfId="2" applyNumberFormat="1" applyFont="1" applyFill="1" applyBorder="1"/>
    <xf numFmtId="0" fontId="2" fillId="6" borderId="7" xfId="0" applyFont="1" applyFill="1" applyBorder="1"/>
    <xf numFmtId="168" fontId="5" fillId="0" borderId="7" xfId="2" applyNumberFormat="1" applyFont="1" applyBorder="1" applyAlignment="1" applyProtection="1">
      <alignment horizontal="right"/>
    </xf>
    <xf numFmtId="168" fontId="5" fillId="5" borderId="7" xfId="2" applyNumberFormat="1" applyFont="1" applyFill="1" applyBorder="1" applyAlignment="1" applyProtection="1">
      <alignment horizontal="right"/>
      <protection locked="0"/>
    </xf>
    <xf numFmtId="167" fontId="15" fillId="5" borderId="7" xfId="2" applyNumberFormat="1" applyFont="1" applyFill="1" applyBorder="1" applyProtection="1">
      <protection locked="0"/>
    </xf>
    <xf numFmtId="167" fontId="5" fillId="0" borderId="11" xfId="2" applyNumberFormat="1" applyFont="1" applyBorder="1"/>
    <xf numFmtId="167" fontId="5" fillId="0" borderId="0" xfId="2" applyNumberFormat="1" applyFont="1"/>
    <xf numFmtId="167" fontId="2" fillId="12" borderId="7" xfId="2" applyNumberFormat="1" applyFont="1" applyFill="1" applyBorder="1"/>
    <xf numFmtId="167" fontId="5" fillId="8" borderId="9" xfId="2" applyNumberFormat="1" applyFont="1" applyFill="1" applyBorder="1"/>
    <xf numFmtId="0" fontId="5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167" fontId="5" fillId="8" borderId="7" xfId="2" applyNumberFormat="1" applyFont="1" applyFill="1" applyBorder="1"/>
    <xf numFmtId="169" fontId="5" fillId="5" borderId="7" xfId="2" applyNumberFormat="1" applyFont="1" applyFill="1" applyBorder="1" applyProtection="1">
      <protection locked="0"/>
    </xf>
    <xf numFmtId="167" fontId="5" fillId="0" borderId="0" xfId="2" applyNumberFormat="1" applyFont="1" applyFill="1" applyBorder="1"/>
    <xf numFmtId="0" fontId="5" fillId="0" borderId="3" xfId="0" applyFont="1" applyBorder="1"/>
    <xf numFmtId="169" fontId="4" fillId="0" borderId="7" xfId="2" applyNumberFormat="1" applyFont="1" applyBorder="1" applyAlignment="1">
      <alignment horizontal="right"/>
    </xf>
    <xf numFmtId="167" fontId="10" fillId="5" borderId="7" xfId="2" applyNumberFormat="1" applyFont="1" applyFill="1" applyBorder="1" applyProtection="1"/>
    <xf numFmtId="167" fontId="5" fillId="18" borderId="7" xfId="2" applyNumberFormat="1" applyFont="1" applyFill="1" applyBorder="1" applyProtection="1">
      <protection locked="0"/>
    </xf>
    <xf numFmtId="0" fontId="5" fillId="2" borderId="7" xfId="0" applyFont="1" applyFill="1" applyBorder="1"/>
    <xf numFmtId="0" fontId="4" fillId="0" borderId="12" xfId="1" applyFont="1" applyBorder="1"/>
    <xf numFmtId="0" fontId="4" fillId="0" borderId="14" xfId="1" applyFont="1" applyBorder="1"/>
    <xf numFmtId="167" fontId="5" fillId="0" borderId="7" xfId="2" applyNumberFormat="1" applyFont="1" applyFill="1" applyBorder="1" applyAlignment="1" applyProtection="1">
      <alignment horizontal="left"/>
    </xf>
    <xf numFmtId="170" fontId="5" fillId="0" borderId="7" xfId="2" applyNumberFormat="1" applyFont="1" applyFill="1" applyBorder="1" applyAlignment="1" applyProtection="1">
      <alignment horizontal="right"/>
    </xf>
    <xf numFmtId="171" fontId="4" fillId="0" borderId="10" xfId="2" applyNumberFormat="1" applyFont="1" applyBorder="1" applyAlignment="1">
      <alignment horizontal="left"/>
    </xf>
    <xf numFmtId="1" fontId="4" fillId="0" borderId="7" xfId="2" applyNumberFormat="1" applyFont="1" applyBorder="1" applyAlignment="1">
      <alignment horizontal="right"/>
    </xf>
    <xf numFmtId="0" fontId="5" fillId="2" borderId="14" xfId="0" applyFont="1" applyFill="1" applyBorder="1"/>
    <xf numFmtId="167" fontId="2" fillId="2" borderId="11" xfId="2" applyNumberFormat="1" applyFont="1" applyFill="1" applyBorder="1" applyProtection="1"/>
    <xf numFmtId="167" fontId="2" fillId="2" borderId="10" xfId="2" applyNumberFormat="1" applyFont="1" applyFill="1" applyBorder="1" applyProtection="1"/>
    <xf numFmtId="167" fontId="5" fillId="0" borderId="11" xfId="2" applyNumberFormat="1" applyFont="1" applyBorder="1" applyProtection="1"/>
    <xf numFmtId="167" fontId="5" fillId="13" borderId="7" xfId="2" applyNumberFormat="1" applyFont="1" applyFill="1" applyBorder="1" applyProtection="1"/>
    <xf numFmtId="167" fontId="2" fillId="11" borderId="7" xfId="2" applyNumberFormat="1" applyFont="1" applyFill="1" applyBorder="1" applyProtection="1"/>
    <xf numFmtId="167" fontId="5" fillId="6" borderId="7" xfId="2" applyNumberFormat="1" applyFont="1" applyFill="1" applyBorder="1" applyProtection="1"/>
    <xf numFmtId="167" fontId="15" fillId="2" borderId="7" xfId="2" applyNumberFormat="1" applyFont="1" applyFill="1" applyBorder="1" applyProtection="1"/>
    <xf numFmtId="0" fontId="9" fillId="0" borderId="0" xfId="0" applyFont="1"/>
    <xf numFmtId="0" fontId="7" fillId="9" borderId="0" xfId="0" applyFont="1" applyFill="1"/>
    <xf numFmtId="0" fontId="2" fillId="0" borderId="0" xfId="1" applyFont="1" applyAlignment="1">
      <alignment vertical="center"/>
    </xf>
    <xf numFmtId="0" fontId="2" fillId="17" borderId="15" xfId="0" applyFont="1" applyFill="1" applyBorder="1"/>
    <xf numFmtId="0" fontId="2" fillId="17" borderId="10" xfId="0" applyFont="1" applyFill="1" applyBorder="1"/>
    <xf numFmtId="0" fontId="2" fillId="0" borderId="7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7" fontId="5" fillId="5" borderId="7" xfId="2" applyNumberFormat="1" applyFont="1" applyFill="1" applyBorder="1" applyProtection="1"/>
    <xf numFmtId="0" fontId="5" fillId="8" borderId="0" xfId="0" applyFont="1" applyFill="1"/>
    <xf numFmtId="0" fontId="5" fillId="0" borderId="0" xfId="0" applyFont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10" xfId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left" vertical="top"/>
    </xf>
    <xf numFmtId="0" fontId="5" fillId="0" borderId="9" xfId="0" applyFont="1" applyBorder="1" applyAlignment="1">
      <alignment horizontal="left"/>
    </xf>
    <xf numFmtId="0" fontId="5" fillId="6" borderId="7" xfId="0" applyFont="1" applyFill="1" applyBorder="1" applyAlignment="1">
      <alignment horizontal="right"/>
    </xf>
    <xf numFmtId="0" fontId="4" fillId="13" borderId="15" xfId="0" applyFont="1" applyFill="1" applyBorder="1" applyAlignment="1">
      <alignment horizontal="left" vertical="top"/>
    </xf>
    <xf numFmtId="0" fontId="4" fillId="13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13" borderId="15" xfId="1" applyFont="1" applyFill="1" applyBorder="1" applyAlignment="1">
      <alignment horizontal="left" vertical="top"/>
    </xf>
    <xf numFmtId="165" fontId="5" fillId="13" borderId="10" xfId="1" applyNumberFormat="1" applyFont="1" applyFill="1" applyBorder="1" applyAlignment="1">
      <alignment vertical="center"/>
    </xf>
    <xf numFmtId="0" fontId="11" fillId="0" borderId="10" xfId="1" applyFont="1" applyBorder="1" applyAlignment="1">
      <alignment horizontal="left" vertical="top"/>
    </xf>
    <xf numFmtId="0" fontId="5" fillId="2" borderId="15" xfId="0" applyFont="1" applyFill="1" applyBorder="1" applyAlignment="1">
      <alignment horizontal="left"/>
    </xf>
    <xf numFmtId="0" fontId="5" fillId="2" borderId="11" xfId="0" applyFont="1" applyFill="1" applyBorder="1"/>
    <xf numFmtId="0" fontId="5" fillId="0" borderId="11" xfId="0" applyFont="1" applyBorder="1" applyAlignment="1">
      <alignment horizontal="left" vertical="top"/>
    </xf>
    <xf numFmtId="0" fontId="15" fillId="0" borderId="15" xfId="0" applyFont="1" applyBorder="1" applyAlignment="1">
      <alignment horizontal="right" vertical="top"/>
    </xf>
    <xf numFmtId="0" fontId="15" fillId="0" borderId="11" xfId="0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13" borderId="15" xfId="0" applyFont="1" applyFill="1" applyBorder="1" applyAlignment="1">
      <alignment horizontal="left" vertical="top"/>
    </xf>
    <xf numFmtId="0" fontId="5" fillId="13" borderId="10" xfId="0" applyFont="1" applyFill="1" applyBorder="1"/>
    <xf numFmtId="0" fontId="15" fillId="2" borderId="15" xfId="0" applyFont="1" applyFill="1" applyBorder="1" applyAlignment="1">
      <alignment horizontal="right" vertical="top"/>
    </xf>
    <xf numFmtId="0" fontId="2" fillId="0" borderId="9" xfId="0" applyFont="1" applyBorder="1" applyAlignment="1">
      <alignment horizontal="left" vertical="top"/>
    </xf>
    <xf numFmtId="165" fontId="5" fillId="0" borderId="10" xfId="1" applyNumberFormat="1" applyFont="1" applyBorder="1" applyAlignment="1">
      <alignment vertical="center"/>
    </xf>
    <xf numFmtId="166" fontId="5" fillId="0" borderId="0" xfId="0" applyNumberFormat="1" applyFont="1"/>
    <xf numFmtId="0" fontId="15" fillId="0" borderId="15" xfId="0" applyFont="1" applyBorder="1" applyAlignment="1">
      <alignment horizontal="right"/>
    </xf>
    <xf numFmtId="0" fontId="15" fillId="0" borderId="11" xfId="0" applyFont="1" applyBorder="1"/>
    <xf numFmtId="0" fontId="10" fillId="8" borderId="0" xfId="0" applyFont="1" applyFill="1"/>
    <xf numFmtId="0" fontId="2" fillId="7" borderId="15" xfId="0" applyFont="1" applyFill="1" applyBorder="1"/>
    <xf numFmtId="0" fontId="5" fillId="7" borderId="10" xfId="0" applyFont="1" applyFill="1" applyBorder="1"/>
    <xf numFmtId="0" fontId="5" fillId="7" borderId="7" xfId="0" applyFont="1" applyFill="1" applyBorder="1"/>
    <xf numFmtId="0" fontId="2" fillId="2" borderId="15" xfId="0" applyFont="1" applyFill="1" applyBorder="1"/>
    <xf numFmtId="0" fontId="3" fillId="8" borderId="2" xfId="1" applyFont="1" applyFill="1" applyBorder="1" applyAlignment="1">
      <alignment vertical="center"/>
    </xf>
    <xf numFmtId="0" fontId="3" fillId="8" borderId="12" xfId="1" applyFont="1" applyFill="1" applyBorder="1" applyAlignment="1">
      <alignment vertical="center"/>
    </xf>
    <xf numFmtId="0" fontId="7" fillId="10" borderId="15" xfId="0" applyFont="1" applyFill="1" applyBorder="1"/>
    <xf numFmtId="0" fontId="7" fillId="10" borderId="11" xfId="0" applyFont="1" applyFill="1" applyBorder="1"/>
    <xf numFmtId="0" fontId="7" fillId="10" borderId="10" xfId="0" applyFont="1" applyFill="1" applyBorder="1"/>
    <xf numFmtId="0" fontId="3" fillId="8" borderId="4" xfId="1" applyFont="1" applyFill="1" applyBorder="1" applyAlignment="1">
      <alignment vertical="center"/>
    </xf>
    <xf numFmtId="0" fontId="3" fillId="8" borderId="13" xfId="1" applyFont="1" applyFill="1" applyBorder="1" applyAlignment="1">
      <alignment vertical="center"/>
    </xf>
    <xf numFmtId="0" fontId="3" fillId="8" borderId="6" xfId="1" applyFont="1" applyFill="1" applyBorder="1" applyAlignment="1">
      <alignment vertical="center"/>
    </xf>
    <xf numFmtId="0" fontId="3" fillId="8" borderId="14" xfId="1" applyFont="1" applyFill="1" applyBorder="1" applyAlignment="1">
      <alignment vertical="center"/>
    </xf>
    <xf numFmtId="0" fontId="7" fillId="9" borderId="14" xfId="1" applyFont="1" applyFill="1" applyBorder="1" applyAlignment="1">
      <alignment vertical="center"/>
    </xf>
    <xf numFmtId="0" fontId="3" fillId="8" borderId="7" xfId="1" applyFont="1" applyFill="1" applyBorder="1" applyAlignment="1">
      <alignment vertical="center"/>
    </xf>
    <xf numFmtId="0" fontId="5" fillId="14" borderId="7" xfId="0" applyFont="1" applyFill="1" applyBorder="1"/>
    <xf numFmtId="49" fontId="5" fillId="14" borderId="7" xfId="0" applyNumberFormat="1" applyFont="1" applyFill="1" applyBorder="1"/>
    <xf numFmtId="0" fontId="5" fillId="14" borderId="7" xfId="0" applyFont="1" applyFill="1" applyBorder="1" applyAlignment="1">
      <alignment horizontal="center"/>
    </xf>
    <xf numFmtId="172" fontId="5" fillId="14" borderId="7" xfId="0" applyNumberFormat="1" applyFont="1" applyFill="1" applyBorder="1" applyAlignment="1">
      <alignment horizontal="center"/>
    </xf>
    <xf numFmtId="167" fontId="5" fillId="18" borderId="7" xfId="2" applyNumberFormat="1" applyFont="1" applyFill="1" applyBorder="1" applyAlignment="1" applyProtection="1">
      <alignment horizontal="right"/>
    </xf>
    <xf numFmtId="167" fontId="5" fillId="14" borderId="7" xfId="2" applyNumberFormat="1" applyFont="1" applyFill="1" applyBorder="1" applyProtection="1"/>
    <xf numFmtId="0" fontId="5" fillId="0" borderId="8" xfId="0" applyFont="1" applyBorder="1"/>
    <xf numFmtId="0" fontId="5" fillId="0" borderId="1" xfId="0" applyFont="1" applyBorder="1"/>
    <xf numFmtId="0" fontId="7" fillId="10" borderId="12" xfId="0" applyFont="1" applyFill="1" applyBorder="1"/>
    <xf numFmtId="0" fontId="5" fillId="0" borderId="4" xfId="0" applyFont="1" applyBorder="1"/>
    <xf numFmtId="0" fontId="2" fillId="2" borderId="10" xfId="0" applyFont="1" applyFill="1" applyBorder="1"/>
    <xf numFmtId="0" fontId="2" fillId="8" borderId="11" xfId="0" applyFont="1" applyFill="1" applyBorder="1"/>
    <xf numFmtId="0" fontId="5" fillId="0" borderId="2" xfId="0" applyFont="1" applyBorder="1"/>
    <xf numFmtId="0" fontId="5" fillId="0" borderId="9" xfId="0" applyFont="1" applyBorder="1"/>
    <xf numFmtId="0" fontId="5" fillId="13" borderId="12" xfId="0" applyFont="1" applyFill="1" applyBorder="1"/>
    <xf numFmtId="0" fontId="5" fillId="0" borderId="5" xfId="0" applyFont="1" applyBorder="1"/>
    <xf numFmtId="0" fontId="5" fillId="13" borderId="14" xfId="0" applyFont="1" applyFill="1" applyBorder="1"/>
    <xf numFmtId="0" fontId="2" fillId="11" borderId="15" xfId="0" applyFont="1" applyFill="1" applyBorder="1"/>
    <xf numFmtId="0" fontId="2" fillId="11" borderId="10" xfId="0" applyFont="1" applyFill="1" applyBorder="1"/>
    <xf numFmtId="0" fontId="7" fillId="0" borderId="11" xfId="0" applyFont="1" applyBorder="1"/>
    <xf numFmtId="0" fontId="14" fillId="0" borderId="11" xfId="6" applyFont="1" applyBorder="1" applyAlignment="1">
      <alignment horizontal="center" vertical="center"/>
    </xf>
    <xf numFmtId="0" fontId="2" fillId="13" borderId="7" xfId="0" applyFont="1" applyFill="1" applyBorder="1"/>
    <xf numFmtId="0" fontId="15" fillId="0" borderId="10" xfId="0" applyFont="1" applyBorder="1"/>
    <xf numFmtId="0" fontId="2" fillId="8" borderId="9" xfId="0" applyFont="1" applyFill="1" applyBorder="1"/>
    <xf numFmtId="165" fontId="2" fillId="5" borderId="1" xfId="1" applyNumberFormat="1" applyFont="1" applyFill="1" applyBorder="1" applyAlignment="1" applyProtection="1">
      <alignment horizontal="left" vertical="top" wrapText="1"/>
      <protection locked="0"/>
    </xf>
    <xf numFmtId="165" fontId="2" fillId="5" borderId="8" xfId="1" applyNumberFormat="1" applyFont="1" applyFill="1" applyBorder="1" applyAlignment="1" applyProtection="1">
      <alignment horizontal="left" vertical="top" wrapText="1"/>
      <protection locked="0"/>
    </xf>
    <xf numFmtId="165" fontId="2" fillId="5" borderId="2" xfId="1" applyNumberFormat="1" applyFont="1" applyFill="1" applyBorder="1" applyAlignment="1" applyProtection="1">
      <alignment horizontal="left" vertical="top" wrapText="1"/>
      <protection locked="0"/>
    </xf>
    <xf numFmtId="165" fontId="2" fillId="5" borderId="3" xfId="1" applyNumberFormat="1" applyFont="1" applyFill="1" applyBorder="1" applyAlignment="1" applyProtection="1">
      <alignment horizontal="left" vertical="top" wrapText="1"/>
      <protection locked="0"/>
    </xf>
    <xf numFmtId="165" fontId="2" fillId="5" borderId="0" xfId="1" applyNumberFormat="1" applyFont="1" applyFill="1" applyAlignment="1" applyProtection="1">
      <alignment horizontal="left" vertical="top" wrapText="1"/>
      <protection locked="0"/>
    </xf>
    <xf numFmtId="165" fontId="2" fillId="5" borderId="4" xfId="1" applyNumberFormat="1" applyFont="1" applyFill="1" applyBorder="1" applyAlignment="1" applyProtection="1">
      <alignment horizontal="left" vertical="top" wrapText="1"/>
      <protection locked="0"/>
    </xf>
    <xf numFmtId="165" fontId="2" fillId="5" borderId="5" xfId="1" applyNumberFormat="1" applyFont="1" applyFill="1" applyBorder="1" applyAlignment="1" applyProtection="1">
      <alignment horizontal="left" vertical="top" wrapText="1"/>
      <protection locked="0"/>
    </xf>
    <xf numFmtId="165" fontId="2" fillId="5" borderId="9" xfId="1" applyNumberFormat="1" applyFont="1" applyFill="1" applyBorder="1" applyAlignment="1" applyProtection="1">
      <alignment horizontal="left" vertical="top" wrapText="1"/>
      <protection locked="0"/>
    </xf>
    <xf numFmtId="165" fontId="2" fillId="5" borderId="6" xfId="1" applyNumberFormat="1" applyFont="1" applyFill="1" applyBorder="1" applyAlignment="1" applyProtection="1">
      <alignment horizontal="left" vertical="top" wrapText="1"/>
      <protection locked="0"/>
    </xf>
  </cellXfs>
  <cellStyles count="7">
    <cellStyle name="Komma" xfId="2" builtinId="3"/>
    <cellStyle name="Komma 2" xfId="5" xr:uid="{ABC2C94E-2BD8-4AD6-97BA-09BDF0061557}"/>
    <cellStyle name="Prozent" xfId="3" builtinId="5"/>
    <cellStyle name="Standard" xfId="0" builtinId="0"/>
    <cellStyle name="Standard 2" xfId="1" xr:uid="{F234A1E5-D510-41C6-B1FC-DBEC66A6F09E}"/>
    <cellStyle name="Standard 3" xfId="4" xr:uid="{ADEF5CF8-7538-49C7-92F8-30656D3A30D6}"/>
    <cellStyle name="Standard_Konzept Finanzplanung V3" xfId="6" xr:uid="{8402978B-6E9C-4F0D-937E-56421B767332}"/>
  </cellStyles>
  <dxfs count="3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7C80"/>
      <color rgb="FFCCFF33"/>
      <color rgb="FFFF9966"/>
      <color rgb="FFFF9999"/>
      <color rgb="FFFF5050"/>
      <color rgb="FFCCFF66"/>
      <color rgb="FFFFFF00"/>
      <color rgb="FFFFFF66"/>
      <color rgb="FF99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5069991251092E-2"/>
          <c:y val="5.0925925925925923E-2"/>
          <c:w val="0.87329374453193354"/>
          <c:h val="0.79224482356372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Grafiken!$A$50</c:f>
              <c:strCache>
                <c:ptCount val="1"/>
                <c:pt idx="0">
                  <c:v>Operatives Ergebnis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Grafiken!$B$49:$L$49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Grafiken!$B$50:$L$50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9-487D-ACAF-CB21F58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674520"/>
        <c:axId val="649678120"/>
      </c:barChart>
      <c:lineChart>
        <c:grouping val="standard"/>
        <c:varyColors val="0"/>
        <c:ser>
          <c:idx val="1"/>
          <c:order val="1"/>
          <c:tx>
            <c:strRef>
              <c:f>Grafiken!$A$51</c:f>
              <c:strCache>
                <c:ptCount val="1"/>
                <c:pt idx="0">
                  <c:v>Durchschnitt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Grafiken!$B$49:$L$49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Grafiken!$B$51:$L$51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9-487D-ACAF-CB21F58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674520"/>
        <c:axId val="649678120"/>
      </c:lineChart>
      <c:catAx>
        <c:axId val="649674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9678120"/>
        <c:crosses val="autoZero"/>
        <c:auto val="1"/>
        <c:lblAlgn val="ctr"/>
        <c:lblOffset val="100"/>
        <c:noMultiLvlLbl val="0"/>
      </c:catAx>
      <c:valAx>
        <c:axId val="649678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967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Grafiken!$A$5</c:f>
              <c:strCache>
                <c:ptCount val="1"/>
                <c:pt idx="0">
                  <c:v>Nettoschuld je Einwohner (CHF)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Grafiken!$B$4:$L$4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Grafiken!$B$5:$L$5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3-4022-A043-4F6EBB73C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4014976"/>
        <c:axId val="2104015336"/>
      </c:barChart>
      <c:catAx>
        <c:axId val="21040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4015336"/>
        <c:crosses val="autoZero"/>
        <c:auto val="1"/>
        <c:lblAlgn val="ctr"/>
        <c:lblOffset val="100"/>
        <c:noMultiLvlLbl val="0"/>
      </c:catAx>
      <c:valAx>
        <c:axId val="2104015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401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Grafiken!$A$27</c:f>
              <c:strCache>
                <c:ptCount val="1"/>
                <c:pt idx="0">
                  <c:v>Selbstfinanzierungsgrad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Grafiken!$B$26:$L$26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Grafiken!$B$27:$L$27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B-437F-A780-FBC63184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038472"/>
        <c:axId val="1054037392"/>
      </c:barChart>
      <c:catAx>
        <c:axId val="105403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4037392"/>
        <c:crosses val="autoZero"/>
        <c:auto val="1"/>
        <c:lblAlgn val="ctr"/>
        <c:lblOffset val="100"/>
        <c:noMultiLvlLbl val="0"/>
      </c:catAx>
      <c:valAx>
        <c:axId val="10540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4038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53</xdr:row>
      <xdr:rowOff>83344</xdr:rowOff>
    </xdr:from>
    <xdr:to>
      <xdr:col>11</xdr:col>
      <xdr:colOff>726282</xdr:colOff>
      <xdr:row>69</xdr:row>
      <xdr:rowOff>55959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1263ACF-6FEA-DD45-746B-ECCE4D8C3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321468</xdr:colOff>
      <xdr:row>6</xdr:row>
      <xdr:rowOff>158353</xdr:rowOff>
    </xdr:from>
    <xdr:to>
      <xdr:col>11</xdr:col>
      <xdr:colOff>726281</xdr:colOff>
      <xdr:row>22</xdr:row>
      <xdr:rowOff>44053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35E3ADA-509B-D1C4-F713-5C3D18C6D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333374</xdr:colOff>
      <xdr:row>29</xdr:row>
      <xdr:rowOff>170260</xdr:rowOff>
    </xdr:from>
    <xdr:to>
      <xdr:col>11</xdr:col>
      <xdr:colOff>738187</xdr:colOff>
      <xdr:row>45</xdr:row>
      <xdr:rowOff>55960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01DB828-5831-482C-B0AF-E768734A3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FA82-F45A-4117-8407-BF53371E7709}">
  <sheetPr codeName="Tabelle1">
    <tabColor theme="9" tint="0.59999389629810485"/>
    <pageSetUpPr fitToPage="1"/>
  </sheetPr>
  <dimension ref="A1:O33"/>
  <sheetViews>
    <sheetView showGridLines="0" tabSelected="1" zoomScale="80" zoomScaleNormal="80" workbookViewId="0">
      <pane ySplit="2" topLeftCell="A3" activePane="bottomLeft" state="frozen"/>
      <selection pane="bottomLeft" activeCell="A3" sqref="A3"/>
    </sheetView>
  </sheetViews>
  <sheetFormatPr baseColWidth="10" defaultColWidth="11" defaultRowHeight="14.25" x14ac:dyDescent="0.25"/>
  <cols>
    <col min="1" max="1" width="10.875" style="1" customWidth="1"/>
    <col min="2" max="16384" width="11" style="1"/>
  </cols>
  <sheetData>
    <row r="1" spans="1:15" ht="26.25" customHeight="1" x14ac:dyDescent="0.5">
      <c r="A1" s="2" t="s">
        <v>140</v>
      </c>
      <c r="B1" s="3"/>
      <c r="C1" s="3"/>
      <c r="D1" s="3"/>
      <c r="E1" s="3"/>
      <c r="F1" s="3"/>
      <c r="G1" s="3"/>
      <c r="H1" s="3"/>
      <c r="I1" s="3"/>
      <c r="J1" s="107"/>
      <c r="K1" s="107"/>
      <c r="L1" s="107"/>
      <c r="M1" s="107"/>
      <c r="N1" s="107"/>
      <c r="O1" s="107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</row>
    <row r="4" spans="1:15" x14ac:dyDescent="0.25">
      <c r="A4" s="108" t="s">
        <v>243</v>
      </c>
      <c r="B4" s="108"/>
      <c r="C4" s="108"/>
      <c r="D4" s="108"/>
      <c r="E4" s="108"/>
      <c r="F4" s="90" t="s">
        <v>242</v>
      </c>
      <c r="G4" s="108"/>
      <c r="H4" s="108"/>
      <c r="I4" s="108"/>
    </row>
    <row r="7" spans="1:15" x14ac:dyDescent="0.25">
      <c r="A7" s="109" t="s">
        <v>237</v>
      </c>
      <c r="C7" s="5">
        <v>2026</v>
      </c>
      <c r="G7" s="110" t="s">
        <v>28</v>
      </c>
      <c r="H7" s="111"/>
      <c r="I7" s="112">
        <f>C7+1</f>
        <v>2027</v>
      </c>
    </row>
    <row r="9" spans="1:15" ht="15" customHeight="1" x14ac:dyDescent="0.25">
      <c r="A9" s="109" t="s">
        <v>1</v>
      </c>
      <c r="C9" s="6"/>
      <c r="F9" s="109" t="s">
        <v>0</v>
      </c>
      <c r="G9" s="188"/>
      <c r="H9" s="189"/>
      <c r="I9" s="190"/>
    </row>
    <row r="10" spans="1:15" ht="15" customHeight="1" x14ac:dyDescent="0.25">
      <c r="F10" s="109"/>
      <c r="G10" s="191"/>
      <c r="H10" s="192"/>
      <c r="I10" s="193"/>
    </row>
    <row r="11" spans="1:15" ht="15" customHeight="1" x14ac:dyDescent="0.25">
      <c r="A11" s="109" t="s">
        <v>139</v>
      </c>
      <c r="C11" s="23"/>
      <c r="D11" s="1" t="s">
        <v>264</v>
      </c>
      <c r="F11" s="113"/>
      <c r="G11" s="191"/>
      <c r="H11" s="192"/>
      <c r="I11" s="193"/>
    </row>
    <row r="12" spans="1:15" ht="15" customHeight="1" x14ac:dyDescent="0.25">
      <c r="F12" s="114"/>
      <c r="G12" s="191"/>
      <c r="H12" s="192"/>
      <c r="I12" s="193"/>
    </row>
    <row r="13" spans="1:15" ht="15" customHeight="1" x14ac:dyDescent="0.25">
      <c r="G13" s="194"/>
      <c r="H13" s="195"/>
      <c r="I13" s="196"/>
    </row>
    <row r="15" spans="1:15" x14ac:dyDescent="0.25">
      <c r="A15" s="108" t="s">
        <v>15</v>
      </c>
      <c r="B15" s="108"/>
      <c r="C15" s="108"/>
      <c r="D15" s="108"/>
      <c r="E15" s="108"/>
      <c r="F15" s="108"/>
      <c r="G15" s="108"/>
      <c r="H15" s="108"/>
      <c r="I15" s="108"/>
    </row>
    <row r="17" spans="1:9" x14ac:dyDescent="0.25">
      <c r="A17" s="7" t="s">
        <v>7</v>
      </c>
      <c r="B17" s="7"/>
      <c r="C17" s="7"/>
      <c r="D17" s="7"/>
      <c r="E17" s="7"/>
      <c r="F17" s="7"/>
      <c r="G17" s="58">
        <f>H17-1</f>
        <v>2023</v>
      </c>
      <c r="H17" s="58">
        <f>I17-1</f>
        <v>2024</v>
      </c>
      <c r="I17" s="58">
        <f>I7-2</f>
        <v>2025</v>
      </c>
    </row>
    <row r="18" spans="1:9" x14ac:dyDescent="0.25">
      <c r="A18" s="30" t="s">
        <v>8</v>
      </c>
      <c r="B18" s="9"/>
      <c r="C18" s="9"/>
      <c r="D18" s="9"/>
      <c r="E18" s="9"/>
      <c r="F18" s="10"/>
      <c r="G18" s="64"/>
      <c r="H18" s="64"/>
      <c r="I18" s="64"/>
    </row>
    <row r="19" spans="1:9" x14ac:dyDescent="0.25">
      <c r="A19" s="30" t="s">
        <v>9</v>
      </c>
      <c r="B19" s="9"/>
      <c r="C19" s="9"/>
      <c r="D19" s="9"/>
      <c r="E19" s="9"/>
      <c r="F19" s="10"/>
      <c r="G19" s="64"/>
      <c r="H19" s="64"/>
      <c r="I19" s="64"/>
    </row>
    <row r="21" spans="1:9" x14ac:dyDescent="0.25">
      <c r="A21" s="7" t="str">
        <f>"Bilanz per 31.12."&amp;I7-2</f>
        <v>Bilanz per 31.12.2025</v>
      </c>
      <c r="B21" s="116"/>
      <c r="C21" s="116"/>
      <c r="D21" s="116"/>
      <c r="E21" s="116"/>
      <c r="F21" s="116"/>
      <c r="G21" s="116"/>
      <c r="H21" s="116"/>
      <c r="I21" s="116"/>
    </row>
    <row r="22" spans="1:9" x14ac:dyDescent="0.25">
      <c r="A22" s="83">
        <v>100</v>
      </c>
      <c r="B22" s="9" t="s">
        <v>2</v>
      </c>
      <c r="C22" s="9"/>
      <c r="D22" s="9"/>
      <c r="E22" s="9"/>
      <c r="F22" s="9"/>
      <c r="G22" s="9"/>
      <c r="H22" s="10"/>
      <c r="I22" s="64"/>
    </row>
    <row r="23" spans="1:9" x14ac:dyDescent="0.25">
      <c r="A23" s="83">
        <v>102</v>
      </c>
      <c r="B23" s="9" t="s">
        <v>3</v>
      </c>
      <c r="C23" s="9"/>
      <c r="D23" s="9"/>
      <c r="E23" s="9"/>
      <c r="F23" s="9"/>
      <c r="G23" s="9"/>
      <c r="H23" s="10"/>
      <c r="I23" s="64"/>
    </row>
    <row r="24" spans="1:9" x14ac:dyDescent="0.25">
      <c r="A24" s="83">
        <v>201</v>
      </c>
      <c r="B24" s="9" t="s">
        <v>4</v>
      </c>
      <c r="C24" s="9"/>
      <c r="D24" s="9"/>
      <c r="E24" s="9"/>
      <c r="F24" s="9"/>
      <c r="G24" s="9"/>
      <c r="H24" s="10"/>
      <c r="I24" s="64"/>
    </row>
    <row r="25" spans="1:9" x14ac:dyDescent="0.25">
      <c r="A25" s="30" t="s">
        <v>5</v>
      </c>
      <c r="B25" s="9"/>
      <c r="C25" s="9"/>
      <c r="D25" s="9"/>
      <c r="E25" s="9"/>
      <c r="F25" s="9"/>
      <c r="G25" s="9"/>
      <c r="H25" s="10"/>
      <c r="I25" s="59">
        <f>I22+I23-I24</f>
        <v>0</v>
      </c>
    </row>
    <row r="26" spans="1:9" x14ac:dyDescent="0.25">
      <c r="A26" s="30" t="s">
        <v>6</v>
      </c>
      <c r="B26" s="9"/>
      <c r="C26" s="9"/>
      <c r="D26" s="9"/>
      <c r="E26" s="9"/>
      <c r="F26" s="9"/>
      <c r="G26" s="9"/>
      <c r="H26" s="10"/>
      <c r="I26" s="64"/>
    </row>
    <row r="28" spans="1:9" x14ac:dyDescent="0.25">
      <c r="A28" s="7" t="str">
        <f>"Eigenkapital per 31.12." &amp; I7-2</f>
        <v>Eigenkapital per 31.12.2025</v>
      </c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83">
        <v>29500.01</v>
      </c>
      <c r="B29" s="9" t="s">
        <v>19</v>
      </c>
      <c r="C29" s="9"/>
      <c r="D29" s="9"/>
      <c r="E29" s="9" t="s">
        <v>179</v>
      </c>
      <c r="F29" s="86"/>
      <c r="G29" s="9"/>
      <c r="H29" s="9"/>
      <c r="I29" s="64"/>
    </row>
    <row r="30" spans="1:9" x14ac:dyDescent="0.25">
      <c r="A30" s="83">
        <v>299</v>
      </c>
      <c r="B30" s="9" t="s">
        <v>20</v>
      </c>
      <c r="C30" s="9"/>
      <c r="D30" s="9"/>
      <c r="E30" s="9"/>
      <c r="F30" s="9"/>
      <c r="G30" s="9"/>
      <c r="H30" s="9"/>
      <c r="I30" s="64"/>
    </row>
    <row r="32" spans="1:9" x14ac:dyDescent="0.25">
      <c r="A32" s="7" t="str">
        <f>"Kredite und Darlehen per 31.12." &amp; I7-2</f>
        <v>Kredite und Darlehen per 31.12.2025</v>
      </c>
      <c r="B32" s="7"/>
      <c r="C32" s="7"/>
      <c r="D32" s="116"/>
      <c r="E32" s="116"/>
      <c r="F32" s="116"/>
      <c r="G32" s="116"/>
      <c r="H32" s="116"/>
      <c r="I32" s="116"/>
    </row>
    <row r="33" spans="1:9" x14ac:dyDescent="0.25">
      <c r="A33" s="30" t="s">
        <v>229</v>
      </c>
      <c r="B33" s="9"/>
      <c r="C33" s="9"/>
      <c r="D33" s="9"/>
      <c r="E33" s="9"/>
      <c r="F33" s="9"/>
      <c r="G33" s="9"/>
      <c r="H33" s="10"/>
      <c r="I33" s="64"/>
    </row>
  </sheetData>
  <sheetProtection sheet="1" objects="1" scenarios="1"/>
  <mergeCells count="1">
    <mergeCell ref="G9:I13"/>
  </mergeCells>
  <pageMargins left="0.7" right="0.7" top="0.78740157499999996" bottom="0.78740157499999996" header="0.3" footer="0.3"/>
  <pageSetup paperSize="9" scale="81" orientation="portrait" r:id="rId1"/>
  <ignoredErrors>
    <ignoredError sqref="G17:I17 I25 I7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A513-EED7-4BCF-A403-C14E71425F21}">
  <sheetPr codeName="Tabelle10">
    <tabColor rgb="FFC00000"/>
  </sheetPr>
  <dimension ref="A1:S248"/>
  <sheetViews>
    <sheetView showGridLines="0" zoomScale="80" zoomScaleNormal="80" workbookViewId="0">
      <pane ySplit="2" topLeftCell="A3" activePane="bottomLeft" state="frozen"/>
      <selection pane="bottomLeft" activeCell="J231" sqref="J231"/>
    </sheetView>
  </sheetViews>
  <sheetFormatPr baseColWidth="10" defaultColWidth="10" defaultRowHeight="14.25" outlineLevelRow="1" x14ac:dyDescent="0.25"/>
  <cols>
    <col min="1" max="1" width="9.25" style="31" customWidth="1"/>
    <col min="2" max="2" width="52.75" style="31" bestFit="1" customWidth="1"/>
    <col min="3" max="4" width="11.5" style="31" customWidth="1"/>
    <col min="5" max="16384" width="10" style="31"/>
  </cols>
  <sheetData>
    <row r="1" spans="1:19" ht="25.5" x14ac:dyDescent="0.5">
      <c r="A1" s="48" t="s">
        <v>223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4" spans="1:19" x14ac:dyDescent="0.25">
      <c r="A4" s="50" t="s">
        <v>210</v>
      </c>
      <c r="B4" s="51"/>
      <c r="C4" s="52"/>
      <c r="D4" s="52"/>
      <c r="E4" s="53"/>
    </row>
    <row r="5" spans="1:19" x14ac:dyDescent="0.25">
      <c r="C5" s="93" t="s">
        <v>145</v>
      </c>
      <c r="D5" s="93" t="s">
        <v>220</v>
      </c>
      <c r="E5" s="93" t="s">
        <v>153</v>
      </c>
      <c r="S5" s="32"/>
    </row>
    <row r="6" spans="1:19" x14ac:dyDescent="0.25">
      <c r="B6" s="39" t="s">
        <v>211</v>
      </c>
      <c r="C6" s="94" t="s">
        <v>147</v>
      </c>
      <c r="D6" s="94" t="s">
        <v>17</v>
      </c>
      <c r="E6" s="94" t="s">
        <v>148</v>
      </c>
      <c r="F6" s="40">
        <f>Investitionsplan!K5</f>
        <v>2026</v>
      </c>
      <c r="G6" s="40">
        <f>F6+1</f>
        <v>2027</v>
      </c>
      <c r="H6" s="40">
        <f t="shared" ref="H6:O6" si="0">G6+1</f>
        <v>2028</v>
      </c>
      <c r="I6" s="40">
        <f t="shared" si="0"/>
        <v>2029</v>
      </c>
      <c r="J6" s="40">
        <f t="shared" si="0"/>
        <v>2030</v>
      </c>
      <c r="K6" s="40">
        <f t="shared" si="0"/>
        <v>2031</v>
      </c>
      <c r="L6" s="40">
        <f t="shared" si="0"/>
        <v>2032</v>
      </c>
      <c r="M6" s="40">
        <f t="shared" si="0"/>
        <v>2033</v>
      </c>
      <c r="N6" s="40">
        <f t="shared" si="0"/>
        <v>2034</v>
      </c>
      <c r="O6" s="40">
        <f t="shared" si="0"/>
        <v>2035</v>
      </c>
      <c r="P6" s="40">
        <f t="shared" ref="P6" si="1">O6+1</f>
        <v>2036</v>
      </c>
      <c r="S6" s="32"/>
    </row>
    <row r="7" spans="1:19" hidden="1" outlineLevel="1" x14ac:dyDescent="0.25">
      <c r="B7" s="97" t="str">
        <f>IF(Investitionsplan!A7="Nein",Investitionsplan!E7,"")</f>
        <v/>
      </c>
      <c r="C7" s="98" t="str">
        <f>IF(Investitionsplan!A7="Nein",Investitionsplan!G7,"")</f>
        <v/>
      </c>
      <c r="D7" s="98" t="str">
        <f>IF(Investitionsplan!A7="Nein",Investitionsplan!V7,"")</f>
        <v/>
      </c>
      <c r="E7" s="98" t="str">
        <f>IF(Investitionsplan!A7="Nein",Investitionsplan!H7,"")</f>
        <v/>
      </c>
      <c r="F7" s="45">
        <f>IF(NOT($B7=""),IF(AND(F$6&gt;$E7,(F$6-$C7)&lt;=$E7),$D7/$C7,0),0)</f>
        <v>0</v>
      </c>
      <c r="G7" s="45">
        <f t="shared" ref="G7:P24" si="2">IF(NOT($B7=""),IF(AND(G$6&gt;$E7,(G$6-$C7)&lt;=$E7),$D7/$C7,0),0)</f>
        <v>0</v>
      </c>
      <c r="H7" s="45">
        <f t="shared" si="2"/>
        <v>0</v>
      </c>
      <c r="I7" s="45">
        <f t="shared" si="2"/>
        <v>0</v>
      </c>
      <c r="J7" s="45">
        <f t="shared" si="2"/>
        <v>0</v>
      </c>
      <c r="K7" s="45">
        <f t="shared" si="2"/>
        <v>0</v>
      </c>
      <c r="L7" s="45">
        <f t="shared" si="2"/>
        <v>0</v>
      </c>
      <c r="M7" s="45">
        <f t="shared" si="2"/>
        <v>0</v>
      </c>
      <c r="N7" s="45">
        <f t="shared" si="2"/>
        <v>0</v>
      </c>
      <c r="O7" s="45">
        <f t="shared" si="2"/>
        <v>0</v>
      </c>
      <c r="P7" s="45">
        <f t="shared" si="2"/>
        <v>0</v>
      </c>
      <c r="S7" s="32"/>
    </row>
    <row r="8" spans="1:19" hidden="1" outlineLevel="1" x14ac:dyDescent="0.25">
      <c r="B8" s="97" t="str">
        <f>IF(Investitionsplan!A8="Nein",Investitionsplan!E8,"")</f>
        <v/>
      </c>
      <c r="C8" s="98" t="str">
        <f>IF(Investitionsplan!A8="Nein",Investitionsplan!G8,"")</f>
        <v/>
      </c>
      <c r="D8" s="98" t="str">
        <f>IF(Investitionsplan!A8="Nein",Investitionsplan!V8,"")</f>
        <v/>
      </c>
      <c r="E8" s="98" t="str">
        <f>IF(Investitionsplan!A8="Nein",Investitionsplan!H8,"")</f>
        <v/>
      </c>
      <c r="F8" s="45">
        <f t="shared" ref="F8:F14" si="3">IF(NOT($B8=""),IF(AND(F$6&gt;$E8,(F$6-$C8)&lt;=$E8),$D8/$C8,0),0)</f>
        <v>0</v>
      </c>
      <c r="G8" s="45">
        <f t="shared" si="2"/>
        <v>0</v>
      </c>
      <c r="H8" s="45">
        <f t="shared" si="2"/>
        <v>0</v>
      </c>
      <c r="I8" s="45">
        <f t="shared" si="2"/>
        <v>0</v>
      </c>
      <c r="J8" s="45">
        <f t="shared" si="2"/>
        <v>0</v>
      </c>
      <c r="K8" s="45">
        <f t="shared" si="2"/>
        <v>0</v>
      </c>
      <c r="L8" s="45">
        <f t="shared" si="2"/>
        <v>0</v>
      </c>
      <c r="M8" s="45">
        <f t="shared" si="2"/>
        <v>0</v>
      </c>
      <c r="N8" s="45">
        <f t="shared" si="2"/>
        <v>0</v>
      </c>
      <c r="O8" s="45">
        <f t="shared" si="2"/>
        <v>0</v>
      </c>
      <c r="P8" s="45">
        <f t="shared" si="2"/>
        <v>0</v>
      </c>
      <c r="S8" s="32"/>
    </row>
    <row r="9" spans="1:19" hidden="1" outlineLevel="1" x14ac:dyDescent="0.25">
      <c r="B9" s="97" t="str">
        <f>IF(Investitionsplan!A9="Nein",Investitionsplan!E9,"")</f>
        <v/>
      </c>
      <c r="C9" s="98" t="str">
        <f>IF(Investitionsplan!A9="Nein",Investitionsplan!G9,"")</f>
        <v/>
      </c>
      <c r="D9" s="98" t="str">
        <f>IF(Investitionsplan!A9="Nein",Investitionsplan!V9,"")</f>
        <v/>
      </c>
      <c r="E9" s="98" t="str">
        <f>IF(Investitionsplan!A9="Nein",Investitionsplan!H9,"")</f>
        <v/>
      </c>
      <c r="F9" s="45">
        <f t="shared" si="3"/>
        <v>0</v>
      </c>
      <c r="G9" s="45">
        <f t="shared" si="2"/>
        <v>0</v>
      </c>
      <c r="H9" s="45">
        <f t="shared" si="2"/>
        <v>0</v>
      </c>
      <c r="I9" s="45">
        <f t="shared" si="2"/>
        <v>0</v>
      </c>
      <c r="J9" s="45">
        <f t="shared" si="2"/>
        <v>0</v>
      </c>
      <c r="K9" s="45">
        <f t="shared" si="2"/>
        <v>0</v>
      </c>
      <c r="L9" s="45">
        <f t="shared" si="2"/>
        <v>0</v>
      </c>
      <c r="M9" s="45">
        <f t="shared" si="2"/>
        <v>0</v>
      </c>
      <c r="N9" s="45">
        <f t="shared" si="2"/>
        <v>0</v>
      </c>
      <c r="O9" s="45">
        <f t="shared" si="2"/>
        <v>0</v>
      </c>
      <c r="P9" s="45">
        <f t="shared" si="2"/>
        <v>0</v>
      </c>
      <c r="S9" s="32"/>
    </row>
    <row r="10" spans="1:19" hidden="1" outlineLevel="1" x14ac:dyDescent="0.25">
      <c r="B10" s="97" t="str">
        <f>IF(Investitionsplan!A10="Nein",Investitionsplan!E10,"")</f>
        <v/>
      </c>
      <c r="C10" s="98" t="str">
        <f>IF(Investitionsplan!A10="Nein",Investitionsplan!G10,"")</f>
        <v/>
      </c>
      <c r="D10" s="98" t="str">
        <f>IF(Investitionsplan!A10="Nein",Investitionsplan!V10,"")</f>
        <v/>
      </c>
      <c r="E10" s="98" t="str">
        <f>IF(Investitionsplan!A10="Nein",Investitionsplan!H10,"")</f>
        <v/>
      </c>
      <c r="F10" s="45">
        <f t="shared" si="3"/>
        <v>0</v>
      </c>
      <c r="G10" s="45">
        <f t="shared" si="2"/>
        <v>0</v>
      </c>
      <c r="H10" s="45">
        <f t="shared" si="2"/>
        <v>0</v>
      </c>
      <c r="I10" s="45">
        <f t="shared" si="2"/>
        <v>0</v>
      </c>
      <c r="J10" s="45">
        <f t="shared" si="2"/>
        <v>0</v>
      </c>
      <c r="K10" s="45">
        <f t="shared" si="2"/>
        <v>0</v>
      </c>
      <c r="L10" s="45">
        <f t="shared" si="2"/>
        <v>0</v>
      </c>
      <c r="M10" s="45">
        <f t="shared" si="2"/>
        <v>0</v>
      </c>
      <c r="N10" s="45">
        <f t="shared" si="2"/>
        <v>0</v>
      </c>
      <c r="O10" s="45">
        <f t="shared" si="2"/>
        <v>0</v>
      </c>
      <c r="P10" s="45">
        <f t="shared" si="2"/>
        <v>0</v>
      </c>
      <c r="S10" s="32"/>
    </row>
    <row r="11" spans="1:19" hidden="1" outlineLevel="1" x14ac:dyDescent="0.25">
      <c r="B11" s="97" t="str">
        <f>IF(Investitionsplan!A11="Nein",Investitionsplan!E11,"")</f>
        <v/>
      </c>
      <c r="C11" s="98" t="str">
        <f>IF(Investitionsplan!A11="Nein",Investitionsplan!G11,"")</f>
        <v/>
      </c>
      <c r="D11" s="98" t="str">
        <f>IF(Investitionsplan!A11="Nein",Investitionsplan!V11,"")</f>
        <v/>
      </c>
      <c r="E11" s="98" t="str">
        <f>IF(Investitionsplan!A11="Nein",Investitionsplan!H11,"")</f>
        <v/>
      </c>
      <c r="F11" s="45">
        <f t="shared" si="3"/>
        <v>0</v>
      </c>
      <c r="G11" s="45">
        <f t="shared" si="2"/>
        <v>0</v>
      </c>
      <c r="H11" s="45">
        <f t="shared" si="2"/>
        <v>0</v>
      </c>
      <c r="I11" s="45">
        <f t="shared" si="2"/>
        <v>0</v>
      </c>
      <c r="J11" s="45">
        <f t="shared" si="2"/>
        <v>0</v>
      </c>
      <c r="K11" s="45">
        <f t="shared" si="2"/>
        <v>0</v>
      </c>
      <c r="L11" s="45">
        <f t="shared" si="2"/>
        <v>0</v>
      </c>
      <c r="M11" s="45">
        <f t="shared" si="2"/>
        <v>0</v>
      </c>
      <c r="N11" s="45">
        <f t="shared" si="2"/>
        <v>0</v>
      </c>
      <c r="O11" s="45">
        <f t="shared" si="2"/>
        <v>0</v>
      </c>
      <c r="P11" s="45">
        <f t="shared" si="2"/>
        <v>0</v>
      </c>
      <c r="S11" s="32"/>
    </row>
    <row r="12" spans="1:19" hidden="1" outlineLevel="1" x14ac:dyDescent="0.25">
      <c r="B12" s="97" t="str">
        <f>IF(Investitionsplan!A12="Nein",Investitionsplan!E12,"")</f>
        <v/>
      </c>
      <c r="C12" s="98" t="str">
        <f>IF(Investitionsplan!A12="Nein",Investitionsplan!G12,"")</f>
        <v/>
      </c>
      <c r="D12" s="98" t="str">
        <f>IF(Investitionsplan!A12="Nein",Investitionsplan!V12,"")</f>
        <v/>
      </c>
      <c r="E12" s="98" t="str">
        <f>IF(Investitionsplan!A12="Nein",Investitionsplan!H12,"")</f>
        <v/>
      </c>
      <c r="F12" s="45">
        <f t="shared" si="3"/>
        <v>0</v>
      </c>
      <c r="G12" s="45">
        <f t="shared" si="2"/>
        <v>0</v>
      </c>
      <c r="H12" s="45">
        <f t="shared" si="2"/>
        <v>0</v>
      </c>
      <c r="I12" s="45">
        <f t="shared" si="2"/>
        <v>0</v>
      </c>
      <c r="J12" s="45">
        <f t="shared" si="2"/>
        <v>0</v>
      </c>
      <c r="K12" s="45">
        <f t="shared" si="2"/>
        <v>0</v>
      </c>
      <c r="L12" s="45">
        <f t="shared" si="2"/>
        <v>0</v>
      </c>
      <c r="M12" s="45">
        <f t="shared" si="2"/>
        <v>0</v>
      </c>
      <c r="N12" s="45">
        <f t="shared" si="2"/>
        <v>0</v>
      </c>
      <c r="O12" s="45">
        <f t="shared" si="2"/>
        <v>0</v>
      </c>
      <c r="P12" s="45">
        <f t="shared" si="2"/>
        <v>0</v>
      </c>
      <c r="S12" s="32"/>
    </row>
    <row r="13" spans="1:19" hidden="1" outlineLevel="1" x14ac:dyDescent="0.25">
      <c r="B13" s="97" t="str">
        <f>IF(Investitionsplan!A13="Nein",Investitionsplan!E13,"")</f>
        <v/>
      </c>
      <c r="C13" s="98" t="str">
        <f>IF(Investitionsplan!A13="Nein",Investitionsplan!G13,"")</f>
        <v/>
      </c>
      <c r="D13" s="98" t="str">
        <f>IF(Investitionsplan!A13="Nein",Investitionsplan!V13,"")</f>
        <v/>
      </c>
      <c r="E13" s="98" t="str">
        <f>IF(Investitionsplan!A13="Nein",Investitionsplan!H13,"")</f>
        <v/>
      </c>
      <c r="F13" s="45">
        <f t="shared" si="3"/>
        <v>0</v>
      </c>
      <c r="G13" s="45">
        <f t="shared" si="2"/>
        <v>0</v>
      </c>
      <c r="H13" s="45">
        <f t="shared" si="2"/>
        <v>0</v>
      </c>
      <c r="I13" s="45">
        <f t="shared" si="2"/>
        <v>0</v>
      </c>
      <c r="J13" s="45">
        <f t="shared" si="2"/>
        <v>0</v>
      </c>
      <c r="K13" s="45">
        <f t="shared" si="2"/>
        <v>0</v>
      </c>
      <c r="L13" s="45">
        <f t="shared" si="2"/>
        <v>0</v>
      </c>
      <c r="M13" s="45">
        <f t="shared" si="2"/>
        <v>0</v>
      </c>
      <c r="N13" s="45">
        <f t="shared" si="2"/>
        <v>0</v>
      </c>
      <c r="O13" s="45">
        <f t="shared" si="2"/>
        <v>0</v>
      </c>
      <c r="P13" s="45">
        <f t="shared" si="2"/>
        <v>0</v>
      </c>
      <c r="S13" s="32"/>
    </row>
    <row r="14" spans="1:19" hidden="1" outlineLevel="1" x14ac:dyDescent="0.25">
      <c r="B14" s="97" t="str">
        <f>IF(Investitionsplan!A14="Nein",Investitionsplan!E14,"")</f>
        <v/>
      </c>
      <c r="C14" s="98" t="str">
        <f>IF(Investitionsplan!A14="Nein",Investitionsplan!G14,"")</f>
        <v/>
      </c>
      <c r="D14" s="98" t="str">
        <f>IF(Investitionsplan!A14="Nein",Investitionsplan!V14,"")</f>
        <v/>
      </c>
      <c r="E14" s="98" t="str">
        <f>IF(Investitionsplan!A14="Nein",Investitionsplan!H14,"")</f>
        <v/>
      </c>
      <c r="F14" s="45">
        <f t="shared" si="3"/>
        <v>0</v>
      </c>
      <c r="G14" s="45">
        <f t="shared" si="2"/>
        <v>0</v>
      </c>
      <c r="H14" s="45">
        <f t="shared" si="2"/>
        <v>0</v>
      </c>
      <c r="I14" s="45">
        <f t="shared" si="2"/>
        <v>0</v>
      </c>
      <c r="J14" s="45">
        <f t="shared" si="2"/>
        <v>0</v>
      </c>
      <c r="K14" s="45">
        <f t="shared" si="2"/>
        <v>0</v>
      </c>
      <c r="L14" s="45">
        <f t="shared" si="2"/>
        <v>0</v>
      </c>
      <c r="M14" s="45">
        <f t="shared" si="2"/>
        <v>0</v>
      </c>
      <c r="N14" s="45">
        <f t="shared" si="2"/>
        <v>0</v>
      </c>
      <c r="O14" s="45">
        <f t="shared" si="2"/>
        <v>0</v>
      </c>
      <c r="P14" s="45">
        <f t="shared" si="2"/>
        <v>0</v>
      </c>
      <c r="S14" s="32"/>
    </row>
    <row r="15" spans="1:19" hidden="1" outlineLevel="1" x14ac:dyDescent="0.25">
      <c r="B15" s="97" t="str">
        <f>IF(Investitionsplan!A15="Nein",Investitionsplan!E15,"")</f>
        <v/>
      </c>
      <c r="C15" s="98" t="str">
        <f>IF(Investitionsplan!A15="Nein",Investitionsplan!G15,"")</f>
        <v/>
      </c>
      <c r="D15" s="98" t="str">
        <f>IF(Investitionsplan!A15="Nein",Investitionsplan!V15,"")</f>
        <v/>
      </c>
      <c r="E15" s="98" t="str">
        <f>IF(Investitionsplan!A15="Nein",Investitionsplan!H15,"")</f>
        <v/>
      </c>
      <c r="F15" s="45">
        <f t="shared" ref="F15:P69" si="4">IF(NOT($B15=""),IF(AND(F$6&gt;$E15,(F$6-$C15)&lt;=$E15),$D15/$C15,0),0)</f>
        <v>0</v>
      </c>
      <c r="G15" s="45">
        <f t="shared" si="2"/>
        <v>0</v>
      </c>
      <c r="H15" s="45">
        <f t="shared" si="2"/>
        <v>0</v>
      </c>
      <c r="I15" s="45">
        <f t="shared" si="2"/>
        <v>0</v>
      </c>
      <c r="J15" s="45">
        <f t="shared" si="2"/>
        <v>0</v>
      </c>
      <c r="K15" s="45">
        <f t="shared" si="2"/>
        <v>0</v>
      </c>
      <c r="L15" s="45">
        <f t="shared" si="2"/>
        <v>0</v>
      </c>
      <c r="M15" s="45">
        <f t="shared" si="2"/>
        <v>0</v>
      </c>
      <c r="N15" s="45">
        <f t="shared" si="2"/>
        <v>0</v>
      </c>
      <c r="O15" s="45">
        <f t="shared" si="2"/>
        <v>0</v>
      </c>
      <c r="P15" s="45">
        <f t="shared" si="2"/>
        <v>0</v>
      </c>
      <c r="S15" s="32"/>
    </row>
    <row r="16" spans="1:19" hidden="1" outlineLevel="1" x14ac:dyDescent="0.25">
      <c r="B16" s="97" t="str">
        <f>IF(Investitionsplan!A16="Nein",Investitionsplan!E16,"")</f>
        <v/>
      </c>
      <c r="C16" s="98" t="str">
        <f>IF(Investitionsplan!A16="Nein",Investitionsplan!G16,"")</f>
        <v/>
      </c>
      <c r="D16" s="98" t="str">
        <f>IF(Investitionsplan!A16="Nein",Investitionsplan!V16,"")</f>
        <v/>
      </c>
      <c r="E16" s="98" t="str">
        <f>IF(Investitionsplan!A16="Nein",Investitionsplan!H16,"")</f>
        <v/>
      </c>
      <c r="F16" s="45">
        <f t="shared" si="4"/>
        <v>0</v>
      </c>
      <c r="G16" s="45">
        <f t="shared" si="2"/>
        <v>0</v>
      </c>
      <c r="H16" s="45">
        <f t="shared" si="2"/>
        <v>0</v>
      </c>
      <c r="I16" s="45">
        <f t="shared" si="2"/>
        <v>0</v>
      </c>
      <c r="J16" s="45">
        <f t="shared" si="2"/>
        <v>0</v>
      </c>
      <c r="K16" s="45">
        <f t="shared" si="2"/>
        <v>0</v>
      </c>
      <c r="L16" s="45">
        <f t="shared" si="2"/>
        <v>0</v>
      </c>
      <c r="M16" s="45">
        <f t="shared" si="2"/>
        <v>0</v>
      </c>
      <c r="N16" s="45">
        <f t="shared" si="2"/>
        <v>0</v>
      </c>
      <c r="O16" s="45">
        <f t="shared" si="2"/>
        <v>0</v>
      </c>
      <c r="P16" s="45">
        <f t="shared" si="2"/>
        <v>0</v>
      </c>
      <c r="S16" s="32"/>
    </row>
    <row r="17" spans="2:19" hidden="1" outlineLevel="1" x14ac:dyDescent="0.25">
      <c r="B17" s="97" t="str">
        <f>IF(Investitionsplan!A17="Nein",Investitionsplan!E17,"")</f>
        <v/>
      </c>
      <c r="C17" s="98" t="str">
        <f>IF(Investitionsplan!A17="Nein",Investitionsplan!G17,"")</f>
        <v/>
      </c>
      <c r="D17" s="98" t="str">
        <f>IF(Investitionsplan!A17="Nein",Investitionsplan!V17,"")</f>
        <v/>
      </c>
      <c r="E17" s="98" t="str">
        <f>IF(Investitionsplan!A17="Nein",Investitionsplan!H17,"")</f>
        <v/>
      </c>
      <c r="F17" s="45">
        <f t="shared" si="4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5">
        <f t="shared" si="2"/>
        <v>0</v>
      </c>
      <c r="N17" s="45">
        <f t="shared" si="2"/>
        <v>0</v>
      </c>
      <c r="O17" s="45">
        <f t="shared" si="2"/>
        <v>0</v>
      </c>
      <c r="P17" s="45">
        <f t="shared" si="2"/>
        <v>0</v>
      </c>
      <c r="S17" s="32"/>
    </row>
    <row r="18" spans="2:19" hidden="1" outlineLevel="1" x14ac:dyDescent="0.25">
      <c r="B18" s="97" t="str">
        <f>IF(Investitionsplan!A18="Nein",Investitionsplan!E18,"")</f>
        <v/>
      </c>
      <c r="C18" s="98" t="str">
        <f>IF(Investitionsplan!A18="Nein",Investitionsplan!G18,"")</f>
        <v/>
      </c>
      <c r="D18" s="98" t="str">
        <f>IF(Investitionsplan!A18="Nein",Investitionsplan!V18,"")</f>
        <v/>
      </c>
      <c r="E18" s="98" t="str">
        <f>IF(Investitionsplan!A18="Nein",Investitionsplan!H18,"")</f>
        <v/>
      </c>
      <c r="F18" s="45">
        <f t="shared" si="4"/>
        <v>0</v>
      </c>
      <c r="G18" s="45">
        <f t="shared" si="2"/>
        <v>0</v>
      </c>
      <c r="H18" s="45">
        <f t="shared" si="2"/>
        <v>0</v>
      </c>
      <c r="I18" s="45">
        <f t="shared" si="2"/>
        <v>0</v>
      </c>
      <c r="J18" s="45">
        <f t="shared" si="2"/>
        <v>0</v>
      </c>
      <c r="K18" s="45">
        <f t="shared" si="2"/>
        <v>0</v>
      </c>
      <c r="L18" s="45">
        <f t="shared" si="2"/>
        <v>0</v>
      </c>
      <c r="M18" s="45">
        <f t="shared" si="2"/>
        <v>0</v>
      </c>
      <c r="N18" s="45">
        <f t="shared" si="2"/>
        <v>0</v>
      </c>
      <c r="O18" s="45">
        <f t="shared" si="2"/>
        <v>0</v>
      </c>
      <c r="P18" s="45">
        <f t="shared" si="2"/>
        <v>0</v>
      </c>
      <c r="S18" s="32"/>
    </row>
    <row r="19" spans="2:19" hidden="1" outlineLevel="1" x14ac:dyDescent="0.25">
      <c r="B19" s="97" t="str">
        <f>IF(Investitionsplan!A19="Nein",Investitionsplan!E19,"")</f>
        <v/>
      </c>
      <c r="C19" s="98" t="str">
        <f>IF(Investitionsplan!A19="Nein",Investitionsplan!G19,"")</f>
        <v/>
      </c>
      <c r="D19" s="98" t="str">
        <f>IF(Investitionsplan!A19="Nein",Investitionsplan!V19,"")</f>
        <v/>
      </c>
      <c r="E19" s="98" t="str">
        <f>IF(Investitionsplan!A19="Nein",Investitionsplan!H19,"")</f>
        <v/>
      </c>
      <c r="F19" s="45">
        <f t="shared" si="4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5">
        <f t="shared" si="2"/>
        <v>0</v>
      </c>
      <c r="K19" s="45">
        <f t="shared" si="2"/>
        <v>0</v>
      </c>
      <c r="L19" s="45">
        <f t="shared" si="2"/>
        <v>0</v>
      </c>
      <c r="M19" s="45">
        <f t="shared" si="2"/>
        <v>0</v>
      </c>
      <c r="N19" s="45">
        <f t="shared" si="2"/>
        <v>0</v>
      </c>
      <c r="O19" s="45">
        <f t="shared" si="2"/>
        <v>0</v>
      </c>
      <c r="P19" s="45">
        <f t="shared" si="2"/>
        <v>0</v>
      </c>
      <c r="S19" s="32"/>
    </row>
    <row r="20" spans="2:19" hidden="1" outlineLevel="1" x14ac:dyDescent="0.25">
      <c r="B20" s="97" t="str">
        <f>IF(Investitionsplan!A20="Nein",Investitionsplan!E20,"")</f>
        <v/>
      </c>
      <c r="C20" s="98" t="str">
        <f>IF(Investitionsplan!A20="Nein",Investitionsplan!G20,"")</f>
        <v/>
      </c>
      <c r="D20" s="98" t="str">
        <f>IF(Investitionsplan!A20="Nein",Investitionsplan!V20,"")</f>
        <v/>
      </c>
      <c r="E20" s="98" t="str">
        <f>IF(Investitionsplan!A20="Nein",Investitionsplan!H20,"")</f>
        <v/>
      </c>
      <c r="F20" s="45">
        <f t="shared" si="4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5">
        <f t="shared" si="2"/>
        <v>0</v>
      </c>
      <c r="N20" s="45">
        <f t="shared" si="2"/>
        <v>0</v>
      </c>
      <c r="O20" s="45">
        <f t="shared" si="2"/>
        <v>0</v>
      </c>
      <c r="P20" s="45">
        <f t="shared" si="2"/>
        <v>0</v>
      </c>
      <c r="S20" s="32"/>
    </row>
    <row r="21" spans="2:19" hidden="1" outlineLevel="1" x14ac:dyDescent="0.25">
      <c r="B21" s="97" t="str">
        <f>IF(Investitionsplan!A21="Nein",Investitionsplan!E21,"")</f>
        <v/>
      </c>
      <c r="C21" s="98" t="str">
        <f>IF(Investitionsplan!A21="Nein",Investitionsplan!G21,"")</f>
        <v/>
      </c>
      <c r="D21" s="98" t="str">
        <f>IF(Investitionsplan!A21="Nein",Investitionsplan!V21,"")</f>
        <v/>
      </c>
      <c r="E21" s="98" t="str">
        <f>IF(Investitionsplan!A21="Nein",Investitionsplan!H21,"")</f>
        <v/>
      </c>
      <c r="F21" s="45">
        <f t="shared" si="4"/>
        <v>0</v>
      </c>
      <c r="G21" s="45">
        <f t="shared" si="2"/>
        <v>0</v>
      </c>
      <c r="H21" s="45">
        <f t="shared" si="2"/>
        <v>0</v>
      </c>
      <c r="I21" s="45">
        <f t="shared" si="2"/>
        <v>0</v>
      </c>
      <c r="J21" s="45">
        <f t="shared" si="2"/>
        <v>0</v>
      </c>
      <c r="K21" s="45">
        <f t="shared" si="2"/>
        <v>0</v>
      </c>
      <c r="L21" s="45">
        <f t="shared" si="2"/>
        <v>0</v>
      </c>
      <c r="M21" s="45">
        <f t="shared" si="2"/>
        <v>0</v>
      </c>
      <c r="N21" s="45">
        <f t="shared" si="2"/>
        <v>0</v>
      </c>
      <c r="O21" s="45">
        <f t="shared" si="2"/>
        <v>0</v>
      </c>
      <c r="P21" s="45">
        <f t="shared" si="2"/>
        <v>0</v>
      </c>
      <c r="S21" s="32"/>
    </row>
    <row r="22" spans="2:19" hidden="1" outlineLevel="1" x14ac:dyDescent="0.25">
      <c r="B22" s="97" t="str">
        <f>IF(Investitionsplan!A22="Nein",Investitionsplan!E22,"")</f>
        <v/>
      </c>
      <c r="C22" s="98" t="str">
        <f>IF(Investitionsplan!A22="Nein",Investitionsplan!G22,"")</f>
        <v/>
      </c>
      <c r="D22" s="98" t="str">
        <f>IF(Investitionsplan!A22="Nein",Investitionsplan!V22,"")</f>
        <v/>
      </c>
      <c r="E22" s="98" t="str">
        <f>IF(Investitionsplan!A22="Nein",Investitionsplan!H22,"")</f>
        <v/>
      </c>
      <c r="F22" s="45">
        <f t="shared" si="4"/>
        <v>0</v>
      </c>
      <c r="G22" s="45">
        <f t="shared" si="2"/>
        <v>0</v>
      </c>
      <c r="H22" s="45">
        <f t="shared" si="2"/>
        <v>0</v>
      </c>
      <c r="I22" s="45">
        <f t="shared" si="2"/>
        <v>0</v>
      </c>
      <c r="J22" s="45">
        <f t="shared" si="2"/>
        <v>0</v>
      </c>
      <c r="K22" s="45">
        <f t="shared" si="2"/>
        <v>0</v>
      </c>
      <c r="L22" s="45">
        <f t="shared" si="2"/>
        <v>0</v>
      </c>
      <c r="M22" s="45">
        <f t="shared" si="2"/>
        <v>0</v>
      </c>
      <c r="N22" s="45">
        <f t="shared" si="2"/>
        <v>0</v>
      </c>
      <c r="O22" s="45">
        <f t="shared" si="2"/>
        <v>0</v>
      </c>
      <c r="P22" s="45">
        <f t="shared" si="2"/>
        <v>0</v>
      </c>
      <c r="S22" s="32"/>
    </row>
    <row r="23" spans="2:19" hidden="1" outlineLevel="1" x14ac:dyDescent="0.25">
      <c r="B23" s="97" t="str">
        <f>IF(Investitionsplan!A23="Nein",Investitionsplan!E23,"")</f>
        <v/>
      </c>
      <c r="C23" s="98" t="str">
        <f>IF(Investitionsplan!A23="Nein",Investitionsplan!G23,"")</f>
        <v/>
      </c>
      <c r="D23" s="98" t="str">
        <f>IF(Investitionsplan!A23="Nein",Investitionsplan!V23,"")</f>
        <v/>
      </c>
      <c r="E23" s="98" t="str">
        <f>IF(Investitionsplan!A23="Nein",Investitionsplan!H23,"")</f>
        <v/>
      </c>
      <c r="F23" s="45">
        <f t="shared" si="4"/>
        <v>0</v>
      </c>
      <c r="G23" s="45">
        <f t="shared" si="2"/>
        <v>0</v>
      </c>
      <c r="H23" s="45">
        <f t="shared" si="2"/>
        <v>0</v>
      </c>
      <c r="I23" s="45">
        <f t="shared" si="2"/>
        <v>0</v>
      </c>
      <c r="J23" s="45">
        <f t="shared" si="2"/>
        <v>0</v>
      </c>
      <c r="K23" s="45">
        <f t="shared" si="2"/>
        <v>0</v>
      </c>
      <c r="L23" s="45">
        <f t="shared" si="2"/>
        <v>0</v>
      </c>
      <c r="M23" s="45">
        <f t="shared" si="2"/>
        <v>0</v>
      </c>
      <c r="N23" s="45">
        <f t="shared" si="2"/>
        <v>0</v>
      </c>
      <c r="O23" s="45">
        <f t="shared" si="2"/>
        <v>0</v>
      </c>
      <c r="P23" s="45">
        <f t="shared" si="2"/>
        <v>0</v>
      </c>
      <c r="S23" s="32"/>
    </row>
    <row r="24" spans="2:19" hidden="1" outlineLevel="1" x14ac:dyDescent="0.25">
      <c r="B24" s="97" t="str">
        <f>IF(Investitionsplan!A24="Nein",Investitionsplan!E24,"")</f>
        <v/>
      </c>
      <c r="C24" s="98" t="str">
        <f>IF(Investitionsplan!A24="Nein",Investitionsplan!G24,"")</f>
        <v/>
      </c>
      <c r="D24" s="98" t="str">
        <f>IF(Investitionsplan!A24="Nein",Investitionsplan!V24,"")</f>
        <v/>
      </c>
      <c r="E24" s="98" t="str">
        <f>IF(Investitionsplan!A24="Nein",Investitionsplan!H24,"")</f>
        <v/>
      </c>
      <c r="F24" s="45">
        <f t="shared" si="4"/>
        <v>0</v>
      </c>
      <c r="G24" s="45">
        <f t="shared" si="2"/>
        <v>0</v>
      </c>
      <c r="H24" s="45">
        <f t="shared" si="2"/>
        <v>0</v>
      </c>
      <c r="I24" s="45">
        <f t="shared" si="2"/>
        <v>0</v>
      </c>
      <c r="J24" s="45">
        <f t="shared" si="2"/>
        <v>0</v>
      </c>
      <c r="K24" s="45">
        <f t="shared" si="2"/>
        <v>0</v>
      </c>
      <c r="L24" s="45">
        <f t="shared" ref="G24:P49" si="5">IF(NOT($B24=""),IF(AND(L$6&gt;$E24,(L$6-$C24)&lt;=$E24),$D24/$C24,0),0)</f>
        <v>0</v>
      </c>
      <c r="M24" s="45">
        <f t="shared" si="5"/>
        <v>0</v>
      </c>
      <c r="N24" s="45">
        <f t="shared" si="5"/>
        <v>0</v>
      </c>
      <c r="O24" s="45">
        <f t="shared" si="5"/>
        <v>0</v>
      </c>
      <c r="P24" s="45">
        <f t="shared" si="5"/>
        <v>0</v>
      </c>
      <c r="S24" s="32"/>
    </row>
    <row r="25" spans="2:19" hidden="1" outlineLevel="1" x14ac:dyDescent="0.25">
      <c r="B25" s="97" t="str">
        <f>IF(Investitionsplan!A25="Nein",Investitionsplan!E25,"")</f>
        <v/>
      </c>
      <c r="C25" s="98" t="str">
        <f>IF(Investitionsplan!A25="Nein",Investitionsplan!G25,"")</f>
        <v/>
      </c>
      <c r="D25" s="98" t="str">
        <f>IF(Investitionsplan!A25="Nein",Investitionsplan!V25,"")</f>
        <v/>
      </c>
      <c r="E25" s="98" t="str">
        <f>IF(Investitionsplan!A25="Nein",Investitionsplan!H25,"")</f>
        <v/>
      </c>
      <c r="F25" s="45">
        <f t="shared" si="4"/>
        <v>0</v>
      </c>
      <c r="G25" s="45">
        <f t="shared" si="5"/>
        <v>0</v>
      </c>
      <c r="H25" s="45">
        <f t="shared" si="5"/>
        <v>0</v>
      </c>
      <c r="I25" s="45">
        <f t="shared" si="5"/>
        <v>0</v>
      </c>
      <c r="J25" s="45">
        <f t="shared" si="5"/>
        <v>0</v>
      </c>
      <c r="K25" s="45">
        <f t="shared" si="5"/>
        <v>0</v>
      </c>
      <c r="L25" s="45">
        <f t="shared" si="5"/>
        <v>0</v>
      </c>
      <c r="M25" s="45">
        <f t="shared" si="5"/>
        <v>0</v>
      </c>
      <c r="N25" s="45">
        <f t="shared" si="5"/>
        <v>0</v>
      </c>
      <c r="O25" s="45">
        <f t="shared" si="5"/>
        <v>0</v>
      </c>
      <c r="P25" s="45">
        <f t="shared" si="5"/>
        <v>0</v>
      </c>
      <c r="S25" s="32"/>
    </row>
    <row r="26" spans="2:19" hidden="1" outlineLevel="1" x14ac:dyDescent="0.25">
      <c r="B26" s="97" t="str">
        <f>IF(Investitionsplan!A26="Nein",Investitionsplan!E26,"")</f>
        <v/>
      </c>
      <c r="C26" s="98" t="str">
        <f>IF(Investitionsplan!A26="Nein",Investitionsplan!G26,"")</f>
        <v/>
      </c>
      <c r="D26" s="98" t="str">
        <f>IF(Investitionsplan!A26="Nein",Investitionsplan!V26,"")</f>
        <v/>
      </c>
      <c r="E26" s="98" t="str">
        <f>IF(Investitionsplan!A26="Nein",Investitionsplan!H26,"")</f>
        <v/>
      </c>
      <c r="F26" s="45">
        <f t="shared" si="4"/>
        <v>0</v>
      </c>
      <c r="G26" s="45">
        <f t="shared" si="5"/>
        <v>0</v>
      </c>
      <c r="H26" s="45">
        <f t="shared" si="5"/>
        <v>0</v>
      </c>
      <c r="I26" s="45">
        <f t="shared" si="5"/>
        <v>0</v>
      </c>
      <c r="J26" s="45">
        <f t="shared" si="5"/>
        <v>0</v>
      </c>
      <c r="K26" s="45">
        <f t="shared" si="5"/>
        <v>0</v>
      </c>
      <c r="L26" s="45">
        <f t="shared" si="5"/>
        <v>0</v>
      </c>
      <c r="M26" s="45">
        <f t="shared" si="5"/>
        <v>0</v>
      </c>
      <c r="N26" s="45">
        <f t="shared" si="5"/>
        <v>0</v>
      </c>
      <c r="O26" s="45">
        <f t="shared" si="5"/>
        <v>0</v>
      </c>
      <c r="P26" s="45">
        <f t="shared" si="5"/>
        <v>0</v>
      </c>
      <c r="S26" s="32"/>
    </row>
    <row r="27" spans="2:19" hidden="1" outlineLevel="1" x14ac:dyDescent="0.25">
      <c r="B27" s="97" t="str">
        <f>IF(Investitionsplan!A27="Nein",Investitionsplan!E27,"")</f>
        <v/>
      </c>
      <c r="C27" s="98" t="str">
        <f>IF(Investitionsplan!A27="Nein",Investitionsplan!G27,"")</f>
        <v/>
      </c>
      <c r="D27" s="98" t="str">
        <f>IF(Investitionsplan!A27="Nein",Investitionsplan!V27,"")</f>
        <v/>
      </c>
      <c r="E27" s="98" t="str">
        <f>IF(Investitionsplan!A27="Nein",Investitionsplan!H27,"")</f>
        <v/>
      </c>
      <c r="F27" s="45">
        <f t="shared" si="4"/>
        <v>0</v>
      </c>
      <c r="G27" s="45">
        <f t="shared" si="5"/>
        <v>0</v>
      </c>
      <c r="H27" s="45">
        <f t="shared" si="5"/>
        <v>0</v>
      </c>
      <c r="I27" s="45">
        <f t="shared" si="5"/>
        <v>0</v>
      </c>
      <c r="J27" s="45">
        <f t="shared" si="5"/>
        <v>0</v>
      </c>
      <c r="K27" s="45">
        <f t="shared" si="5"/>
        <v>0</v>
      </c>
      <c r="L27" s="45">
        <f t="shared" si="5"/>
        <v>0</v>
      </c>
      <c r="M27" s="45">
        <f t="shared" si="5"/>
        <v>0</v>
      </c>
      <c r="N27" s="45">
        <f t="shared" si="5"/>
        <v>0</v>
      </c>
      <c r="O27" s="45">
        <f t="shared" si="5"/>
        <v>0</v>
      </c>
      <c r="P27" s="45">
        <f t="shared" si="5"/>
        <v>0</v>
      </c>
      <c r="S27" s="32"/>
    </row>
    <row r="28" spans="2:19" hidden="1" outlineLevel="1" x14ac:dyDescent="0.25">
      <c r="B28" s="97" t="str">
        <f>IF(Investitionsplan!A28="Nein",Investitionsplan!E28,"")</f>
        <v/>
      </c>
      <c r="C28" s="98" t="str">
        <f>IF(Investitionsplan!A28="Nein",Investitionsplan!G28,"")</f>
        <v/>
      </c>
      <c r="D28" s="98" t="str">
        <f>IF(Investitionsplan!A28="Nein",Investitionsplan!V28,"")</f>
        <v/>
      </c>
      <c r="E28" s="98" t="str">
        <f>IF(Investitionsplan!A28="Nein",Investitionsplan!H28,"")</f>
        <v/>
      </c>
      <c r="F28" s="45">
        <f t="shared" si="4"/>
        <v>0</v>
      </c>
      <c r="G28" s="45">
        <f t="shared" si="5"/>
        <v>0</v>
      </c>
      <c r="H28" s="45">
        <f t="shared" si="5"/>
        <v>0</v>
      </c>
      <c r="I28" s="45">
        <f t="shared" si="5"/>
        <v>0</v>
      </c>
      <c r="J28" s="45">
        <f t="shared" si="5"/>
        <v>0</v>
      </c>
      <c r="K28" s="45">
        <f t="shared" si="5"/>
        <v>0</v>
      </c>
      <c r="L28" s="45">
        <f t="shared" si="5"/>
        <v>0</v>
      </c>
      <c r="M28" s="45">
        <f t="shared" si="5"/>
        <v>0</v>
      </c>
      <c r="N28" s="45">
        <f t="shared" si="5"/>
        <v>0</v>
      </c>
      <c r="O28" s="45">
        <f t="shared" si="5"/>
        <v>0</v>
      </c>
      <c r="P28" s="45">
        <f t="shared" si="5"/>
        <v>0</v>
      </c>
      <c r="S28" s="32"/>
    </row>
    <row r="29" spans="2:19" hidden="1" outlineLevel="1" x14ac:dyDescent="0.25">
      <c r="B29" s="97" t="str">
        <f>IF(Investitionsplan!A29="Nein",Investitionsplan!E29,"")</f>
        <v/>
      </c>
      <c r="C29" s="98" t="str">
        <f>IF(Investitionsplan!A29="Nein",Investitionsplan!G29,"")</f>
        <v/>
      </c>
      <c r="D29" s="98" t="str">
        <f>IF(Investitionsplan!A29="Nein",Investitionsplan!V29,"")</f>
        <v/>
      </c>
      <c r="E29" s="98" t="str">
        <f>IF(Investitionsplan!A29="Nein",Investitionsplan!H29,"")</f>
        <v/>
      </c>
      <c r="F29" s="45">
        <f t="shared" si="4"/>
        <v>0</v>
      </c>
      <c r="G29" s="45">
        <f t="shared" si="5"/>
        <v>0</v>
      </c>
      <c r="H29" s="45">
        <f t="shared" si="5"/>
        <v>0</v>
      </c>
      <c r="I29" s="45">
        <f t="shared" si="5"/>
        <v>0</v>
      </c>
      <c r="J29" s="45">
        <f t="shared" si="5"/>
        <v>0</v>
      </c>
      <c r="K29" s="45">
        <f t="shared" si="5"/>
        <v>0</v>
      </c>
      <c r="L29" s="45">
        <f t="shared" si="5"/>
        <v>0</v>
      </c>
      <c r="M29" s="45">
        <f t="shared" si="5"/>
        <v>0</v>
      </c>
      <c r="N29" s="45">
        <f t="shared" si="5"/>
        <v>0</v>
      </c>
      <c r="O29" s="45">
        <f t="shared" si="5"/>
        <v>0</v>
      </c>
      <c r="P29" s="45">
        <f t="shared" si="5"/>
        <v>0</v>
      </c>
      <c r="S29" s="32"/>
    </row>
    <row r="30" spans="2:19" hidden="1" outlineLevel="1" x14ac:dyDescent="0.25">
      <c r="B30" s="97" t="str">
        <f>IF(Investitionsplan!A30="Nein",Investitionsplan!E30,"")</f>
        <v/>
      </c>
      <c r="C30" s="98" t="str">
        <f>IF(Investitionsplan!A30="Nein",Investitionsplan!G30,"")</f>
        <v/>
      </c>
      <c r="D30" s="98" t="str">
        <f>IF(Investitionsplan!A30="Nein",Investitionsplan!V30,"")</f>
        <v/>
      </c>
      <c r="E30" s="98" t="str">
        <f>IF(Investitionsplan!A30="Nein",Investitionsplan!H30,"")</f>
        <v/>
      </c>
      <c r="F30" s="45">
        <f t="shared" si="4"/>
        <v>0</v>
      </c>
      <c r="G30" s="45">
        <f t="shared" si="5"/>
        <v>0</v>
      </c>
      <c r="H30" s="45">
        <f t="shared" si="5"/>
        <v>0</v>
      </c>
      <c r="I30" s="45">
        <f t="shared" si="5"/>
        <v>0</v>
      </c>
      <c r="J30" s="45">
        <f t="shared" si="5"/>
        <v>0</v>
      </c>
      <c r="K30" s="45">
        <f t="shared" si="5"/>
        <v>0</v>
      </c>
      <c r="L30" s="45">
        <f t="shared" si="5"/>
        <v>0</v>
      </c>
      <c r="M30" s="45">
        <f t="shared" si="5"/>
        <v>0</v>
      </c>
      <c r="N30" s="45">
        <f t="shared" si="5"/>
        <v>0</v>
      </c>
      <c r="O30" s="45">
        <f t="shared" si="5"/>
        <v>0</v>
      </c>
      <c r="P30" s="45">
        <f t="shared" si="5"/>
        <v>0</v>
      </c>
      <c r="S30" s="32"/>
    </row>
    <row r="31" spans="2:19" hidden="1" outlineLevel="1" x14ac:dyDescent="0.25">
      <c r="B31" s="97" t="str">
        <f>IF(Investitionsplan!A31="Nein",Investitionsplan!E31,"")</f>
        <v/>
      </c>
      <c r="C31" s="98" t="str">
        <f>IF(Investitionsplan!A31="Nein",Investitionsplan!G31,"")</f>
        <v/>
      </c>
      <c r="D31" s="98" t="str">
        <f>IF(Investitionsplan!A31="Nein",Investitionsplan!V31,"")</f>
        <v/>
      </c>
      <c r="E31" s="98" t="str">
        <f>IF(Investitionsplan!A31="Nein",Investitionsplan!H31,"")</f>
        <v/>
      </c>
      <c r="F31" s="45">
        <f t="shared" si="4"/>
        <v>0</v>
      </c>
      <c r="G31" s="45">
        <f t="shared" si="5"/>
        <v>0</v>
      </c>
      <c r="H31" s="45">
        <f t="shared" si="5"/>
        <v>0</v>
      </c>
      <c r="I31" s="45">
        <f t="shared" si="5"/>
        <v>0</v>
      </c>
      <c r="J31" s="45">
        <f t="shared" si="5"/>
        <v>0</v>
      </c>
      <c r="K31" s="45">
        <f t="shared" si="5"/>
        <v>0</v>
      </c>
      <c r="L31" s="45">
        <f t="shared" si="5"/>
        <v>0</v>
      </c>
      <c r="M31" s="45">
        <f t="shared" si="5"/>
        <v>0</v>
      </c>
      <c r="N31" s="45">
        <f t="shared" si="5"/>
        <v>0</v>
      </c>
      <c r="O31" s="45">
        <f t="shared" si="5"/>
        <v>0</v>
      </c>
      <c r="P31" s="45">
        <f t="shared" si="5"/>
        <v>0</v>
      </c>
      <c r="S31" s="32"/>
    </row>
    <row r="32" spans="2:19" hidden="1" outlineLevel="1" x14ac:dyDescent="0.25">
      <c r="B32" s="97" t="str">
        <f>IF(Investitionsplan!A32="Nein",Investitionsplan!E32,"")</f>
        <v/>
      </c>
      <c r="C32" s="98" t="str">
        <f>IF(Investitionsplan!A32="Nein",Investitionsplan!G32,"")</f>
        <v/>
      </c>
      <c r="D32" s="98" t="str">
        <f>IF(Investitionsplan!A32="Nein",Investitionsplan!V32,"")</f>
        <v/>
      </c>
      <c r="E32" s="98" t="str">
        <f>IF(Investitionsplan!A32="Nein",Investitionsplan!H32,"")</f>
        <v/>
      </c>
      <c r="F32" s="45">
        <f t="shared" si="4"/>
        <v>0</v>
      </c>
      <c r="G32" s="45">
        <f t="shared" si="5"/>
        <v>0</v>
      </c>
      <c r="H32" s="45">
        <f t="shared" si="5"/>
        <v>0</v>
      </c>
      <c r="I32" s="45">
        <f t="shared" si="5"/>
        <v>0</v>
      </c>
      <c r="J32" s="45">
        <f t="shared" si="5"/>
        <v>0</v>
      </c>
      <c r="K32" s="45">
        <f t="shared" si="5"/>
        <v>0</v>
      </c>
      <c r="L32" s="45">
        <f t="shared" si="5"/>
        <v>0</v>
      </c>
      <c r="M32" s="45">
        <f t="shared" si="5"/>
        <v>0</v>
      </c>
      <c r="N32" s="45">
        <f t="shared" si="5"/>
        <v>0</v>
      </c>
      <c r="O32" s="45">
        <f t="shared" si="5"/>
        <v>0</v>
      </c>
      <c r="P32" s="45">
        <f t="shared" si="5"/>
        <v>0</v>
      </c>
      <c r="S32" s="32"/>
    </row>
    <row r="33" spans="2:19" hidden="1" outlineLevel="1" x14ac:dyDescent="0.25">
      <c r="B33" s="97" t="str">
        <f>IF(Investitionsplan!A33="Nein",Investitionsplan!E33,"")</f>
        <v/>
      </c>
      <c r="C33" s="98" t="str">
        <f>IF(Investitionsplan!A33="Nein",Investitionsplan!G33,"")</f>
        <v/>
      </c>
      <c r="D33" s="98" t="str">
        <f>IF(Investitionsplan!A33="Nein",Investitionsplan!V33,"")</f>
        <v/>
      </c>
      <c r="E33" s="98" t="str">
        <f>IF(Investitionsplan!A33="Nein",Investitionsplan!H33,"")</f>
        <v/>
      </c>
      <c r="F33" s="45">
        <f t="shared" si="4"/>
        <v>0</v>
      </c>
      <c r="G33" s="45">
        <f t="shared" si="5"/>
        <v>0</v>
      </c>
      <c r="H33" s="45">
        <f t="shared" si="5"/>
        <v>0</v>
      </c>
      <c r="I33" s="45">
        <f t="shared" si="5"/>
        <v>0</v>
      </c>
      <c r="J33" s="45">
        <f t="shared" si="5"/>
        <v>0</v>
      </c>
      <c r="K33" s="45">
        <f t="shared" si="5"/>
        <v>0</v>
      </c>
      <c r="L33" s="45">
        <f t="shared" si="5"/>
        <v>0</v>
      </c>
      <c r="M33" s="45">
        <f t="shared" si="5"/>
        <v>0</v>
      </c>
      <c r="N33" s="45">
        <f t="shared" si="5"/>
        <v>0</v>
      </c>
      <c r="O33" s="45">
        <f t="shared" si="5"/>
        <v>0</v>
      </c>
      <c r="P33" s="45">
        <f t="shared" si="5"/>
        <v>0</v>
      </c>
      <c r="S33" s="32"/>
    </row>
    <row r="34" spans="2:19" hidden="1" outlineLevel="1" x14ac:dyDescent="0.25">
      <c r="B34" s="97" t="str">
        <f>IF(Investitionsplan!A34="Nein",Investitionsplan!E34,"")</f>
        <v/>
      </c>
      <c r="C34" s="98" t="str">
        <f>IF(Investitionsplan!A34="Nein",Investitionsplan!G34,"")</f>
        <v/>
      </c>
      <c r="D34" s="98" t="str">
        <f>IF(Investitionsplan!A34="Nein",Investitionsplan!V34,"")</f>
        <v/>
      </c>
      <c r="E34" s="98" t="str">
        <f>IF(Investitionsplan!A34="Nein",Investitionsplan!H34,"")</f>
        <v/>
      </c>
      <c r="F34" s="45">
        <f t="shared" si="4"/>
        <v>0</v>
      </c>
      <c r="G34" s="45">
        <f t="shared" si="5"/>
        <v>0</v>
      </c>
      <c r="H34" s="45">
        <f t="shared" si="5"/>
        <v>0</v>
      </c>
      <c r="I34" s="45">
        <f t="shared" si="5"/>
        <v>0</v>
      </c>
      <c r="J34" s="45">
        <f t="shared" si="5"/>
        <v>0</v>
      </c>
      <c r="K34" s="45">
        <f t="shared" si="5"/>
        <v>0</v>
      </c>
      <c r="L34" s="45">
        <f t="shared" si="5"/>
        <v>0</v>
      </c>
      <c r="M34" s="45">
        <f t="shared" si="5"/>
        <v>0</v>
      </c>
      <c r="N34" s="45">
        <f t="shared" si="5"/>
        <v>0</v>
      </c>
      <c r="O34" s="45">
        <f t="shared" si="5"/>
        <v>0</v>
      </c>
      <c r="P34" s="45">
        <f t="shared" si="5"/>
        <v>0</v>
      </c>
      <c r="S34" s="32"/>
    </row>
    <row r="35" spans="2:19" hidden="1" outlineLevel="1" x14ac:dyDescent="0.25">
      <c r="B35" s="97" t="str">
        <f>IF(Investitionsplan!A35="Nein",Investitionsplan!E35,"")</f>
        <v/>
      </c>
      <c r="C35" s="98" t="str">
        <f>IF(Investitionsplan!A35="Nein",Investitionsplan!G35,"")</f>
        <v/>
      </c>
      <c r="D35" s="98" t="str">
        <f>IF(Investitionsplan!A35="Nein",Investitionsplan!V35,"")</f>
        <v/>
      </c>
      <c r="E35" s="98" t="str">
        <f>IF(Investitionsplan!A35="Nein",Investitionsplan!H35,"")</f>
        <v/>
      </c>
      <c r="F35" s="45">
        <f t="shared" si="4"/>
        <v>0</v>
      </c>
      <c r="G35" s="45">
        <f t="shared" si="5"/>
        <v>0</v>
      </c>
      <c r="H35" s="45">
        <f t="shared" si="5"/>
        <v>0</v>
      </c>
      <c r="I35" s="45">
        <f t="shared" si="5"/>
        <v>0</v>
      </c>
      <c r="J35" s="45">
        <f t="shared" si="5"/>
        <v>0</v>
      </c>
      <c r="K35" s="45">
        <f t="shared" si="5"/>
        <v>0</v>
      </c>
      <c r="L35" s="45">
        <f t="shared" si="5"/>
        <v>0</v>
      </c>
      <c r="M35" s="45">
        <f t="shared" si="5"/>
        <v>0</v>
      </c>
      <c r="N35" s="45">
        <f t="shared" si="5"/>
        <v>0</v>
      </c>
      <c r="O35" s="45">
        <f t="shared" si="5"/>
        <v>0</v>
      </c>
      <c r="P35" s="45">
        <f t="shared" si="5"/>
        <v>0</v>
      </c>
      <c r="S35" s="32"/>
    </row>
    <row r="36" spans="2:19" hidden="1" outlineLevel="1" x14ac:dyDescent="0.25">
      <c r="B36" s="97" t="str">
        <f>IF(Investitionsplan!A36="Nein",Investitionsplan!E36,"")</f>
        <v/>
      </c>
      <c r="C36" s="98" t="str">
        <f>IF(Investitionsplan!A36="Nein",Investitionsplan!G36,"")</f>
        <v/>
      </c>
      <c r="D36" s="98" t="str">
        <f>IF(Investitionsplan!A36="Nein",Investitionsplan!V36,"")</f>
        <v/>
      </c>
      <c r="E36" s="98" t="str">
        <f>IF(Investitionsplan!A36="Nein",Investitionsplan!H36,"")</f>
        <v/>
      </c>
      <c r="F36" s="45">
        <f t="shared" si="4"/>
        <v>0</v>
      </c>
      <c r="G36" s="45">
        <f t="shared" si="5"/>
        <v>0</v>
      </c>
      <c r="H36" s="45">
        <f t="shared" si="5"/>
        <v>0</v>
      </c>
      <c r="I36" s="45">
        <f t="shared" si="5"/>
        <v>0</v>
      </c>
      <c r="J36" s="45">
        <f t="shared" si="5"/>
        <v>0</v>
      </c>
      <c r="K36" s="45">
        <f t="shared" si="5"/>
        <v>0</v>
      </c>
      <c r="L36" s="45">
        <f t="shared" si="5"/>
        <v>0</v>
      </c>
      <c r="M36" s="45">
        <f t="shared" si="5"/>
        <v>0</v>
      </c>
      <c r="N36" s="45">
        <f t="shared" si="5"/>
        <v>0</v>
      </c>
      <c r="O36" s="45">
        <f t="shared" si="5"/>
        <v>0</v>
      </c>
      <c r="P36" s="45">
        <f t="shared" si="5"/>
        <v>0</v>
      </c>
      <c r="S36" s="32"/>
    </row>
    <row r="37" spans="2:19" hidden="1" outlineLevel="1" x14ac:dyDescent="0.25">
      <c r="B37" s="97" t="str">
        <f>IF(Investitionsplan!A37="Nein",Investitionsplan!E37,"")</f>
        <v/>
      </c>
      <c r="C37" s="98" t="str">
        <f>IF(Investitionsplan!A37="Nein",Investitionsplan!G37,"")</f>
        <v/>
      </c>
      <c r="D37" s="98" t="str">
        <f>IF(Investitionsplan!A37="Nein",Investitionsplan!V37,"")</f>
        <v/>
      </c>
      <c r="E37" s="98" t="str">
        <f>IF(Investitionsplan!A37="Nein",Investitionsplan!H37,"")</f>
        <v/>
      </c>
      <c r="F37" s="45">
        <f t="shared" si="4"/>
        <v>0</v>
      </c>
      <c r="G37" s="45">
        <f t="shared" si="5"/>
        <v>0</v>
      </c>
      <c r="H37" s="45">
        <f t="shared" si="5"/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45">
        <f t="shared" si="5"/>
        <v>0</v>
      </c>
      <c r="N37" s="45">
        <f t="shared" si="5"/>
        <v>0</v>
      </c>
      <c r="O37" s="45">
        <f t="shared" si="5"/>
        <v>0</v>
      </c>
      <c r="P37" s="45">
        <f t="shared" si="5"/>
        <v>0</v>
      </c>
      <c r="S37" s="32"/>
    </row>
    <row r="38" spans="2:19" hidden="1" outlineLevel="1" x14ac:dyDescent="0.25">
      <c r="B38" s="97" t="str">
        <f>IF(Investitionsplan!A38="Nein",Investitionsplan!E38,"")</f>
        <v/>
      </c>
      <c r="C38" s="98" t="str">
        <f>IF(Investitionsplan!A38="Nein",Investitionsplan!G38,"")</f>
        <v/>
      </c>
      <c r="D38" s="98" t="str">
        <f>IF(Investitionsplan!A38="Nein",Investitionsplan!V38,"")</f>
        <v/>
      </c>
      <c r="E38" s="98" t="str">
        <f>IF(Investitionsplan!A38="Nein",Investitionsplan!H38,"")</f>
        <v/>
      </c>
      <c r="F38" s="45">
        <f t="shared" si="4"/>
        <v>0</v>
      </c>
      <c r="G38" s="45">
        <f t="shared" si="5"/>
        <v>0</v>
      </c>
      <c r="H38" s="45">
        <f t="shared" si="5"/>
        <v>0</v>
      </c>
      <c r="I38" s="45">
        <f t="shared" si="5"/>
        <v>0</v>
      </c>
      <c r="J38" s="45">
        <f t="shared" si="5"/>
        <v>0</v>
      </c>
      <c r="K38" s="45">
        <f t="shared" si="5"/>
        <v>0</v>
      </c>
      <c r="L38" s="45">
        <f t="shared" si="5"/>
        <v>0</v>
      </c>
      <c r="M38" s="45">
        <f t="shared" si="5"/>
        <v>0</v>
      </c>
      <c r="N38" s="45">
        <f t="shared" si="5"/>
        <v>0</v>
      </c>
      <c r="O38" s="45">
        <f t="shared" si="5"/>
        <v>0</v>
      </c>
      <c r="P38" s="45">
        <f t="shared" si="5"/>
        <v>0</v>
      </c>
      <c r="S38" s="32"/>
    </row>
    <row r="39" spans="2:19" hidden="1" outlineLevel="1" x14ac:dyDescent="0.25">
      <c r="B39" s="97" t="str">
        <f>IF(Investitionsplan!A39="Nein",Investitionsplan!E39,"")</f>
        <v/>
      </c>
      <c r="C39" s="98" t="str">
        <f>IF(Investitionsplan!A39="Nein",Investitionsplan!G39,"")</f>
        <v/>
      </c>
      <c r="D39" s="98" t="str">
        <f>IF(Investitionsplan!A39="Nein",Investitionsplan!V39,"")</f>
        <v/>
      </c>
      <c r="E39" s="98" t="str">
        <f>IF(Investitionsplan!A39="Nein",Investitionsplan!H39,"")</f>
        <v/>
      </c>
      <c r="F39" s="45">
        <f t="shared" si="4"/>
        <v>0</v>
      </c>
      <c r="G39" s="45">
        <f t="shared" si="5"/>
        <v>0</v>
      </c>
      <c r="H39" s="45">
        <f t="shared" si="5"/>
        <v>0</v>
      </c>
      <c r="I39" s="45">
        <f t="shared" si="5"/>
        <v>0</v>
      </c>
      <c r="J39" s="45">
        <f t="shared" si="5"/>
        <v>0</v>
      </c>
      <c r="K39" s="45">
        <f t="shared" si="5"/>
        <v>0</v>
      </c>
      <c r="L39" s="45">
        <f t="shared" si="5"/>
        <v>0</v>
      </c>
      <c r="M39" s="45">
        <f t="shared" si="5"/>
        <v>0</v>
      </c>
      <c r="N39" s="45">
        <f t="shared" si="5"/>
        <v>0</v>
      </c>
      <c r="O39" s="45">
        <f t="shared" si="5"/>
        <v>0</v>
      </c>
      <c r="P39" s="45">
        <f t="shared" si="5"/>
        <v>0</v>
      </c>
      <c r="S39" s="32"/>
    </row>
    <row r="40" spans="2:19" hidden="1" outlineLevel="1" x14ac:dyDescent="0.25">
      <c r="B40" s="97" t="str">
        <f>IF(Investitionsplan!A40="Nein",Investitionsplan!E40,"")</f>
        <v/>
      </c>
      <c r="C40" s="98" t="str">
        <f>IF(Investitionsplan!A40="Nein",Investitionsplan!G40,"")</f>
        <v/>
      </c>
      <c r="D40" s="98" t="str">
        <f>IF(Investitionsplan!A40="Nein",Investitionsplan!V40,"")</f>
        <v/>
      </c>
      <c r="E40" s="98" t="str">
        <f>IF(Investitionsplan!A40="Nein",Investitionsplan!H40,"")</f>
        <v/>
      </c>
      <c r="F40" s="45">
        <f t="shared" si="4"/>
        <v>0</v>
      </c>
      <c r="G40" s="45">
        <f t="shared" si="5"/>
        <v>0</v>
      </c>
      <c r="H40" s="45">
        <f t="shared" si="5"/>
        <v>0</v>
      </c>
      <c r="I40" s="45">
        <f t="shared" si="5"/>
        <v>0</v>
      </c>
      <c r="J40" s="45">
        <f t="shared" si="5"/>
        <v>0</v>
      </c>
      <c r="K40" s="45">
        <f t="shared" si="5"/>
        <v>0</v>
      </c>
      <c r="L40" s="45">
        <f t="shared" si="5"/>
        <v>0</v>
      </c>
      <c r="M40" s="45">
        <f t="shared" si="5"/>
        <v>0</v>
      </c>
      <c r="N40" s="45">
        <f t="shared" si="5"/>
        <v>0</v>
      </c>
      <c r="O40" s="45">
        <f t="shared" si="5"/>
        <v>0</v>
      </c>
      <c r="P40" s="45">
        <f t="shared" si="5"/>
        <v>0</v>
      </c>
      <c r="S40" s="32"/>
    </row>
    <row r="41" spans="2:19" hidden="1" outlineLevel="1" x14ac:dyDescent="0.25">
      <c r="B41" s="97" t="str">
        <f>IF(Investitionsplan!A41="Nein",Investitionsplan!E41,"")</f>
        <v/>
      </c>
      <c r="C41" s="98" t="str">
        <f>IF(Investitionsplan!A41="Nein",Investitionsplan!G41,"")</f>
        <v/>
      </c>
      <c r="D41" s="98" t="str">
        <f>IF(Investitionsplan!A41="Nein",Investitionsplan!V41,"")</f>
        <v/>
      </c>
      <c r="E41" s="98" t="str">
        <f>IF(Investitionsplan!A41="Nein",Investitionsplan!H41,"")</f>
        <v/>
      </c>
      <c r="F41" s="45">
        <f t="shared" si="4"/>
        <v>0</v>
      </c>
      <c r="G41" s="45">
        <f t="shared" si="5"/>
        <v>0</v>
      </c>
      <c r="H41" s="45">
        <f t="shared" si="5"/>
        <v>0</v>
      </c>
      <c r="I41" s="45">
        <f t="shared" si="5"/>
        <v>0</v>
      </c>
      <c r="J41" s="45">
        <f t="shared" si="5"/>
        <v>0</v>
      </c>
      <c r="K41" s="45">
        <f t="shared" si="5"/>
        <v>0</v>
      </c>
      <c r="L41" s="45">
        <f t="shared" si="5"/>
        <v>0</v>
      </c>
      <c r="M41" s="45">
        <f t="shared" si="5"/>
        <v>0</v>
      </c>
      <c r="N41" s="45">
        <f t="shared" si="5"/>
        <v>0</v>
      </c>
      <c r="O41" s="45">
        <f t="shared" si="5"/>
        <v>0</v>
      </c>
      <c r="P41" s="45">
        <f t="shared" si="5"/>
        <v>0</v>
      </c>
      <c r="S41" s="32"/>
    </row>
    <row r="42" spans="2:19" hidden="1" outlineLevel="1" x14ac:dyDescent="0.25">
      <c r="B42" s="97" t="str">
        <f>IF(Investitionsplan!A42="Nein",Investitionsplan!E42,"")</f>
        <v/>
      </c>
      <c r="C42" s="98" t="str">
        <f>IF(Investitionsplan!A42="Nein",Investitionsplan!G42,"")</f>
        <v/>
      </c>
      <c r="D42" s="98" t="str">
        <f>IF(Investitionsplan!A42="Nein",Investitionsplan!V42,"")</f>
        <v/>
      </c>
      <c r="E42" s="98" t="str">
        <f>IF(Investitionsplan!A42="Nein",Investitionsplan!H42,"")</f>
        <v/>
      </c>
      <c r="F42" s="45">
        <f t="shared" si="4"/>
        <v>0</v>
      </c>
      <c r="G42" s="45">
        <f t="shared" si="5"/>
        <v>0</v>
      </c>
      <c r="H42" s="45">
        <f t="shared" si="5"/>
        <v>0</v>
      </c>
      <c r="I42" s="45">
        <f t="shared" si="5"/>
        <v>0</v>
      </c>
      <c r="J42" s="45">
        <f t="shared" si="5"/>
        <v>0</v>
      </c>
      <c r="K42" s="45">
        <f t="shared" si="5"/>
        <v>0</v>
      </c>
      <c r="L42" s="45">
        <f t="shared" si="5"/>
        <v>0</v>
      </c>
      <c r="M42" s="45">
        <f t="shared" si="5"/>
        <v>0</v>
      </c>
      <c r="N42" s="45">
        <f t="shared" si="5"/>
        <v>0</v>
      </c>
      <c r="O42" s="45">
        <f t="shared" si="5"/>
        <v>0</v>
      </c>
      <c r="P42" s="45">
        <f t="shared" si="5"/>
        <v>0</v>
      </c>
      <c r="S42" s="32"/>
    </row>
    <row r="43" spans="2:19" hidden="1" outlineLevel="1" x14ac:dyDescent="0.25">
      <c r="B43" s="97" t="str">
        <f>IF(Investitionsplan!A43="Nein",Investitionsplan!E43,"")</f>
        <v/>
      </c>
      <c r="C43" s="98" t="str">
        <f>IF(Investitionsplan!A43="Nein",Investitionsplan!G43,"")</f>
        <v/>
      </c>
      <c r="D43" s="98" t="str">
        <f>IF(Investitionsplan!A43="Nein",Investitionsplan!V43,"")</f>
        <v/>
      </c>
      <c r="E43" s="98" t="str">
        <f>IF(Investitionsplan!A43="Nein",Investitionsplan!H43,"")</f>
        <v/>
      </c>
      <c r="F43" s="45">
        <f t="shared" si="4"/>
        <v>0</v>
      </c>
      <c r="G43" s="45">
        <f t="shared" si="5"/>
        <v>0</v>
      </c>
      <c r="H43" s="45">
        <f t="shared" si="5"/>
        <v>0</v>
      </c>
      <c r="I43" s="45">
        <f t="shared" si="5"/>
        <v>0</v>
      </c>
      <c r="J43" s="45">
        <f t="shared" si="5"/>
        <v>0</v>
      </c>
      <c r="K43" s="45">
        <f t="shared" si="5"/>
        <v>0</v>
      </c>
      <c r="L43" s="45">
        <f t="shared" si="5"/>
        <v>0</v>
      </c>
      <c r="M43" s="45">
        <f t="shared" si="5"/>
        <v>0</v>
      </c>
      <c r="N43" s="45">
        <f t="shared" si="5"/>
        <v>0</v>
      </c>
      <c r="O43" s="45">
        <f t="shared" si="5"/>
        <v>0</v>
      </c>
      <c r="P43" s="45">
        <f t="shared" si="5"/>
        <v>0</v>
      </c>
      <c r="S43" s="32"/>
    </row>
    <row r="44" spans="2:19" hidden="1" outlineLevel="1" x14ac:dyDescent="0.25">
      <c r="B44" s="97" t="str">
        <f>IF(Investitionsplan!A44="Nein",Investitionsplan!E44,"")</f>
        <v/>
      </c>
      <c r="C44" s="98" t="str">
        <f>IF(Investitionsplan!A44="Nein",Investitionsplan!G44,"")</f>
        <v/>
      </c>
      <c r="D44" s="98" t="str">
        <f>IF(Investitionsplan!A44="Nein",Investitionsplan!V44,"")</f>
        <v/>
      </c>
      <c r="E44" s="98" t="str">
        <f>IF(Investitionsplan!A44="Nein",Investitionsplan!H44,"")</f>
        <v/>
      </c>
      <c r="F44" s="45">
        <f t="shared" si="4"/>
        <v>0</v>
      </c>
      <c r="G44" s="45">
        <f t="shared" si="5"/>
        <v>0</v>
      </c>
      <c r="H44" s="45">
        <f t="shared" si="5"/>
        <v>0</v>
      </c>
      <c r="I44" s="45">
        <f t="shared" si="5"/>
        <v>0</v>
      </c>
      <c r="J44" s="45">
        <f t="shared" si="5"/>
        <v>0</v>
      </c>
      <c r="K44" s="45">
        <f t="shared" si="5"/>
        <v>0</v>
      </c>
      <c r="L44" s="45">
        <f t="shared" si="5"/>
        <v>0</v>
      </c>
      <c r="M44" s="45">
        <f t="shared" si="5"/>
        <v>0</v>
      </c>
      <c r="N44" s="45">
        <f t="shared" si="5"/>
        <v>0</v>
      </c>
      <c r="O44" s="45">
        <f t="shared" si="5"/>
        <v>0</v>
      </c>
      <c r="P44" s="45">
        <f t="shared" si="5"/>
        <v>0</v>
      </c>
      <c r="S44" s="32"/>
    </row>
    <row r="45" spans="2:19" hidden="1" outlineLevel="1" x14ac:dyDescent="0.25">
      <c r="B45" s="97" t="str">
        <f>IF(Investitionsplan!A45="Nein",Investitionsplan!E45,"")</f>
        <v/>
      </c>
      <c r="C45" s="98" t="str">
        <f>IF(Investitionsplan!A45="Nein",Investitionsplan!G45,"")</f>
        <v/>
      </c>
      <c r="D45" s="98" t="str">
        <f>IF(Investitionsplan!A45="Nein",Investitionsplan!V45,"")</f>
        <v/>
      </c>
      <c r="E45" s="98" t="str">
        <f>IF(Investitionsplan!A45="Nein",Investitionsplan!H45,"")</f>
        <v/>
      </c>
      <c r="F45" s="45">
        <f t="shared" si="4"/>
        <v>0</v>
      </c>
      <c r="G45" s="45">
        <f t="shared" si="5"/>
        <v>0</v>
      </c>
      <c r="H45" s="45">
        <f t="shared" si="5"/>
        <v>0</v>
      </c>
      <c r="I45" s="45">
        <f t="shared" si="5"/>
        <v>0</v>
      </c>
      <c r="J45" s="45">
        <f t="shared" si="5"/>
        <v>0</v>
      </c>
      <c r="K45" s="45">
        <f t="shared" si="5"/>
        <v>0</v>
      </c>
      <c r="L45" s="45">
        <f t="shared" si="5"/>
        <v>0</v>
      </c>
      <c r="M45" s="45">
        <f t="shared" si="5"/>
        <v>0</v>
      </c>
      <c r="N45" s="45">
        <f t="shared" si="5"/>
        <v>0</v>
      </c>
      <c r="O45" s="45">
        <f t="shared" si="5"/>
        <v>0</v>
      </c>
      <c r="P45" s="45">
        <f t="shared" si="5"/>
        <v>0</v>
      </c>
      <c r="S45" s="32"/>
    </row>
    <row r="46" spans="2:19" hidden="1" outlineLevel="1" x14ac:dyDescent="0.25">
      <c r="B46" s="97" t="str">
        <f>IF(Investitionsplan!A46="Nein",Investitionsplan!E46,"")</f>
        <v/>
      </c>
      <c r="C46" s="98" t="str">
        <f>IF(Investitionsplan!A46="Nein",Investitionsplan!G46,"")</f>
        <v/>
      </c>
      <c r="D46" s="98" t="str">
        <f>IF(Investitionsplan!A46="Nein",Investitionsplan!V46,"")</f>
        <v/>
      </c>
      <c r="E46" s="98" t="str">
        <f>IF(Investitionsplan!A46="Nein",Investitionsplan!H46,"")</f>
        <v/>
      </c>
      <c r="F46" s="45">
        <f t="shared" si="4"/>
        <v>0</v>
      </c>
      <c r="G46" s="45">
        <f t="shared" si="5"/>
        <v>0</v>
      </c>
      <c r="H46" s="45">
        <f t="shared" si="5"/>
        <v>0</v>
      </c>
      <c r="I46" s="45">
        <f t="shared" si="5"/>
        <v>0</v>
      </c>
      <c r="J46" s="45">
        <f t="shared" si="5"/>
        <v>0</v>
      </c>
      <c r="K46" s="45">
        <f t="shared" si="5"/>
        <v>0</v>
      </c>
      <c r="L46" s="45">
        <f t="shared" si="5"/>
        <v>0</v>
      </c>
      <c r="M46" s="45">
        <f t="shared" si="5"/>
        <v>0</v>
      </c>
      <c r="N46" s="45">
        <f t="shared" si="5"/>
        <v>0</v>
      </c>
      <c r="O46" s="45">
        <f t="shared" si="5"/>
        <v>0</v>
      </c>
      <c r="P46" s="45">
        <f t="shared" si="5"/>
        <v>0</v>
      </c>
      <c r="S46" s="32"/>
    </row>
    <row r="47" spans="2:19" hidden="1" outlineLevel="1" x14ac:dyDescent="0.25">
      <c r="B47" s="97" t="str">
        <f>IF(Investitionsplan!A47="Nein",Investitionsplan!E47,"")</f>
        <v/>
      </c>
      <c r="C47" s="98" t="str">
        <f>IF(Investitionsplan!A47="Nein",Investitionsplan!G47,"")</f>
        <v/>
      </c>
      <c r="D47" s="98" t="str">
        <f>IF(Investitionsplan!A47="Nein",Investitionsplan!V47,"")</f>
        <v/>
      </c>
      <c r="E47" s="98" t="str">
        <f>IF(Investitionsplan!A47="Nein",Investitionsplan!H47,"")</f>
        <v/>
      </c>
      <c r="F47" s="45">
        <f t="shared" si="4"/>
        <v>0</v>
      </c>
      <c r="G47" s="45">
        <f t="shared" si="5"/>
        <v>0</v>
      </c>
      <c r="H47" s="45">
        <f t="shared" si="5"/>
        <v>0</v>
      </c>
      <c r="I47" s="45">
        <f t="shared" si="5"/>
        <v>0</v>
      </c>
      <c r="J47" s="45">
        <f t="shared" si="5"/>
        <v>0</v>
      </c>
      <c r="K47" s="45">
        <f t="shared" si="5"/>
        <v>0</v>
      </c>
      <c r="L47" s="45">
        <f t="shared" si="5"/>
        <v>0</v>
      </c>
      <c r="M47" s="45">
        <f t="shared" si="5"/>
        <v>0</v>
      </c>
      <c r="N47" s="45">
        <f t="shared" si="5"/>
        <v>0</v>
      </c>
      <c r="O47" s="45">
        <f t="shared" si="5"/>
        <v>0</v>
      </c>
      <c r="P47" s="45">
        <f t="shared" si="5"/>
        <v>0</v>
      </c>
      <c r="S47" s="32"/>
    </row>
    <row r="48" spans="2:19" hidden="1" outlineLevel="1" x14ac:dyDescent="0.25">
      <c r="B48" s="97" t="str">
        <f>IF(Investitionsplan!A48="Nein",Investitionsplan!E48,"")</f>
        <v/>
      </c>
      <c r="C48" s="98" t="str">
        <f>IF(Investitionsplan!A48="Nein",Investitionsplan!G48,"")</f>
        <v/>
      </c>
      <c r="D48" s="98" t="str">
        <f>IF(Investitionsplan!A48="Nein",Investitionsplan!V48,"")</f>
        <v/>
      </c>
      <c r="E48" s="98" t="str">
        <f>IF(Investitionsplan!A48="Nein",Investitionsplan!H48,"")</f>
        <v/>
      </c>
      <c r="F48" s="45">
        <f t="shared" si="4"/>
        <v>0</v>
      </c>
      <c r="G48" s="45">
        <f t="shared" si="5"/>
        <v>0</v>
      </c>
      <c r="H48" s="45">
        <f t="shared" si="5"/>
        <v>0</v>
      </c>
      <c r="I48" s="45">
        <f t="shared" si="5"/>
        <v>0</v>
      </c>
      <c r="J48" s="45">
        <f t="shared" si="5"/>
        <v>0</v>
      </c>
      <c r="K48" s="45">
        <f t="shared" si="5"/>
        <v>0</v>
      </c>
      <c r="L48" s="45">
        <f t="shared" si="5"/>
        <v>0</v>
      </c>
      <c r="M48" s="45">
        <f t="shared" si="5"/>
        <v>0</v>
      </c>
      <c r="N48" s="45">
        <f t="shared" si="5"/>
        <v>0</v>
      </c>
      <c r="O48" s="45">
        <f t="shared" si="5"/>
        <v>0</v>
      </c>
      <c r="P48" s="45">
        <f t="shared" si="5"/>
        <v>0</v>
      </c>
      <c r="S48" s="32"/>
    </row>
    <row r="49" spans="2:19" hidden="1" outlineLevel="1" x14ac:dyDescent="0.25">
      <c r="B49" s="97" t="str">
        <f>IF(Investitionsplan!A49="Nein",Investitionsplan!E49,"")</f>
        <v/>
      </c>
      <c r="C49" s="98" t="str">
        <f>IF(Investitionsplan!A49="Nein",Investitionsplan!G49,"")</f>
        <v/>
      </c>
      <c r="D49" s="98" t="str">
        <f>IF(Investitionsplan!A49="Nein",Investitionsplan!V49,"")</f>
        <v/>
      </c>
      <c r="E49" s="98" t="str">
        <f>IF(Investitionsplan!A49="Nein",Investitionsplan!H49,"")</f>
        <v/>
      </c>
      <c r="F49" s="45">
        <f t="shared" si="4"/>
        <v>0</v>
      </c>
      <c r="G49" s="45">
        <f t="shared" si="5"/>
        <v>0</v>
      </c>
      <c r="H49" s="45">
        <f t="shared" si="5"/>
        <v>0</v>
      </c>
      <c r="I49" s="45">
        <f t="shared" si="5"/>
        <v>0</v>
      </c>
      <c r="J49" s="45">
        <f t="shared" si="5"/>
        <v>0</v>
      </c>
      <c r="K49" s="45">
        <f t="shared" si="5"/>
        <v>0</v>
      </c>
      <c r="L49" s="45">
        <f t="shared" si="5"/>
        <v>0</v>
      </c>
      <c r="M49" s="45">
        <f t="shared" si="5"/>
        <v>0</v>
      </c>
      <c r="N49" s="45">
        <f t="shared" si="5"/>
        <v>0</v>
      </c>
      <c r="O49" s="45">
        <f t="shared" si="5"/>
        <v>0</v>
      </c>
      <c r="P49" s="45">
        <f t="shared" si="5"/>
        <v>0</v>
      </c>
      <c r="S49" s="32"/>
    </row>
    <row r="50" spans="2:19" hidden="1" outlineLevel="1" x14ac:dyDescent="0.25">
      <c r="B50" s="97" t="str">
        <f>IF(Investitionsplan!A50="Nein",Investitionsplan!E50,"")</f>
        <v/>
      </c>
      <c r="C50" s="98" t="str">
        <f>IF(Investitionsplan!A50="Nein",Investitionsplan!G50,"")</f>
        <v/>
      </c>
      <c r="D50" s="98" t="str">
        <f>IF(Investitionsplan!A50="Nein",Investitionsplan!V50,"")</f>
        <v/>
      </c>
      <c r="E50" s="98" t="str">
        <f>IF(Investitionsplan!A50="Nein",Investitionsplan!H50,"")</f>
        <v/>
      </c>
      <c r="F50" s="45">
        <f t="shared" si="4"/>
        <v>0</v>
      </c>
      <c r="G50" s="45">
        <f t="shared" si="4"/>
        <v>0</v>
      </c>
      <c r="H50" s="45">
        <f t="shared" si="4"/>
        <v>0</v>
      </c>
      <c r="I50" s="45">
        <f t="shared" si="4"/>
        <v>0</v>
      </c>
      <c r="J50" s="45">
        <f t="shared" si="4"/>
        <v>0</v>
      </c>
      <c r="K50" s="45">
        <f t="shared" si="4"/>
        <v>0</v>
      </c>
      <c r="L50" s="45">
        <f t="shared" si="4"/>
        <v>0</v>
      </c>
      <c r="M50" s="45">
        <f t="shared" si="4"/>
        <v>0</v>
      </c>
      <c r="N50" s="45">
        <f t="shared" si="4"/>
        <v>0</v>
      </c>
      <c r="O50" s="45">
        <f t="shared" si="4"/>
        <v>0</v>
      </c>
      <c r="P50" s="45">
        <f t="shared" si="4"/>
        <v>0</v>
      </c>
      <c r="S50" s="32"/>
    </row>
    <row r="51" spans="2:19" hidden="1" outlineLevel="1" x14ac:dyDescent="0.25">
      <c r="B51" s="97" t="str">
        <f>IF(Investitionsplan!A51="Nein",Investitionsplan!E51,"")</f>
        <v/>
      </c>
      <c r="C51" s="98" t="str">
        <f>IF(Investitionsplan!A51="Nein",Investitionsplan!G51,"")</f>
        <v/>
      </c>
      <c r="D51" s="98" t="str">
        <f>IF(Investitionsplan!A51="Nein",Investitionsplan!V51,"")</f>
        <v/>
      </c>
      <c r="E51" s="98" t="str">
        <f>IF(Investitionsplan!A51="Nein",Investitionsplan!H51,"")</f>
        <v/>
      </c>
      <c r="F51" s="45">
        <f t="shared" si="4"/>
        <v>0</v>
      </c>
      <c r="G51" s="45">
        <f t="shared" si="4"/>
        <v>0</v>
      </c>
      <c r="H51" s="45">
        <f t="shared" si="4"/>
        <v>0</v>
      </c>
      <c r="I51" s="45">
        <f t="shared" si="4"/>
        <v>0</v>
      </c>
      <c r="J51" s="45">
        <f t="shared" si="4"/>
        <v>0</v>
      </c>
      <c r="K51" s="45">
        <f t="shared" si="4"/>
        <v>0</v>
      </c>
      <c r="L51" s="45">
        <f t="shared" si="4"/>
        <v>0</v>
      </c>
      <c r="M51" s="45">
        <f t="shared" si="4"/>
        <v>0</v>
      </c>
      <c r="N51" s="45">
        <f t="shared" si="4"/>
        <v>0</v>
      </c>
      <c r="O51" s="45">
        <f t="shared" si="4"/>
        <v>0</v>
      </c>
      <c r="P51" s="45">
        <f t="shared" si="4"/>
        <v>0</v>
      </c>
      <c r="S51" s="32"/>
    </row>
    <row r="52" spans="2:19" hidden="1" outlineLevel="1" x14ac:dyDescent="0.25">
      <c r="B52" s="97" t="str">
        <f>IF(Investitionsplan!A52="Nein",Investitionsplan!E52,"")</f>
        <v/>
      </c>
      <c r="C52" s="98" t="str">
        <f>IF(Investitionsplan!A52="Nein",Investitionsplan!G52,"")</f>
        <v/>
      </c>
      <c r="D52" s="98" t="str">
        <f>IF(Investitionsplan!A52="Nein",Investitionsplan!V52,"")</f>
        <v/>
      </c>
      <c r="E52" s="98" t="str">
        <f>IF(Investitionsplan!A52="Nein",Investitionsplan!H52,"")</f>
        <v/>
      </c>
      <c r="F52" s="45">
        <f t="shared" si="4"/>
        <v>0</v>
      </c>
      <c r="G52" s="45">
        <f t="shared" si="4"/>
        <v>0</v>
      </c>
      <c r="H52" s="45">
        <f t="shared" si="4"/>
        <v>0</v>
      </c>
      <c r="I52" s="45">
        <f t="shared" si="4"/>
        <v>0</v>
      </c>
      <c r="J52" s="45">
        <f t="shared" si="4"/>
        <v>0</v>
      </c>
      <c r="K52" s="45">
        <f t="shared" si="4"/>
        <v>0</v>
      </c>
      <c r="L52" s="45">
        <f t="shared" si="4"/>
        <v>0</v>
      </c>
      <c r="M52" s="45">
        <f t="shared" si="4"/>
        <v>0</v>
      </c>
      <c r="N52" s="45">
        <f t="shared" si="4"/>
        <v>0</v>
      </c>
      <c r="O52" s="45">
        <f t="shared" si="4"/>
        <v>0</v>
      </c>
      <c r="P52" s="45">
        <f t="shared" si="4"/>
        <v>0</v>
      </c>
      <c r="S52" s="32"/>
    </row>
    <row r="53" spans="2:19" hidden="1" outlineLevel="1" x14ac:dyDescent="0.25">
      <c r="B53" s="97" t="str">
        <f>IF(Investitionsplan!A53="Nein",Investitionsplan!E53,"")</f>
        <v/>
      </c>
      <c r="C53" s="98" t="str">
        <f>IF(Investitionsplan!A53="Nein",Investitionsplan!G53,"")</f>
        <v/>
      </c>
      <c r="D53" s="98" t="str">
        <f>IF(Investitionsplan!A53="Nein",Investitionsplan!V53,"")</f>
        <v/>
      </c>
      <c r="E53" s="98" t="str">
        <f>IF(Investitionsplan!A53="Nein",Investitionsplan!H53,"")</f>
        <v/>
      </c>
      <c r="F53" s="45">
        <f t="shared" si="4"/>
        <v>0</v>
      </c>
      <c r="G53" s="45">
        <f t="shared" si="4"/>
        <v>0</v>
      </c>
      <c r="H53" s="45">
        <f t="shared" si="4"/>
        <v>0</v>
      </c>
      <c r="I53" s="45">
        <f t="shared" si="4"/>
        <v>0</v>
      </c>
      <c r="J53" s="45">
        <f t="shared" si="4"/>
        <v>0</v>
      </c>
      <c r="K53" s="45">
        <f t="shared" si="4"/>
        <v>0</v>
      </c>
      <c r="L53" s="45">
        <f t="shared" si="4"/>
        <v>0</v>
      </c>
      <c r="M53" s="45">
        <f t="shared" si="4"/>
        <v>0</v>
      </c>
      <c r="N53" s="45">
        <f t="shared" si="4"/>
        <v>0</v>
      </c>
      <c r="O53" s="45">
        <f t="shared" si="4"/>
        <v>0</v>
      </c>
      <c r="P53" s="45">
        <f t="shared" si="4"/>
        <v>0</v>
      </c>
      <c r="S53" s="32"/>
    </row>
    <row r="54" spans="2:19" hidden="1" outlineLevel="1" x14ac:dyDescent="0.25">
      <c r="B54" s="97" t="str">
        <f>IF(Investitionsplan!A54="Nein",Investitionsplan!E54,"")</f>
        <v/>
      </c>
      <c r="C54" s="98" t="str">
        <f>IF(Investitionsplan!A54="Nein",Investitionsplan!G54,"")</f>
        <v/>
      </c>
      <c r="D54" s="98" t="str">
        <f>IF(Investitionsplan!A54="Nein",Investitionsplan!V54,"")</f>
        <v/>
      </c>
      <c r="E54" s="98" t="str">
        <f>IF(Investitionsplan!A54="Nein",Investitionsplan!H54,"")</f>
        <v/>
      </c>
      <c r="F54" s="45">
        <f t="shared" si="4"/>
        <v>0</v>
      </c>
      <c r="G54" s="45">
        <f t="shared" si="4"/>
        <v>0</v>
      </c>
      <c r="H54" s="45">
        <f t="shared" si="4"/>
        <v>0</v>
      </c>
      <c r="I54" s="45">
        <f t="shared" si="4"/>
        <v>0</v>
      </c>
      <c r="J54" s="45">
        <f t="shared" si="4"/>
        <v>0</v>
      </c>
      <c r="K54" s="45">
        <f t="shared" si="4"/>
        <v>0</v>
      </c>
      <c r="L54" s="45">
        <f t="shared" si="4"/>
        <v>0</v>
      </c>
      <c r="M54" s="45">
        <f t="shared" si="4"/>
        <v>0</v>
      </c>
      <c r="N54" s="45">
        <f t="shared" si="4"/>
        <v>0</v>
      </c>
      <c r="O54" s="45">
        <f t="shared" si="4"/>
        <v>0</v>
      </c>
      <c r="P54" s="45">
        <f t="shared" si="4"/>
        <v>0</v>
      </c>
      <c r="S54" s="32"/>
    </row>
    <row r="55" spans="2:19" hidden="1" outlineLevel="1" x14ac:dyDescent="0.25">
      <c r="B55" s="97" t="str">
        <f>IF(Investitionsplan!A55="Nein",Investitionsplan!E55,"")</f>
        <v/>
      </c>
      <c r="C55" s="98" t="str">
        <f>IF(Investitionsplan!A55="Nein",Investitionsplan!G55,"")</f>
        <v/>
      </c>
      <c r="D55" s="98" t="str">
        <f>IF(Investitionsplan!A55="Nein",Investitionsplan!V55,"")</f>
        <v/>
      </c>
      <c r="E55" s="98" t="str">
        <f>IF(Investitionsplan!A55="Nein",Investitionsplan!H55,"")</f>
        <v/>
      </c>
      <c r="F55" s="45">
        <f t="shared" si="4"/>
        <v>0</v>
      </c>
      <c r="G55" s="45">
        <f t="shared" si="4"/>
        <v>0</v>
      </c>
      <c r="H55" s="45">
        <f t="shared" si="4"/>
        <v>0</v>
      </c>
      <c r="I55" s="45">
        <f t="shared" si="4"/>
        <v>0</v>
      </c>
      <c r="J55" s="45">
        <f t="shared" si="4"/>
        <v>0</v>
      </c>
      <c r="K55" s="45">
        <f t="shared" si="4"/>
        <v>0</v>
      </c>
      <c r="L55" s="45">
        <f t="shared" si="4"/>
        <v>0</v>
      </c>
      <c r="M55" s="45">
        <f t="shared" si="4"/>
        <v>0</v>
      </c>
      <c r="N55" s="45">
        <f t="shared" si="4"/>
        <v>0</v>
      </c>
      <c r="O55" s="45">
        <f t="shared" si="4"/>
        <v>0</v>
      </c>
      <c r="P55" s="45">
        <f t="shared" si="4"/>
        <v>0</v>
      </c>
      <c r="S55" s="32"/>
    </row>
    <row r="56" spans="2:19" hidden="1" outlineLevel="1" x14ac:dyDescent="0.25">
      <c r="B56" s="97" t="str">
        <f>IF(Investitionsplan!A56="Nein",Investitionsplan!E56,"")</f>
        <v/>
      </c>
      <c r="C56" s="98" t="str">
        <f>IF(Investitionsplan!A56="Nein",Investitionsplan!G56,"")</f>
        <v/>
      </c>
      <c r="D56" s="98" t="str">
        <f>IF(Investitionsplan!A56="Nein",Investitionsplan!V56,"")</f>
        <v/>
      </c>
      <c r="E56" s="98" t="str">
        <f>IF(Investitionsplan!A56="Nein",Investitionsplan!H56,"")</f>
        <v/>
      </c>
      <c r="F56" s="45">
        <f t="shared" si="4"/>
        <v>0</v>
      </c>
      <c r="G56" s="45">
        <f t="shared" si="4"/>
        <v>0</v>
      </c>
      <c r="H56" s="45">
        <f t="shared" si="4"/>
        <v>0</v>
      </c>
      <c r="I56" s="45">
        <f t="shared" si="4"/>
        <v>0</v>
      </c>
      <c r="J56" s="45">
        <f t="shared" si="4"/>
        <v>0</v>
      </c>
      <c r="K56" s="45">
        <f t="shared" si="4"/>
        <v>0</v>
      </c>
      <c r="L56" s="45">
        <f t="shared" si="4"/>
        <v>0</v>
      </c>
      <c r="M56" s="45">
        <f t="shared" si="4"/>
        <v>0</v>
      </c>
      <c r="N56" s="45">
        <f t="shared" si="4"/>
        <v>0</v>
      </c>
      <c r="O56" s="45">
        <f t="shared" si="4"/>
        <v>0</v>
      </c>
      <c r="P56" s="45">
        <f t="shared" si="4"/>
        <v>0</v>
      </c>
      <c r="S56" s="32"/>
    </row>
    <row r="57" spans="2:19" hidden="1" outlineLevel="1" x14ac:dyDescent="0.25">
      <c r="B57" s="97" t="str">
        <f>IF(Investitionsplan!A57="Nein",Investitionsplan!E57,"")</f>
        <v/>
      </c>
      <c r="C57" s="98" t="str">
        <f>IF(Investitionsplan!A57="Nein",Investitionsplan!G57,"")</f>
        <v/>
      </c>
      <c r="D57" s="98" t="str">
        <f>IF(Investitionsplan!A57="Nein",Investitionsplan!V57,"")</f>
        <v/>
      </c>
      <c r="E57" s="98" t="str">
        <f>IF(Investitionsplan!A57="Nein",Investitionsplan!H57,"")</f>
        <v/>
      </c>
      <c r="F57" s="45">
        <f t="shared" si="4"/>
        <v>0</v>
      </c>
      <c r="G57" s="45">
        <f t="shared" si="4"/>
        <v>0</v>
      </c>
      <c r="H57" s="45">
        <f t="shared" si="4"/>
        <v>0</v>
      </c>
      <c r="I57" s="45">
        <f t="shared" si="4"/>
        <v>0</v>
      </c>
      <c r="J57" s="45">
        <f t="shared" si="4"/>
        <v>0</v>
      </c>
      <c r="K57" s="45">
        <f t="shared" si="4"/>
        <v>0</v>
      </c>
      <c r="L57" s="45">
        <f t="shared" si="4"/>
        <v>0</v>
      </c>
      <c r="M57" s="45">
        <f t="shared" si="4"/>
        <v>0</v>
      </c>
      <c r="N57" s="45">
        <f t="shared" si="4"/>
        <v>0</v>
      </c>
      <c r="O57" s="45">
        <f t="shared" si="4"/>
        <v>0</v>
      </c>
      <c r="P57" s="45">
        <f t="shared" si="4"/>
        <v>0</v>
      </c>
      <c r="S57" s="32"/>
    </row>
    <row r="58" spans="2:19" hidden="1" outlineLevel="1" x14ac:dyDescent="0.25">
      <c r="B58" s="97" t="str">
        <f>IF(Investitionsplan!A58="Nein",Investitionsplan!E58,"")</f>
        <v/>
      </c>
      <c r="C58" s="98" t="str">
        <f>IF(Investitionsplan!A58="Nein",Investitionsplan!G58,"")</f>
        <v/>
      </c>
      <c r="D58" s="98" t="str">
        <f>IF(Investitionsplan!A58="Nein",Investitionsplan!V58,"")</f>
        <v/>
      </c>
      <c r="E58" s="98" t="str">
        <f>IF(Investitionsplan!A58="Nein",Investitionsplan!H58,"")</f>
        <v/>
      </c>
      <c r="F58" s="45">
        <f t="shared" si="4"/>
        <v>0</v>
      </c>
      <c r="G58" s="45">
        <f t="shared" si="4"/>
        <v>0</v>
      </c>
      <c r="H58" s="45">
        <f t="shared" si="4"/>
        <v>0</v>
      </c>
      <c r="I58" s="45">
        <f t="shared" si="4"/>
        <v>0</v>
      </c>
      <c r="J58" s="45">
        <f t="shared" si="4"/>
        <v>0</v>
      </c>
      <c r="K58" s="45">
        <f t="shared" si="4"/>
        <v>0</v>
      </c>
      <c r="L58" s="45">
        <f t="shared" si="4"/>
        <v>0</v>
      </c>
      <c r="M58" s="45">
        <f t="shared" si="4"/>
        <v>0</v>
      </c>
      <c r="N58" s="45">
        <f t="shared" si="4"/>
        <v>0</v>
      </c>
      <c r="O58" s="45">
        <f t="shared" si="4"/>
        <v>0</v>
      </c>
      <c r="P58" s="45">
        <f t="shared" si="4"/>
        <v>0</v>
      </c>
      <c r="S58" s="32"/>
    </row>
    <row r="59" spans="2:19" hidden="1" outlineLevel="1" x14ac:dyDescent="0.25">
      <c r="B59" s="97" t="str">
        <f>IF(Investitionsplan!A59="Nein",Investitionsplan!E59,"")</f>
        <v/>
      </c>
      <c r="C59" s="98" t="str">
        <f>IF(Investitionsplan!A59="Nein",Investitionsplan!G59,"")</f>
        <v/>
      </c>
      <c r="D59" s="98" t="str">
        <f>IF(Investitionsplan!A59="Nein",Investitionsplan!V59,"")</f>
        <v/>
      </c>
      <c r="E59" s="98" t="str">
        <f>IF(Investitionsplan!A59="Nein",Investitionsplan!H59,"")</f>
        <v/>
      </c>
      <c r="F59" s="45">
        <f t="shared" si="4"/>
        <v>0</v>
      </c>
      <c r="G59" s="45">
        <f t="shared" si="4"/>
        <v>0</v>
      </c>
      <c r="H59" s="45">
        <f t="shared" si="4"/>
        <v>0</v>
      </c>
      <c r="I59" s="45">
        <f t="shared" si="4"/>
        <v>0</v>
      </c>
      <c r="J59" s="45">
        <f t="shared" si="4"/>
        <v>0</v>
      </c>
      <c r="K59" s="45">
        <f t="shared" si="4"/>
        <v>0</v>
      </c>
      <c r="L59" s="45">
        <f t="shared" si="4"/>
        <v>0</v>
      </c>
      <c r="M59" s="45">
        <f t="shared" si="4"/>
        <v>0</v>
      </c>
      <c r="N59" s="45">
        <f t="shared" si="4"/>
        <v>0</v>
      </c>
      <c r="O59" s="45">
        <f t="shared" si="4"/>
        <v>0</v>
      </c>
      <c r="P59" s="45">
        <f t="shared" si="4"/>
        <v>0</v>
      </c>
      <c r="S59" s="32"/>
    </row>
    <row r="60" spans="2:19" hidden="1" outlineLevel="1" x14ac:dyDescent="0.25">
      <c r="B60" s="97" t="str">
        <f>IF(Investitionsplan!A60="Nein",Investitionsplan!E60,"")</f>
        <v/>
      </c>
      <c r="C60" s="98" t="str">
        <f>IF(Investitionsplan!A60="Nein",Investitionsplan!G60,"")</f>
        <v/>
      </c>
      <c r="D60" s="98" t="str">
        <f>IF(Investitionsplan!A60="Nein",Investitionsplan!V60,"")</f>
        <v/>
      </c>
      <c r="E60" s="98" t="str">
        <f>IF(Investitionsplan!A60="Nein",Investitionsplan!H60,"")</f>
        <v/>
      </c>
      <c r="F60" s="45">
        <f t="shared" si="4"/>
        <v>0</v>
      </c>
      <c r="G60" s="45">
        <f t="shared" si="4"/>
        <v>0</v>
      </c>
      <c r="H60" s="45">
        <f t="shared" si="4"/>
        <v>0</v>
      </c>
      <c r="I60" s="45">
        <f t="shared" si="4"/>
        <v>0</v>
      </c>
      <c r="J60" s="45">
        <f t="shared" si="4"/>
        <v>0</v>
      </c>
      <c r="K60" s="45">
        <f t="shared" si="4"/>
        <v>0</v>
      </c>
      <c r="L60" s="45">
        <f t="shared" si="4"/>
        <v>0</v>
      </c>
      <c r="M60" s="45">
        <f t="shared" si="4"/>
        <v>0</v>
      </c>
      <c r="N60" s="45">
        <f t="shared" si="4"/>
        <v>0</v>
      </c>
      <c r="O60" s="45">
        <f t="shared" si="4"/>
        <v>0</v>
      </c>
      <c r="P60" s="45">
        <f t="shared" si="4"/>
        <v>0</v>
      </c>
      <c r="S60" s="32"/>
    </row>
    <row r="61" spans="2:19" hidden="1" outlineLevel="1" x14ac:dyDescent="0.25">
      <c r="B61" s="97" t="str">
        <f>IF(Investitionsplan!A61="Nein",Investitionsplan!E61,"")</f>
        <v/>
      </c>
      <c r="C61" s="98" t="str">
        <f>IF(Investitionsplan!A61="Nein",Investitionsplan!G61,"")</f>
        <v/>
      </c>
      <c r="D61" s="98" t="str">
        <f>IF(Investitionsplan!A61="Nein",Investitionsplan!V61,"")</f>
        <v/>
      </c>
      <c r="E61" s="98" t="str">
        <f>IF(Investitionsplan!A61="Nein",Investitionsplan!H61,"")</f>
        <v/>
      </c>
      <c r="F61" s="45">
        <f t="shared" si="4"/>
        <v>0</v>
      </c>
      <c r="G61" s="45">
        <f t="shared" si="4"/>
        <v>0</v>
      </c>
      <c r="H61" s="45">
        <f t="shared" si="4"/>
        <v>0</v>
      </c>
      <c r="I61" s="45">
        <f t="shared" si="4"/>
        <v>0</v>
      </c>
      <c r="J61" s="45">
        <f t="shared" si="4"/>
        <v>0</v>
      </c>
      <c r="K61" s="45">
        <f t="shared" si="4"/>
        <v>0</v>
      </c>
      <c r="L61" s="45">
        <f t="shared" si="4"/>
        <v>0</v>
      </c>
      <c r="M61" s="45">
        <f t="shared" si="4"/>
        <v>0</v>
      </c>
      <c r="N61" s="45">
        <f t="shared" si="4"/>
        <v>0</v>
      </c>
      <c r="O61" s="45">
        <f t="shared" si="4"/>
        <v>0</v>
      </c>
      <c r="P61" s="45">
        <f t="shared" si="4"/>
        <v>0</v>
      </c>
      <c r="S61" s="32"/>
    </row>
    <row r="62" spans="2:19" hidden="1" outlineLevel="1" x14ac:dyDescent="0.25">
      <c r="B62" s="97" t="str">
        <f>IF(Investitionsplan!A62="Nein",Investitionsplan!E62,"")</f>
        <v/>
      </c>
      <c r="C62" s="98" t="str">
        <f>IF(Investitionsplan!A62="Nein",Investitionsplan!G62,"")</f>
        <v/>
      </c>
      <c r="D62" s="98" t="str">
        <f>IF(Investitionsplan!A62="Nein",Investitionsplan!V62,"")</f>
        <v/>
      </c>
      <c r="E62" s="98" t="str">
        <f>IF(Investitionsplan!A62="Nein",Investitionsplan!H62,"")</f>
        <v/>
      </c>
      <c r="F62" s="45">
        <f t="shared" si="4"/>
        <v>0</v>
      </c>
      <c r="G62" s="45">
        <f t="shared" si="4"/>
        <v>0</v>
      </c>
      <c r="H62" s="45">
        <f t="shared" si="4"/>
        <v>0</v>
      </c>
      <c r="I62" s="45">
        <f t="shared" si="4"/>
        <v>0</v>
      </c>
      <c r="J62" s="45">
        <f t="shared" si="4"/>
        <v>0</v>
      </c>
      <c r="K62" s="45">
        <f t="shared" si="4"/>
        <v>0</v>
      </c>
      <c r="L62" s="45">
        <f t="shared" si="4"/>
        <v>0</v>
      </c>
      <c r="M62" s="45">
        <f t="shared" si="4"/>
        <v>0</v>
      </c>
      <c r="N62" s="45">
        <f t="shared" si="4"/>
        <v>0</v>
      </c>
      <c r="O62" s="45">
        <f t="shared" si="4"/>
        <v>0</v>
      </c>
      <c r="P62" s="45">
        <f t="shared" si="4"/>
        <v>0</v>
      </c>
      <c r="S62" s="32"/>
    </row>
    <row r="63" spans="2:19" hidden="1" outlineLevel="1" x14ac:dyDescent="0.25">
      <c r="B63" s="97" t="str">
        <f>IF(Investitionsplan!A63="Nein",Investitionsplan!E63,"")</f>
        <v/>
      </c>
      <c r="C63" s="98" t="str">
        <f>IF(Investitionsplan!A63="Nein",Investitionsplan!G63,"")</f>
        <v/>
      </c>
      <c r="D63" s="98" t="str">
        <f>IF(Investitionsplan!A63="Nein",Investitionsplan!V63,"")</f>
        <v/>
      </c>
      <c r="E63" s="98" t="str">
        <f>IF(Investitionsplan!A63="Nein",Investitionsplan!H63,"")</f>
        <v/>
      </c>
      <c r="F63" s="45">
        <f t="shared" si="4"/>
        <v>0</v>
      </c>
      <c r="G63" s="45">
        <f t="shared" si="4"/>
        <v>0</v>
      </c>
      <c r="H63" s="45">
        <f t="shared" si="4"/>
        <v>0</v>
      </c>
      <c r="I63" s="45">
        <f t="shared" si="4"/>
        <v>0</v>
      </c>
      <c r="J63" s="45">
        <f t="shared" si="4"/>
        <v>0</v>
      </c>
      <c r="K63" s="45">
        <f t="shared" si="4"/>
        <v>0</v>
      </c>
      <c r="L63" s="45">
        <f t="shared" si="4"/>
        <v>0</v>
      </c>
      <c r="M63" s="45">
        <f t="shared" si="4"/>
        <v>0</v>
      </c>
      <c r="N63" s="45">
        <f t="shared" si="4"/>
        <v>0</v>
      </c>
      <c r="O63" s="45">
        <f t="shared" si="4"/>
        <v>0</v>
      </c>
      <c r="P63" s="45">
        <f t="shared" si="4"/>
        <v>0</v>
      </c>
      <c r="S63" s="32"/>
    </row>
    <row r="64" spans="2:19" hidden="1" outlineLevel="1" x14ac:dyDescent="0.25">
      <c r="B64" s="97" t="str">
        <f>IF(Investitionsplan!A64="Nein",Investitionsplan!E64,"")</f>
        <v/>
      </c>
      <c r="C64" s="98" t="str">
        <f>IF(Investitionsplan!A64="Nein",Investitionsplan!G64,"")</f>
        <v/>
      </c>
      <c r="D64" s="98" t="str">
        <f>IF(Investitionsplan!A64="Nein",Investitionsplan!V64,"")</f>
        <v/>
      </c>
      <c r="E64" s="98" t="str">
        <f>IF(Investitionsplan!A64="Nein",Investitionsplan!H64,"")</f>
        <v/>
      </c>
      <c r="F64" s="45">
        <f t="shared" si="4"/>
        <v>0</v>
      </c>
      <c r="G64" s="45">
        <f t="shared" si="4"/>
        <v>0</v>
      </c>
      <c r="H64" s="45">
        <f t="shared" si="4"/>
        <v>0</v>
      </c>
      <c r="I64" s="45">
        <f t="shared" si="4"/>
        <v>0</v>
      </c>
      <c r="J64" s="45">
        <f t="shared" si="4"/>
        <v>0</v>
      </c>
      <c r="K64" s="45">
        <f t="shared" si="4"/>
        <v>0</v>
      </c>
      <c r="L64" s="45">
        <f t="shared" si="4"/>
        <v>0</v>
      </c>
      <c r="M64" s="45">
        <f t="shared" si="4"/>
        <v>0</v>
      </c>
      <c r="N64" s="45">
        <f t="shared" si="4"/>
        <v>0</v>
      </c>
      <c r="O64" s="45">
        <f t="shared" si="4"/>
        <v>0</v>
      </c>
      <c r="P64" s="45">
        <f t="shared" si="4"/>
        <v>0</v>
      </c>
      <c r="S64" s="32"/>
    </row>
    <row r="65" spans="2:19" hidden="1" outlineLevel="1" x14ac:dyDescent="0.25">
      <c r="B65" s="97" t="str">
        <f>IF(Investitionsplan!A65="Nein",Investitionsplan!E65,"")</f>
        <v/>
      </c>
      <c r="C65" s="98" t="str">
        <f>IF(Investitionsplan!A65="Nein",Investitionsplan!G65,"")</f>
        <v/>
      </c>
      <c r="D65" s="98" t="str">
        <f>IF(Investitionsplan!A65="Nein",Investitionsplan!V65,"")</f>
        <v/>
      </c>
      <c r="E65" s="98" t="str">
        <f>IF(Investitionsplan!A65="Nein",Investitionsplan!H65,"")</f>
        <v/>
      </c>
      <c r="F65" s="45">
        <f t="shared" si="4"/>
        <v>0</v>
      </c>
      <c r="G65" s="45">
        <f t="shared" si="4"/>
        <v>0</v>
      </c>
      <c r="H65" s="45">
        <f t="shared" si="4"/>
        <v>0</v>
      </c>
      <c r="I65" s="45">
        <f t="shared" si="4"/>
        <v>0</v>
      </c>
      <c r="J65" s="45">
        <f t="shared" si="4"/>
        <v>0</v>
      </c>
      <c r="K65" s="45">
        <f t="shared" si="4"/>
        <v>0</v>
      </c>
      <c r="L65" s="45">
        <f t="shared" si="4"/>
        <v>0</v>
      </c>
      <c r="M65" s="45">
        <f t="shared" si="4"/>
        <v>0</v>
      </c>
      <c r="N65" s="45">
        <f t="shared" si="4"/>
        <v>0</v>
      </c>
      <c r="O65" s="45">
        <f t="shared" si="4"/>
        <v>0</v>
      </c>
      <c r="P65" s="45">
        <f t="shared" si="4"/>
        <v>0</v>
      </c>
      <c r="S65" s="32"/>
    </row>
    <row r="66" spans="2:19" hidden="1" outlineLevel="1" x14ac:dyDescent="0.25">
      <c r="B66" s="97" t="str">
        <f>IF(Investitionsplan!A66="Nein",Investitionsplan!E66,"")</f>
        <v/>
      </c>
      <c r="C66" s="98" t="str">
        <f>IF(Investitionsplan!A66="Nein",Investitionsplan!G66,"")</f>
        <v/>
      </c>
      <c r="D66" s="98" t="str">
        <f>IF(Investitionsplan!A66="Nein",Investitionsplan!V66,"")</f>
        <v/>
      </c>
      <c r="E66" s="98" t="str">
        <f>IF(Investitionsplan!A66="Nein",Investitionsplan!H66,"")</f>
        <v/>
      </c>
      <c r="F66" s="45">
        <f t="shared" si="4"/>
        <v>0</v>
      </c>
      <c r="G66" s="45">
        <f t="shared" si="4"/>
        <v>0</v>
      </c>
      <c r="H66" s="45">
        <f t="shared" si="4"/>
        <v>0</v>
      </c>
      <c r="I66" s="45">
        <f t="shared" si="4"/>
        <v>0</v>
      </c>
      <c r="J66" s="45">
        <f t="shared" si="4"/>
        <v>0</v>
      </c>
      <c r="K66" s="45">
        <f t="shared" si="4"/>
        <v>0</v>
      </c>
      <c r="L66" s="45">
        <f t="shared" si="4"/>
        <v>0</v>
      </c>
      <c r="M66" s="45">
        <f t="shared" si="4"/>
        <v>0</v>
      </c>
      <c r="N66" s="45">
        <f t="shared" si="4"/>
        <v>0</v>
      </c>
      <c r="O66" s="45">
        <f t="shared" si="4"/>
        <v>0</v>
      </c>
      <c r="P66" s="45">
        <f t="shared" si="4"/>
        <v>0</v>
      </c>
      <c r="S66" s="32"/>
    </row>
    <row r="67" spans="2:19" hidden="1" outlineLevel="1" x14ac:dyDescent="0.25">
      <c r="B67" s="97" t="str">
        <f>IF(Investitionsplan!A67="Nein",Investitionsplan!E67,"")</f>
        <v/>
      </c>
      <c r="C67" s="98" t="str">
        <f>IF(Investitionsplan!A67="Nein",Investitionsplan!G67,"")</f>
        <v/>
      </c>
      <c r="D67" s="98" t="str">
        <f>IF(Investitionsplan!A67="Nein",Investitionsplan!V67,"")</f>
        <v/>
      </c>
      <c r="E67" s="98" t="str">
        <f>IF(Investitionsplan!A67="Nein",Investitionsplan!H67,"")</f>
        <v/>
      </c>
      <c r="F67" s="45">
        <f t="shared" si="4"/>
        <v>0</v>
      </c>
      <c r="G67" s="45">
        <f t="shared" si="4"/>
        <v>0</v>
      </c>
      <c r="H67" s="45">
        <f t="shared" si="4"/>
        <v>0</v>
      </c>
      <c r="I67" s="45">
        <f t="shared" si="4"/>
        <v>0</v>
      </c>
      <c r="J67" s="45">
        <f t="shared" si="4"/>
        <v>0</v>
      </c>
      <c r="K67" s="45">
        <f t="shared" si="4"/>
        <v>0</v>
      </c>
      <c r="L67" s="45">
        <f t="shared" si="4"/>
        <v>0</v>
      </c>
      <c r="M67" s="45">
        <f t="shared" si="4"/>
        <v>0</v>
      </c>
      <c r="N67" s="45">
        <f t="shared" si="4"/>
        <v>0</v>
      </c>
      <c r="O67" s="45">
        <f t="shared" si="4"/>
        <v>0</v>
      </c>
      <c r="P67" s="45">
        <f t="shared" si="4"/>
        <v>0</v>
      </c>
      <c r="S67" s="32"/>
    </row>
    <row r="68" spans="2:19" hidden="1" outlineLevel="1" x14ac:dyDescent="0.25">
      <c r="B68" s="97" t="str">
        <f>IF(Investitionsplan!A68="Nein",Investitionsplan!E68,"")</f>
        <v/>
      </c>
      <c r="C68" s="98" t="str">
        <f>IF(Investitionsplan!A68="Nein",Investitionsplan!G68,"")</f>
        <v/>
      </c>
      <c r="D68" s="98" t="str">
        <f>IF(Investitionsplan!A68="Nein",Investitionsplan!V68,"")</f>
        <v/>
      </c>
      <c r="E68" s="98" t="str">
        <f>IF(Investitionsplan!A68="Nein",Investitionsplan!H68,"")</f>
        <v/>
      </c>
      <c r="F68" s="45">
        <f t="shared" si="4"/>
        <v>0</v>
      </c>
      <c r="G68" s="45">
        <f t="shared" si="4"/>
        <v>0</v>
      </c>
      <c r="H68" s="45">
        <f t="shared" si="4"/>
        <v>0</v>
      </c>
      <c r="I68" s="45">
        <f t="shared" si="4"/>
        <v>0</v>
      </c>
      <c r="J68" s="45">
        <f t="shared" si="4"/>
        <v>0</v>
      </c>
      <c r="K68" s="45">
        <f t="shared" si="4"/>
        <v>0</v>
      </c>
      <c r="L68" s="45">
        <f t="shared" si="4"/>
        <v>0</v>
      </c>
      <c r="M68" s="45">
        <f t="shared" si="4"/>
        <v>0</v>
      </c>
      <c r="N68" s="45">
        <f t="shared" si="4"/>
        <v>0</v>
      </c>
      <c r="O68" s="45">
        <f t="shared" si="4"/>
        <v>0</v>
      </c>
      <c r="P68" s="45">
        <f t="shared" si="4"/>
        <v>0</v>
      </c>
      <c r="S68" s="32"/>
    </row>
    <row r="69" spans="2:19" hidden="1" outlineLevel="1" x14ac:dyDescent="0.25">
      <c r="B69" s="97" t="str">
        <f>IF(Investitionsplan!A69="Nein",Investitionsplan!E69,"")</f>
        <v/>
      </c>
      <c r="C69" s="98" t="str">
        <f>IF(Investitionsplan!A69="Nein",Investitionsplan!G69,"")</f>
        <v/>
      </c>
      <c r="D69" s="98" t="str">
        <f>IF(Investitionsplan!A69="Nein",Investitionsplan!V69,"")</f>
        <v/>
      </c>
      <c r="E69" s="98" t="str">
        <f>IF(Investitionsplan!A69="Nein",Investitionsplan!H69,"")</f>
        <v/>
      </c>
      <c r="F69" s="45">
        <f t="shared" si="4"/>
        <v>0</v>
      </c>
      <c r="G69" s="45">
        <f t="shared" si="4"/>
        <v>0</v>
      </c>
      <c r="H69" s="45">
        <f t="shared" si="4"/>
        <v>0</v>
      </c>
      <c r="I69" s="45">
        <f t="shared" si="4"/>
        <v>0</v>
      </c>
      <c r="J69" s="45">
        <f t="shared" si="4"/>
        <v>0</v>
      </c>
      <c r="K69" s="45">
        <f t="shared" si="4"/>
        <v>0</v>
      </c>
      <c r="L69" s="45">
        <f t="shared" si="4"/>
        <v>0</v>
      </c>
      <c r="M69" s="45">
        <f t="shared" si="4"/>
        <v>0</v>
      </c>
      <c r="N69" s="45">
        <f t="shared" si="4"/>
        <v>0</v>
      </c>
      <c r="O69" s="45">
        <f t="shared" si="4"/>
        <v>0</v>
      </c>
      <c r="P69" s="45">
        <f t="shared" si="4"/>
        <v>0</v>
      </c>
      <c r="S69" s="32"/>
    </row>
    <row r="70" spans="2:19" hidden="1" outlineLevel="1" x14ac:dyDescent="0.25">
      <c r="B70" s="97" t="str">
        <f>IF(Investitionsplan!A70="Nein",Investitionsplan!E70,"")</f>
        <v/>
      </c>
      <c r="C70" s="98" t="str">
        <f>IF(Investitionsplan!A70="Nein",Investitionsplan!G70,"")</f>
        <v/>
      </c>
      <c r="D70" s="98" t="str">
        <f>IF(Investitionsplan!A70="Nein",Investitionsplan!V70,"")</f>
        <v/>
      </c>
      <c r="E70" s="98" t="str">
        <f>IF(Investitionsplan!A70="Nein",Investitionsplan!H70,"")</f>
        <v/>
      </c>
      <c r="F70" s="45">
        <f t="shared" ref="F70:P93" si="6">IF(NOT($B70=""),IF(AND(F$6&gt;$E70,(F$6-$C70)&lt;=$E70),$D70/$C70,0),0)</f>
        <v>0</v>
      </c>
      <c r="G70" s="45">
        <f t="shared" si="6"/>
        <v>0</v>
      </c>
      <c r="H70" s="45">
        <f t="shared" si="6"/>
        <v>0</v>
      </c>
      <c r="I70" s="45">
        <f t="shared" si="6"/>
        <v>0</v>
      </c>
      <c r="J70" s="45">
        <f t="shared" si="6"/>
        <v>0</v>
      </c>
      <c r="K70" s="45">
        <f t="shared" si="6"/>
        <v>0</v>
      </c>
      <c r="L70" s="45">
        <f t="shared" si="6"/>
        <v>0</v>
      </c>
      <c r="M70" s="45">
        <f t="shared" si="6"/>
        <v>0</v>
      </c>
      <c r="N70" s="45">
        <f t="shared" si="6"/>
        <v>0</v>
      </c>
      <c r="O70" s="45">
        <f t="shared" si="6"/>
        <v>0</v>
      </c>
      <c r="P70" s="45">
        <f t="shared" si="6"/>
        <v>0</v>
      </c>
      <c r="S70" s="32"/>
    </row>
    <row r="71" spans="2:19" hidden="1" outlineLevel="1" x14ac:dyDescent="0.25">
      <c r="B71" s="97" t="str">
        <f>IF(Investitionsplan!A71="Nein",Investitionsplan!E71,"")</f>
        <v/>
      </c>
      <c r="C71" s="98" t="str">
        <f>IF(Investitionsplan!A71="Nein",Investitionsplan!G71,"")</f>
        <v/>
      </c>
      <c r="D71" s="98" t="str">
        <f>IF(Investitionsplan!A71="Nein",Investitionsplan!V71,"")</f>
        <v/>
      </c>
      <c r="E71" s="98" t="str">
        <f>IF(Investitionsplan!A71="Nein",Investitionsplan!H71,"")</f>
        <v/>
      </c>
      <c r="F71" s="45">
        <f t="shared" si="6"/>
        <v>0</v>
      </c>
      <c r="G71" s="45">
        <f t="shared" si="6"/>
        <v>0</v>
      </c>
      <c r="H71" s="45">
        <f t="shared" si="6"/>
        <v>0</v>
      </c>
      <c r="I71" s="45">
        <f t="shared" si="6"/>
        <v>0</v>
      </c>
      <c r="J71" s="45">
        <f t="shared" si="6"/>
        <v>0</v>
      </c>
      <c r="K71" s="45">
        <f t="shared" si="6"/>
        <v>0</v>
      </c>
      <c r="L71" s="45">
        <f t="shared" si="6"/>
        <v>0</v>
      </c>
      <c r="M71" s="45">
        <f t="shared" si="6"/>
        <v>0</v>
      </c>
      <c r="N71" s="45">
        <f t="shared" si="6"/>
        <v>0</v>
      </c>
      <c r="O71" s="45">
        <f t="shared" si="6"/>
        <v>0</v>
      </c>
      <c r="P71" s="45">
        <f t="shared" si="6"/>
        <v>0</v>
      </c>
      <c r="S71" s="32"/>
    </row>
    <row r="72" spans="2:19" hidden="1" outlineLevel="1" x14ac:dyDescent="0.25">
      <c r="B72" s="97" t="str">
        <f>IF(Investitionsplan!A72="Nein",Investitionsplan!E72,"")</f>
        <v/>
      </c>
      <c r="C72" s="98" t="str">
        <f>IF(Investitionsplan!A72="Nein",Investitionsplan!G72,"")</f>
        <v/>
      </c>
      <c r="D72" s="98" t="str">
        <f>IF(Investitionsplan!A72="Nein",Investitionsplan!V72,"")</f>
        <v/>
      </c>
      <c r="E72" s="98" t="str">
        <f>IF(Investitionsplan!A72="Nein",Investitionsplan!H72,"")</f>
        <v/>
      </c>
      <c r="F72" s="45">
        <f t="shared" si="6"/>
        <v>0</v>
      </c>
      <c r="G72" s="45">
        <f t="shared" si="6"/>
        <v>0</v>
      </c>
      <c r="H72" s="45">
        <f t="shared" si="6"/>
        <v>0</v>
      </c>
      <c r="I72" s="45">
        <f t="shared" si="6"/>
        <v>0</v>
      </c>
      <c r="J72" s="45">
        <f t="shared" si="6"/>
        <v>0</v>
      </c>
      <c r="K72" s="45">
        <f t="shared" si="6"/>
        <v>0</v>
      </c>
      <c r="L72" s="45">
        <f t="shared" si="6"/>
        <v>0</v>
      </c>
      <c r="M72" s="45">
        <f t="shared" si="6"/>
        <v>0</v>
      </c>
      <c r="N72" s="45">
        <f t="shared" si="6"/>
        <v>0</v>
      </c>
      <c r="O72" s="45">
        <f t="shared" si="6"/>
        <v>0</v>
      </c>
      <c r="P72" s="45">
        <f t="shared" si="6"/>
        <v>0</v>
      </c>
      <c r="S72" s="32"/>
    </row>
    <row r="73" spans="2:19" hidden="1" outlineLevel="1" x14ac:dyDescent="0.25">
      <c r="B73" s="97" t="str">
        <f>IF(Investitionsplan!A73="Nein",Investitionsplan!E73,"")</f>
        <v/>
      </c>
      <c r="C73" s="98" t="str">
        <f>IF(Investitionsplan!A73="Nein",Investitionsplan!G73,"")</f>
        <v/>
      </c>
      <c r="D73" s="98" t="str">
        <f>IF(Investitionsplan!A73="Nein",Investitionsplan!V73,"")</f>
        <v/>
      </c>
      <c r="E73" s="98" t="str">
        <f>IF(Investitionsplan!A73="Nein",Investitionsplan!H73,"")</f>
        <v/>
      </c>
      <c r="F73" s="45">
        <f t="shared" si="6"/>
        <v>0</v>
      </c>
      <c r="G73" s="45">
        <f t="shared" si="6"/>
        <v>0</v>
      </c>
      <c r="H73" s="45">
        <f t="shared" si="6"/>
        <v>0</v>
      </c>
      <c r="I73" s="45">
        <f t="shared" si="6"/>
        <v>0</v>
      </c>
      <c r="J73" s="45">
        <f t="shared" si="6"/>
        <v>0</v>
      </c>
      <c r="K73" s="45">
        <f t="shared" si="6"/>
        <v>0</v>
      </c>
      <c r="L73" s="45">
        <f t="shared" si="6"/>
        <v>0</v>
      </c>
      <c r="M73" s="45">
        <f t="shared" si="6"/>
        <v>0</v>
      </c>
      <c r="N73" s="45">
        <f t="shared" si="6"/>
        <v>0</v>
      </c>
      <c r="O73" s="45">
        <f t="shared" si="6"/>
        <v>0</v>
      </c>
      <c r="P73" s="45">
        <f t="shared" si="6"/>
        <v>0</v>
      </c>
      <c r="S73" s="32"/>
    </row>
    <row r="74" spans="2:19" hidden="1" outlineLevel="1" x14ac:dyDescent="0.25">
      <c r="B74" s="97" t="str">
        <f>IF(Investitionsplan!A74="Nein",Investitionsplan!E74,"")</f>
        <v/>
      </c>
      <c r="C74" s="98" t="str">
        <f>IF(Investitionsplan!A74="Nein",Investitionsplan!G74,"")</f>
        <v/>
      </c>
      <c r="D74" s="98" t="str">
        <f>IF(Investitionsplan!A74="Nein",Investitionsplan!V74,"")</f>
        <v/>
      </c>
      <c r="E74" s="98" t="str">
        <f>IF(Investitionsplan!A74="Nein",Investitionsplan!H74,"")</f>
        <v/>
      </c>
      <c r="F74" s="45">
        <f t="shared" si="6"/>
        <v>0</v>
      </c>
      <c r="G74" s="45">
        <f t="shared" si="6"/>
        <v>0</v>
      </c>
      <c r="H74" s="45">
        <f t="shared" si="6"/>
        <v>0</v>
      </c>
      <c r="I74" s="45">
        <f t="shared" si="6"/>
        <v>0</v>
      </c>
      <c r="J74" s="45">
        <f t="shared" si="6"/>
        <v>0</v>
      </c>
      <c r="K74" s="45">
        <f t="shared" si="6"/>
        <v>0</v>
      </c>
      <c r="L74" s="45">
        <f t="shared" si="6"/>
        <v>0</v>
      </c>
      <c r="M74" s="45">
        <f t="shared" si="6"/>
        <v>0</v>
      </c>
      <c r="N74" s="45">
        <f t="shared" si="6"/>
        <v>0</v>
      </c>
      <c r="O74" s="45">
        <f t="shared" si="6"/>
        <v>0</v>
      </c>
      <c r="P74" s="45">
        <f t="shared" si="6"/>
        <v>0</v>
      </c>
      <c r="S74" s="32"/>
    </row>
    <row r="75" spans="2:19" hidden="1" outlineLevel="1" x14ac:dyDescent="0.25">
      <c r="B75" s="97" t="str">
        <f>IF(Investitionsplan!A75="Nein",Investitionsplan!E75,"")</f>
        <v/>
      </c>
      <c r="C75" s="98" t="str">
        <f>IF(Investitionsplan!A75="Nein",Investitionsplan!G75,"")</f>
        <v/>
      </c>
      <c r="D75" s="98" t="str">
        <f>IF(Investitionsplan!A75="Nein",Investitionsplan!V75,"")</f>
        <v/>
      </c>
      <c r="E75" s="98" t="str">
        <f>IF(Investitionsplan!A75="Nein",Investitionsplan!H75,"")</f>
        <v/>
      </c>
      <c r="F75" s="45">
        <f t="shared" si="6"/>
        <v>0</v>
      </c>
      <c r="G75" s="45">
        <f t="shared" si="6"/>
        <v>0</v>
      </c>
      <c r="H75" s="45">
        <f t="shared" si="6"/>
        <v>0</v>
      </c>
      <c r="I75" s="45">
        <f t="shared" si="6"/>
        <v>0</v>
      </c>
      <c r="J75" s="45">
        <f t="shared" si="6"/>
        <v>0</v>
      </c>
      <c r="K75" s="45">
        <f t="shared" si="6"/>
        <v>0</v>
      </c>
      <c r="L75" s="45">
        <f t="shared" si="6"/>
        <v>0</v>
      </c>
      <c r="M75" s="45">
        <f t="shared" si="6"/>
        <v>0</v>
      </c>
      <c r="N75" s="45">
        <f t="shared" si="6"/>
        <v>0</v>
      </c>
      <c r="O75" s="45">
        <f t="shared" si="6"/>
        <v>0</v>
      </c>
      <c r="P75" s="45">
        <f t="shared" si="6"/>
        <v>0</v>
      </c>
      <c r="S75" s="32"/>
    </row>
    <row r="76" spans="2:19" hidden="1" outlineLevel="1" x14ac:dyDescent="0.25">
      <c r="B76" s="97" t="str">
        <f>IF(Investitionsplan!A76="Nein",Investitionsplan!E76,"")</f>
        <v/>
      </c>
      <c r="C76" s="98" t="str">
        <f>IF(Investitionsplan!A76="Nein",Investitionsplan!G76,"")</f>
        <v/>
      </c>
      <c r="D76" s="98" t="str">
        <f>IF(Investitionsplan!A76="Nein",Investitionsplan!V76,"")</f>
        <v/>
      </c>
      <c r="E76" s="98" t="str">
        <f>IF(Investitionsplan!A76="Nein",Investitionsplan!H76,"")</f>
        <v/>
      </c>
      <c r="F76" s="45">
        <f t="shared" si="6"/>
        <v>0</v>
      </c>
      <c r="G76" s="45">
        <f t="shared" si="6"/>
        <v>0</v>
      </c>
      <c r="H76" s="45">
        <f t="shared" si="6"/>
        <v>0</v>
      </c>
      <c r="I76" s="45">
        <f t="shared" si="6"/>
        <v>0</v>
      </c>
      <c r="J76" s="45">
        <f t="shared" si="6"/>
        <v>0</v>
      </c>
      <c r="K76" s="45">
        <f t="shared" si="6"/>
        <v>0</v>
      </c>
      <c r="L76" s="45">
        <f t="shared" si="6"/>
        <v>0</v>
      </c>
      <c r="M76" s="45">
        <f t="shared" si="6"/>
        <v>0</v>
      </c>
      <c r="N76" s="45">
        <f t="shared" si="6"/>
        <v>0</v>
      </c>
      <c r="O76" s="45">
        <f t="shared" si="6"/>
        <v>0</v>
      </c>
      <c r="P76" s="45">
        <f t="shared" si="6"/>
        <v>0</v>
      </c>
      <c r="S76" s="32"/>
    </row>
    <row r="77" spans="2:19" hidden="1" outlineLevel="1" x14ac:dyDescent="0.25">
      <c r="B77" s="97" t="str">
        <f>IF(Investitionsplan!A77="Nein",Investitionsplan!E77,"")</f>
        <v/>
      </c>
      <c r="C77" s="98" t="str">
        <f>IF(Investitionsplan!A77="Nein",Investitionsplan!G77,"")</f>
        <v/>
      </c>
      <c r="D77" s="98" t="str">
        <f>IF(Investitionsplan!A77="Nein",Investitionsplan!V77,"")</f>
        <v/>
      </c>
      <c r="E77" s="98" t="str">
        <f>IF(Investitionsplan!A77="Nein",Investitionsplan!H77,"")</f>
        <v/>
      </c>
      <c r="F77" s="45">
        <f t="shared" si="6"/>
        <v>0</v>
      </c>
      <c r="G77" s="45">
        <f t="shared" si="6"/>
        <v>0</v>
      </c>
      <c r="H77" s="45">
        <f t="shared" si="6"/>
        <v>0</v>
      </c>
      <c r="I77" s="45">
        <f t="shared" si="6"/>
        <v>0</v>
      </c>
      <c r="J77" s="45">
        <f t="shared" si="6"/>
        <v>0</v>
      </c>
      <c r="K77" s="45">
        <f t="shared" si="6"/>
        <v>0</v>
      </c>
      <c r="L77" s="45">
        <f t="shared" si="6"/>
        <v>0</v>
      </c>
      <c r="M77" s="45">
        <f t="shared" si="6"/>
        <v>0</v>
      </c>
      <c r="N77" s="45">
        <f t="shared" si="6"/>
        <v>0</v>
      </c>
      <c r="O77" s="45">
        <f t="shared" si="6"/>
        <v>0</v>
      </c>
      <c r="P77" s="45">
        <f t="shared" si="6"/>
        <v>0</v>
      </c>
      <c r="S77" s="32"/>
    </row>
    <row r="78" spans="2:19" hidden="1" outlineLevel="1" x14ac:dyDescent="0.25">
      <c r="B78" s="97" t="str">
        <f>IF(Investitionsplan!A78="Nein",Investitionsplan!E78,"")</f>
        <v/>
      </c>
      <c r="C78" s="98" t="str">
        <f>IF(Investitionsplan!A78="Nein",Investitionsplan!G78,"")</f>
        <v/>
      </c>
      <c r="D78" s="98" t="str">
        <f>IF(Investitionsplan!A78="Nein",Investitionsplan!V78,"")</f>
        <v/>
      </c>
      <c r="E78" s="98" t="str">
        <f>IF(Investitionsplan!A78="Nein",Investitionsplan!H78,"")</f>
        <v/>
      </c>
      <c r="F78" s="45">
        <f t="shared" si="6"/>
        <v>0</v>
      </c>
      <c r="G78" s="45">
        <f t="shared" si="6"/>
        <v>0</v>
      </c>
      <c r="H78" s="45">
        <f t="shared" si="6"/>
        <v>0</v>
      </c>
      <c r="I78" s="45">
        <f t="shared" si="6"/>
        <v>0</v>
      </c>
      <c r="J78" s="45">
        <f t="shared" si="6"/>
        <v>0</v>
      </c>
      <c r="K78" s="45">
        <f t="shared" si="6"/>
        <v>0</v>
      </c>
      <c r="L78" s="45">
        <f t="shared" si="6"/>
        <v>0</v>
      </c>
      <c r="M78" s="45">
        <f t="shared" si="6"/>
        <v>0</v>
      </c>
      <c r="N78" s="45">
        <f t="shared" si="6"/>
        <v>0</v>
      </c>
      <c r="O78" s="45">
        <f t="shared" si="6"/>
        <v>0</v>
      </c>
      <c r="P78" s="45">
        <f t="shared" si="6"/>
        <v>0</v>
      </c>
      <c r="S78" s="32"/>
    </row>
    <row r="79" spans="2:19" hidden="1" outlineLevel="1" x14ac:dyDescent="0.25">
      <c r="B79" s="97" t="str">
        <f>IF(Investitionsplan!A79="Nein",Investitionsplan!E79,"")</f>
        <v/>
      </c>
      <c r="C79" s="98" t="str">
        <f>IF(Investitionsplan!A79="Nein",Investitionsplan!G79,"")</f>
        <v/>
      </c>
      <c r="D79" s="98" t="str">
        <f>IF(Investitionsplan!A79="Nein",Investitionsplan!V79,"")</f>
        <v/>
      </c>
      <c r="E79" s="98" t="str">
        <f>IF(Investitionsplan!A79="Nein",Investitionsplan!H79,"")</f>
        <v/>
      </c>
      <c r="F79" s="45">
        <f t="shared" si="6"/>
        <v>0</v>
      </c>
      <c r="G79" s="45">
        <f t="shared" si="6"/>
        <v>0</v>
      </c>
      <c r="H79" s="45">
        <f t="shared" si="6"/>
        <v>0</v>
      </c>
      <c r="I79" s="45">
        <f t="shared" si="6"/>
        <v>0</v>
      </c>
      <c r="J79" s="45">
        <f t="shared" si="6"/>
        <v>0</v>
      </c>
      <c r="K79" s="45">
        <f t="shared" si="6"/>
        <v>0</v>
      </c>
      <c r="L79" s="45">
        <f t="shared" si="6"/>
        <v>0</v>
      </c>
      <c r="M79" s="45">
        <f t="shared" si="6"/>
        <v>0</v>
      </c>
      <c r="N79" s="45">
        <f t="shared" si="6"/>
        <v>0</v>
      </c>
      <c r="O79" s="45">
        <f t="shared" si="6"/>
        <v>0</v>
      </c>
      <c r="P79" s="45">
        <f t="shared" si="6"/>
        <v>0</v>
      </c>
      <c r="S79" s="32"/>
    </row>
    <row r="80" spans="2:19" hidden="1" outlineLevel="1" x14ac:dyDescent="0.25">
      <c r="B80" s="97" t="str">
        <f>IF(Investitionsplan!A80="Nein",Investitionsplan!E80,"")</f>
        <v/>
      </c>
      <c r="C80" s="98" t="str">
        <f>IF(Investitionsplan!A80="Nein",Investitionsplan!G80,"")</f>
        <v/>
      </c>
      <c r="D80" s="98" t="str">
        <f>IF(Investitionsplan!A80="Nein",Investitionsplan!V80,"")</f>
        <v/>
      </c>
      <c r="E80" s="98" t="str">
        <f>IF(Investitionsplan!A80="Nein",Investitionsplan!H80,"")</f>
        <v/>
      </c>
      <c r="F80" s="45">
        <f t="shared" si="6"/>
        <v>0</v>
      </c>
      <c r="G80" s="45">
        <f t="shared" si="6"/>
        <v>0</v>
      </c>
      <c r="H80" s="45">
        <f t="shared" si="6"/>
        <v>0</v>
      </c>
      <c r="I80" s="45">
        <f t="shared" si="6"/>
        <v>0</v>
      </c>
      <c r="J80" s="45">
        <f t="shared" si="6"/>
        <v>0</v>
      </c>
      <c r="K80" s="45">
        <f t="shared" si="6"/>
        <v>0</v>
      </c>
      <c r="L80" s="45">
        <f t="shared" si="6"/>
        <v>0</v>
      </c>
      <c r="M80" s="45">
        <f t="shared" si="6"/>
        <v>0</v>
      </c>
      <c r="N80" s="45">
        <f t="shared" si="6"/>
        <v>0</v>
      </c>
      <c r="O80" s="45">
        <f t="shared" si="6"/>
        <v>0</v>
      </c>
      <c r="P80" s="45">
        <f t="shared" si="6"/>
        <v>0</v>
      </c>
      <c r="S80" s="32"/>
    </row>
    <row r="81" spans="2:19" hidden="1" outlineLevel="1" x14ac:dyDescent="0.25">
      <c r="B81" s="97" t="str">
        <f>IF(Investitionsplan!A81="Nein",Investitionsplan!E81,"")</f>
        <v/>
      </c>
      <c r="C81" s="98" t="str">
        <f>IF(Investitionsplan!A81="Nein",Investitionsplan!G81,"")</f>
        <v/>
      </c>
      <c r="D81" s="98" t="str">
        <f>IF(Investitionsplan!A81="Nein",Investitionsplan!V81,"")</f>
        <v/>
      </c>
      <c r="E81" s="98" t="str">
        <f>IF(Investitionsplan!A81="Nein",Investitionsplan!H81,"")</f>
        <v/>
      </c>
      <c r="F81" s="45">
        <f t="shared" si="6"/>
        <v>0</v>
      </c>
      <c r="G81" s="45">
        <f t="shared" si="6"/>
        <v>0</v>
      </c>
      <c r="H81" s="45">
        <f t="shared" si="6"/>
        <v>0</v>
      </c>
      <c r="I81" s="45">
        <f t="shared" si="6"/>
        <v>0</v>
      </c>
      <c r="J81" s="45">
        <f t="shared" si="6"/>
        <v>0</v>
      </c>
      <c r="K81" s="45">
        <f t="shared" si="6"/>
        <v>0</v>
      </c>
      <c r="L81" s="45">
        <f t="shared" si="6"/>
        <v>0</v>
      </c>
      <c r="M81" s="45">
        <f t="shared" si="6"/>
        <v>0</v>
      </c>
      <c r="N81" s="45">
        <f t="shared" si="6"/>
        <v>0</v>
      </c>
      <c r="O81" s="45">
        <f t="shared" si="6"/>
        <v>0</v>
      </c>
      <c r="P81" s="45">
        <f t="shared" si="6"/>
        <v>0</v>
      </c>
      <c r="S81" s="32"/>
    </row>
    <row r="82" spans="2:19" hidden="1" outlineLevel="1" x14ac:dyDescent="0.25">
      <c r="B82" s="97" t="str">
        <f>IF(Investitionsplan!A82="Nein",Investitionsplan!E82,"")</f>
        <v/>
      </c>
      <c r="C82" s="98" t="str">
        <f>IF(Investitionsplan!A82="Nein",Investitionsplan!G82,"")</f>
        <v/>
      </c>
      <c r="D82" s="98" t="str">
        <f>IF(Investitionsplan!A82="Nein",Investitionsplan!V82,"")</f>
        <v/>
      </c>
      <c r="E82" s="98" t="str">
        <f>IF(Investitionsplan!A82="Nein",Investitionsplan!H82,"")</f>
        <v/>
      </c>
      <c r="F82" s="45">
        <f t="shared" si="6"/>
        <v>0</v>
      </c>
      <c r="G82" s="45">
        <f t="shared" si="6"/>
        <v>0</v>
      </c>
      <c r="H82" s="45">
        <f t="shared" si="6"/>
        <v>0</v>
      </c>
      <c r="I82" s="45">
        <f t="shared" si="6"/>
        <v>0</v>
      </c>
      <c r="J82" s="45">
        <f t="shared" si="6"/>
        <v>0</v>
      </c>
      <c r="K82" s="45">
        <f t="shared" si="6"/>
        <v>0</v>
      </c>
      <c r="L82" s="45">
        <f t="shared" si="6"/>
        <v>0</v>
      </c>
      <c r="M82" s="45">
        <f t="shared" si="6"/>
        <v>0</v>
      </c>
      <c r="N82" s="45">
        <f t="shared" si="6"/>
        <v>0</v>
      </c>
      <c r="O82" s="45">
        <f t="shared" si="6"/>
        <v>0</v>
      </c>
      <c r="P82" s="45">
        <f t="shared" si="6"/>
        <v>0</v>
      </c>
      <c r="S82" s="32"/>
    </row>
    <row r="83" spans="2:19" hidden="1" outlineLevel="1" x14ac:dyDescent="0.25">
      <c r="B83" s="97" t="str">
        <f>IF(Investitionsplan!A83="Nein",Investitionsplan!E83,"")</f>
        <v/>
      </c>
      <c r="C83" s="98" t="str">
        <f>IF(Investitionsplan!A83="Nein",Investitionsplan!G83,"")</f>
        <v/>
      </c>
      <c r="D83" s="98" t="str">
        <f>IF(Investitionsplan!A83="Nein",Investitionsplan!V83,"")</f>
        <v/>
      </c>
      <c r="E83" s="98" t="str">
        <f>IF(Investitionsplan!A83="Nein",Investitionsplan!H83,"")</f>
        <v/>
      </c>
      <c r="F83" s="45">
        <f t="shared" si="6"/>
        <v>0</v>
      </c>
      <c r="G83" s="45">
        <f t="shared" si="6"/>
        <v>0</v>
      </c>
      <c r="H83" s="45">
        <f t="shared" si="6"/>
        <v>0</v>
      </c>
      <c r="I83" s="45">
        <f t="shared" si="6"/>
        <v>0</v>
      </c>
      <c r="J83" s="45">
        <f t="shared" si="6"/>
        <v>0</v>
      </c>
      <c r="K83" s="45">
        <f t="shared" si="6"/>
        <v>0</v>
      </c>
      <c r="L83" s="45">
        <f t="shared" si="6"/>
        <v>0</v>
      </c>
      <c r="M83" s="45">
        <f t="shared" si="6"/>
        <v>0</v>
      </c>
      <c r="N83" s="45">
        <f t="shared" si="6"/>
        <v>0</v>
      </c>
      <c r="O83" s="45">
        <f t="shared" si="6"/>
        <v>0</v>
      </c>
      <c r="P83" s="45">
        <f t="shared" si="6"/>
        <v>0</v>
      </c>
      <c r="S83" s="32"/>
    </row>
    <row r="84" spans="2:19" hidden="1" outlineLevel="1" x14ac:dyDescent="0.25">
      <c r="B84" s="97" t="str">
        <f>IF(Investitionsplan!A84="Nein",Investitionsplan!E84,"")</f>
        <v/>
      </c>
      <c r="C84" s="98" t="str">
        <f>IF(Investitionsplan!A84="Nein",Investitionsplan!G84,"")</f>
        <v/>
      </c>
      <c r="D84" s="98" t="str">
        <f>IF(Investitionsplan!A84="Nein",Investitionsplan!V84,"")</f>
        <v/>
      </c>
      <c r="E84" s="98" t="str">
        <f>IF(Investitionsplan!A84="Nein",Investitionsplan!H84,"")</f>
        <v/>
      </c>
      <c r="F84" s="45">
        <f t="shared" si="6"/>
        <v>0</v>
      </c>
      <c r="G84" s="45">
        <f t="shared" si="6"/>
        <v>0</v>
      </c>
      <c r="H84" s="45">
        <f t="shared" si="6"/>
        <v>0</v>
      </c>
      <c r="I84" s="45">
        <f t="shared" si="6"/>
        <v>0</v>
      </c>
      <c r="J84" s="45">
        <f t="shared" si="6"/>
        <v>0</v>
      </c>
      <c r="K84" s="45">
        <f t="shared" si="6"/>
        <v>0</v>
      </c>
      <c r="L84" s="45">
        <f t="shared" si="6"/>
        <v>0</v>
      </c>
      <c r="M84" s="45">
        <f t="shared" si="6"/>
        <v>0</v>
      </c>
      <c r="N84" s="45">
        <f t="shared" si="6"/>
        <v>0</v>
      </c>
      <c r="O84" s="45">
        <f t="shared" si="6"/>
        <v>0</v>
      </c>
      <c r="P84" s="45">
        <f t="shared" si="6"/>
        <v>0</v>
      </c>
      <c r="S84" s="32"/>
    </row>
    <row r="85" spans="2:19" hidden="1" outlineLevel="1" x14ac:dyDescent="0.25">
      <c r="B85" s="97" t="str">
        <f>IF(Investitionsplan!A85="Nein",Investitionsplan!E85,"")</f>
        <v/>
      </c>
      <c r="C85" s="98" t="str">
        <f>IF(Investitionsplan!A85="Nein",Investitionsplan!G85,"")</f>
        <v/>
      </c>
      <c r="D85" s="98" t="str">
        <f>IF(Investitionsplan!A85="Nein",Investitionsplan!V85,"")</f>
        <v/>
      </c>
      <c r="E85" s="98" t="str">
        <f>IF(Investitionsplan!A85="Nein",Investitionsplan!H85,"")</f>
        <v/>
      </c>
      <c r="F85" s="45">
        <f t="shared" si="6"/>
        <v>0</v>
      </c>
      <c r="G85" s="45">
        <f t="shared" si="6"/>
        <v>0</v>
      </c>
      <c r="H85" s="45">
        <f t="shared" si="6"/>
        <v>0</v>
      </c>
      <c r="I85" s="45">
        <f t="shared" si="6"/>
        <v>0</v>
      </c>
      <c r="J85" s="45">
        <f t="shared" si="6"/>
        <v>0</v>
      </c>
      <c r="K85" s="45">
        <f t="shared" si="6"/>
        <v>0</v>
      </c>
      <c r="L85" s="45">
        <f t="shared" si="6"/>
        <v>0</v>
      </c>
      <c r="M85" s="45">
        <f t="shared" si="6"/>
        <v>0</v>
      </c>
      <c r="N85" s="45">
        <f t="shared" si="6"/>
        <v>0</v>
      </c>
      <c r="O85" s="45">
        <f t="shared" si="6"/>
        <v>0</v>
      </c>
      <c r="P85" s="45">
        <f t="shared" si="6"/>
        <v>0</v>
      </c>
      <c r="S85" s="32"/>
    </row>
    <row r="86" spans="2:19" hidden="1" outlineLevel="1" x14ac:dyDescent="0.25">
      <c r="B86" s="97" t="str">
        <f>IF(Investitionsplan!A86="Nein",Investitionsplan!E86,"")</f>
        <v/>
      </c>
      <c r="C86" s="98" t="str">
        <f>IF(Investitionsplan!A86="Nein",Investitionsplan!G86,"")</f>
        <v/>
      </c>
      <c r="D86" s="98" t="str">
        <f>IF(Investitionsplan!A86="Nein",Investitionsplan!V86,"")</f>
        <v/>
      </c>
      <c r="E86" s="98" t="str">
        <f>IF(Investitionsplan!A86="Nein",Investitionsplan!H86,"")</f>
        <v/>
      </c>
      <c r="F86" s="45">
        <f t="shared" si="6"/>
        <v>0</v>
      </c>
      <c r="G86" s="45">
        <f t="shared" si="6"/>
        <v>0</v>
      </c>
      <c r="H86" s="45">
        <f t="shared" si="6"/>
        <v>0</v>
      </c>
      <c r="I86" s="45">
        <f t="shared" si="6"/>
        <v>0</v>
      </c>
      <c r="J86" s="45">
        <f t="shared" si="6"/>
        <v>0</v>
      </c>
      <c r="K86" s="45">
        <f t="shared" si="6"/>
        <v>0</v>
      </c>
      <c r="L86" s="45">
        <f t="shared" si="6"/>
        <v>0</v>
      </c>
      <c r="M86" s="45">
        <f t="shared" si="6"/>
        <v>0</v>
      </c>
      <c r="N86" s="45">
        <f t="shared" si="6"/>
        <v>0</v>
      </c>
      <c r="O86" s="45">
        <f t="shared" si="6"/>
        <v>0</v>
      </c>
      <c r="P86" s="45">
        <f t="shared" si="6"/>
        <v>0</v>
      </c>
      <c r="S86" s="32"/>
    </row>
    <row r="87" spans="2:19" hidden="1" outlineLevel="1" x14ac:dyDescent="0.25">
      <c r="B87" s="97" t="str">
        <f>IF(Investitionsplan!A87="Nein",Investitionsplan!E87,"")</f>
        <v/>
      </c>
      <c r="C87" s="98" t="str">
        <f>IF(Investitionsplan!A87="Nein",Investitionsplan!G87,"")</f>
        <v/>
      </c>
      <c r="D87" s="98" t="str">
        <f>IF(Investitionsplan!A87="Nein",Investitionsplan!V87,"")</f>
        <v/>
      </c>
      <c r="E87" s="98" t="str">
        <f>IF(Investitionsplan!A87="Nein",Investitionsplan!H87,"")</f>
        <v/>
      </c>
      <c r="F87" s="45">
        <f t="shared" si="6"/>
        <v>0</v>
      </c>
      <c r="G87" s="45">
        <f t="shared" si="6"/>
        <v>0</v>
      </c>
      <c r="H87" s="45">
        <f t="shared" si="6"/>
        <v>0</v>
      </c>
      <c r="I87" s="45">
        <f t="shared" si="6"/>
        <v>0</v>
      </c>
      <c r="J87" s="45">
        <f t="shared" si="6"/>
        <v>0</v>
      </c>
      <c r="K87" s="45">
        <f t="shared" si="6"/>
        <v>0</v>
      </c>
      <c r="L87" s="45">
        <f t="shared" si="6"/>
        <v>0</v>
      </c>
      <c r="M87" s="45">
        <f t="shared" si="6"/>
        <v>0</v>
      </c>
      <c r="N87" s="45">
        <f t="shared" si="6"/>
        <v>0</v>
      </c>
      <c r="O87" s="45">
        <f t="shared" si="6"/>
        <v>0</v>
      </c>
      <c r="P87" s="45">
        <f t="shared" si="6"/>
        <v>0</v>
      </c>
      <c r="S87" s="32"/>
    </row>
    <row r="88" spans="2:19" hidden="1" outlineLevel="1" x14ac:dyDescent="0.25">
      <c r="B88" s="97" t="str">
        <f>IF(Investitionsplan!A88="Nein",Investitionsplan!E88,"")</f>
        <v/>
      </c>
      <c r="C88" s="98" t="str">
        <f>IF(Investitionsplan!A88="Nein",Investitionsplan!G88,"")</f>
        <v/>
      </c>
      <c r="D88" s="98" t="str">
        <f>IF(Investitionsplan!A88="Nein",Investitionsplan!V88,"")</f>
        <v/>
      </c>
      <c r="E88" s="98" t="str">
        <f>IF(Investitionsplan!A88="Nein",Investitionsplan!H88,"")</f>
        <v/>
      </c>
      <c r="F88" s="45">
        <f t="shared" si="6"/>
        <v>0</v>
      </c>
      <c r="G88" s="45">
        <f t="shared" si="6"/>
        <v>0</v>
      </c>
      <c r="H88" s="45">
        <f t="shared" si="6"/>
        <v>0</v>
      </c>
      <c r="I88" s="45">
        <f t="shared" si="6"/>
        <v>0</v>
      </c>
      <c r="J88" s="45">
        <f t="shared" si="6"/>
        <v>0</v>
      </c>
      <c r="K88" s="45">
        <f t="shared" si="6"/>
        <v>0</v>
      </c>
      <c r="L88" s="45">
        <f t="shared" si="6"/>
        <v>0</v>
      </c>
      <c r="M88" s="45">
        <f t="shared" si="6"/>
        <v>0</v>
      </c>
      <c r="N88" s="45">
        <f t="shared" si="6"/>
        <v>0</v>
      </c>
      <c r="O88" s="45">
        <f t="shared" si="6"/>
        <v>0</v>
      </c>
      <c r="P88" s="45">
        <f t="shared" si="6"/>
        <v>0</v>
      </c>
      <c r="S88" s="32"/>
    </row>
    <row r="89" spans="2:19" hidden="1" outlineLevel="1" x14ac:dyDescent="0.25">
      <c r="B89" s="97" t="str">
        <f>IF(Investitionsplan!A89="Nein",Investitionsplan!E89,"")</f>
        <v/>
      </c>
      <c r="C89" s="98" t="str">
        <f>IF(Investitionsplan!A89="Nein",Investitionsplan!G89,"")</f>
        <v/>
      </c>
      <c r="D89" s="98" t="str">
        <f>IF(Investitionsplan!A89="Nein",Investitionsplan!V89,"")</f>
        <v/>
      </c>
      <c r="E89" s="98" t="str">
        <f>IF(Investitionsplan!A89="Nein",Investitionsplan!H89,"")</f>
        <v/>
      </c>
      <c r="F89" s="45">
        <f t="shared" si="6"/>
        <v>0</v>
      </c>
      <c r="G89" s="45">
        <f t="shared" si="6"/>
        <v>0</v>
      </c>
      <c r="H89" s="45">
        <f t="shared" si="6"/>
        <v>0</v>
      </c>
      <c r="I89" s="45">
        <f t="shared" si="6"/>
        <v>0</v>
      </c>
      <c r="J89" s="45">
        <f t="shared" si="6"/>
        <v>0</v>
      </c>
      <c r="K89" s="45">
        <f t="shared" si="6"/>
        <v>0</v>
      </c>
      <c r="L89" s="45">
        <f t="shared" si="6"/>
        <v>0</v>
      </c>
      <c r="M89" s="45">
        <f t="shared" si="6"/>
        <v>0</v>
      </c>
      <c r="N89" s="45">
        <f t="shared" si="6"/>
        <v>0</v>
      </c>
      <c r="O89" s="45">
        <f t="shared" si="6"/>
        <v>0</v>
      </c>
      <c r="P89" s="45">
        <f t="shared" si="6"/>
        <v>0</v>
      </c>
      <c r="S89" s="32"/>
    </row>
    <row r="90" spans="2:19" hidden="1" outlineLevel="1" x14ac:dyDescent="0.25">
      <c r="B90" s="97" t="str">
        <f>IF(Investitionsplan!A90="Nein",Investitionsplan!E90,"")</f>
        <v/>
      </c>
      <c r="C90" s="98" t="str">
        <f>IF(Investitionsplan!A90="Nein",Investitionsplan!G90,"")</f>
        <v/>
      </c>
      <c r="D90" s="98" t="str">
        <f>IF(Investitionsplan!A90="Nein",Investitionsplan!V90,"")</f>
        <v/>
      </c>
      <c r="E90" s="98" t="str">
        <f>IF(Investitionsplan!A90="Nein",Investitionsplan!H90,"")</f>
        <v/>
      </c>
      <c r="F90" s="45">
        <f t="shared" si="6"/>
        <v>0</v>
      </c>
      <c r="G90" s="45">
        <f t="shared" si="6"/>
        <v>0</v>
      </c>
      <c r="H90" s="45">
        <f t="shared" si="6"/>
        <v>0</v>
      </c>
      <c r="I90" s="45">
        <f t="shared" si="6"/>
        <v>0</v>
      </c>
      <c r="J90" s="45">
        <f t="shared" si="6"/>
        <v>0</v>
      </c>
      <c r="K90" s="45">
        <f t="shared" si="6"/>
        <v>0</v>
      </c>
      <c r="L90" s="45">
        <f t="shared" si="6"/>
        <v>0</v>
      </c>
      <c r="M90" s="45">
        <f t="shared" si="6"/>
        <v>0</v>
      </c>
      <c r="N90" s="45">
        <f t="shared" si="6"/>
        <v>0</v>
      </c>
      <c r="O90" s="45">
        <f t="shared" si="6"/>
        <v>0</v>
      </c>
      <c r="P90" s="45">
        <f t="shared" si="6"/>
        <v>0</v>
      </c>
      <c r="S90" s="32"/>
    </row>
    <row r="91" spans="2:19" hidden="1" outlineLevel="1" x14ac:dyDescent="0.25">
      <c r="B91" s="97" t="str">
        <f>IF(Investitionsplan!A91="Nein",Investitionsplan!E91,"")</f>
        <v/>
      </c>
      <c r="C91" s="98" t="str">
        <f>IF(Investitionsplan!A91="Nein",Investitionsplan!G91,"")</f>
        <v/>
      </c>
      <c r="D91" s="98" t="str">
        <f>IF(Investitionsplan!A91="Nein",Investitionsplan!V91,"")</f>
        <v/>
      </c>
      <c r="E91" s="98" t="str">
        <f>IF(Investitionsplan!A91="Nein",Investitionsplan!H91,"")</f>
        <v/>
      </c>
      <c r="F91" s="45">
        <f t="shared" si="6"/>
        <v>0</v>
      </c>
      <c r="G91" s="45">
        <f t="shared" si="6"/>
        <v>0</v>
      </c>
      <c r="H91" s="45">
        <f t="shared" si="6"/>
        <v>0</v>
      </c>
      <c r="I91" s="45">
        <f t="shared" si="6"/>
        <v>0</v>
      </c>
      <c r="J91" s="45">
        <f t="shared" si="6"/>
        <v>0</v>
      </c>
      <c r="K91" s="45">
        <f t="shared" si="6"/>
        <v>0</v>
      </c>
      <c r="L91" s="45">
        <f t="shared" si="6"/>
        <v>0</v>
      </c>
      <c r="M91" s="45">
        <f t="shared" si="6"/>
        <v>0</v>
      </c>
      <c r="N91" s="45">
        <f t="shared" si="6"/>
        <v>0</v>
      </c>
      <c r="O91" s="45">
        <f t="shared" si="6"/>
        <v>0</v>
      </c>
      <c r="P91" s="45">
        <f t="shared" si="6"/>
        <v>0</v>
      </c>
      <c r="S91" s="32"/>
    </row>
    <row r="92" spans="2:19" hidden="1" outlineLevel="1" x14ac:dyDescent="0.25">
      <c r="B92" s="97" t="str">
        <f>IF(Investitionsplan!A92="Nein",Investitionsplan!E92,"")</f>
        <v/>
      </c>
      <c r="C92" s="98" t="str">
        <f>IF(Investitionsplan!A92="Nein",Investitionsplan!G92,"")</f>
        <v/>
      </c>
      <c r="D92" s="98" t="str">
        <f>IF(Investitionsplan!A92="Nein",Investitionsplan!V92,"")</f>
        <v/>
      </c>
      <c r="E92" s="98" t="str">
        <f>IF(Investitionsplan!A92="Nein",Investitionsplan!H92,"")</f>
        <v/>
      </c>
      <c r="F92" s="45">
        <f t="shared" si="6"/>
        <v>0</v>
      </c>
      <c r="G92" s="45">
        <f t="shared" si="6"/>
        <v>0</v>
      </c>
      <c r="H92" s="45">
        <f t="shared" si="6"/>
        <v>0</v>
      </c>
      <c r="I92" s="45">
        <f t="shared" si="6"/>
        <v>0</v>
      </c>
      <c r="J92" s="45">
        <f t="shared" si="6"/>
        <v>0</v>
      </c>
      <c r="K92" s="45">
        <f t="shared" si="6"/>
        <v>0</v>
      </c>
      <c r="L92" s="45">
        <f t="shared" si="6"/>
        <v>0</v>
      </c>
      <c r="M92" s="45">
        <f t="shared" si="6"/>
        <v>0</v>
      </c>
      <c r="N92" s="45">
        <f t="shared" si="6"/>
        <v>0</v>
      </c>
      <c r="O92" s="45">
        <f t="shared" si="6"/>
        <v>0</v>
      </c>
      <c r="P92" s="45">
        <f t="shared" si="6"/>
        <v>0</v>
      </c>
      <c r="S92" s="32"/>
    </row>
    <row r="93" spans="2:19" hidden="1" outlineLevel="1" x14ac:dyDescent="0.25">
      <c r="B93" s="97" t="str">
        <f>IF(Investitionsplan!A93="Nein",Investitionsplan!E93,"")</f>
        <v/>
      </c>
      <c r="C93" s="98" t="str">
        <f>IF(Investitionsplan!A93="Nein",Investitionsplan!G93,"")</f>
        <v/>
      </c>
      <c r="D93" s="98" t="str">
        <f>IF(Investitionsplan!A93="Nein",Investitionsplan!V93,"")</f>
        <v/>
      </c>
      <c r="E93" s="98" t="str">
        <f>IF(Investitionsplan!A93="Nein",Investitionsplan!H93,"")</f>
        <v/>
      </c>
      <c r="F93" s="45">
        <f t="shared" si="6"/>
        <v>0</v>
      </c>
      <c r="G93" s="45">
        <f t="shared" si="6"/>
        <v>0</v>
      </c>
      <c r="H93" s="45">
        <f t="shared" ref="G93:P106" si="7">IF(NOT($B93=""),IF(AND(H$6&gt;$E93,(H$6-$C93)&lt;=$E93),$D93/$C93,0),0)</f>
        <v>0</v>
      </c>
      <c r="I93" s="45">
        <f t="shared" si="7"/>
        <v>0</v>
      </c>
      <c r="J93" s="45">
        <f t="shared" si="7"/>
        <v>0</v>
      </c>
      <c r="K93" s="45">
        <f t="shared" si="7"/>
        <v>0</v>
      </c>
      <c r="L93" s="45">
        <f t="shared" si="7"/>
        <v>0</v>
      </c>
      <c r="M93" s="45">
        <f t="shared" si="7"/>
        <v>0</v>
      </c>
      <c r="N93" s="45">
        <f t="shared" si="7"/>
        <v>0</v>
      </c>
      <c r="O93" s="45">
        <f t="shared" si="7"/>
        <v>0</v>
      </c>
      <c r="P93" s="45">
        <f t="shared" si="7"/>
        <v>0</v>
      </c>
      <c r="S93" s="32"/>
    </row>
    <row r="94" spans="2:19" hidden="1" outlineLevel="1" x14ac:dyDescent="0.25">
      <c r="B94" s="97" t="str">
        <f>IF(Investitionsplan!A94="Nein",Investitionsplan!E94,"")</f>
        <v/>
      </c>
      <c r="C94" s="98" t="str">
        <f>IF(Investitionsplan!A94="Nein",Investitionsplan!G94,"")</f>
        <v/>
      </c>
      <c r="D94" s="98" t="str">
        <f>IF(Investitionsplan!A94="Nein",Investitionsplan!V94,"")</f>
        <v/>
      </c>
      <c r="E94" s="98" t="str">
        <f>IF(Investitionsplan!A94="Nein",Investitionsplan!H94,"")</f>
        <v/>
      </c>
      <c r="F94" s="45">
        <f t="shared" ref="F94:F106" si="8">IF(NOT($B94=""),IF(AND(F$6&gt;$E94,(F$6-$C94)&lt;=$E94),$D94/$C94,0),0)</f>
        <v>0</v>
      </c>
      <c r="G94" s="45">
        <f t="shared" si="7"/>
        <v>0</v>
      </c>
      <c r="H94" s="45">
        <f t="shared" si="7"/>
        <v>0</v>
      </c>
      <c r="I94" s="45">
        <f t="shared" si="7"/>
        <v>0</v>
      </c>
      <c r="J94" s="45">
        <f t="shared" si="7"/>
        <v>0</v>
      </c>
      <c r="K94" s="45">
        <f t="shared" si="7"/>
        <v>0</v>
      </c>
      <c r="L94" s="45">
        <f t="shared" si="7"/>
        <v>0</v>
      </c>
      <c r="M94" s="45">
        <f t="shared" si="7"/>
        <v>0</v>
      </c>
      <c r="N94" s="45">
        <f t="shared" si="7"/>
        <v>0</v>
      </c>
      <c r="O94" s="45">
        <f t="shared" si="7"/>
        <v>0</v>
      </c>
      <c r="P94" s="45">
        <f t="shared" si="7"/>
        <v>0</v>
      </c>
      <c r="S94" s="32"/>
    </row>
    <row r="95" spans="2:19" hidden="1" outlineLevel="1" x14ac:dyDescent="0.25">
      <c r="B95" s="97" t="str">
        <f>IF(Investitionsplan!A95="Nein",Investitionsplan!E95,"")</f>
        <v/>
      </c>
      <c r="C95" s="98" t="str">
        <f>IF(Investitionsplan!A95="Nein",Investitionsplan!G95,"")</f>
        <v/>
      </c>
      <c r="D95" s="98" t="str">
        <f>IF(Investitionsplan!A95="Nein",Investitionsplan!V95,"")</f>
        <v/>
      </c>
      <c r="E95" s="98" t="str">
        <f>IF(Investitionsplan!A95="Nein",Investitionsplan!H95,"")</f>
        <v/>
      </c>
      <c r="F95" s="45">
        <f t="shared" si="8"/>
        <v>0</v>
      </c>
      <c r="G95" s="45">
        <f t="shared" si="7"/>
        <v>0</v>
      </c>
      <c r="H95" s="45">
        <f t="shared" si="7"/>
        <v>0</v>
      </c>
      <c r="I95" s="45">
        <f t="shared" si="7"/>
        <v>0</v>
      </c>
      <c r="J95" s="45">
        <f t="shared" si="7"/>
        <v>0</v>
      </c>
      <c r="K95" s="45">
        <f t="shared" si="7"/>
        <v>0</v>
      </c>
      <c r="L95" s="45">
        <f t="shared" si="7"/>
        <v>0</v>
      </c>
      <c r="M95" s="45">
        <f t="shared" si="7"/>
        <v>0</v>
      </c>
      <c r="N95" s="45">
        <f t="shared" si="7"/>
        <v>0</v>
      </c>
      <c r="O95" s="45">
        <f t="shared" si="7"/>
        <v>0</v>
      </c>
      <c r="P95" s="45">
        <f t="shared" si="7"/>
        <v>0</v>
      </c>
      <c r="S95" s="32"/>
    </row>
    <row r="96" spans="2:19" hidden="1" outlineLevel="1" x14ac:dyDescent="0.25">
      <c r="B96" s="97" t="str">
        <f>IF(Investitionsplan!A96="Nein",Investitionsplan!E96,"")</f>
        <v/>
      </c>
      <c r="C96" s="98" t="str">
        <f>IF(Investitionsplan!A96="Nein",Investitionsplan!G96,"")</f>
        <v/>
      </c>
      <c r="D96" s="98" t="str">
        <f>IF(Investitionsplan!A96="Nein",Investitionsplan!V96,"")</f>
        <v/>
      </c>
      <c r="E96" s="98" t="str">
        <f>IF(Investitionsplan!A96="Nein",Investitionsplan!H96,"")</f>
        <v/>
      </c>
      <c r="F96" s="45">
        <f t="shared" si="8"/>
        <v>0</v>
      </c>
      <c r="G96" s="45">
        <f t="shared" si="7"/>
        <v>0</v>
      </c>
      <c r="H96" s="45">
        <f t="shared" si="7"/>
        <v>0</v>
      </c>
      <c r="I96" s="45">
        <f t="shared" si="7"/>
        <v>0</v>
      </c>
      <c r="J96" s="45">
        <f t="shared" si="7"/>
        <v>0</v>
      </c>
      <c r="K96" s="45">
        <f t="shared" si="7"/>
        <v>0</v>
      </c>
      <c r="L96" s="45">
        <f t="shared" si="7"/>
        <v>0</v>
      </c>
      <c r="M96" s="45">
        <f t="shared" si="7"/>
        <v>0</v>
      </c>
      <c r="N96" s="45">
        <f t="shared" si="7"/>
        <v>0</v>
      </c>
      <c r="O96" s="45">
        <f t="shared" si="7"/>
        <v>0</v>
      </c>
      <c r="P96" s="45">
        <f t="shared" si="7"/>
        <v>0</v>
      </c>
      <c r="S96" s="32"/>
    </row>
    <row r="97" spans="1:19" hidden="1" outlineLevel="1" x14ac:dyDescent="0.25">
      <c r="B97" s="97" t="str">
        <f>IF(Investitionsplan!A97="Nein",Investitionsplan!E97,"")</f>
        <v/>
      </c>
      <c r="C97" s="98" t="str">
        <f>IF(Investitionsplan!A97="Nein",Investitionsplan!G97,"")</f>
        <v/>
      </c>
      <c r="D97" s="98" t="str">
        <f>IF(Investitionsplan!A97="Nein",Investitionsplan!V97,"")</f>
        <v/>
      </c>
      <c r="E97" s="98" t="str">
        <f>IF(Investitionsplan!A97="Nein",Investitionsplan!H97,"")</f>
        <v/>
      </c>
      <c r="F97" s="45">
        <f t="shared" si="8"/>
        <v>0</v>
      </c>
      <c r="G97" s="45">
        <f t="shared" si="7"/>
        <v>0</v>
      </c>
      <c r="H97" s="45">
        <f t="shared" si="7"/>
        <v>0</v>
      </c>
      <c r="I97" s="45">
        <f t="shared" si="7"/>
        <v>0</v>
      </c>
      <c r="J97" s="45">
        <f t="shared" si="7"/>
        <v>0</v>
      </c>
      <c r="K97" s="45">
        <f t="shared" si="7"/>
        <v>0</v>
      </c>
      <c r="L97" s="45">
        <f t="shared" si="7"/>
        <v>0</v>
      </c>
      <c r="M97" s="45">
        <f t="shared" si="7"/>
        <v>0</v>
      </c>
      <c r="N97" s="45">
        <f t="shared" si="7"/>
        <v>0</v>
      </c>
      <c r="O97" s="45">
        <f t="shared" si="7"/>
        <v>0</v>
      </c>
      <c r="P97" s="45">
        <f t="shared" si="7"/>
        <v>0</v>
      </c>
      <c r="S97" s="32"/>
    </row>
    <row r="98" spans="1:19" hidden="1" outlineLevel="1" x14ac:dyDescent="0.25">
      <c r="B98" s="97" t="str">
        <f>IF(Investitionsplan!A98="Nein",Investitionsplan!E98,"")</f>
        <v/>
      </c>
      <c r="C98" s="98" t="str">
        <f>IF(Investitionsplan!A98="Nein",Investitionsplan!G98,"")</f>
        <v/>
      </c>
      <c r="D98" s="98" t="str">
        <f>IF(Investitionsplan!A98="Nein",Investitionsplan!V98,"")</f>
        <v/>
      </c>
      <c r="E98" s="98" t="str">
        <f>IF(Investitionsplan!A98="Nein",Investitionsplan!H98,"")</f>
        <v/>
      </c>
      <c r="F98" s="45">
        <f t="shared" si="8"/>
        <v>0</v>
      </c>
      <c r="G98" s="45">
        <f t="shared" si="7"/>
        <v>0</v>
      </c>
      <c r="H98" s="45">
        <f t="shared" si="7"/>
        <v>0</v>
      </c>
      <c r="I98" s="45">
        <f t="shared" si="7"/>
        <v>0</v>
      </c>
      <c r="J98" s="45">
        <f t="shared" si="7"/>
        <v>0</v>
      </c>
      <c r="K98" s="45">
        <f t="shared" si="7"/>
        <v>0</v>
      </c>
      <c r="L98" s="45">
        <f t="shared" si="7"/>
        <v>0</v>
      </c>
      <c r="M98" s="45">
        <f t="shared" si="7"/>
        <v>0</v>
      </c>
      <c r="N98" s="45">
        <f t="shared" si="7"/>
        <v>0</v>
      </c>
      <c r="O98" s="45">
        <f t="shared" si="7"/>
        <v>0</v>
      </c>
      <c r="P98" s="45">
        <f t="shared" si="7"/>
        <v>0</v>
      </c>
    </row>
    <row r="99" spans="1:19" hidden="1" outlineLevel="1" x14ac:dyDescent="0.25">
      <c r="B99" s="97" t="str">
        <f>IF(Investitionsplan!A99="Nein",Investitionsplan!E99,"")</f>
        <v/>
      </c>
      <c r="C99" s="98" t="str">
        <f>IF(Investitionsplan!A99="Nein",Investitionsplan!G99,"")</f>
        <v/>
      </c>
      <c r="D99" s="98" t="str">
        <f>IF(Investitionsplan!A99="Nein",Investitionsplan!V99,"")</f>
        <v/>
      </c>
      <c r="E99" s="98" t="str">
        <f>IF(Investitionsplan!A99="Nein",Investitionsplan!H99,"")</f>
        <v/>
      </c>
      <c r="F99" s="45">
        <f t="shared" si="8"/>
        <v>0</v>
      </c>
      <c r="G99" s="45">
        <f t="shared" si="7"/>
        <v>0</v>
      </c>
      <c r="H99" s="45">
        <f t="shared" si="7"/>
        <v>0</v>
      </c>
      <c r="I99" s="45">
        <f t="shared" si="7"/>
        <v>0</v>
      </c>
      <c r="J99" s="45">
        <f t="shared" si="7"/>
        <v>0</v>
      </c>
      <c r="K99" s="45">
        <f t="shared" si="7"/>
        <v>0</v>
      </c>
      <c r="L99" s="45">
        <f t="shared" si="7"/>
        <v>0</v>
      </c>
      <c r="M99" s="45">
        <f t="shared" si="7"/>
        <v>0</v>
      </c>
      <c r="N99" s="45">
        <f t="shared" si="7"/>
        <v>0</v>
      </c>
      <c r="O99" s="45">
        <f t="shared" si="7"/>
        <v>0</v>
      </c>
      <c r="P99" s="45">
        <f t="shared" si="7"/>
        <v>0</v>
      </c>
    </row>
    <row r="100" spans="1:19" hidden="1" outlineLevel="1" x14ac:dyDescent="0.25">
      <c r="B100" s="97" t="str">
        <f>IF(Investitionsplan!A100="Nein",Investitionsplan!E100,"")</f>
        <v/>
      </c>
      <c r="C100" s="98" t="str">
        <f>IF(Investitionsplan!A100="Nein",Investitionsplan!G100,"")</f>
        <v/>
      </c>
      <c r="D100" s="98" t="str">
        <f>IF(Investitionsplan!A100="Nein",Investitionsplan!V100,"")</f>
        <v/>
      </c>
      <c r="E100" s="98" t="str">
        <f>IF(Investitionsplan!A100="Nein",Investitionsplan!H100,"")</f>
        <v/>
      </c>
      <c r="F100" s="45">
        <f t="shared" si="8"/>
        <v>0</v>
      </c>
      <c r="G100" s="45">
        <f t="shared" si="7"/>
        <v>0</v>
      </c>
      <c r="H100" s="45">
        <f t="shared" si="7"/>
        <v>0</v>
      </c>
      <c r="I100" s="45">
        <f t="shared" si="7"/>
        <v>0</v>
      </c>
      <c r="J100" s="45">
        <f t="shared" si="7"/>
        <v>0</v>
      </c>
      <c r="K100" s="45">
        <f t="shared" si="7"/>
        <v>0</v>
      </c>
      <c r="L100" s="45">
        <f t="shared" si="7"/>
        <v>0</v>
      </c>
      <c r="M100" s="45">
        <f t="shared" si="7"/>
        <v>0</v>
      </c>
      <c r="N100" s="45">
        <f t="shared" si="7"/>
        <v>0</v>
      </c>
      <c r="O100" s="45">
        <f t="shared" si="7"/>
        <v>0</v>
      </c>
      <c r="P100" s="45">
        <f t="shared" si="7"/>
        <v>0</v>
      </c>
    </row>
    <row r="101" spans="1:19" hidden="1" outlineLevel="1" x14ac:dyDescent="0.25">
      <c r="B101" s="97" t="str">
        <f>IF(Investitionsplan!A101="Nein",Investitionsplan!E101,"")</f>
        <v/>
      </c>
      <c r="C101" s="98" t="str">
        <f>IF(Investitionsplan!A101="Nein",Investitionsplan!G101,"")</f>
        <v/>
      </c>
      <c r="D101" s="98" t="str">
        <f>IF(Investitionsplan!A101="Nein",Investitionsplan!V101,"")</f>
        <v/>
      </c>
      <c r="E101" s="98" t="str">
        <f>IF(Investitionsplan!A101="Nein",Investitionsplan!H101,"")</f>
        <v/>
      </c>
      <c r="F101" s="45">
        <f t="shared" si="8"/>
        <v>0</v>
      </c>
      <c r="G101" s="45">
        <f t="shared" si="7"/>
        <v>0</v>
      </c>
      <c r="H101" s="45">
        <f t="shared" si="7"/>
        <v>0</v>
      </c>
      <c r="I101" s="45">
        <f t="shared" si="7"/>
        <v>0</v>
      </c>
      <c r="J101" s="45">
        <f t="shared" si="7"/>
        <v>0</v>
      </c>
      <c r="K101" s="45">
        <f t="shared" si="7"/>
        <v>0</v>
      </c>
      <c r="L101" s="45">
        <f t="shared" si="7"/>
        <v>0</v>
      </c>
      <c r="M101" s="45">
        <f t="shared" si="7"/>
        <v>0</v>
      </c>
      <c r="N101" s="45">
        <f t="shared" si="7"/>
        <v>0</v>
      </c>
      <c r="O101" s="45">
        <f t="shared" si="7"/>
        <v>0</v>
      </c>
      <c r="P101" s="45">
        <f t="shared" si="7"/>
        <v>0</v>
      </c>
    </row>
    <row r="102" spans="1:19" hidden="1" outlineLevel="1" x14ac:dyDescent="0.25">
      <c r="B102" s="97" t="str">
        <f>IF(Investitionsplan!A102="Nein",Investitionsplan!E102,"")</f>
        <v/>
      </c>
      <c r="C102" s="98" t="str">
        <f>IF(Investitionsplan!A102="Nein",Investitionsplan!G102,"")</f>
        <v/>
      </c>
      <c r="D102" s="98" t="str">
        <f>IF(Investitionsplan!A102="Nein",Investitionsplan!V102,"")</f>
        <v/>
      </c>
      <c r="E102" s="98" t="str">
        <f>IF(Investitionsplan!A102="Nein",Investitionsplan!H102,"")</f>
        <v/>
      </c>
      <c r="F102" s="45">
        <f t="shared" si="8"/>
        <v>0</v>
      </c>
      <c r="G102" s="45">
        <f t="shared" si="7"/>
        <v>0</v>
      </c>
      <c r="H102" s="45">
        <f t="shared" si="7"/>
        <v>0</v>
      </c>
      <c r="I102" s="45">
        <f t="shared" si="7"/>
        <v>0</v>
      </c>
      <c r="J102" s="45">
        <f t="shared" si="7"/>
        <v>0</v>
      </c>
      <c r="K102" s="45">
        <f t="shared" si="7"/>
        <v>0</v>
      </c>
      <c r="L102" s="45">
        <f t="shared" si="7"/>
        <v>0</v>
      </c>
      <c r="M102" s="45">
        <f t="shared" si="7"/>
        <v>0</v>
      </c>
      <c r="N102" s="45">
        <f t="shared" si="7"/>
        <v>0</v>
      </c>
      <c r="O102" s="45">
        <f t="shared" si="7"/>
        <v>0</v>
      </c>
      <c r="P102" s="45">
        <f t="shared" si="7"/>
        <v>0</v>
      </c>
    </row>
    <row r="103" spans="1:19" hidden="1" outlineLevel="1" x14ac:dyDescent="0.25">
      <c r="B103" s="97" t="str">
        <f>IF(Investitionsplan!A103="Nein",Investitionsplan!E103,"")</f>
        <v/>
      </c>
      <c r="C103" s="98" t="str">
        <f>IF(Investitionsplan!A103="Nein",Investitionsplan!G103,"")</f>
        <v/>
      </c>
      <c r="D103" s="98" t="str">
        <f>IF(Investitionsplan!A103="Nein",Investitionsplan!V103,"")</f>
        <v/>
      </c>
      <c r="E103" s="98" t="str">
        <f>IF(Investitionsplan!A103="Nein",Investitionsplan!H103,"")</f>
        <v/>
      </c>
      <c r="F103" s="45">
        <f t="shared" si="8"/>
        <v>0</v>
      </c>
      <c r="G103" s="45">
        <f t="shared" si="7"/>
        <v>0</v>
      </c>
      <c r="H103" s="45">
        <f t="shared" si="7"/>
        <v>0</v>
      </c>
      <c r="I103" s="45">
        <f t="shared" si="7"/>
        <v>0</v>
      </c>
      <c r="J103" s="45">
        <f t="shared" si="7"/>
        <v>0</v>
      </c>
      <c r="K103" s="45">
        <f t="shared" si="7"/>
        <v>0</v>
      </c>
      <c r="L103" s="45">
        <f t="shared" si="7"/>
        <v>0</v>
      </c>
      <c r="M103" s="45">
        <f t="shared" si="7"/>
        <v>0</v>
      </c>
      <c r="N103" s="45">
        <f t="shared" si="7"/>
        <v>0</v>
      </c>
      <c r="O103" s="45">
        <f t="shared" si="7"/>
        <v>0</v>
      </c>
      <c r="P103" s="45">
        <f t="shared" si="7"/>
        <v>0</v>
      </c>
    </row>
    <row r="104" spans="1:19" hidden="1" outlineLevel="1" x14ac:dyDescent="0.25">
      <c r="B104" s="97" t="str">
        <f>IF(Investitionsplan!A104="Nein",Investitionsplan!E104,"")</f>
        <v/>
      </c>
      <c r="C104" s="98" t="str">
        <f>IF(Investitionsplan!A104="Nein",Investitionsplan!G104,"")</f>
        <v/>
      </c>
      <c r="D104" s="98" t="str">
        <f>IF(Investitionsplan!A104="Nein",Investitionsplan!V104,"")</f>
        <v/>
      </c>
      <c r="E104" s="98" t="str">
        <f>IF(Investitionsplan!A104="Nein",Investitionsplan!H104,"")</f>
        <v/>
      </c>
      <c r="F104" s="45">
        <f t="shared" si="8"/>
        <v>0</v>
      </c>
      <c r="G104" s="45">
        <f t="shared" si="7"/>
        <v>0</v>
      </c>
      <c r="H104" s="45">
        <f t="shared" si="7"/>
        <v>0</v>
      </c>
      <c r="I104" s="45">
        <f t="shared" si="7"/>
        <v>0</v>
      </c>
      <c r="J104" s="45">
        <f t="shared" si="7"/>
        <v>0</v>
      </c>
      <c r="K104" s="45">
        <f t="shared" si="7"/>
        <v>0</v>
      </c>
      <c r="L104" s="45">
        <f t="shared" si="7"/>
        <v>0</v>
      </c>
      <c r="M104" s="45">
        <f t="shared" si="7"/>
        <v>0</v>
      </c>
      <c r="N104" s="45">
        <f t="shared" si="7"/>
        <v>0</v>
      </c>
      <c r="O104" s="45">
        <f t="shared" si="7"/>
        <v>0</v>
      </c>
      <c r="P104" s="45">
        <f t="shared" si="7"/>
        <v>0</v>
      </c>
    </row>
    <row r="105" spans="1:19" hidden="1" outlineLevel="1" x14ac:dyDescent="0.25">
      <c r="B105" s="97" t="str">
        <f>IF(Investitionsplan!A105="Nein",Investitionsplan!E105,"")</f>
        <v/>
      </c>
      <c r="C105" s="98" t="str">
        <f>IF(Investitionsplan!A105="Nein",Investitionsplan!G105,"")</f>
        <v/>
      </c>
      <c r="D105" s="98" t="str">
        <f>IF(Investitionsplan!A105="Nein",Investitionsplan!V105,"")</f>
        <v/>
      </c>
      <c r="E105" s="98" t="str">
        <f>IF(Investitionsplan!A105="Nein",Investitionsplan!H105,"")</f>
        <v/>
      </c>
      <c r="F105" s="45">
        <f t="shared" si="8"/>
        <v>0</v>
      </c>
      <c r="G105" s="45">
        <f t="shared" si="7"/>
        <v>0</v>
      </c>
      <c r="H105" s="45">
        <f t="shared" si="7"/>
        <v>0</v>
      </c>
      <c r="I105" s="45">
        <f t="shared" si="7"/>
        <v>0</v>
      </c>
      <c r="J105" s="45">
        <f t="shared" si="7"/>
        <v>0</v>
      </c>
      <c r="K105" s="45">
        <f t="shared" si="7"/>
        <v>0</v>
      </c>
      <c r="L105" s="45">
        <f t="shared" si="7"/>
        <v>0</v>
      </c>
      <c r="M105" s="45">
        <f t="shared" si="7"/>
        <v>0</v>
      </c>
      <c r="N105" s="45">
        <f t="shared" si="7"/>
        <v>0</v>
      </c>
      <c r="O105" s="45">
        <f t="shared" si="7"/>
        <v>0</v>
      </c>
      <c r="P105" s="45">
        <f t="shared" si="7"/>
        <v>0</v>
      </c>
    </row>
    <row r="106" spans="1:19" hidden="1" outlineLevel="1" x14ac:dyDescent="0.25">
      <c r="B106" s="97" t="str">
        <f>IF(Investitionsplan!A106="Nein",Investitionsplan!E106,"")</f>
        <v/>
      </c>
      <c r="C106" s="98" t="str">
        <f>IF(Investitionsplan!A106="Nein",Investitionsplan!G106,"")</f>
        <v/>
      </c>
      <c r="D106" s="98" t="str">
        <f>IF(Investitionsplan!A106="Nein",Investitionsplan!V106,"")</f>
        <v/>
      </c>
      <c r="E106" s="98" t="str">
        <f>IF(Investitionsplan!A106="Nein",Investitionsplan!H106,"")</f>
        <v/>
      </c>
      <c r="F106" s="45">
        <f t="shared" si="8"/>
        <v>0</v>
      </c>
      <c r="G106" s="45">
        <f t="shared" si="7"/>
        <v>0</v>
      </c>
      <c r="H106" s="45">
        <f t="shared" si="7"/>
        <v>0</v>
      </c>
      <c r="I106" s="45">
        <f t="shared" si="7"/>
        <v>0</v>
      </c>
      <c r="J106" s="45">
        <f t="shared" si="7"/>
        <v>0</v>
      </c>
      <c r="K106" s="45">
        <f t="shared" si="7"/>
        <v>0</v>
      </c>
      <c r="L106" s="45">
        <f t="shared" si="7"/>
        <v>0</v>
      </c>
      <c r="M106" s="45">
        <f t="shared" si="7"/>
        <v>0</v>
      </c>
      <c r="N106" s="45">
        <f t="shared" si="7"/>
        <v>0</v>
      </c>
      <c r="O106" s="45">
        <f t="shared" si="7"/>
        <v>0</v>
      </c>
      <c r="P106" s="45">
        <f t="shared" si="7"/>
        <v>0</v>
      </c>
    </row>
    <row r="107" spans="1:19" ht="15" collapsed="1" thickBot="1" x14ac:dyDescent="0.3">
      <c r="B107" s="46"/>
      <c r="C107" s="46"/>
      <c r="D107" s="46"/>
      <c r="E107" s="46" t="s">
        <v>178</v>
      </c>
      <c r="F107" s="47">
        <f t="shared" ref="F107:P107" si="9">SUM(F7:F106)</f>
        <v>0</v>
      </c>
      <c r="G107" s="47">
        <f t="shared" si="9"/>
        <v>0</v>
      </c>
      <c r="H107" s="47">
        <f t="shared" si="9"/>
        <v>0</v>
      </c>
      <c r="I107" s="47">
        <f t="shared" si="9"/>
        <v>0</v>
      </c>
      <c r="J107" s="47">
        <f t="shared" si="9"/>
        <v>0</v>
      </c>
      <c r="K107" s="47">
        <f t="shared" si="9"/>
        <v>0</v>
      </c>
      <c r="L107" s="47">
        <f t="shared" si="9"/>
        <v>0</v>
      </c>
      <c r="M107" s="47">
        <f>SUM(M7:M106)</f>
        <v>0</v>
      </c>
      <c r="N107" s="47">
        <f t="shared" si="9"/>
        <v>0</v>
      </c>
      <c r="O107" s="47">
        <f t="shared" si="9"/>
        <v>0</v>
      </c>
      <c r="P107" s="47">
        <f t="shared" si="9"/>
        <v>0</v>
      </c>
    </row>
    <row r="108" spans="1:19" ht="15" thickTop="1" x14ac:dyDescent="0.25"/>
    <row r="111" spans="1:19" x14ac:dyDescent="0.25">
      <c r="A111" s="50" t="s">
        <v>212</v>
      </c>
      <c r="B111" s="51"/>
      <c r="C111" s="52"/>
      <c r="D111" s="52"/>
      <c r="E111" s="53"/>
    </row>
    <row r="112" spans="1:19" x14ac:dyDescent="0.25">
      <c r="C112" s="93" t="s">
        <v>145</v>
      </c>
      <c r="D112" s="93" t="s">
        <v>219</v>
      </c>
      <c r="E112" s="93" t="s">
        <v>153</v>
      </c>
    </row>
    <row r="113" spans="2:16" x14ac:dyDescent="0.25">
      <c r="B113" s="39" t="s">
        <v>211</v>
      </c>
      <c r="C113" s="94" t="s">
        <v>147</v>
      </c>
      <c r="D113" s="94" t="s">
        <v>17</v>
      </c>
      <c r="E113" s="94" t="s">
        <v>148</v>
      </c>
      <c r="F113" s="40">
        <f>F6</f>
        <v>2026</v>
      </c>
      <c r="G113" s="40">
        <f t="shared" ref="G113:P113" si="10">F113+1</f>
        <v>2027</v>
      </c>
      <c r="H113" s="40">
        <f t="shared" si="10"/>
        <v>2028</v>
      </c>
      <c r="I113" s="40">
        <f t="shared" si="10"/>
        <v>2029</v>
      </c>
      <c r="J113" s="40">
        <f t="shared" si="10"/>
        <v>2030</v>
      </c>
      <c r="K113" s="40">
        <f t="shared" si="10"/>
        <v>2031</v>
      </c>
      <c r="L113" s="40">
        <f t="shared" si="10"/>
        <v>2032</v>
      </c>
      <c r="M113" s="40">
        <f t="shared" si="10"/>
        <v>2033</v>
      </c>
      <c r="N113" s="40">
        <f t="shared" si="10"/>
        <v>2034</v>
      </c>
      <c r="O113" s="40">
        <f t="shared" si="10"/>
        <v>2035</v>
      </c>
      <c r="P113" s="40">
        <f t="shared" si="10"/>
        <v>2036</v>
      </c>
    </row>
    <row r="114" spans="2:16" hidden="1" outlineLevel="1" x14ac:dyDescent="0.25">
      <c r="B114" s="42" t="str">
        <f>IF(Investitionsplan!A7="Ja",Investitionsplan!E7,"")</f>
        <v/>
      </c>
      <c r="C114" s="43" t="str">
        <f>IF(Investitionsplan!A7="Ja",Investitionsplan!G7,"")</f>
        <v/>
      </c>
      <c r="D114" s="44" t="str">
        <f>IF(Investitionsplan!A7="Ja",Investitionsplan!V7,"")</f>
        <v/>
      </c>
      <c r="E114" s="89" t="str">
        <f>IF(Investitionsplan!A7="Ja",Investitionsplan!H7,"")</f>
        <v/>
      </c>
      <c r="F114" s="45">
        <f>IF(NOT($B114=""),IF(AND(F$113&gt;$E114,(F$113-$C114)&lt;=$E114),$D114/$C114,0),0)</f>
        <v>0</v>
      </c>
      <c r="G114" s="45">
        <f t="shared" ref="G114:P125" si="11">IF(NOT($B114=""),IF(AND(G$113&gt;$E114,(G$113-$C114)&lt;=$E114),$D114/$C114,0),0)</f>
        <v>0</v>
      </c>
      <c r="H114" s="45">
        <f t="shared" si="11"/>
        <v>0</v>
      </c>
      <c r="I114" s="45">
        <f t="shared" si="11"/>
        <v>0</v>
      </c>
      <c r="J114" s="45">
        <f t="shared" si="11"/>
        <v>0</v>
      </c>
      <c r="K114" s="45">
        <f t="shared" si="11"/>
        <v>0</v>
      </c>
      <c r="L114" s="45">
        <f t="shared" si="11"/>
        <v>0</v>
      </c>
      <c r="M114" s="45">
        <f t="shared" si="11"/>
        <v>0</v>
      </c>
      <c r="N114" s="45">
        <f t="shared" si="11"/>
        <v>0</v>
      </c>
      <c r="O114" s="45">
        <f t="shared" si="11"/>
        <v>0</v>
      </c>
      <c r="P114" s="45">
        <f t="shared" si="11"/>
        <v>0</v>
      </c>
    </row>
    <row r="115" spans="2:16" hidden="1" outlineLevel="1" x14ac:dyDescent="0.25">
      <c r="B115" s="42" t="str">
        <f>IF(Investitionsplan!A8="Ja",Investitionsplan!E8,"")</f>
        <v/>
      </c>
      <c r="C115" s="43" t="str">
        <f>IF(Investitionsplan!A8="Ja",Investitionsplan!G8,"")</f>
        <v/>
      </c>
      <c r="D115" s="44" t="str">
        <f>IF(Investitionsplan!A8="Ja",Investitionsplan!V8,"")</f>
        <v/>
      </c>
      <c r="E115" s="89" t="str">
        <f>IF(Investitionsplan!A8="Ja",Investitionsplan!H8,"")</f>
        <v/>
      </c>
      <c r="F115" s="45">
        <f t="shared" ref="F115:F134" si="12">IF(NOT($B115=""),IF(AND(F$113&gt;$E115,(F$113-$C115)&lt;=$E115),$D115/$C115,0),0)</f>
        <v>0</v>
      </c>
      <c r="G115" s="45">
        <f t="shared" si="11"/>
        <v>0</v>
      </c>
      <c r="H115" s="45">
        <f t="shared" si="11"/>
        <v>0</v>
      </c>
      <c r="I115" s="45">
        <f t="shared" si="11"/>
        <v>0</v>
      </c>
      <c r="J115" s="45">
        <f t="shared" si="11"/>
        <v>0</v>
      </c>
      <c r="K115" s="45">
        <f t="shared" si="11"/>
        <v>0</v>
      </c>
      <c r="L115" s="45">
        <f t="shared" si="11"/>
        <v>0</v>
      </c>
      <c r="M115" s="45">
        <f t="shared" si="11"/>
        <v>0</v>
      </c>
      <c r="N115" s="45">
        <f t="shared" si="11"/>
        <v>0</v>
      </c>
      <c r="O115" s="45">
        <f t="shared" si="11"/>
        <v>0</v>
      </c>
      <c r="P115" s="45">
        <f t="shared" si="11"/>
        <v>0</v>
      </c>
    </row>
    <row r="116" spans="2:16" hidden="1" outlineLevel="1" x14ac:dyDescent="0.25">
      <c r="B116" s="42" t="str">
        <f>IF(Investitionsplan!A9="Ja",Investitionsplan!E9,"")</f>
        <v/>
      </c>
      <c r="C116" s="43" t="str">
        <f>IF(Investitionsplan!A9="Ja",Investitionsplan!G9,"")</f>
        <v/>
      </c>
      <c r="D116" s="44" t="str">
        <f>IF(Investitionsplan!A9="Ja",Investitionsplan!V9,"")</f>
        <v/>
      </c>
      <c r="E116" s="89" t="str">
        <f>IF(Investitionsplan!A9="Ja",Investitionsplan!H9,"")</f>
        <v/>
      </c>
      <c r="F116" s="45">
        <f t="shared" si="12"/>
        <v>0</v>
      </c>
      <c r="G116" s="45">
        <f t="shared" si="11"/>
        <v>0</v>
      </c>
      <c r="H116" s="45">
        <f t="shared" si="11"/>
        <v>0</v>
      </c>
      <c r="I116" s="45">
        <f t="shared" si="11"/>
        <v>0</v>
      </c>
      <c r="J116" s="45">
        <f t="shared" si="11"/>
        <v>0</v>
      </c>
      <c r="K116" s="45">
        <f t="shared" si="11"/>
        <v>0</v>
      </c>
      <c r="L116" s="45">
        <f t="shared" si="11"/>
        <v>0</v>
      </c>
      <c r="M116" s="45">
        <f t="shared" si="11"/>
        <v>0</v>
      </c>
      <c r="N116" s="45">
        <f t="shared" si="11"/>
        <v>0</v>
      </c>
      <c r="O116" s="45">
        <f t="shared" si="11"/>
        <v>0</v>
      </c>
      <c r="P116" s="45">
        <f t="shared" si="11"/>
        <v>0</v>
      </c>
    </row>
    <row r="117" spans="2:16" hidden="1" outlineLevel="1" x14ac:dyDescent="0.25">
      <c r="B117" s="42" t="str">
        <f>IF(Investitionsplan!A10="Ja",Investitionsplan!E10,"")</f>
        <v/>
      </c>
      <c r="C117" s="43" t="str">
        <f>IF(Investitionsplan!A10="Ja",Investitionsplan!G10,"")</f>
        <v/>
      </c>
      <c r="D117" s="44" t="str">
        <f>IF(Investitionsplan!A10="Ja",Investitionsplan!V10,"")</f>
        <v/>
      </c>
      <c r="E117" s="89" t="str">
        <f>IF(Investitionsplan!A10="Ja",Investitionsplan!H10,"")</f>
        <v/>
      </c>
      <c r="F117" s="45">
        <f t="shared" si="12"/>
        <v>0</v>
      </c>
      <c r="G117" s="45">
        <f t="shared" si="11"/>
        <v>0</v>
      </c>
      <c r="H117" s="45">
        <f t="shared" si="11"/>
        <v>0</v>
      </c>
      <c r="I117" s="45">
        <f t="shared" si="11"/>
        <v>0</v>
      </c>
      <c r="J117" s="45">
        <f t="shared" si="11"/>
        <v>0</v>
      </c>
      <c r="K117" s="45">
        <f t="shared" si="11"/>
        <v>0</v>
      </c>
      <c r="L117" s="45">
        <f t="shared" si="11"/>
        <v>0</v>
      </c>
      <c r="M117" s="45">
        <f t="shared" si="11"/>
        <v>0</v>
      </c>
      <c r="N117" s="45">
        <f t="shared" si="11"/>
        <v>0</v>
      </c>
      <c r="O117" s="45">
        <f t="shared" si="11"/>
        <v>0</v>
      </c>
      <c r="P117" s="45">
        <f t="shared" si="11"/>
        <v>0</v>
      </c>
    </row>
    <row r="118" spans="2:16" hidden="1" outlineLevel="1" x14ac:dyDescent="0.25">
      <c r="B118" s="42" t="str">
        <f>IF(Investitionsplan!A11="Ja",Investitionsplan!E11,"")</f>
        <v/>
      </c>
      <c r="C118" s="43" t="str">
        <f>IF(Investitionsplan!A11="Ja",Investitionsplan!G11,"")</f>
        <v/>
      </c>
      <c r="D118" s="44" t="str">
        <f>IF(Investitionsplan!A11="Ja",Investitionsplan!V11,"")</f>
        <v/>
      </c>
      <c r="E118" s="89" t="str">
        <f>IF(Investitionsplan!A11="Ja",Investitionsplan!H11,"")</f>
        <v/>
      </c>
      <c r="F118" s="45">
        <f t="shared" si="12"/>
        <v>0</v>
      </c>
      <c r="G118" s="45">
        <f t="shared" si="11"/>
        <v>0</v>
      </c>
      <c r="H118" s="45">
        <f t="shared" si="11"/>
        <v>0</v>
      </c>
      <c r="I118" s="45">
        <f t="shared" si="11"/>
        <v>0</v>
      </c>
      <c r="J118" s="45">
        <f t="shared" si="11"/>
        <v>0</v>
      </c>
      <c r="K118" s="45">
        <f t="shared" si="11"/>
        <v>0</v>
      </c>
      <c r="L118" s="45">
        <f t="shared" si="11"/>
        <v>0</v>
      </c>
      <c r="M118" s="45">
        <f t="shared" si="11"/>
        <v>0</v>
      </c>
      <c r="N118" s="45">
        <f t="shared" si="11"/>
        <v>0</v>
      </c>
      <c r="O118" s="45">
        <f t="shared" si="11"/>
        <v>0</v>
      </c>
      <c r="P118" s="45">
        <f t="shared" si="11"/>
        <v>0</v>
      </c>
    </row>
    <row r="119" spans="2:16" hidden="1" outlineLevel="1" x14ac:dyDescent="0.25">
      <c r="B119" s="42" t="str">
        <f>IF(Investitionsplan!A12="Ja",Investitionsplan!E12,"")</f>
        <v/>
      </c>
      <c r="C119" s="43" t="str">
        <f>IF(Investitionsplan!A12="Ja",Investitionsplan!G12,"")</f>
        <v/>
      </c>
      <c r="D119" s="44" t="str">
        <f>IF(Investitionsplan!A12="Ja",Investitionsplan!V12,"")</f>
        <v/>
      </c>
      <c r="E119" s="89" t="str">
        <f>IF(Investitionsplan!A12="Ja",Investitionsplan!H12,"")</f>
        <v/>
      </c>
      <c r="F119" s="45">
        <f t="shared" si="12"/>
        <v>0</v>
      </c>
      <c r="G119" s="45">
        <f t="shared" si="11"/>
        <v>0</v>
      </c>
      <c r="H119" s="45">
        <f t="shared" si="11"/>
        <v>0</v>
      </c>
      <c r="I119" s="45">
        <f t="shared" si="11"/>
        <v>0</v>
      </c>
      <c r="J119" s="45">
        <f t="shared" si="11"/>
        <v>0</v>
      </c>
      <c r="K119" s="45">
        <f t="shared" si="11"/>
        <v>0</v>
      </c>
      <c r="L119" s="45">
        <f t="shared" si="11"/>
        <v>0</v>
      </c>
      <c r="M119" s="45">
        <f t="shared" si="11"/>
        <v>0</v>
      </c>
      <c r="N119" s="45">
        <f t="shared" si="11"/>
        <v>0</v>
      </c>
      <c r="O119" s="45">
        <f t="shared" si="11"/>
        <v>0</v>
      </c>
      <c r="P119" s="45">
        <f t="shared" si="11"/>
        <v>0</v>
      </c>
    </row>
    <row r="120" spans="2:16" hidden="1" outlineLevel="1" x14ac:dyDescent="0.25">
      <c r="B120" s="42" t="str">
        <f>IF(Investitionsplan!A13="Ja",Investitionsplan!E13,"")</f>
        <v/>
      </c>
      <c r="C120" s="43" t="str">
        <f>IF(Investitionsplan!A13="Ja",Investitionsplan!G13,"")</f>
        <v/>
      </c>
      <c r="D120" s="44" t="str">
        <f>IF(Investitionsplan!A13="Ja",Investitionsplan!V13,"")</f>
        <v/>
      </c>
      <c r="E120" s="89" t="str">
        <f>IF(Investitionsplan!A13="Ja",Investitionsplan!H13,"")</f>
        <v/>
      </c>
      <c r="F120" s="45">
        <f t="shared" si="12"/>
        <v>0</v>
      </c>
      <c r="G120" s="45">
        <f t="shared" si="11"/>
        <v>0</v>
      </c>
      <c r="H120" s="45">
        <f t="shared" si="11"/>
        <v>0</v>
      </c>
      <c r="I120" s="45">
        <f t="shared" si="11"/>
        <v>0</v>
      </c>
      <c r="J120" s="45">
        <f t="shared" si="11"/>
        <v>0</v>
      </c>
      <c r="K120" s="45">
        <f t="shared" si="11"/>
        <v>0</v>
      </c>
      <c r="L120" s="45">
        <f t="shared" si="11"/>
        <v>0</v>
      </c>
      <c r="M120" s="45">
        <f t="shared" si="11"/>
        <v>0</v>
      </c>
      <c r="N120" s="45">
        <f t="shared" si="11"/>
        <v>0</v>
      </c>
      <c r="O120" s="45">
        <f t="shared" si="11"/>
        <v>0</v>
      </c>
      <c r="P120" s="45">
        <f t="shared" si="11"/>
        <v>0</v>
      </c>
    </row>
    <row r="121" spans="2:16" hidden="1" outlineLevel="1" x14ac:dyDescent="0.25">
      <c r="B121" s="42" t="str">
        <f>IF(Investitionsplan!A14="Ja",Investitionsplan!E14,"")</f>
        <v/>
      </c>
      <c r="C121" s="43" t="str">
        <f>IF(Investitionsplan!A14="Ja",Investitionsplan!G14,"")</f>
        <v/>
      </c>
      <c r="D121" s="44" t="str">
        <f>IF(Investitionsplan!A14="Ja",Investitionsplan!V14,"")</f>
        <v/>
      </c>
      <c r="E121" s="89" t="str">
        <f>IF(Investitionsplan!A14="Ja",Investitionsplan!H14,"")</f>
        <v/>
      </c>
      <c r="F121" s="45">
        <f t="shared" si="12"/>
        <v>0</v>
      </c>
      <c r="G121" s="45">
        <f t="shared" si="11"/>
        <v>0</v>
      </c>
      <c r="H121" s="45">
        <f t="shared" si="11"/>
        <v>0</v>
      </c>
      <c r="I121" s="45">
        <f t="shared" si="11"/>
        <v>0</v>
      </c>
      <c r="J121" s="45">
        <f t="shared" si="11"/>
        <v>0</v>
      </c>
      <c r="K121" s="45">
        <f t="shared" si="11"/>
        <v>0</v>
      </c>
      <c r="L121" s="45">
        <f t="shared" si="11"/>
        <v>0</v>
      </c>
      <c r="M121" s="45">
        <f t="shared" si="11"/>
        <v>0</v>
      </c>
      <c r="N121" s="45">
        <f t="shared" si="11"/>
        <v>0</v>
      </c>
      <c r="O121" s="45">
        <f t="shared" si="11"/>
        <v>0</v>
      </c>
      <c r="P121" s="45">
        <f t="shared" si="11"/>
        <v>0</v>
      </c>
    </row>
    <row r="122" spans="2:16" hidden="1" outlineLevel="1" x14ac:dyDescent="0.25">
      <c r="B122" s="42" t="str">
        <f>IF(Investitionsplan!A15="Ja",Investitionsplan!E15,"")</f>
        <v/>
      </c>
      <c r="C122" s="43" t="str">
        <f>IF(Investitionsplan!A15="Ja",Investitionsplan!G15,"")</f>
        <v/>
      </c>
      <c r="D122" s="44" t="str">
        <f>IF(Investitionsplan!A15="Ja",Investitionsplan!V15,"")</f>
        <v/>
      </c>
      <c r="E122" s="89" t="str">
        <f>IF(Investitionsplan!A15="Ja",Investitionsplan!H15,"")</f>
        <v/>
      </c>
      <c r="F122" s="45">
        <f t="shared" si="12"/>
        <v>0</v>
      </c>
      <c r="G122" s="45">
        <f t="shared" si="11"/>
        <v>0</v>
      </c>
      <c r="H122" s="45">
        <f t="shared" si="11"/>
        <v>0</v>
      </c>
      <c r="I122" s="45">
        <f t="shared" si="11"/>
        <v>0</v>
      </c>
      <c r="J122" s="45">
        <f t="shared" si="11"/>
        <v>0</v>
      </c>
      <c r="K122" s="45">
        <f t="shared" si="11"/>
        <v>0</v>
      </c>
      <c r="L122" s="45">
        <f t="shared" si="11"/>
        <v>0</v>
      </c>
      <c r="M122" s="45">
        <f t="shared" si="11"/>
        <v>0</v>
      </c>
      <c r="N122" s="45">
        <f t="shared" si="11"/>
        <v>0</v>
      </c>
      <c r="O122" s="45">
        <f t="shared" si="11"/>
        <v>0</v>
      </c>
      <c r="P122" s="45">
        <f t="shared" si="11"/>
        <v>0</v>
      </c>
    </row>
    <row r="123" spans="2:16" hidden="1" outlineLevel="1" x14ac:dyDescent="0.25">
      <c r="B123" s="42" t="str">
        <f>IF(Investitionsplan!A16="Ja",Investitionsplan!E16,"")</f>
        <v/>
      </c>
      <c r="C123" s="43" t="str">
        <f>IF(Investitionsplan!A16="Ja",Investitionsplan!G16,"")</f>
        <v/>
      </c>
      <c r="D123" s="44" t="str">
        <f>IF(Investitionsplan!A16="Ja",Investitionsplan!V16,"")</f>
        <v/>
      </c>
      <c r="E123" s="89" t="str">
        <f>IF(Investitionsplan!A16="Ja",Investitionsplan!H16,"")</f>
        <v/>
      </c>
      <c r="F123" s="45">
        <f t="shared" si="12"/>
        <v>0</v>
      </c>
      <c r="G123" s="45">
        <f t="shared" si="11"/>
        <v>0</v>
      </c>
      <c r="H123" s="45">
        <f t="shared" si="11"/>
        <v>0</v>
      </c>
      <c r="I123" s="45">
        <f t="shared" si="11"/>
        <v>0</v>
      </c>
      <c r="J123" s="45">
        <f t="shared" si="11"/>
        <v>0</v>
      </c>
      <c r="K123" s="45">
        <f t="shared" si="11"/>
        <v>0</v>
      </c>
      <c r="L123" s="45">
        <f t="shared" si="11"/>
        <v>0</v>
      </c>
      <c r="M123" s="45">
        <f t="shared" si="11"/>
        <v>0</v>
      </c>
      <c r="N123" s="45">
        <f t="shared" si="11"/>
        <v>0</v>
      </c>
      <c r="O123" s="45">
        <f t="shared" si="11"/>
        <v>0</v>
      </c>
      <c r="P123" s="45">
        <f t="shared" si="11"/>
        <v>0</v>
      </c>
    </row>
    <row r="124" spans="2:16" hidden="1" outlineLevel="1" x14ac:dyDescent="0.25">
      <c r="B124" s="42" t="str">
        <f>IF(Investitionsplan!A17="Ja",Investitionsplan!E17,"")</f>
        <v/>
      </c>
      <c r="C124" s="43" t="str">
        <f>IF(Investitionsplan!A17="Ja",Investitionsplan!G17,"")</f>
        <v/>
      </c>
      <c r="D124" s="44" t="str">
        <f>IF(Investitionsplan!A17="Ja",Investitionsplan!V17,"")</f>
        <v/>
      </c>
      <c r="E124" s="89" t="str">
        <f>IF(Investitionsplan!A17="Ja",Investitionsplan!H17,"")</f>
        <v/>
      </c>
      <c r="F124" s="45">
        <f t="shared" si="12"/>
        <v>0</v>
      </c>
      <c r="G124" s="45">
        <f t="shared" si="11"/>
        <v>0</v>
      </c>
      <c r="H124" s="45">
        <f t="shared" si="11"/>
        <v>0</v>
      </c>
      <c r="I124" s="45">
        <f t="shared" si="11"/>
        <v>0</v>
      </c>
      <c r="J124" s="45">
        <f t="shared" si="11"/>
        <v>0</v>
      </c>
      <c r="K124" s="45">
        <f t="shared" si="11"/>
        <v>0</v>
      </c>
      <c r="L124" s="45">
        <f t="shared" si="11"/>
        <v>0</v>
      </c>
      <c r="M124" s="45">
        <f t="shared" si="11"/>
        <v>0</v>
      </c>
      <c r="N124" s="45">
        <f t="shared" si="11"/>
        <v>0</v>
      </c>
      <c r="O124" s="45">
        <f t="shared" si="11"/>
        <v>0</v>
      </c>
      <c r="P124" s="45">
        <f t="shared" si="11"/>
        <v>0</v>
      </c>
    </row>
    <row r="125" spans="2:16" hidden="1" outlineLevel="1" x14ac:dyDescent="0.25">
      <c r="B125" s="42" t="str">
        <f>IF(Investitionsplan!A18="Ja",Investitionsplan!E18,"")</f>
        <v/>
      </c>
      <c r="C125" s="43" t="str">
        <f>IF(Investitionsplan!A18="Ja",Investitionsplan!G18,"")</f>
        <v/>
      </c>
      <c r="D125" s="44" t="str">
        <f>IF(Investitionsplan!A18="Ja",Investitionsplan!V18,"")</f>
        <v/>
      </c>
      <c r="E125" s="89" t="str">
        <f>IF(Investitionsplan!A18="Ja",Investitionsplan!H18,"")</f>
        <v/>
      </c>
      <c r="F125" s="45">
        <f t="shared" si="12"/>
        <v>0</v>
      </c>
      <c r="G125" s="45">
        <f t="shared" si="11"/>
        <v>0</v>
      </c>
      <c r="H125" s="45">
        <f t="shared" si="11"/>
        <v>0</v>
      </c>
      <c r="I125" s="45">
        <f t="shared" si="11"/>
        <v>0</v>
      </c>
      <c r="J125" s="45">
        <f t="shared" si="11"/>
        <v>0</v>
      </c>
      <c r="K125" s="45">
        <f t="shared" si="11"/>
        <v>0</v>
      </c>
      <c r="L125" s="45">
        <f t="shared" ref="G125:P150" si="13">IF(NOT($B125=""),IF(AND(L$113&gt;$E125,(L$113-$C125)&lt;=$E125),$D125/$C125,0),0)</f>
        <v>0</v>
      </c>
      <c r="M125" s="45">
        <f t="shared" si="13"/>
        <v>0</v>
      </c>
      <c r="N125" s="45">
        <f t="shared" si="13"/>
        <v>0</v>
      </c>
      <c r="O125" s="45">
        <f t="shared" si="13"/>
        <v>0</v>
      </c>
      <c r="P125" s="45">
        <f t="shared" si="13"/>
        <v>0</v>
      </c>
    </row>
    <row r="126" spans="2:16" hidden="1" outlineLevel="1" x14ac:dyDescent="0.25">
      <c r="B126" s="42" t="str">
        <f>IF(Investitionsplan!A19="Ja",Investitionsplan!E19,"")</f>
        <v/>
      </c>
      <c r="C126" s="43" t="str">
        <f>IF(Investitionsplan!A19="Ja",Investitionsplan!G19,"")</f>
        <v/>
      </c>
      <c r="D126" s="44" t="str">
        <f>IF(Investitionsplan!A19="Ja",Investitionsplan!V19,"")</f>
        <v/>
      </c>
      <c r="E126" s="89" t="str">
        <f>IF(Investitionsplan!A19="Ja",Investitionsplan!H19,"")</f>
        <v/>
      </c>
      <c r="F126" s="45">
        <f t="shared" si="12"/>
        <v>0</v>
      </c>
      <c r="G126" s="45">
        <f t="shared" si="13"/>
        <v>0</v>
      </c>
      <c r="H126" s="45">
        <f t="shared" si="13"/>
        <v>0</v>
      </c>
      <c r="I126" s="45">
        <f t="shared" si="13"/>
        <v>0</v>
      </c>
      <c r="J126" s="45">
        <f t="shared" si="13"/>
        <v>0</v>
      </c>
      <c r="K126" s="45">
        <f t="shared" si="13"/>
        <v>0</v>
      </c>
      <c r="L126" s="45">
        <f t="shared" si="13"/>
        <v>0</v>
      </c>
      <c r="M126" s="45">
        <f t="shared" si="13"/>
        <v>0</v>
      </c>
      <c r="N126" s="45">
        <f t="shared" si="13"/>
        <v>0</v>
      </c>
      <c r="O126" s="45">
        <f t="shared" si="13"/>
        <v>0</v>
      </c>
      <c r="P126" s="45">
        <f t="shared" si="13"/>
        <v>0</v>
      </c>
    </row>
    <row r="127" spans="2:16" hidden="1" outlineLevel="1" x14ac:dyDescent="0.25">
      <c r="B127" s="42" t="str">
        <f>IF(Investitionsplan!A20="Ja",Investitionsplan!E20,"")</f>
        <v/>
      </c>
      <c r="C127" s="43" t="str">
        <f>IF(Investitionsplan!A20="Ja",Investitionsplan!G20,"")</f>
        <v/>
      </c>
      <c r="D127" s="44" t="str">
        <f>IF(Investitionsplan!A20="Ja",Investitionsplan!V20,"")</f>
        <v/>
      </c>
      <c r="E127" s="89" t="str">
        <f>IF(Investitionsplan!A20="Ja",Investitionsplan!H20,"")</f>
        <v/>
      </c>
      <c r="F127" s="45">
        <f t="shared" si="12"/>
        <v>0</v>
      </c>
      <c r="G127" s="45">
        <f t="shared" si="13"/>
        <v>0</v>
      </c>
      <c r="H127" s="45">
        <f t="shared" si="13"/>
        <v>0</v>
      </c>
      <c r="I127" s="45">
        <f t="shared" si="13"/>
        <v>0</v>
      </c>
      <c r="J127" s="45">
        <f t="shared" si="13"/>
        <v>0</v>
      </c>
      <c r="K127" s="45">
        <f t="shared" si="13"/>
        <v>0</v>
      </c>
      <c r="L127" s="45">
        <f t="shared" si="13"/>
        <v>0</v>
      </c>
      <c r="M127" s="45">
        <f t="shared" si="13"/>
        <v>0</v>
      </c>
      <c r="N127" s="45">
        <f t="shared" si="13"/>
        <v>0</v>
      </c>
      <c r="O127" s="45">
        <f t="shared" si="13"/>
        <v>0</v>
      </c>
      <c r="P127" s="45">
        <f t="shared" si="13"/>
        <v>0</v>
      </c>
    </row>
    <row r="128" spans="2:16" hidden="1" outlineLevel="1" x14ac:dyDescent="0.25">
      <c r="B128" s="42" t="str">
        <f>IF(Investitionsplan!A21="Ja",Investitionsplan!E21,"")</f>
        <v/>
      </c>
      <c r="C128" s="43" t="str">
        <f>IF(Investitionsplan!A21="Ja",Investitionsplan!G21,"")</f>
        <v/>
      </c>
      <c r="D128" s="44" t="str">
        <f>IF(Investitionsplan!A21="Ja",Investitionsplan!V21,"")</f>
        <v/>
      </c>
      <c r="E128" s="89" t="str">
        <f>IF(Investitionsplan!A21="Ja",Investitionsplan!H21,"")</f>
        <v/>
      </c>
      <c r="F128" s="45">
        <f t="shared" si="12"/>
        <v>0</v>
      </c>
      <c r="G128" s="45">
        <f t="shared" si="13"/>
        <v>0</v>
      </c>
      <c r="H128" s="45">
        <f t="shared" si="13"/>
        <v>0</v>
      </c>
      <c r="I128" s="45">
        <f t="shared" si="13"/>
        <v>0</v>
      </c>
      <c r="J128" s="45">
        <f t="shared" si="13"/>
        <v>0</v>
      </c>
      <c r="K128" s="45">
        <f t="shared" si="13"/>
        <v>0</v>
      </c>
      <c r="L128" s="45">
        <f t="shared" si="13"/>
        <v>0</v>
      </c>
      <c r="M128" s="45">
        <f t="shared" si="13"/>
        <v>0</v>
      </c>
      <c r="N128" s="45">
        <f t="shared" si="13"/>
        <v>0</v>
      </c>
      <c r="O128" s="45">
        <f t="shared" si="13"/>
        <v>0</v>
      </c>
      <c r="P128" s="45">
        <f t="shared" si="13"/>
        <v>0</v>
      </c>
    </row>
    <row r="129" spans="2:16" hidden="1" outlineLevel="1" x14ac:dyDescent="0.25">
      <c r="B129" s="42" t="str">
        <f>IF(Investitionsplan!A22="Ja",Investitionsplan!E22,"")</f>
        <v/>
      </c>
      <c r="C129" s="43" t="str">
        <f>IF(Investitionsplan!A22="Ja",Investitionsplan!G22,"")</f>
        <v/>
      </c>
      <c r="D129" s="44" t="str">
        <f>IF(Investitionsplan!A22="Ja",Investitionsplan!V22,"")</f>
        <v/>
      </c>
      <c r="E129" s="89" t="str">
        <f>IF(Investitionsplan!A22="Ja",Investitionsplan!H22,"")</f>
        <v/>
      </c>
      <c r="F129" s="45">
        <f t="shared" si="12"/>
        <v>0</v>
      </c>
      <c r="G129" s="45">
        <f t="shared" si="13"/>
        <v>0</v>
      </c>
      <c r="H129" s="45">
        <f t="shared" si="13"/>
        <v>0</v>
      </c>
      <c r="I129" s="45">
        <f t="shared" si="13"/>
        <v>0</v>
      </c>
      <c r="J129" s="45">
        <f t="shared" si="13"/>
        <v>0</v>
      </c>
      <c r="K129" s="45">
        <f t="shared" si="13"/>
        <v>0</v>
      </c>
      <c r="L129" s="45">
        <f t="shared" si="13"/>
        <v>0</v>
      </c>
      <c r="M129" s="45">
        <f t="shared" si="13"/>
        <v>0</v>
      </c>
      <c r="N129" s="45">
        <f t="shared" si="13"/>
        <v>0</v>
      </c>
      <c r="O129" s="45">
        <f t="shared" si="13"/>
        <v>0</v>
      </c>
      <c r="P129" s="45">
        <f t="shared" si="13"/>
        <v>0</v>
      </c>
    </row>
    <row r="130" spans="2:16" hidden="1" outlineLevel="1" x14ac:dyDescent="0.25">
      <c r="B130" s="42" t="str">
        <f>IF(Investitionsplan!A23="Ja",Investitionsplan!E23,"")</f>
        <v/>
      </c>
      <c r="C130" s="43" t="str">
        <f>IF(Investitionsplan!A23="Ja",Investitionsplan!G23,"")</f>
        <v/>
      </c>
      <c r="D130" s="44" t="str">
        <f>IF(Investitionsplan!A23="Ja",Investitionsplan!V23,"")</f>
        <v/>
      </c>
      <c r="E130" s="89" t="str">
        <f>IF(Investitionsplan!A23="Ja",Investitionsplan!H23,"")</f>
        <v/>
      </c>
      <c r="F130" s="45">
        <f t="shared" si="12"/>
        <v>0</v>
      </c>
      <c r="G130" s="45">
        <f t="shared" si="13"/>
        <v>0</v>
      </c>
      <c r="H130" s="45">
        <f t="shared" si="13"/>
        <v>0</v>
      </c>
      <c r="I130" s="45">
        <f t="shared" si="13"/>
        <v>0</v>
      </c>
      <c r="J130" s="45">
        <f t="shared" si="13"/>
        <v>0</v>
      </c>
      <c r="K130" s="45">
        <f t="shared" si="13"/>
        <v>0</v>
      </c>
      <c r="L130" s="45">
        <f t="shared" si="13"/>
        <v>0</v>
      </c>
      <c r="M130" s="45">
        <f t="shared" si="13"/>
        <v>0</v>
      </c>
      <c r="N130" s="45">
        <f t="shared" si="13"/>
        <v>0</v>
      </c>
      <c r="O130" s="45">
        <f t="shared" si="13"/>
        <v>0</v>
      </c>
      <c r="P130" s="45">
        <f t="shared" si="13"/>
        <v>0</v>
      </c>
    </row>
    <row r="131" spans="2:16" hidden="1" outlineLevel="1" x14ac:dyDescent="0.25">
      <c r="B131" s="42" t="str">
        <f>IF(Investitionsplan!A24="Ja",Investitionsplan!E24,"")</f>
        <v/>
      </c>
      <c r="C131" s="43" t="str">
        <f>IF(Investitionsplan!A24="Ja",Investitionsplan!G24,"")</f>
        <v/>
      </c>
      <c r="D131" s="44" t="str">
        <f>IF(Investitionsplan!A24="Ja",Investitionsplan!V24,"")</f>
        <v/>
      </c>
      <c r="E131" s="89" t="str">
        <f>IF(Investitionsplan!A24="Ja",Investitionsplan!H24,"")</f>
        <v/>
      </c>
      <c r="F131" s="45">
        <f t="shared" si="12"/>
        <v>0</v>
      </c>
      <c r="G131" s="45">
        <f t="shared" si="13"/>
        <v>0</v>
      </c>
      <c r="H131" s="45">
        <f t="shared" si="13"/>
        <v>0</v>
      </c>
      <c r="I131" s="45">
        <f t="shared" si="13"/>
        <v>0</v>
      </c>
      <c r="J131" s="45">
        <f t="shared" si="13"/>
        <v>0</v>
      </c>
      <c r="K131" s="45">
        <f t="shared" si="13"/>
        <v>0</v>
      </c>
      <c r="L131" s="45">
        <f t="shared" si="13"/>
        <v>0</v>
      </c>
      <c r="M131" s="45">
        <f t="shared" si="13"/>
        <v>0</v>
      </c>
      <c r="N131" s="45">
        <f t="shared" si="13"/>
        <v>0</v>
      </c>
      <c r="O131" s="45">
        <f t="shared" si="13"/>
        <v>0</v>
      </c>
      <c r="P131" s="45">
        <f t="shared" si="13"/>
        <v>0</v>
      </c>
    </row>
    <row r="132" spans="2:16" hidden="1" outlineLevel="1" x14ac:dyDescent="0.25">
      <c r="B132" s="42" t="str">
        <f>IF(Investitionsplan!A25="Ja",Investitionsplan!E25,"")</f>
        <v/>
      </c>
      <c r="C132" s="43" t="str">
        <f>IF(Investitionsplan!A25="Ja",Investitionsplan!G25,"")</f>
        <v/>
      </c>
      <c r="D132" s="44" t="str">
        <f>IF(Investitionsplan!A25="Ja",Investitionsplan!V25,"")</f>
        <v/>
      </c>
      <c r="E132" s="89" t="str">
        <f>IF(Investitionsplan!A25="Ja",Investitionsplan!H25,"")</f>
        <v/>
      </c>
      <c r="F132" s="45">
        <f t="shared" si="12"/>
        <v>0</v>
      </c>
      <c r="G132" s="45">
        <f t="shared" si="13"/>
        <v>0</v>
      </c>
      <c r="H132" s="45">
        <f t="shared" si="13"/>
        <v>0</v>
      </c>
      <c r="I132" s="45">
        <f t="shared" si="13"/>
        <v>0</v>
      </c>
      <c r="J132" s="45">
        <f t="shared" si="13"/>
        <v>0</v>
      </c>
      <c r="K132" s="45">
        <f t="shared" si="13"/>
        <v>0</v>
      </c>
      <c r="L132" s="45">
        <f t="shared" si="13"/>
        <v>0</v>
      </c>
      <c r="M132" s="45">
        <f t="shared" si="13"/>
        <v>0</v>
      </c>
      <c r="N132" s="45">
        <f t="shared" si="13"/>
        <v>0</v>
      </c>
      <c r="O132" s="45">
        <f t="shared" si="13"/>
        <v>0</v>
      </c>
      <c r="P132" s="45">
        <f t="shared" si="13"/>
        <v>0</v>
      </c>
    </row>
    <row r="133" spans="2:16" hidden="1" outlineLevel="1" x14ac:dyDescent="0.25">
      <c r="B133" s="42" t="str">
        <f>IF(Investitionsplan!A26="Ja",Investitionsplan!E26,"")</f>
        <v/>
      </c>
      <c r="C133" s="43" t="str">
        <f>IF(Investitionsplan!A26="Ja",Investitionsplan!G26,"")</f>
        <v/>
      </c>
      <c r="D133" s="44" t="str">
        <f>IF(Investitionsplan!A26="Ja",Investitionsplan!V26,"")</f>
        <v/>
      </c>
      <c r="E133" s="89" t="str">
        <f>IF(Investitionsplan!A26="Ja",Investitionsplan!H26,"")</f>
        <v/>
      </c>
      <c r="F133" s="45">
        <f t="shared" si="12"/>
        <v>0</v>
      </c>
      <c r="G133" s="45">
        <f t="shared" si="13"/>
        <v>0</v>
      </c>
      <c r="H133" s="45">
        <f t="shared" si="13"/>
        <v>0</v>
      </c>
      <c r="I133" s="45">
        <f t="shared" si="13"/>
        <v>0</v>
      </c>
      <c r="J133" s="45">
        <f t="shared" si="13"/>
        <v>0</v>
      </c>
      <c r="K133" s="45">
        <f t="shared" si="13"/>
        <v>0</v>
      </c>
      <c r="L133" s="45">
        <f t="shared" si="13"/>
        <v>0</v>
      </c>
      <c r="M133" s="45">
        <f t="shared" si="13"/>
        <v>0</v>
      </c>
      <c r="N133" s="45">
        <f t="shared" si="13"/>
        <v>0</v>
      </c>
      <c r="O133" s="45">
        <f t="shared" si="13"/>
        <v>0</v>
      </c>
      <c r="P133" s="45">
        <f t="shared" si="13"/>
        <v>0</v>
      </c>
    </row>
    <row r="134" spans="2:16" hidden="1" outlineLevel="1" x14ac:dyDescent="0.25">
      <c r="B134" s="42" t="str">
        <f>IF(Investitionsplan!A27="Ja",Investitionsplan!E27,"")</f>
        <v/>
      </c>
      <c r="C134" s="43" t="str">
        <f>IF(Investitionsplan!A27="Ja",Investitionsplan!G27,"")</f>
        <v/>
      </c>
      <c r="D134" s="44" t="str">
        <f>IF(Investitionsplan!A27="Ja",Investitionsplan!V27,"")</f>
        <v/>
      </c>
      <c r="E134" s="89" t="str">
        <f>IF(Investitionsplan!A27="Ja",Investitionsplan!H27,"")</f>
        <v/>
      </c>
      <c r="F134" s="45">
        <f t="shared" si="12"/>
        <v>0</v>
      </c>
      <c r="G134" s="45">
        <f t="shared" si="13"/>
        <v>0</v>
      </c>
      <c r="H134" s="45">
        <f t="shared" si="13"/>
        <v>0</v>
      </c>
      <c r="I134" s="45">
        <f t="shared" si="13"/>
        <v>0</v>
      </c>
      <c r="J134" s="45">
        <f t="shared" si="13"/>
        <v>0</v>
      </c>
      <c r="K134" s="45">
        <f t="shared" si="13"/>
        <v>0</v>
      </c>
      <c r="L134" s="45">
        <f t="shared" si="13"/>
        <v>0</v>
      </c>
      <c r="M134" s="45">
        <f t="shared" si="13"/>
        <v>0</v>
      </c>
      <c r="N134" s="45">
        <f t="shared" si="13"/>
        <v>0</v>
      </c>
      <c r="O134" s="45">
        <f t="shared" si="13"/>
        <v>0</v>
      </c>
      <c r="P134" s="45">
        <f t="shared" si="13"/>
        <v>0</v>
      </c>
    </row>
    <row r="135" spans="2:16" hidden="1" outlineLevel="1" x14ac:dyDescent="0.25">
      <c r="B135" s="42" t="str">
        <f>IF(Investitionsplan!A28="Ja",Investitionsplan!E28,"")</f>
        <v/>
      </c>
      <c r="C135" s="43" t="str">
        <f>IF(Investitionsplan!A28="Ja",Investitionsplan!G28,"")</f>
        <v/>
      </c>
      <c r="D135" s="44" t="str">
        <f>IF(Investitionsplan!A28="Ja",Investitionsplan!V28,"")</f>
        <v/>
      </c>
      <c r="E135" s="89" t="str">
        <f>IF(Investitionsplan!A28="Ja",Investitionsplan!H28,"")</f>
        <v/>
      </c>
      <c r="F135" s="45">
        <f t="shared" ref="F135:P172" si="14">IF(NOT($B135=""),IF(AND(F$113&gt;$E135,(F$113-$C135)&lt;=$E135),$D135/$C135,0),0)</f>
        <v>0</v>
      </c>
      <c r="G135" s="45">
        <f t="shared" si="13"/>
        <v>0</v>
      </c>
      <c r="H135" s="45">
        <f t="shared" si="13"/>
        <v>0</v>
      </c>
      <c r="I135" s="45">
        <f t="shared" si="13"/>
        <v>0</v>
      </c>
      <c r="J135" s="45">
        <f t="shared" si="13"/>
        <v>0</v>
      </c>
      <c r="K135" s="45">
        <f t="shared" si="13"/>
        <v>0</v>
      </c>
      <c r="L135" s="45">
        <f t="shared" si="13"/>
        <v>0</v>
      </c>
      <c r="M135" s="45">
        <f t="shared" si="13"/>
        <v>0</v>
      </c>
      <c r="N135" s="45">
        <f t="shared" si="13"/>
        <v>0</v>
      </c>
      <c r="O135" s="45">
        <f t="shared" si="13"/>
        <v>0</v>
      </c>
      <c r="P135" s="45">
        <f t="shared" si="13"/>
        <v>0</v>
      </c>
    </row>
    <row r="136" spans="2:16" hidden="1" outlineLevel="1" x14ac:dyDescent="0.25">
      <c r="B136" s="42" t="str">
        <f>IF(Investitionsplan!A29="Ja",Investitionsplan!E29,"")</f>
        <v/>
      </c>
      <c r="C136" s="43" t="str">
        <f>IF(Investitionsplan!A29="Ja",Investitionsplan!G29,"")</f>
        <v/>
      </c>
      <c r="D136" s="44" t="str">
        <f>IF(Investitionsplan!A29="Ja",Investitionsplan!V29,"")</f>
        <v/>
      </c>
      <c r="E136" s="89" t="str">
        <f>IF(Investitionsplan!A29="Ja",Investitionsplan!H29,"")</f>
        <v/>
      </c>
      <c r="F136" s="45">
        <f t="shared" si="14"/>
        <v>0</v>
      </c>
      <c r="G136" s="45">
        <f t="shared" si="13"/>
        <v>0</v>
      </c>
      <c r="H136" s="45">
        <f t="shared" si="13"/>
        <v>0</v>
      </c>
      <c r="I136" s="45">
        <f t="shared" si="13"/>
        <v>0</v>
      </c>
      <c r="J136" s="45">
        <f t="shared" si="13"/>
        <v>0</v>
      </c>
      <c r="K136" s="45">
        <f t="shared" si="13"/>
        <v>0</v>
      </c>
      <c r="L136" s="45">
        <f t="shared" si="13"/>
        <v>0</v>
      </c>
      <c r="M136" s="45">
        <f t="shared" si="13"/>
        <v>0</v>
      </c>
      <c r="N136" s="45">
        <f t="shared" si="13"/>
        <v>0</v>
      </c>
      <c r="O136" s="45">
        <f t="shared" si="13"/>
        <v>0</v>
      </c>
      <c r="P136" s="45">
        <f t="shared" si="13"/>
        <v>0</v>
      </c>
    </row>
    <row r="137" spans="2:16" hidden="1" outlineLevel="1" x14ac:dyDescent="0.25">
      <c r="B137" s="42" t="str">
        <f>IF(Investitionsplan!A30="Ja",Investitionsplan!E30,"")</f>
        <v/>
      </c>
      <c r="C137" s="43" t="str">
        <f>IF(Investitionsplan!A30="Ja",Investitionsplan!G30,"")</f>
        <v/>
      </c>
      <c r="D137" s="44" t="str">
        <f>IF(Investitionsplan!A30="Ja",Investitionsplan!V30,"")</f>
        <v/>
      </c>
      <c r="E137" s="89" t="str">
        <f>IF(Investitionsplan!A30="Ja",Investitionsplan!H30,"")</f>
        <v/>
      </c>
      <c r="F137" s="45">
        <f t="shared" si="14"/>
        <v>0</v>
      </c>
      <c r="G137" s="45">
        <f t="shared" si="13"/>
        <v>0</v>
      </c>
      <c r="H137" s="45">
        <f t="shared" si="13"/>
        <v>0</v>
      </c>
      <c r="I137" s="45">
        <f t="shared" si="13"/>
        <v>0</v>
      </c>
      <c r="J137" s="45">
        <f t="shared" si="13"/>
        <v>0</v>
      </c>
      <c r="K137" s="45">
        <f t="shared" si="13"/>
        <v>0</v>
      </c>
      <c r="L137" s="45">
        <f t="shared" si="13"/>
        <v>0</v>
      </c>
      <c r="M137" s="45">
        <f t="shared" si="13"/>
        <v>0</v>
      </c>
      <c r="N137" s="45">
        <f t="shared" si="13"/>
        <v>0</v>
      </c>
      <c r="O137" s="45">
        <f t="shared" si="13"/>
        <v>0</v>
      </c>
      <c r="P137" s="45">
        <f t="shared" si="13"/>
        <v>0</v>
      </c>
    </row>
    <row r="138" spans="2:16" hidden="1" outlineLevel="1" x14ac:dyDescent="0.25">
      <c r="B138" s="42" t="str">
        <f>IF(Investitionsplan!A31="Ja",Investitionsplan!E31,"")</f>
        <v/>
      </c>
      <c r="C138" s="43" t="str">
        <f>IF(Investitionsplan!A31="Ja",Investitionsplan!G31,"")</f>
        <v/>
      </c>
      <c r="D138" s="44" t="str">
        <f>IF(Investitionsplan!A31="Ja",Investitionsplan!V31,"")</f>
        <v/>
      </c>
      <c r="E138" s="89" t="str">
        <f>IF(Investitionsplan!A31="Ja",Investitionsplan!H31,"")</f>
        <v/>
      </c>
      <c r="F138" s="45">
        <f t="shared" si="14"/>
        <v>0</v>
      </c>
      <c r="G138" s="45">
        <f t="shared" si="13"/>
        <v>0</v>
      </c>
      <c r="H138" s="45">
        <f t="shared" si="13"/>
        <v>0</v>
      </c>
      <c r="I138" s="45">
        <f t="shared" si="13"/>
        <v>0</v>
      </c>
      <c r="J138" s="45">
        <f t="shared" si="13"/>
        <v>0</v>
      </c>
      <c r="K138" s="45">
        <f t="shared" si="13"/>
        <v>0</v>
      </c>
      <c r="L138" s="45">
        <f t="shared" si="13"/>
        <v>0</v>
      </c>
      <c r="M138" s="45">
        <f t="shared" si="13"/>
        <v>0</v>
      </c>
      <c r="N138" s="45">
        <f t="shared" si="13"/>
        <v>0</v>
      </c>
      <c r="O138" s="45">
        <f t="shared" si="13"/>
        <v>0</v>
      </c>
      <c r="P138" s="45">
        <f t="shared" si="13"/>
        <v>0</v>
      </c>
    </row>
    <row r="139" spans="2:16" hidden="1" outlineLevel="1" x14ac:dyDescent="0.25">
      <c r="B139" s="42" t="str">
        <f>IF(Investitionsplan!A32="Ja",Investitionsplan!E32,"")</f>
        <v/>
      </c>
      <c r="C139" s="43" t="str">
        <f>IF(Investitionsplan!A32="Ja",Investitionsplan!G32,"")</f>
        <v/>
      </c>
      <c r="D139" s="44" t="str">
        <f>IF(Investitionsplan!A32="Ja",Investitionsplan!V32,"")</f>
        <v/>
      </c>
      <c r="E139" s="89" t="str">
        <f>IF(Investitionsplan!A32="Ja",Investitionsplan!H32,"")</f>
        <v/>
      </c>
      <c r="F139" s="45">
        <f t="shared" si="14"/>
        <v>0</v>
      </c>
      <c r="G139" s="45">
        <f t="shared" si="13"/>
        <v>0</v>
      </c>
      <c r="H139" s="45">
        <f t="shared" si="13"/>
        <v>0</v>
      </c>
      <c r="I139" s="45">
        <f t="shared" si="13"/>
        <v>0</v>
      </c>
      <c r="J139" s="45">
        <f t="shared" si="13"/>
        <v>0</v>
      </c>
      <c r="K139" s="45">
        <f t="shared" si="13"/>
        <v>0</v>
      </c>
      <c r="L139" s="45">
        <f t="shared" si="13"/>
        <v>0</v>
      </c>
      <c r="M139" s="45">
        <f t="shared" si="13"/>
        <v>0</v>
      </c>
      <c r="N139" s="45">
        <f t="shared" si="13"/>
        <v>0</v>
      </c>
      <c r="O139" s="45">
        <f t="shared" si="13"/>
        <v>0</v>
      </c>
      <c r="P139" s="45">
        <f t="shared" si="13"/>
        <v>0</v>
      </c>
    </row>
    <row r="140" spans="2:16" hidden="1" outlineLevel="1" x14ac:dyDescent="0.25">
      <c r="B140" s="42" t="str">
        <f>IF(Investitionsplan!A33="Ja",Investitionsplan!E33,"")</f>
        <v/>
      </c>
      <c r="C140" s="43" t="str">
        <f>IF(Investitionsplan!A33="Ja",Investitionsplan!G33,"")</f>
        <v/>
      </c>
      <c r="D140" s="44" t="str">
        <f>IF(Investitionsplan!A33="Ja",Investitionsplan!V33,"")</f>
        <v/>
      </c>
      <c r="E140" s="89" t="str">
        <f>IF(Investitionsplan!A33="Ja",Investitionsplan!H33,"")</f>
        <v/>
      </c>
      <c r="F140" s="45">
        <f t="shared" si="14"/>
        <v>0</v>
      </c>
      <c r="G140" s="45">
        <f t="shared" si="13"/>
        <v>0</v>
      </c>
      <c r="H140" s="45">
        <f t="shared" si="13"/>
        <v>0</v>
      </c>
      <c r="I140" s="45">
        <f t="shared" si="13"/>
        <v>0</v>
      </c>
      <c r="J140" s="45">
        <f t="shared" si="13"/>
        <v>0</v>
      </c>
      <c r="K140" s="45">
        <f t="shared" si="13"/>
        <v>0</v>
      </c>
      <c r="L140" s="45">
        <f t="shared" si="13"/>
        <v>0</v>
      </c>
      <c r="M140" s="45">
        <f t="shared" si="13"/>
        <v>0</v>
      </c>
      <c r="N140" s="45">
        <f t="shared" si="13"/>
        <v>0</v>
      </c>
      <c r="O140" s="45">
        <f t="shared" si="13"/>
        <v>0</v>
      </c>
      <c r="P140" s="45">
        <f t="shared" si="13"/>
        <v>0</v>
      </c>
    </row>
    <row r="141" spans="2:16" hidden="1" outlineLevel="1" x14ac:dyDescent="0.25">
      <c r="B141" s="42" t="str">
        <f>IF(Investitionsplan!A34="Ja",Investitionsplan!E34,"")</f>
        <v/>
      </c>
      <c r="C141" s="43" t="str">
        <f>IF(Investitionsplan!A34="Ja",Investitionsplan!G34,"")</f>
        <v/>
      </c>
      <c r="D141" s="44" t="str">
        <f>IF(Investitionsplan!A34="Ja",Investitionsplan!V34,"")</f>
        <v/>
      </c>
      <c r="E141" s="89" t="str">
        <f>IF(Investitionsplan!A34="Ja",Investitionsplan!H34,"")</f>
        <v/>
      </c>
      <c r="F141" s="45">
        <f t="shared" si="14"/>
        <v>0</v>
      </c>
      <c r="G141" s="45">
        <f t="shared" si="13"/>
        <v>0</v>
      </c>
      <c r="H141" s="45">
        <f t="shared" si="13"/>
        <v>0</v>
      </c>
      <c r="I141" s="45">
        <f t="shared" si="13"/>
        <v>0</v>
      </c>
      <c r="J141" s="45">
        <f t="shared" si="13"/>
        <v>0</v>
      </c>
      <c r="K141" s="45">
        <f t="shared" si="13"/>
        <v>0</v>
      </c>
      <c r="L141" s="45">
        <f t="shared" si="13"/>
        <v>0</v>
      </c>
      <c r="M141" s="45">
        <f t="shared" si="13"/>
        <v>0</v>
      </c>
      <c r="N141" s="45">
        <f t="shared" si="13"/>
        <v>0</v>
      </c>
      <c r="O141" s="45">
        <f t="shared" si="13"/>
        <v>0</v>
      </c>
      <c r="P141" s="45">
        <f t="shared" si="13"/>
        <v>0</v>
      </c>
    </row>
    <row r="142" spans="2:16" hidden="1" outlineLevel="1" x14ac:dyDescent="0.25">
      <c r="B142" s="42" t="str">
        <f>IF(Investitionsplan!A35="Ja",Investitionsplan!E35,"")</f>
        <v/>
      </c>
      <c r="C142" s="43" t="str">
        <f>IF(Investitionsplan!A35="Ja",Investitionsplan!G35,"")</f>
        <v/>
      </c>
      <c r="D142" s="44" t="str">
        <f>IF(Investitionsplan!A35="Ja",Investitionsplan!V35,"")</f>
        <v/>
      </c>
      <c r="E142" s="89" t="str">
        <f>IF(Investitionsplan!A35="Ja",Investitionsplan!H35,"")</f>
        <v/>
      </c>
      <c r="F142" s="45">
        <f t="shared" si="14"/>
        <v>0</v>
      </c>
      <c r="G142" s="45">
        <f t="shared" si="13"/>
        <v>0</v>
      </c>
      <c r="H142" s="45">
        <f t="shared" si="13"/>
        <v>0</v>
      </c>
      <c r="I142" s="45">
        <f t="shared" si="13"/>
        <v>0</v>
      </c>
      <c r="J142" s="45">
        <f t="shared" si="13"/>
        <v>0</v>
      </c>
      <c r="K142" s="45">
        <f t="shared" si="13"/>
        <v>0</v>
      </c>
      <c r="L142" s="45">
        <f t="shared" si="13"/>
        <v>0</v>
      </c>
      <c r="M142" s="45">
        <f t="shared" si="13"/>
        <v>0</v>
      </c>
      <c r="N142" s="45">
        <f t="shared" si="13"/>
        <v>0</v>
      </c>
      <c r="O142" s="45">
        <f t="shared" si="13"/>
        <v>0</v>
      </c>
      <c r="P142" s="45">
        <f t="shared" si="13"/>
        <v>0</v>
      </c>
    </row>
    <row r="143" spans="2:16" hidden="1" outlineLevel="1" x14ac:dyDescent="0.25">
      <c r="B143" s="42" t="str">
        <f>IF(Investitionsplan!A36="Ja",Investitionsplan!E36,"")</f>
        <v/>
      </c>
      <c r="C143" s="43" t="str">
        <f>IF(Investitionsplan!A36="Ja",Investitionsplan!G36,"")</f>
        <v/>
      </c>
      <c r="D143" s="44" t="str">
        <f>IF(Investitionsplan!A36="Ja",Investitionsplan!V36,"")</f>
        <v/>
      </c>
      <c r="E143" s="89" t="str">
        <f>IF(Investitionsplan!A36="Ja",Investitionsplan!H36,"")</f>
        <v/>
      </c>
      <c r="F143" s="45">
        <f t="shared" si="14"/>
        <v>0</v>
      </c>
      <c r="G143" s="45">
        <f t="shared" si="13"/>
        <v>0</v>
      </c>
      <c r="H143" s="45">
        <f t="shared" si="13"/>
        <v>0</v>
      </c>
      <c r="I143" s="45">
        <f t="shared" si="13"/>
        <v>0</v>
      </c>
      <c r="J143" s="45">
        <f t="shared" si="13"/>
        <v>0</v>
      </c>
      <c r="K143" s="45">
        <f t="shared" si="13"/>
        <v>0</v>
      </c>
      <c r="L143" s="45">
        <f t="shared" si="13"/>
        <v>0</v>
      </c>
      <c r="M143" s="45">
        <f t="shared" si="13"/>
        <v>0</v>
      </c>
      <c r="N143" s="45">
        <f t="shared" si="13"/>
        <v>0</v>
      </c>
      <c r="O143" s="45">
        <f t="shared" si="13"/>
        <v>0</v>
      </c>
      <c r="P143" s="45">
        <f t="shared" si="13"/>
        <v>0</v>
      </c>
    </row>
    <row r="144" spans="2:16" hidden="1" outlineLevel="1" x14ac:dyDescent="0.25">
      <c r="B144" s="42" t="str">
        <f>IF(Investitionsplan!A37="Ja",Investitionsplan!E37,"")</f>
        <v/>
      </c>
      <c r="C144" s="43" t="str">
        <f>IF(Investitionsplan!A37="Ja",Investitionsplan!G37,"")</f>
        <v/>
      </c>
      <c r="D144" s="44" t="str">
        <f>IF(Investitionsplan!A37="Ja",Investitionsplan!V37,"")</f>
        <v/>
      </c>
      <c r="E144" s="89" t="str">
        <f>IF(Investitionsplan!A37="Ja",Investitionsplan!H37,"")</f>
        <v/>
      </c>
      <c r="F144" s="45">
        <f t="shared" si="14"/>
        <v>0</v>
      </c>
      <c r="G144" s="45">
        <f t="shared" si="13"/>
        <v>0</v>
      </c>
      <c r="H144" s="45">
        <f t="shared" si="13"/>
        <v>0</v>
      </c>
      <c r="I144" s="45">
        <f t="shared" si="13"/>
        <v>0</v>
      </c>
      <c r="J144" s="45">
        <f t="shared" si="13"/>
        <v>0</v>
      </c>
      <c r="K144" s="45">
        <f t="shared" si="13"/>
        <v>0</v>
      </c>
      <c r="L144" s="45">
        <f t="shared" si="13"/>
        <v>0</v>
      </c>
      <c r="M144" s="45">
        <f t="shared" si="13"/>
        <v>0</v>
      </c>
      <c r="N144" s="45">
        <f t="shared" si="13"/>
        <v>0</v>
      </c>
      <c r="O144" s="45">
        <f t="shared" si="13"/>
        <v>0</v>
      </c>
      <c r="P144" s="45">
        <f t="shared" si="13"/>
        <v>0</v>
      </c>
    </row>
    <row r="145" spans="2:16" hidden="1" outlineLevel="1" x14ac:dyDescent="0.25">
      <c r="B145" s="42" t="str">
        <f>IF(Investitionsplan!A38="Ja",Investitionsplan!E38,"")</f>
        <v/>
      </c>
      <c r="C145" s="43" t="str">
        <f>IF(Investitionsplan!A38="Ja",Investitionsplan!G38,"")</f>
        <v/>
      </c>
      <c r="D145" s="44" t="str">
        <f>IF(Investitionsplan!A38="Ja",Investitionsplan!V38,"")</f>
        <v/>
      </c>
      <c r="E145" s="89" t="str">
        <f>IF(Investitionsplan!A38="Ja",Investitionsplan!H38,"")</f>
        <v/>
      </c>
      <c r="F145" s="45">
        <f t="shared" si="14"/>
        <v>0</v>
      </c>
      <c r="G145" s="45">
        <f t="shared" si="13"/>
        <v>0</v>
      </c>
      <c r="H145" s="45">
        <f t="shared" si="13"/>
        <v>0</v>
      </c>
      <c r="I145" s="45">
        <f t="shared" si="13"/>
        <v>0</v>
      </c>
      <c r="J145" s="45">
        <f t="shared" si="13"/>
        <v>0</v>
      </c>
      <c r="K145" s="45">
        <f t="shared" si="13"/>
        <v>0</v>
      </c>
      <c r="L145" s="45">
        <f t="shared" si="13"/>
        <v>0</v>
      </c>
      <c r="M145" s="45">
        <f t="shared" si="13"/>
        <v>0</v>
      </c>
      <c r="N145" s="45">
        <f t="shared" si="13"/>
        <v>0</v>
      </c>
      <c r="O145" s="45">
        <f t="shared" si="13"/>
        <v>0</v>
      </c>
      <c r="P145" s="45">
        <f t="shared" si="13"/>
        <v>0</v>
      </c>
    </row>
    <row r="146" spans="2:16" hidden="1" outlineLevel="1" x14ac:dyDescent="0.25">
      <c r="B146" s="42" t="str">
        <f>IF(Investitionsplan!A39="Ja",Investitionsplan!E39,"")</f>
        <v/>
      </c>
      <c r="C146" s="43" t="str">
        <f>IF(Investitionsplan!A39="Ja",Investitionsplan!G39,"")</f>
        <v/>
      </c>
      <c r="D146" s="44" t="str">
        <f>IF(Investitionsplan!A39="Ja",Investitionsplan!V39,"")</f>
        <v/>
      </c>
      <c r="E146" s="89" t="str">
        <f>IF(Investitionsplan!A39="Ja",Investitionsplan!H39,"")</f>
        <v/>
      </c>
      <c r="F146" s="45">
        <f t="shared" si="14"/>
        <v>0</v>
      </c>
      <c r="G146" s="45">
        <f t="shared" si="13"/>
        <v>0</v>
      </c>
      <c r="H146" s="45">
        <f t="shared" si="13"/>
        <v>0</v>
      </c>
      <c r="I146" s="45">
        <f t="shared" si="13"/>
        <v>0</v>
      </c>
      <c r="J146" s="45">
        <f t="shared" si="13"/>
        <v>0</v>
      </c>
      <c r="K146" s="45">
        <f t="shared" si="13"/>
        <v>0</v>
      </c>
      <c r="L146" s="45">
        <f t="shared" si="13"/>
        <v>0</v>
      </c>
      <c r="M146" s="45">
        <f t="shared" si="13"/>
        <v>0</v>
      </c>
      <c r="N146" s="45">
        <f t="shared" si="13"/>
        <v>0</v>
      </c>
      <c r="O146" s="45">
        <f t="shared" si="13"/>
        <v>0</v>
      </c>
      <c r="P146" s="45">
        <f t="shared" si="13"/>
        <v>0</v>
      </c>
    </row>
    <row r="147" spans="2:16" hidden="1" outlineLevel="1" x14ac:dyDescent="0.25">
      <c r="B147" s="42" t="str">
        <f>IF(Investitionsplan!A40="Ja",Investitionsplan!E40,"")</f>
        <v/>
      </c>
      <c r="C147" s="43" t="str">
        <f>IF(Investitionsplan!A40="Ja",Investitionsplan!G40,"")</f>
        <v/>
      </c>
      <c r="D147" s="44" t="str">
        <f>IF(Investitionsplan!A40="Ja",Investitionsplan!V40,"")</f>
        <v/>
      </c>
      <c r="E147" s="89" t="str">
        <f>IF(Investitionsplan!A40="Ja",Investitionsplan!H40,"")</f>
        <v/>
      </c>
      <c r="F147" s="45">
        <f t="shared" si="14"/>
        <v>0</v>
      </c>
      <c r="G147" s="45">
        <f t="shared" si="13"/>
        <v>0</v>
      </c>
      <c r="H147" s="45">
        <f t="shared" si="13"/>
        <v>0</v>
      </c>
      <c r="I147" s="45">
        <f t="shared" si="13"/>
        <v>0</v>
      </c>
      <c r="J147" s="45">
        <f t="shared" si="13"/>
        <v>0</v>
      </c>
      <c r="K147" s="45">
        <f t="shared" si="13"/>
        <v>0</v>
      </c>
      <c r="L147" s="45">
        <f t="shared" si="13"/>
        <v>0</v>
      </c>
      <c r="M147" s="45">
        <f t="shared" si="13"/>
        <v>0</v>
      </c>
      <c r="N147" s="45">
        <f t="shared" si="13"/>
        <v>0</v>
      </c>
      <c r="O147" s="45">
        <f t="shared" si="13"/>
        <v>0</v>
      </c>
      <c r="P147" s="45">
        <f t="shared" si="13"/>
        <v>0</v>
      </c>
    </row>
    <row r="148" spans="2:16" hidden="1" outlineLevel="1" x14ac:dyDescent="0.25">
      <c r="B148" s="42" t="str">
        <f>IF(Investitionsplan!A41="Ja",Investitionsplan!E41,"")</f>
        <v/>
      </c>
      <c r="C148" s="43" t="str">
        <f>IF(Investitionsplan!A41="Ja",Investitionsplan!G41,"")</f>
        <v/>
      </c>
      <c r="D148" s="44" t="str">
        <f>IF(Investitionsplan!A41="Ja",Investitionsplan!V41,"")</f>
        <v/>
      </c>
      <c r="E148" s="89" t="str">
        <f>IF(Investitionsplan!A41="Ja",Investitionsplan!H41,"")</f>
        <v/>
      </c>
      <c r="F148" s="45">
        <f t="shared" si="14"/>
        <v>0</v>
      </c>
      <c r="G148" s="45">
        <f t="shared" si="13"/>
        <v>0</v>
      </c>
      <c r="H148" s="45">
        <f t="shared" si="13"/>
        <v>0</v>
      </c>
      <c r="I148" s="45">
        <f t="shared" si="13"/>
        <v>0</v>
      </c>
      <c r="J148" s="45">
        <f t="shared" si="13"/>
        <v>0</v>
      </c>
      <c r="K148" s="45">
        <f t="shared" si="13"/>
        <v>0</v>
      </c>
      <c r="L148" s="45">
        <f t="shared" si="13"/>
        <v>0</v>
      </c>
      <c r="M148" s="45">
        <f t="shared" si="13"/>
        <v>0</v>
      </c>
      <c r="N148" s="45">
        <f t="shared" si="13"/>
        <v>0</v>
      </c>
      <c r="O148" s="45">
        <f t="shared" si="13"/>
        <v>0</v>
      </c>
      <c r="P148" s="45">
        <f t="shared" si="13"/>
        <v>0</v>
      </c>
    </row>
    <row r="149" spans="2:16" hidden="1" outlineLevel="1" x14ac:dyDescent="0.25">
      <c r="B149" s="42" t="str">
        <f>IF(Investitionsplan!A42="Ja",Investitionsplan!E42,"")</f>
        <v/>
      </c>
      <c r="C149" s="43" t="str">
        <f>IF(Investitionsplan!A42="Ja",Investitionsplan!G42,"")</f>
        <v/>
      </c>
      <c r="D149" s="44" t="str">
        <f>IF(Investitionsplan!A42="Ja",Investitionsplan!V42,"")</f>
        <v/>
      </c>
      <c r="E149" s="89" t="str">
        <f>IF(Investitionsplan!A42="Ja",Investitionsplan!H42,"")</f>
        <v/>
      </c>
      <c r="F149" s="45">
        <f t="shared" si="14"/>
        <v>0</v>
      </c>
      <c r="G149" s="45">
        <f t="shared" si="13"/>
        <v>0</v>
      </c>
      <c r="H149" s="45">
        <f t="shared" si="13"/>
        <v>0</v>
      </c>
      <c r="I149" s="45">
        <f t="shared" si="13"/>
        <v>0</v>
      </c>
      <c r="J149" s="45">
        <f t="shared" si="13"/>
        <v>0</v>
      </c>
      <c r="K149" s="45">
        <f t="shared" si="13"/>
        <v>0</v>
      </c>
      <c r="L149" s="45">
        <f t="shared" si="13"/>
        <v>0</v>
      </c>
      <c r="M149" s="45">
        <f t="shared" si="13"/>
        <v>0</v>
      </c>
      <c r="N149" s="45">
        <f t="shared" si="13"/>
        <v>0</v>
      </c>
      <c r="O149" s="45">
        <f t="shared" si="13"/>
        <v>0</v>
      </c>
      <c r="P149" s="45">
        <f t="shared" si="13"/>
        <v>0</v>
      </c>
    </row>
    <row r="150" spans="2:16" hidden="1" outlineLevel="1" x14ac:dyDescent="0.25">
      <c r="B150" s="42" t="str">
        <f>IF(Investitionsplan!A43="Ja",Investitionsplan!E43,"")</f>
        <v/>
      </c>
      <c r="C150" s="43" t="str">
        <f>IF(Investitionsplan!A43="Ja",Investitionsplan!G43,"")</f>
        <v/>
      </c>
      <c r="D150" s="44" t="str">
        <f>IF(Investitionsplan!A43="Ja",Investitionsplan!V43,"")</f>
        <v/>
      </c>
      <c r="E150" s="89" t="str">
        <f>IF(Investitionsplan!A43="Ja",Investitionsplan!H43,"")</f>
        <v/>
      </c>
      <c r="F150" s="45">
        <f t="shared" si="14"/>
        <v>0</v>
      </c>
      <c r="G150" s="45">
        <f t="shared" si="13"/>
        <v>0</v>
      </c>
      <c r="H150" s="45">
        <f t="shared" si="13"/>
        <v>0</v>
      </c>
      <c r="I150" s="45">
        <f t="shared" si="13"/>
        <v>0</v>
      </c>
      <c r="J150" s="45">
        <f t="shared" si="13"/>
        <v>0</v>
      </c>
      <c r="K150" s="45">
        <f t="shared" si="13"/>
        <v>0</v>
      </c>
      <c r="L150" s="45">
        <f t="shared" si="13"/>
        <v>0</v>
      </c>
      <c r="M150" s="45">
        <f t="shared" si="13"/>
        <v>0</v>
      </c>
      <c r="N150" s="45">
        <f t="shared" si="13"/>
        <v>0</v>
      </c>
      <c r="O150" s="45">
        <f t="shared" si="13"/>
        <v>0</v>
      </c>
      <c r="P150" s="45">
        <f t="shared" si="13"/>
        <v>0</v>
      </c>
    </row>
    <row r="151" spans="2:16" hidden="1" outlineLevel="1" x14ac:dyDescent="0.25">
      <c r="B151" s="42" t="str">
        <f>IF(Investitionsplan!A44="Ja",Investitionsplan!E44,"")</f>
        <v/>
      </c>
      <c r="C151" s="43" t="str">
        <f>IF(Investitionsplan!A44="Ja",Investitionsplan!G44,"")</f>
        <v/>
      </c>
      <c r="D151" s="44" t="str">
        <f>IF(Investitionsplan!A44="Ja",Investitionsplan!V44,"")</f>
        <v/>
      </c>
      <c r="E151" s="89" t="str">
        <f>IF(Investitionsplan!A44="Ja",Investitionsplan!H44,"")</f>
        <v/>
      </c>
      <c r="F151" s="45">
        <f t="shared" si="14"/>
        <v>0</v>
      </c>
      <c r="G151" s="45">
        <f t="shared" si="14"/>
        <v>0</v>
      </c>
      <c r="H151" s="45">
        <f t="shared" si="14"/>
        <v>0</v>
      </c>
      <c r="I151" s="45">
        <f t="shared" si="14"/>
        <v>0</v>
      </c>
      <c r="J151" s="45">
        <f t="shared" si="14"/>
        <v>0</v>
      </c>
      <c r="K151" s="45">
        <f t="shared" si="14"/>
        <v>0</v>
      </c>
      <c r="L151" s="45">
        <f t="shared" si="14"/>
        <v>0</v>
      </c>
      <c r="M151" s="45">
        <f t="shared" si="14"/>
        <v>0</v>
      </c>
      <c r="N151" s="45">
        <f t="shared" si="14"/>
        <v>0</v>
      </c>
      <c r="O151" s="45">
        <f t="shared" si="14"/>
        <v>0</v>
      </c>
      <c r="P151" s="45">
        <f t="shared" si="14"/>
        <v>0</v>
      </c>
    </row>
    <row r="152" spans="2:16" hidden="1" outlineLevel="1" x14ac:dyDescent="0.25">
      <c r="B152" s="42" t="str">
        <f>IF(Investitionsplan!A45="Ja",Investitionsplan!E45,"")</f>
        <v/>
      </c>
      <c r="C152" s="43" t="str">
        <f>IF(Investitionsplan!A45="Ja",Investitionsplan!G45,"")</f>
        <v/>
      </c>
      <c r="D152" s="44" t="str">
        <f>IF(Investitionsplan!A45="Ja",Investitionsplan!V45,"")</f>
        <v/>
      </c>
      <c r="E152" s="89" t="str">
        <f>IF(Investitionsplan!A45="Ja",Investitionsplan!H45,"")</f>
        <v/>
      </c>
      <c r="F152" s="45">
        <f t="shared" si="14"/>
        <v>0</v>
      </c>
      <c r="G152" s="45">
        <f t="shared" si="14"/>
        <v>0</v>
      </c>
      <c r="H152" s="45">
        <f t="shared" si="14"/>
        <v>0</v>
      </c>
      <c r="I152" s="45">
        <f t="shared" si="14"/>
        <v>0</v>
      </c>
      <c r="J152" s="45">
        <f t="shared" si="14"/>
        <v>0</v>
      </c>
      <c r="K152" s="45">
        <f t="shared" si="14"/>
        <v>0</v>
      </c>
      <c r="L152" s="45">
        <f t="shared" si="14"/>
        <v>0</v>
      </c>
      <c r="M152" s="45">
        <f t="shared" si="14"/>
        <v>0</v>
      </c>
      <c r="N152" s="45">
        <f t="shared" si="14"/>
        <v>0</v>
      </c>
      <c r="O152" s="45">
        <f t="shared" si="14"/>
        <v>0</v>
      </c>
      <c r="P152" s="45">
        <f t="shared" si="14"/>
        <v>0</v>
      </c>
    </row>
    <row r="153" spans="2:16" hidden="1" outlineLevel="1" x14ac:dyDescent="0.25">
      <c r="B153" s="42" t="str">
        <f>IF(Investitionsplan!A46="Ja",Investitionsplan!E46,"")</f>
        <v/>
      </c>
      <c r="C153" s="43" t="str">
        <f>IF(Investitionsplan!A46="Ja",Investitionsplan!G46,"")</f>
        <v/>
      </c>
      <c r="D153" s="44" t="str">
        <f>IF(Investitionsplan!A46="Ja",Investitionsplan!V46,"")</f>
        <v/>
      </c>
      <c r="E153" s="89" t="str">
        <f>IF(Investitionsplan!A46="Ja",Investitionsplan!H46,"")</f>
        <v/>
      </c>
      <c r="F153" s="45">
        <f t="shared" si="14"/>
        <v>0</v>
      </c>
      <c r="G153" s="45">
        <f t="shared" si="14"/>
        <v>0</v>
      </c>
      <c r="H153" s="45">
        <f t="shared" si="14"/>
        <v>0</v>
      </c>
      <c r="I153" s="45">
        <f t="shared" si="14"/>
        <v>0</v>
      </c>
      <c r="J153" s="45">
        <f t="shared" si="14"/>
        <v>0</v>
      </c>
      <c r="K153" s="45">
        <f t="shared" si="14"/>
        <v>0</v>
      </c>
      <c r="L153" s="45">
        <f t="shared" si="14"/>
        <v>0</v>
      </c>
      <c r="M153" s="45">
        <f t="shared" si="14"/>
        <v>0</v>
      </c>
      <c r="N153" s="45">
        <f t="shared" si="14"/>
        <v>0</v>
      </c>
      <c r="O153" s="45">
        <f t="shared" si="14"/>
        <v>0</v>
      </c>
      <c r="P153" s="45">
        <f t="shared" si="14"/>
        <v>0</v>
      </c>
    </row>
    <row r="154" spans="2:16" hidden="1" outlineLevel="1" x14ac:dyDescent="0.25">
      <c r="B154" s="42" t="str">
        <f>IF(Investitionsplan!A47="Ja",Investitionsplan!E47,"")</f>
        <v/>
      </c>
      <c r="C154" s="43" t="str">
        <f>IF(Investitionsplan!A47="Ja",Investitionsplan!G47,"")</f>
        <v/>
      </c>
      <c r="D154" s="44" t="str">
        <f>IF(Investitionsplan!A47="Ja",Investitionsplan!V47,"")</f>
        <v/>
      </c>
      <c r="E154" s="89" t="str">
        <f>IF(Investitionsplan!A47="Ja",Investitionsplan!H47,"")</f>
        <v/>
      </c>
      <c r="F154" s="45">
        <f t="shared" si="14"/>
        <v>0</v>
      </c>
      <c r="G154" s="45">
        <f t="shared" si="14"/>
        <v>0</v>
      </c>
      <c r="H154" s="45">
        <f t="shared" si="14"/>
        <v>0</v>
      </c>
      <c r="I154" s="45">
        <f t="shared" si="14"/>
        <v>0</v>
      </c>
      <c r="J154" s="45">
        <f t="shared" si="14"/>
        <v>0</v>
      </c>
      <c r="K154" s="45">
        <f t="shared" si="14"/>
        <v>0</v>
      </c>
      <c r="L154" s="45">
        <f t="shared" si="14"/>
        <v>0</v>
      </c>
      <c r="M154" s="45">
        <f t="shared" si="14"/>
        <v>0</v>
      </c>
      <c r="N154" s="45">
        <f t="shared" si="14"/>
        <v>0</v>
      </c>
      <c r="O154" s="45">
        <f t="shared" si="14"/>
        <v>0</v>
      </c>
      <c r="P154" s="45">
        <f t="shared" si="14"/>
        <v>0</v>
      </c>
    </row>
    <row r="155" spans="2:16" hidden="1" outlineLevel="1" x14ac:dyDescent="0.25">
      <c r="B155" s="42" t="str">
        <f>IF(Investitionsplan!A48="Ja",Investitionsplan!E48,"")</f>
        <v/>
      </c>
      <c r="C155" s="43" t="str">
        <f>IF(Investitionsplan!A48="Ja",Investitionsplan!G48,"")</f>
        <v/>
      </c>
      <c r="D155" s="44" t="str">
        <f>IF(Investitionsplan!A48="Ja",Investitionsplan!V48,"")</f>
        <v/>
      </c>
      <c r="E155" s="89" t="str">
        <f>IF(Investitionsplan!A48="Ja",Investitionsplan!H48,"")</f>
        <v/>
      </c>
      <c r="F155" s="45">
        <f t="shared" si="14"/>
        <v>0</v>
      </c>
      <c r="G155" s="45">
        <f t="shared" si="14"/>
        <v>0</v>
      </c>
      <c r="H155" s="45">
        <f t="shared" si="14"/>
        <v>0</v>
      </c>
      <c r="I155" s="45">
        <f t="shared" si="14"/>
        <v>0</v>
      </c>
      <c r="J155" s="45">
        <f t="shared" si="14"/>
        <v>0</v>
      </c>
      <c r="K155" s="45">
        <f t="shared" si="14"/>
        <v>0</v>
      </c>
      <c r="L155" s="45">
        <f t="shared" si="14"/>
        <v>0</v>
      </c>
      <c r="M155" s="45">
        <f t="shared" si="14"/>
        <v>0</v>
      </c>
      <c r="N155" s="45">
        <f t="shared" si="14"/>
        <v>0</v>
      </c>
      <c r="O155" s="45">
        <f t="shared" si="14"/>
        <v>0</v>
      </c>
      <c r="P155" s="45">
        <f t="shared" si="14"/>
        <v>0</v>
      </c>
    </row>
    <row r="156" spans="2:16" hidden="1" outlineLevel="1" x14ac:dyDescent="0.25">
      <c r="B156" s="42" t="str">
        <f>IF(Investitionsplan!A49="Ja",Investitionsplan!E49,"")</f>
        <v/>
      </c>
      <c r="C156" s="43" t="str">
        <f>IF(Investitionsplan!A49="Ja",Investitionsplan!G49,"")</f>
        <v/>
      </c>
      <c r="D156" s="44" t="str">
        <f>IF(Investitionsplan!A49="Ja",Investitionsplan!V49,"")</f>
        <v/>
      </c>
      <c r="E156" s="89" t="str">
        <f>IF(Investitionsplan!A49="Ja",Investitionsplan!H49,"")</f>
        <v/>
      </c>
      <c r="F156" s="45">
        <f t="shared" si="14"/>
        <v>0</v>
      </c>
      <c r="G156" s="45">
        <f t="shared" si="14"/>
        <v>0</v>
      </c>
      <c r="H156" s="45">
        <f t="shared" si="14"/>
        <v>0</v>
      </c>
      <c r="I156" s="45">
        <f t="shared" si="14"/>
        <v>0</v>
      </c>
      <c r="J156" s="45">
        <f t="shared" si="14"/>
        <v>0</v>
      </c>
      <c r="K156" s="45">
        <f t="shared" si="14"/>
        <v>0</v>
      </c>
      <c r="L156" s="45">
        <f t="shared" si="14"/>
        <v>0</v>
      </c>
      <c r="M156" s="45">
        <f t="shared" si="14"/>
        <v>0</v>
      </c>
      <c r="N156" s="45">
        <f t="shared" si="14"/>
        <v>0</v>
      </c>
      <c r="O156" s="45">
        <f t="shared" si="14"/>
        <v>0</v>
      </c>
      <c r="P156" s="45">
        <f t="shared" si="14"/>
        <v>0</v>
      </c>
    </row>
    <row r="157" spans="2:16" hidden="1" outlineLevel="1" x14ac:dyDescent="0.25">
      <c r="B157" s="42" t="str">
        <f>IF(Investitionsplan!A50="Ja",Investitionsplan!E50,"")</f>
        <v/>
      </c>
      <c r="C157" s="43" t="str">
        <f>IF(Investitionsplan!A50="Ja",Investitionsplan!G50,"")</f>
        <v/>
      </c>
      <c r="D157" s="44" t="str">
        <f>IF(Investitionsplan!A50="Ja",Investitionsplan!V50,"")</f>
        <v/>
      </c>
      <c r="E157" s="89" t="str">
        <f>IF(Investitionsplan!A50="Ja",Investitionsplan!H50,"")</f>
        <v/>
      </c>
      <c r="F157" s="45">
        <f t="shared" si="14"/>
        <v>0</v>
      </c>
      <c r="G157" s="45">
        <f t="shared" si="14"/>
        <v>0</v>
      </c>
      <c r="H157" s="45">
        <f t="shared" si="14"/>
        <v>0</v>
      </c>
      <c r="I157" s="45">
        <f t="shared" si="14"/>
        <v>0</v>
      </c>
      <c r="J157" s="45">
        <f t="shared" si="14"/>
        <v>0</v>
      </c>
      <c r="K157" s="45">
        <f t="shared" si="14"/>
        <v>0</v>
      </c>
      <c r="L157" s="45">
        <f t="shared" si="14"/>
        <v>0</v>
      </c>
      <c r="M157" s="45">
        <f t="shared" si="14"/>
        <v>0</v>
      </c>
      <c r="N157" s="45">
        <f t="shared" si="14"/>
        <v>0</v>
      </c>
      <c r="O157" s="45">
        <f t="shared" si="14"/>
        <v>0</v>
      </c>
      <c r="P157" s="45">
        <f t="shared" si="14"/>
        <v>0</v>
      </c>
    </row>
    <row r="158" spans="2:16" hidden="1" outlineLevel="1" x14ac:dyDescent="0.25">
      <c r="B158" s="42" t="str">
        <f>IF(Investitionsplan!A51="Ja",Investitionsplan!E51,"")</f>
        <v/>
      </c>
      <c r="C158" s="43" t="str">
        <f>IF(Investitionsplan!A51="Ja",Investitionsplan!G51,"")</f>
        <v/>
      </c>
      <c r="D158" s="44" t="str">
        <f>IF(Investitionsplan!A51="Ja",Investitionsplan!V51,"")</f>
        <v/>
      </c>
      <c r="E158" s="89" t="str">
        <f>IF(Investitionsplan!A51="Ja",Investitionsplan!H51,"")</f>
        <v/>
      </c>
      <c r="F158" s="45">
        <f t="shared" si="14"/>
        <v>0</v>
      </c>
      <c r="G158" s="45">
        <f t="shared" si="14"/>
        <v>0</v>
      </c>
      <c r="H158" s="45">
        <f t="shared" si="14"/>
        <v>0</v>
      </c>
      <c r="I158" s="45">
        <f t="shared" si="14"/>
        <v>0</v>
      </c>
      <c r="J158" s="45">
        <f t="shared" si="14"/>
        <v>0</v>
      </c>
      <c r="K158" s="45">
        <f t="shared" si="14"/>
        <v>0</v>
      </c>
      <c r="L158" s="45">
        <f t="shared" si="14"/>
        <v>0</v>
      </c>
      <c r="M158" s="45">
        <f t="shared" si="14"/>
        <v>0</v>
      </c>
      <c r="N158" s="45">
        <f t="shared" si="14"/>
        <v>0</v>
      </c>
      <c r="O158" s="45">
        <f t="shared" si="14"/>
        <v>0</v>
      </c>
      <c r="P158" s="45">
        <f t="shared" si="14"/>
        <v>0</v>
      </c>
    </row>
    <row r="159" spans="2:16" hidden="1" outlineLevel="1" x14ac:dyDescent="0.25">
      <c r="B159" s="42" t="str">
        <f>IF(Investitionsplan!A52="Ja",Investitionsplan!E52,"")</f>
        <v/>
      </c>
      <c r="C159" s="43" t="str">
        <f>IF(Investitionsplan!A52="Ja",Investitionsplan!G52,"")</f>
        <v/>
      </c>
      <c r="D159" s="44" t="str">
        <f>IF(Investitionsplan!A52="Ja",Investitionsplan!V52,"")</f>
        <v/>
      </c>
      <c r="E159" s="89" t="str">
        <f>IF(Investitionsplan!A52="Ja",Investitionsplan!H52,"")</f>
        <v/>
      </c>
      <c r="F159" s="45">
        <f t="shared" si="14"/>
        <v>0</v>
      </c>
      <c r="G159" s="45">
        <f t="shared" si="14"/>
        <v>0</v>
      </c>
      <c r="H159" s="45">
        <f t="shared" si="14"/>
        <v>0</v>
      </c>
      <c r="I159" s="45">
        <f t="shared" si="14"/>
        <v>0</v>
      </c>
      <c r="J159" s="45">
        <f t="shared" si="14"/>
        <v>0</v>
      </c>
      <c r="K159" s="45">
        <f t="shared" si="14"/>
        <v>0</v>
      </c>
      <c r="L159" s="45">
        <f t="shared" si="14"/>
        <v>0</v>
      </c>
      <c r="M159" s="45">
        <f t="shared" si="14"/>
        <v>0</v>
      </c>
      <c r="N159" s="45">
        <f t="shared" si="14"/>
        <v>0</v>
      </c>
      <c r="O159" s="45">
        <f t="shared" si="14"/>
        <v>0</v>
      </c>
      <c r="P159" s="45">
        <f t="shared" si="14"/>
        <v>0</v>
      </c>
    </row>
    <row r="160" spans="2:16" hidden="1" outlineLevel="1" x14ac:dyDescent="0.25">
      <c r="B160" s="42" t="str">
        <f>IF(Investitionsplan!A53="Ja",Investitionsplan!E53,"")</f>
        <v/>
      </c>
      <c r="C160" s="43" t="str">
        <f>IF(Investitionsplan!A53="Ja",Investitionsplan!G53,"")</f>
        <v/>
      </c>
      <c r="D160" s="44" t="str">
        <f>IF(Investitionsplan!A53="Ja",Investitionsplan!V53,"")</f>
        <v/>
      </c>
      <c r="E160" s="89" t="str">
        <f>IF(Investitionsplan!A53="Ja",Investitionsplan!H53,"")</f>
        <v/>
      </c>
      <c r="F160" s="45">
        <f t="shared" si="14"/>
        <v>0</v>
      </c>
      <c r="G160" s="45">
        <f t="shared" si="14"/>
        <v>0</v>
      </c>
      <c r="H160" s="45">
        <f t="shared" si="14"/>
        <v>0</v>
      </c>
      <c r="I160" s="45">
        <f t="shared" si="14"/>
        <v>0</v>
      </c>
      <c r="J160" s="45">
        <f t="shared" si="14"/>
        <v>0</v>
      </c>
      <c r="K160" s="45">
        <f t="shared" si="14"/>
        <v>0</v>
      </c>
      <c r="L160" s="45">
        <f t="shared" si="14"/>
        <v>0</v>
      </c>
      <c r="M160" s="45">
        <f t="shared" si="14"/>
        <v>0</v>
      </c>
      <c r="N160" s="45">
        <f t="shared" si="14"/>
        <v>0</v>
      </c>
      <c r="O160" s="45">
        <f t="shared" si="14"/>
        <v>0</v>
      </c>
      <c r="P160" s="45">
        <f t="shared" si="14"/>
        <v>0</v>
      </c>
    </row>
    <row r="161" spans="2:16" hidden="1" outlineLevel="1" x14ac:dyDescent="0.25">
      <c r="B161" s="42" t="str">
        <f>IF(Investitionsplan!A54="Ja",Investitionsplan!E54,"")</f>
        <v/>
      </c>
      <c r="C161" s="43" t="str">
        <f>IF(Investitionsplan!A54="Ja",Investitionsplan!G54,"")</f>
        <v/>
      </c>
      <c r="D161" s="44" t="str">
        <f>IF(Investitionsplan!A54="Ja",Investitionsplan!V54,"")</f>
        <v/>
      </c>
      <c r="E161" s="89" t="str">
        <f>IF(Investitionsplan!A54="Ja",Investitionsplan!H54,"")</f>
        <v/>
      </c>
      <c r="F161" s="45">
        <f t="shared" si="14"/>
        <v>0</v>
      </c>
      <c r="G161" s="45">
        <f t="shared" si="14"/>
        <v>0</v>
      </c>
      <c r="H161" s="45">
        <f t="shared" si="14"/>
        <v>0</v>
      </c>
      <c r="I161" s="45">
        <f t="shared" si="14"/>
        <v>0</v>
      </c>
      <c r="J161" s="45">
        <f t="shared" si="14"/>
        <v>0</v>
      </c>
      <c r="K161" s="45">
        <f t="shared" si="14"/>
        <v>0</v>
      </c>
      <c r="L161" s="45">
        <f t="shared" si="14"/>
        <v>0</v>
      </c>
      <c r="M161" s="45">
        <f t="shared" si="14"/>
        <v>0</v>
      </c>
      <c r="N161" s="45">
        <f t="shared" si="14"/>
        <v>0</v>
      </c>
      <c r="O161" s="45">
        <f t="shared" si="14"/>
        <v>0</v>
      </c>
      <c r="P161" s="45">
        <f t="shared" si="14"/>
        <v>0</v>
      </c>
    </row>
    <row r="162" spans="2:16" hidden="1" outlineLevel="1" x14ac:dyDescent="0.25">
      <c r="B162" s="42" t="str">
        <f>IF(Investitionsplan!A55="Ja",Investitionsplan!E55,"")</f>
        <v/>
      </c>
      <c r="C162" s="43" t="str">
        <f>IF(Investitionsplan!A55="Ja",Investitionsplan!G55,"")</f>
        <v/>
      </c>
      <c r="D162" s="44" t="str">
        <f>IF(Investitionsplan!A55="Ja",Investitionsplan!V55,"")</f>
        <v/>
      </c>
      <c r="E162" s="89" t="str">
        <f>IF(Investitionsplan!A55="Ja",Investitionsplan!H55,"")</f>
        <v/>
      </c>
      <c r="F162" s="45">
        <f t="shared" si="14"/>
        <v>0</v>
      </c>
      <c r="G162" s="45">
        <f t="shared" si="14"/>
        <v>0</v>
      </c>
      <c r="H162" s="45">
        <f t="shared" si="14"/>
        <v>0</v>
      </c>
      <c r="I162" s="45">
        <f t="shared" si="14"/>
        <v>0</v>
      </c>
      <c r="J162" s="45">
        <f t="shared" si="14"/>
        <v>0</v>
      </c>
      <c r="K162" s="45">
        <f t="shared" si="14"/>
        <v>0</v>
      </c>
      <c r="L162" s="45">
        <f t="shared" si="14"/>
        <v>0</v>
      </c>
      <c r="M162" s="45">
        <f t="shared" si="14"/>
        <v>0</v>
      </c>
      <c r="N162" s="45">
        <f t="shared" si="14"/>
        <v>0</v>
      </c>
      <c r="O162" s="45">
        <f t="shared" si="14"/>
        <v>0</v>
      </c>
      <c r="P162" s="45">
        <f t="shared" si="14"/>
        <v>0</v>
      </c>
    </row>
    <row r="163" spans="2:16" hidden="1" outlineLevel="1" x14ac:dyDescent="0.25">
      <c r="B163" s="42" t="str">
        <f>IF(Investitionsplan!A56="Ja",Investitionsplan!E56,"")</f>
        <v/>
      </c>
      <c r="C163" s="43" t="str">
        <f>IF(Investitionsplan!A56="Ja",Investitionsplan!G56,"")</f>
        <v/>
      </c>
      <c r="D163" s="44" t="str">
        <f>IF(Investitionsplan!A56="Ja",Investitionsplan!V56,"")</f>
        <v/>
      </c>
      <c r="E163" s="89" t="str">
        <f>IF(Investitionsplan!A56="Ja",Investitionsplan!H56,"")</f>
        <v/>
      </c>
      <c r="F163" s="45">
        <f t="shared" si="14"/>
        <v>0</v>
      </c>
      <c r="G163" s="45">
        <f t="shared" si="14"/>
        <v>0</v>
      </c>
      <c r="H163" s="45">
        <f t="shared" si="14"/>
        <v>0</v>
      </c>
      <c r="I163" s="45">
        <f t="shared" si="14"/>
        <v>0</v>
      </c>
      <c r="J163" s="45">
        <f t="shared" si="14"/>
        <v>0</v>
      </c>
      <c r="K163" s="45">
        <f t="shared" si="14"/>
        <v>0</v>
      </c>
      <c r="L163" s="45">
        <f t="shared" si="14"/>
        <v>0</v>
      </c>
      <c r="M163" s="45">
        <f t="shared" si="14"/>
        <v>0</v>
      </c>
      <c r="N163" s="45">
        <f t="shared" si="14"/>
        <v>0</v>
      </c>
      <c r="O163" s="45">
        <f t="shared" si="14"/>
        <v>0</v>
      </c>
      <c r="P163" s="45">
        <f t="shared" si="14"/>
        <v>0</v>
      </c>
    </row>
    <row r="164" spans="2:16" hidden="1" outlineLevel="1" x14ac:dyDescent="0.25">
      <c r="B164" s="42" t="str">
        <f>IF(Investitionsplan!A57="Ja",Investitionsplan!E57,"")</f>
        <v/>
      </c>
      <c r="C164" s="43" t="str">
        <f>IF(Investitionsplan!A57="Ja",Investitionsplan!G57,"")</f>
        <v/>
      </c>
      <c r="D164" s="44" t="str">
        <f>IF(Investitionsplan!A57="Ja",Investitionsplan!V57,"")</f>
        <v/>
      </c>
      <c r="E164" s="89" t="str">
        <f>IF(Investitionsplan!A57="Ja",Investitionsplan!H57,"")</f>
        <v/>
      </c>
      <c r="F164" s="45">
        <f t="shared" si="14"/>
        <v>0</v>
      </c>
      <c r="G164" s="45">
        <f t="shared" si="14"/>
        <v>0</v>
      </c>
      <c r="H164" s="45">
        <f t="shared" si="14"/>
        <v>0</v>
      </c>
      <c r="I164" s="45">
        <f t="shared" si="14"/>
        <v>0</v>
      </c>
      <c r="J164" s="45">
        <f t="shared" si="14"/>
        <v>0</v>
      </c>
      <c r="K164" s="45">
        <f t="shared" si="14"/>
        <v>0</v>
      </c>
      <c r="L164" s="45">
        <f t="shared" si="14"/>
        <v>0</v>
      </c>
      <c r="M164" s="45">
        <f t="shared" si="14"/>
        <v>0</v>
      </c>
      <c r="N164" s="45">
        <f t="shared" si="14"/>
        <v>0</v>
      </c>
      <c r="O164" s="45">
        <f t="shared" si="14"/>
        <v>0</v>
      </c>
      <c r="P164" s="45">
        <f t="shared" si="14"/>
        <v>0</v>
      </c>
    </row>
    <row r="165" spans="2:16" hidden="1" outlineLevel="1" x14ac:dyDescent="0.25">
      <c r="B165" s="42" t="str">
        <f>IF(Investitionsplan!A58="Ja",Investitionsplan!E58,"")</f>
        <v/>
      </c>
      <c r="C165" s="43" t="str">
        <f>IF(Investitionsplan!A58="Ja",Investitionsplan!G58,"")</f>
        <v/>
      </c>
      <c r="D165" s="44" t="str">
        <f>IF(Investitionsplan!A58="Ja",Investitionsplan!V58,"")</f>
        <v/>
      </c>
      <c r="E165" s="89" t="str">
        <f>IF(Investitionsplan!A58="Ja",Investitionsplan!H58,"")</f>
        <v/>
      </c>
      <c r="F165" s="45">
        <f t="shared" si="14"/>
        <v>0</v>
      </c>
      <c r="G165" s="45">
        <f t="shared" si="14"/>
        <v>0</v>
      </c>
      <c r="H165" s="45">
        <f t="shared" si="14"/>
        <v>0</v>
      </c>
      <c r="I165" s="45">
        <f t="shared" si="14"/>
        <v>0</v>
      </c>
      <c r="J165" s="45">
        <f t="shared" si="14"/>
        <v>0</v>
      </c>
      <c r="K165" s="45">
        <f t="shared" si="14"/>
        <v>0</v>
      </c>
      <c r="L165" s="45">
        <f t="shared" si="14"/>
        <v>0</v>
      </c>
      <c r="M165" s="45">
        <f t="shared" si="14"/>
        <v>0</v>
      </c>
      <c r="N165" s="45">
        <f t="shared" si="14"/>
        <v>0</v>
      </c>
      <c r="O165" s="45">
        <f t="shared" si="14"/>
        <v>0</v>
      </c>
      <c r="P165" s="45">
        <f t="shared" si="14"/>
        <v>0</v>
      </c>
    </row>
    <row r="166" spans="2:16" hidden="1" outlineLevel="1" x14ac:dyDescent="0.25">
      <c r="B166" s="42" t="str">
        <f>IF(Investitionsplan!A59="Ja",Investitionsplan!E59,"")</f>
        <v/>
      </c>
      <c r="C166" s="43" t="str">
        <f>IF(Investitionsplan!A59="Ja",Investitionsplan!G59,"")</f>
        <v/>
      </c>
      <c r="D166" s="44" t="str">
        <f>IF(Investitionsplan!A59="Ja",Investitionsplan!V59,"")</f>
        <v/>
      </c>
      <c r="E166" s="89" t="str">
        <f>IF(Investitionsplan!A59="Ja",Investitionsplan!H59,"")</f>
        <v/>
      </c>
      <c r="F166" s="45">
        <f t="shared" si="14"/>
        <v>0</v>
      </c>
      <c r="G166" s="45">
        <f t="shared" si="14"/>
        <v>0</v>
      </c>
      <c r="H166" s="45">
        <f t="shared" si="14"/>
        <v>0</v>
      </c>
      <c r="I166" s="45">
        <f t="shared" si="14"/>
        <v>0</v>
      </c>
      <c r="J166" s="45">
        <f t="shared" si="14"/>
        <v>0</v>
      </c>
      <c r="K166" s="45">
        <f t="shared" si="14"/>
        <v>0</v>
      </c>
      <c r="L166" s="45">
        <f t="shared" si="14"/>
        <v>0</v>
      </c>
      <c r="M166" s="45">
        <f t="shared" si="14"/>
        <v>0</v>
      </c>
      <c r="N166" s="45">
        <f t="shared" si="14"/>
        <v>0</v>
      </c>
      <c r="O166" s="45">
        <f t="shared" si="14"/>
        <v>0</v>
      </c>
      <c r="P166" s="45">
        <f t="shared" si="14"/>
        <v>0</v>
      </c>
    </row>
    <row r="167" spans="2:16" hidden="1" outlineLevel="1" x14ac:dyDescent="0.25">
      <c r="B167" s="42" t="str">
        <f>IF(Investitionsplan!A60="Ja",Investitionsplan!E60,"")</f>
        <v/>
      </c>
      <c r="C167" s="43" t="str">
        <f>IF(Investitionsplan!A60="Ja",Investitionsplan!G60,"")</f>
        <v/>
      </c>
      <c r="D167" s="44" t="str">
        <f>IF(Investitionsplan!A60="Ja",Investitionsplan!V60,"")</f>
        <v/>
      </c>
      <c r="E167" s="89" t="str">
        <f>IF(Investitionsplan!A60="Ja",Investitionsplan!H60,"")</f>
        <v/>
      </c>
      <c r="F167" s="45">
        <f t="shared" si="14"/>
        <v>0</v>
      </c>
      <c r="G167" s="45">
        <f t="shared" si="14"/>
        <v>0</v>
      </c>
      <c r="H167" s="45">
        <f t="shared" si="14"/>
        <v>0</v>
      </c>
      <c r="I167" s="45">
        <f t="shared" si="14"/>
        <v>0</v>
      </c>
      <c r="J167" s="45">
        <f t="shared" si="14"/>
        <v>0</v>
      </c>
      <c r="K167" s="45">
        <f t="shared" si="14"/>
        <v>0</v>
      </c>
      <c r="L167" s="45">
        <f t="shared" si="14"/>
        <v>0</v>
      </c>
      <c r="M167" s="45">
        <f t="shared" si="14"/>
        <v>0</v>
      </c>
      <c r="N167" s="45">
        <f t="shared" si="14"/>
        <v>0</v>
      </c>
      <c r="O167" s="45">
        <f t="shared" si="14"/>
        <v>0</v>
      </c>
      <c r="P167" s="45">
        <f t="shared" si="14"/>
        <v>0</v>
      </c>
    </row>
    <row r="168" spans="2:16" hidden="1" outlineLevel="1" x14ac:dyDescent="0.25">
      <c r="B168" s="42" t="str">
        <f>IF(Investitionsplan!A61="Ja",Investitionsplan!E61,"")</f>
        <v/>
      </c>
      <c r="C168" s="43" t="str">
        <f>IF(Investitionsplan!A61="Ja",Investitionsplan!G61,"")</f>
        <v/>
      </c>
      <c r="D168" s="44" t="str">
        <f>IF(Investitionsplan!A61="Ja",Investitionsplan!V61,"")</f>
        <v/>
      </c>
      <c r="E168" s="89" t="str">
        <f>IF(Investitionsplan!A61="Ja",Investitionsplan!H61,"")</f>
        <v/>
      </c>
      <c r="F168" s="45">
        <f t="shared" si="14"/>
        <v>0</v>
      </c>
      <c r="G168" s="45">
        <f t="shared" si="14"/>
        <v>0</v>
      </c>
      <c r="H168" s="45">
        <f t="shared" si="14"/>
        <v>0</v>
      </c>
      <c r="I168" s="45">
        <f t="shared" si="14"/>
        <v>0</v>
      </c>
      <c r="J168" s="45">
        <f t="shared" si="14"/>
        <v>0</v>
      </c>
      <c r="K168" s="45">
        <f t="shared" si="14"/>
        <v>0</v>
      </c>
      <c r="L168" s="45">
        <f t="shared" si="14"/>
        <v>0</v>
      </c>
      <c r="M168" s="45">
        <f t="shared" si="14"/>
        <v>0</v>
      </c>
      <c r="N168" s="45">
        <f t="shared" si="14"/>
        <v>0</v>
      </c>
      <c r="O168" s="45">
        <f t="shared" si="14"/>
        <v>0</v>
      </c>
      <c r="P168" s="45">
        <f t="shared" si="14"/>
        <v>0</v>
      </c>
    </row>
    <row r="169" spans="2:16" hidden="1" outlineLevel="1" x14ac:dyDescent="0.25">
      <c r="B169" s="42" t="str">
        <f>IF(Investitionsplan!A62="Ja",Investitionsplan!E62,"")</f>
        <v/>
      </c>
      <c r="C169" s="43" t="str">
        <f>IF(Investitionsplan!A62="Ja",Investitionsplan!G62,"")</f>
        <v/>
      </c>
      <c r="D169" s="44" t="str">
        <f>IF(Investitionsplan!A62="Ja",Investitionsplan!V62,"")</f>
        <v/>
      </c>
      <c r="E169" s="89" t="str">
        <f>IF(Investitionsplan!A62="Ja",Investitionsplan!H62,"")</f>
        <v/>
      </c>
      <c r="F169" s="45">
        <f t="shared" si="14"/>
        <v>0</v>
      </c>
      <c r="G169" s="45">
        <f t="shared" si="14"/>
        <v>0</v>
      </c>
      <c r="H169" s="45">
        <f t="shared" si="14"/>
        <v>0</v>
      </c>
      <c r="I169" s="45">
        <f t="shared" si="14"/>
        <v>0</v>
      </c>
      <c r="J169" s="45">
        <f t="shared" si="14"/>
        <v>0</v>
      </c>
      <c r="K169" s="45">
        <f t="shared" si="14"/>
        <v>0</v>
      </c>
      <c r="L169" s="45">
        <f t="shared" si="14"/>
        <v>0</v>
      </c>
      <c r="M169" s="45">
        <f t="shared" si="14"/>
        <v>0</v>
      </c>
      <c r="N169" s="45">
        <f t="shared" si="14"/>
        <v>0</v>
      </c>
      <c r="O169" s="45">
        <f t="shared" si="14"/>
        <v>0</v>
      </c>
      <c r="P169" s="45">
        <f t="shared" si="14"/>
        <v>0</v>
      </c>
    </row>
    <row r="170" spans="2:16" hidden="1" outlineLevel="1" x14ac:dyDescent="0.25">
      <c r="B170" s="42" t="str">
        <f>IF(Investitionsplan!A63="Ja",Investitionsplan!E63,"")</f>
        <v/>
      </c>
      <c r="C170" s="43" t="str">
        <f>IF(Investitionsplan!A63="Ja",Investitionsplan!G63,"")</f>
        <v/>
      </c>
      <c r="D170" s="44" t="str">
        <f>IF(Investitionsplan!A63="Ja",Investitionsplan!V63,"")</f>
        <v/>
      </c>
      <c r="E170" s="89" t="str">
        <f>IF(Investitionsplan!A63="Ja",Investitionsplan!H63,"")</f>
        <v/>
      </c>
      <c r="F170" s="45">
        <f t="shared" si="14"/>
        <v>0</v>
      </c>
      <c r="G170" s="45">
        <f t="shared" si="14"/>
        <v>0</v>
      </c>
      <c r="H170" s="45">
        <f t="shared" si="14"/>
        <v>0</v>
      </c>
      <c r="I170" s="45">
        <f t="shared" si="14"/>
        <v>0</v>
      </c>
      <c r="J170" s="45">
        <f t="shared" si="14"/>
        <v>0</v>
      </c>
      <c r="K170" s="45">
        <f t="shared" si="14"/>
        <v>0</v>
      </c>
      <c r="L170" s="45">
        <f t="shared" si="14"/>
        <v>0</v>
      </c>
      <c r="M170" s="45">
        <f t="shared" si="14"/>
        <v>0</v>
      </c>
      <c r="N170" s="45">
        <f t="shared" si="14"/>
        <v>0</v>
      </c>
      <c r="O170" s="45">
        <f t="shared" si="14"/>
        <v>0</v>
      </c>
      <c r="P170" s="45">
        <f t="shared" si="14"/>
        <v>0</v>
      </c>
    </row>
    <row r="171" spans="2:16" hidden="1" outlineLevel="1" x14ac:dyDescent="0.25">
      <c r="B171" s="42" t="str">
        <f>IF(Investitionsplan!A64="Ja",Investitionsplan!E64,"")</f>
        <v/>
      </c>
      <c r="C171" s="43" t="str">
        <f>IF(Investitionsplan!A64="Ja",Investitionsplan!G64,"")</f>
        <v/>
      </c>
      <c r="D171" s="44" t="str">
        <f>IF(Investitionsplan!A64="Ja",Investitionsplan!V64,"")</f>
        <v/>
      </c>
      <c r="E171" s="89" t="str">
        <f>IF(Investitionsplan!A64="Ja",Investitionsplan!H64,"")</f>
        <v/>
      </c>
      <c r="F171" s="45">
        <f t="shared" si="14"/>
        <v>0</v>
      </c>
      <c r="G171" s="45">
        <f t="shared" si="14"/>
        <v>0</v>
      </c>
      <c r="H171" s="45">
        <f t="shared" si="14"/>
        <v>0</v>
      </c>
      <c r="I171" s="45">
        <f t="shared" si="14"/>
        <v>0</v>
      </c>
      <c r="J171" s="45">
        <f t="shared" si="14"/>
        <v>0</v>
      </c>
      <c r="K171" s="45">
        <f t="shared" si="14"/>
        <v>0</v>
      </c>
      <c r="L171" s="45">
        <f t="shared" si="14"/>
        <v>0</v>
      </c>
      <c r="M171" s="45">
        <f t="shared" si="14"/>
        <v>0</v>
      </c>
      <c r="N171" s="45">
        <f t="shared" si="14"/>
        <v>0</v>
      </c>
      <c r="O171" s="45">
        <f t="shared" si="14"/>
        <v>0</v>
      </c>
      <c r="P171" s="45">
        <f t="shared" si="14"/>
        <v>0</v>
      </c>
    </row>
    <row r="172" spans="2:16" hidden="1" outlineLevel="1" x14ac:dyDescent="0.25">
      <c r="B172" s="42" t="str">
        <f>IF(Investitionsplan!A65="Ja",Investitionsplan!E65,"")</f>
        <v/>
      </c>
      <c r="C172" s="43" t="str">
        <f>IF(Investitionsplan!A65="Ja",Investitionsplan!G65,"")</f>
        <v/>
      </c>
      <c r="D172" s="44" t="str">
        <f>IF(Investitionsplan!A65="Ja",Investitionsplan!V65,"")</f>
        <v/>
      </c>
      <c r="E172" s="89" t="str">
        <f>IF(Investitionsplan!A65="Ja",Investitionsplan!H65,"")</f>
        <v/>
      </c>
      <c r="F172" s="45">
        <f t="shared" si="14"/>
        <v>0</v>
      </c>
      <c r="G172" s="45">
        <f t="shared" si="14"/>
        <v>0</v>
      </c>
      <c r="H172" s="45">
        <f t="shared" si="14"/>
        <v>0</v>
      </c>
      <c r="I172" s="45">
        <f t="shared" si="14"/>
        <v>0</v>
      </c>
      <c r="J172" s="45">
        <f t="shared" si="14"/>
        <v>0</v>
      </c>
      <c r="K172" s="45">
        <f t="shared" si="14"/>
        <v>0</v>
      </c>
      <c r="L172" s="45">
        <f t="shared" si="14"/>
        <v>0</v>
      </c>
      <c r="M172" s="45">
        <f t="shared" si="14"/>
        <v>0</v>
      </c>
      <c r="N172" s="45">
        <f t="shared" ref="G172:P198" si="15">IF(NOT($B172=""),IF(AND(N$113&gt;$E172,(N$113-$C172)&lt;=$E172),$D172/$C172,0),0)</f>
        <v>0</v>
      </c>
      <c r="O172" s="45">
        <f t="shared" si="15"/>
        <v>0</v>
      </c>
      <c r="P172" s="45">
        <f t="shared" si="15"/>
        <v>0</v>
      </c>
    </row>
    <row r="173" spans="2:16" hidden="1" outlineLevel="1" x14ac:dyDescent="0.25">
      <c r="B173" s="42" t="str">
        <f>IF(Investitionsplan!A66="Ja",Investitionsplan!E66,"")</f>
        <v/>
      </c>
      <c r="C173" s="43" t="str">
        <f>IF(Investitionsplan!A66="Ja",Investitionsplan!G66,"")</f>
        <v/>
      </c>
      <c r="D173" s="44" t="str">
        <f>IF(Investitionsplan!A66="Ja",Investitionsplan!V66,"")</f>
        <v/>
      </c>
      <c r="E173" s="89" t="str">
        <f>IF(Investitionsplan!A66="Ja",Investitionsplan!H66,"")</f>
        <v/>
      </c>
      <c r="F173" s="45">
        <f t="shared" ref="F173:F213" si="16">IF(NOT($B173=""),IF(AND(F$113&gt;$E173,(F$113-$C173)&lt;=$E173),$D173/$C173,0),0)</f>
        <v>0</v>
      </c>
      <c r="G173" s="45">
        <f t="shared" si="15"/>
        <v>0</v>
      </c>
      <c r="H173" s="45">
        <f t="shared" si="15"/>
        <v>0</v>
      </c>
      <c r="I173" s="45">
        <f t="shared" si="15"/>
        <v>0</v>
      </c>
      <c r="J173" s="45">
        <f t="shared" si="15"/>
        <v>0</v>
      </c>
      <c r="K173" s="45">
        <f t="shared" si="15"/>
        <v>0</v>
      </c>
      <c r="L173" s="45">
        <f t="shared" si="15"/>
        <v>0</v>
      </c>
      <c r="M173" s="45">
        <f t="shared" si="15"/>
        <v>0</v>
      </c>
      <c r="N173" s="45">
        <f t="shared" si="15"/>
        <v>0</v>
      </c>
      <c r="O173" s="45">
        <f t="shared" si="15"/>
        <v>0</v>
      </c>
      <c r="P173" s="45">
        <f t="shared" si="15"/>
        <v>0</v>
      </c>
    </row>
    <row r="174" spans="2:16" hidden="1" outlineLevel="1" x14ac:dyDescent="0.25">
      <c r="B174" s="42" t="str">
        <f>IF(Investitionsplan!A67="Ja",Investitionsplan!E67,"")</f>
        <v/>
      </c>
      <c r="C174" s="43" t="str">
        <f>IF(Investitionsplan!A67="Ja",Investitionsplan!G67,"")</f>
        <v/>
      </c>
      <c r="D174" s="44" t="str">
        <f>IF(Investitionsplan!A67="Ja",Investitionsplan!V67,"")</f>
        <v/>
      </c>
      <c r="E174" s="89" t="str">
        <f>IF(Investitionsplan!A67="Ja",Investitionsplan!H67,"")</f>
        <v/>
      </c>
      <c r="F174" s="45">
        <f t="shared" si="16"/>
        <v>0</v>
      </c>
      <c r="G174" s="45">
        <f t="shared" si="15"/>
        <v>0</v>
      </c>
      <c r="H174" s="45">
        <f t="shared" si="15"/>
        <v>0</v>
      </c>
      <c r="I174" s="45">
        <f t="shared" si="15"/>
        <v>0</v>
      </c>
      <c r="J174" s="45">
        <f t="shared" si="15"/>
        <v>0</v>
      </c>
      <c r="K174" s="45">
        <f t="shared" si="15"/>
        <v>0</v>
      </c>
      <c r="L174" s="45">
        <f t="shared" si="15"/>
        <v>0</v>
      </c>
      <c r="M174" s="45">
        <f t="shared" si="15"/>
        <v>0</v>
      </c>
      <c r="N174" s="45">
        <f t="shared" si="15"/>
        <v>0</v>
      </c>
      <c r="O174" s="45">
        <f t="shared" si="15"/>
        <v>0</v>
      </c>
      <c r="P174" s="45">
        <f t="shared" si="15"/>
        <v>0</v>
      </c>
    </row>
    <row r="175" spans="2:16" hidden="1" outlineLevel="1" x14ac:dyDescent="0.25">
      <c r="B175" s="42" t="str">
        <f>IF(Investitionsplan!A68="Ja",Investitionsplan!E68,"")</f>
        <v/>
      </c>
      <c r="C175" s="43" t="str">
        <f>IF(Investitionsplan!A68="Ja",Investitionsplan!G68,"")</f>
        <v/>
      </c>
      <c r="D175" s="44" t="str">
        <f>IF(Investitionsplan!A68="Ja",Investitionsplan!V68,"")</f>
        <v/>
      </c>
      <c r="E175" s="89" t="str">
        <f>IF(Investitionsplan!A68="Ja",Investitionsplan!H68,"")</f>
        <v/>
      </c>
      <c r="F175" s="45">
        <f t="shared" si="16"/>
        <v>0</v>
      </c>
      <c r="G175" s="45">
        <f t="shared" si="15"/>
        <v>0</v>
      </c>
      <c r="H175" s="45">
        <f t="shared" si="15"/>
        <v>0</v>
      </c>
      <c r="I175" s="45">
        <f t="shared" si="15"/>
        <v>0</v>
      </c>
      <c r="J175" s="45">
        <f t="shared" si="15"/>
        <v>0</v>
      </c>
      <c r="K175" s="45">
        <f t="shared" si="15"/>
        <v>0</v>
      </c>
      <c r="L175" s="45">
        <f t="shared" si="15"/>
        <v>0</v>
      </c>
      <c r="M175" s="45">
        <f t="shared" si="15"/>
        <v>0</v>
      </c>
      <c r="N175" s="45">
        <f t="shared" si="15"/>
        <v>0</v>
      </c>
      <c r="O175" s="45">
        <f t="shared" si="15"/>
        <v>0</v>
      </c>
      <c r="P175" s="45">
        <f t="shared" si="15"/>
        <v>0</v>
      </c>
    </row>
    <row r="176" spans="2:16" hidden="1" outlineLevel="1" x14ac:dyDescent="0.25">
      <c r="B176" s="42" t="str">
        <f>IF(Investitionsplan!A69="Ja",Investitionsplan!E69,"")</f>
        <v/>
      </c>
      <c r="C176" s="43" t="str">
        <f>IF(Investitionsplan!A69="Ja",Investitionsplan!G69,"")</f>
        <v/>
      </c>
      <c r="D176" s="44" t="str">
        <f>IF(Investitionsplan!A69="Ja",Investitionsplan!V69,"")</f>
        <v/>
      </c>
      <c r="E176" s="89" t="str">
        <f>IF(Investitionsplan!A69="Ja",Investitionsplan!H69,"")</f>
        <v/>
      </c>
      <c r="F176" s="45">
        <f t="shared" si="16"/>
        <v>0</v>
      </c>
      <c r="G176" s="45">
        <f t="shared" si="15"/>
        <v>0</v>
      </c>
      <c r="H176" s="45">
        <f t="shared" si="15"/>
        <v>0</v>
      </c>
      <c r="I176" s="45">
        <f t="shared" si="15"/>
        <v>0</v>
      </c>
      <c r="J176" s="45">
        <f t="shared" si="15"/>
        <v>0</v>
      </c>
      <c r="K176" s="45">
        <f t="shared" si="15"/>
        <v>0</v>
      </c>
      <c r="L176" s="45">
        <f t="shared" si="15"/>
        <v>0</v>
      </c>
      <c r="M176" s="45">
        <f t="shared" si="15"/>
        <v>0</v>
      </c>
      <c r="N176" s="45">
        <f t="shared" si="15"/>
        <v>0</v>
      </c>
      <c r="O176" s="45">
        <f t="shared" si="15"/>
        <v>0</v>
      </c>
      <c r="P176" s="45">
        <f t="shared" si="15"/>
        <v>0</v>
      </c>
    </row>
    <row r="177" spans="2:16" hidden="1" outlineLevel="1" x14ac:dyDescent="0.25">
      <c r="B177" s="42" t="str">
        <f>IF(Investitionsplan!A70="Ja",Investitionsplan!E70,"")</f>
        <v/>
      </c>
      <c r="C177" s="43" t="str">
        <f>IF(Investitionsplan!A70="Ja",Investitionsplan!G70,"")</f>
        <v/>
      </c>
      <c r="D177" s="44" t="str">
        <f>IF(Investitionsplan!A70="Ja",Investitionsplan!V70,"")</f>
        <v/>
      </c>
      <c r="E177" s="89" t="str">
        <f>IF(Investitionsplan!A70="Ja",Investitionsplan!H70,"")</f>
        <v/>
      </c>
      <c r="F177" s="45">
        <f t="shared" si="16"/>
        <v>0</v>
      </c>
      <c r="G177" s="45">
        <f t="shared" si="15"/>
        <v>0</v>
      </c>
      <c r="H177" s="45">
        <f t="shared" si="15"/>
        <v>0</v>
      </c>
      <c r="I177" s="45">
        <f t="shared" si="15"/>
        <v>0</v>
      </c>
      <c r="J177" s="45">
        <f t="shared" si="15"/>
        <v>0</v>
      </c>
      <c r="K177" s="45">
        <f t="shared" si="15"/>
        <v>0</v>
      </c>
      <c r="L177" s="45">
        <f t="shared" si="15"/>
        <v>0</v>
      </c>
      <c r="M177" s="45">
        <f t="shared" si="15"/>
        <v>0</v>
      </c>
      <c r="N177" s="45">
        <f t="shared" si="15"/>
        <v>0</v>
      </c>
      <c r="O177" s="45">
        <f t="shared" si="15"/>
        <v>0</v>
      </c>
      <c r="P177" s="45">
        <f t="shared" si="15"/>
        <v>0</v>
      </c>
    </row>
    <row r="178" spans="2:16" hidden="1" outlineLevel="1" x14ac:dyDescent="0.25">
      <c r="B178" s="42" t="str">
        <f>IF(Investitionsplan!A71="Ja",Investitionsplan!E71,"")</f>
        <v/>
      </c>
      <c r="C178" s="43" t="str">
        <f>IF(Investitionsplan!A71="Ja",Investitionsplan!G71,"")</f>
        <v/>
      </c>
      <c r="D178" s="44" t="str">
        <f>IF(Investitionsplan!A71="Ja",Investitionsplan!V71,"")</f>
        <v/>
      </c>
      <c r="E178" s="89" t="str">
        <f>IF(Investitionsplan!A71="Ja",Investitionsplan!H71,"")</f>
        <v/>
      </c>
      <c r="F178" s="45">
        <f t="shared" si="16"/>
        <v>0</v>
      </c>
      <c r="G178" s="45">
        <f t="shared" si="15"/>
        <v>0</v>
      </c>
      <c r="H178" s="45">
        <f t="shared" si="15"/>
        <v>0</v>
      </c>
      <c r="I178" s="45">
        <f t="shared" si="15"/>
        <v>0</v>
      </c>
      <c r="J178" s="45">
        <f t="shared" si="15"/>
        <v>0</v>
      </c>
      <c r="K178" s="45">
        <f t="shared" si="15"/>
        <v>0</v>
      </c>
      <c r="L178" s="45">
        <f t="shared" si="15"/>
        <v>0</v>
      </c>
      <c r="M178" s="45">
        <f t="shared" si="15"/>
        <v>0</v>
      </c>
      <c r="N178" s="45">
        <f t="shared" si="15"/>
        <v>0</v>
      </c>
      <c r="O178" s="45">
        <f t="shared" si="15"/>
        <v>0</v>
      </c>
      <c r="P178" s="45">
        <f t="shared" si="15"/>
        <v>0</v>
      </c>
    </row>
    <row r="179" spans="2:16" hidden="1" outlineLevel="1" x14ac:dyDescent="0.25">
      <c r="B179" s="42" t="str">
        <f>IF(Investitionsplan!A72="Ja",Investitionsplan!E72,"")</f>
        <v/>
      </c>
      <c r="C179" s="43" t="str">
        <f>IF(Investitionsplan!A72="Ja",Investitionsplan!G72,"")</f>
        <v/>
      </c>
      <c r="D179" s="44" t="str">
        <f>IF(Investitionsplan!A72="Ja",Investitionsplan!V72,"")</f>
        <v/>
      </c>
      <c r="E179" s="89" t="str">
        <f>IF(Investitionsplan!A72="Ja",Investitionsplan!H72,"")</f>
        <v/>
      </c>
      <c r="F179" s="45">
        <f t="shared" si="16"/>
        <v>0</v>
      </c>
      <c r="G179" s="45">
        <f t="shared" si="15"/>
        <v>0</v>
      </c>
      <c r="H179" s="45">
        <f t="shared" si="15"/>
        <v>0</v>
      </c>
      <c r="I179" s="45">
        <f t="shared" si="15"/>
        <v>0</v>
      </c>
      <c r="J179" s="45">
        <f t="shared" si="15"/>
        <v>0</v>
      </c>
      <c r="K179" s="45">
        <f t="shared" si="15"/>
        <v>0</v>
      </c>
      <c r="L179" s="45">
        <f t="shared" si="15"/>
        <v>0</v>
      </c>
      <c r="M179" s="45">
        <f t="shared" si="15"/>
        <v>0</v>
      </c>
      <c r="N179" s="45">
        <f t="shared" si="15"/>
        <v>0</v>
      </c>
      <c r="O179" s="45">
        <f t="shared" si="15"/>
        <v>0</v>
      </c>
      <c r="P179" s="45">
        <f t="shared" si="15"/>
        <v>0</v>
      </c>
    </row>
    <row r="180" spans="2:16" hidden="1" outlineLevel="1" x14ac:dyDescent="0.25">
      <c r="B180" s="42" t="str">
        <f>IF(Investitionsplan!A73="Ja",Investitionsplan!E73,"")</f>
        <v/>
      </c>
      <c r="C180" s="43" t="str">
        <f>IF(Investitionsplan!A73="Ja",Investitionsplan!G73,"")</f>
        <v/>
      </c>
      <c r="D180" s="44" t="str">
        <f>IF(Investitionsplan!A73="Ja",Investitionsplan!V73,"")</f>
        <v/>
      </c>
      <c r="E180" s="89" t="str">
        <f>IF(Investitionsplan!A73="Ja",Investitionsplan!H73,"")</f>
        <v/>
      </c>
      <c r="F180" s="45">
        <f t="shared" si="16"/>
        <v>0</v>
      </c>
      <c r="G180" s="45">
        <f t="shared" si="15"/>
        <v>0</v>
      </c>
      <c r="H180" s="45">
        <f t="shared" si="15"/>
        <v>0</v>
      </c>
      <c r="I180" s="45">
        <f t="shared" si="15"/>
        <v>0</v>
      </c>
      <c r="J180" s="45">
        <f t="shared" si="15"/>
        <v>0</v>
      </c>
      <c r="K180" s="45">
        <f t="shared" si="15"/>
        <v>0</v>
      </c>
      <c r="L180" s="45">
        <f t="shared" si="15"/>
        <v>0</v>
      </c>
      <c r="M180" s="45">
        <f t="shared" si="15"/>
        <v>0</v>
      </c>
      <c r="N180" s="45">
        <f t="shared" si="15"/>
        <v>0</v>
      </c>
      <c r="O180" s="45">
        <f t="shared" si="15"/>
        <v>0</v>
      </c>
      <c r="P180" s="45">
        <f t="shared" si="15"/>
        <v>0</v>
      </c>
    </row>
    <row r="181" spans="2:16" hidden="1" outlineLevel="1" x14ac:dyDescent="0.25">
      <c r="B181" s="42" t="str">
        <f>IF(Investitionsplan!A74="Ja",Investitionsplan!E74,"")</f>
        <v/>
      </c>
      <c r="C181" s="43" t="str">
        <f>IF(Investitionsplan!A74="Ja",Investitionsplan!G74,"")</f>
        <v/>
      </c>
      <c r="D181" s="44" t="str">
        <f>IF(Investitionsplan!A74="Ja",Investitionsplan!V74,"")</f>
        <v/>
      </c>
      <c r="E181" s="89" t="str">
        <f>IF(Investitionsplan!A74="Ja",Investitionsplan!H74,"")</f>
        <v/>
      </c>
      <c r="F181" s="45">
        <f t="shared" si="16"/>
        <v>0</v>
      </c>
      <c r="G181" s="45">
        <f t="shared" si="15"/>
        <v>0</v>
      </c>
      <c r="H181" s="45">
        <f t="shared" si="15"/>
        <v>0</v>
      </c>
      <c r="I181" s="45">
        <f t="shared" si="15"/>
        <v>0</v>
      </c>
      <c r="J181" s="45">
        <f t="shared" si="15"/>
        <v>0</v>
      </c>
      <c r="K181" s="45">
        <f t="shared" si="15"/>
        <v>0</v>
      </c>
      <c r="L181" s="45">
        <f t="shared" si="15"/>
        <v>0</v>
      </c>
      <c r="M181" s="45">
        <f t="shared" si="15"/>
        <v>0</v>
      </c>
      <c r="N181" s="45">
        <f t="shared" si="15"/>
        <v>0</v>
      </c>
      <c r="O181" s="45">
        <f t="shared" si="15"/>
        <v>0</v>
      </c>
      <c r="P181" s="45">
        <f t="shared" si="15"/>
        <v>0</v>
      </c>
    </row>
    <row r="182" spans="2:16" hidden="1" outlineLevel="1" x14ac:dyDescent="0.25">
      <c r="B182" s="42" t="str">
        <f>IF(Investitionsplan!A75="Ja",Investitionsplan!E75,"")</f>
        <v/>
      </c>
      <c r="C182" s="43" t="str">
        <f>IF(Investitionsplan!A75="Ja",Investitionsplan!G75,"")</f>
        <v/>
      </c>
      <c r="D182" s="44" t="str">
        <f>IF(Investitionsplan!A75="Ja",Investitionsplan!V75,"")</f>
        <v/>
      </c>
      <c r="E182" s="89" t="str">
        <f>IF(Investitionsplan!A75="Ja",Investitionsplan!H75,"")</f>
        <v/>
      </c>
      <c r="F182" s="45">
        <f t="shared" si="16"/>
        <v>0</v>
      </c>
      <c r="G182" s="45">
        <f t="shared" si="15"/>
        <v>0</v>
      </c>
      <c r="H182" s="45">
        <f t="shared" si="15"/>
        <v>0</v>
      </c>
      <c r="I182" s="45">
        <f t="shared" si="15"/>
        <v>0</v>
      </c>
      <c r="J182" s="45">
        <f t="shared" si="15"/>
        <v>0</v>
      </c>
      <c r="K182" s="45">
        <f t="shared" si="15"/>
        <v>0</v>
      </c>
      <c r="L182" s="45">
        <f t="shared" si="15"/>
        <v>0</v>
      </c>
      <c r="M182" s="45">
        <f t="shared" si="15"/>
        <v>0</v>
      </c>
      <c r="N182" s="45">
        <f t="shared" si="15"/>
        <v>0</v>
      </c>
      <c r="O182" s="45">
        <f t="shared" si="15"/>
        <v>0</v>
      </c>
      <c r="P182" s="45">
        <f t="shared" si="15"/>
        <v>0</v>
      </c>
    </row>
    <row r="183" spans="2:16" hidden="1" outlineLevel="1" x14ac:dyDescent="0.25">
      <c r="B183" s="42" t="str">
        <f>IF(Investitionsplan!A76="Ja",Investitionsplan!E76,"")</f>
        <v/>
      </c>
      <c r="C183" s="43" t="str">
        <f>IF(Investitionsplan!A76="Ja",Investitionsplan!G76,"")</f>
        <v/>
      </c>
      <c r="D183" s="44" t="str">
        <f>IF(Investitionsplan!A76="Ja",Investitionsplan!V76,"")</f>
        <v/>
      </c>
      <c r="E183" s="89" t="str">
        <f>IF(Investitionsplan!A76="Ja",Investitionsplan!H76,"")</f>
        <v/>
      </c>
      <c r="F183" s="45">
        <f t="shared" si="16"/>
        <v>0</v>
      </c>
      <c r="G183" s="45">
        <f t="shared" si="15"/>
        <v>0</v>
      </c>
      <c r="H183" s="45">
        <f t="shared" si="15"/>
        <v>0</v>
      </c>
      <c r="I183" s="45">
        <f t="shared" si="15"/>
        <v>0</v>
      </c>
      <c r="J183" s="45">
        <f t="shared" si="15"/>
        <v>0</v>
      </c>
      <c r="K183" s="45">
        <f t="shared" si="15"/>
        <v>0</v>
      </c>
      <c r="L183" s="45">
        <f t="shared" si="15"/>
        <v>0</v>
      </c>
      <c r="M183" s="45">
        <f t="shared" si="15"/>
        <v>0</v>
      </c>
      <c r="N183" s="45">
        <f t="shared" si="15"/>
        <v>0</v>
      </c>
      <c r="O183" s="45">
        <f t="shared" si="15"/>
        <v>0</v>
      </c>
      <c r="P183" s="45">
        <f t="shared" si="15"/>
        <v>0</v>
      </c>
    </row>
    <row r="184" spans="2:16" hidden="1" outlineLevel="1" x14ac:dyDescent="0.25">
      <c r="B184" s="42" t="str">
        <f>IF(Investitionsplan!A77="Ja",Investitionsplan!E77,"")</f>
        <v/>
      </c>
      <c r="C184" s="43" t="str">
        <f>IF(Investitionsplan!A77="Ja",Investitionsplan!G77,"")</f>
        <v/>
      </c>
      <c r="D184" s="44" t="str">
        <f>IF(Investitionsplan!A77="Ja",Investitionsplan!V77,"")</f>
        <v/>
      </c>
      <c r="E184" s="89" t="str">
        <f>IF(Investitionsplan!A77="Ja",Investitionsplan!H77,"")</f>
        <v/>
      </c>
      <c r="F184" s="45">
        <f t="shared" si="16"/>
        <v>0</v>
      </c>
      <c r="G184" s="45">
        <f t="shared" si="15"/>
        <v>0</v>
      </c>
      <c r="H184" s="45">
        <f t="shared" si="15"/>
        <v>0</v>
      </c>
      <c r="I184" s="45">
        <f t="shared" si="15"/>
        <v>0</v>
      </c>
      <c r="J184" s="45">
        <f t="shared" si="15"/>
        <v>0</v>
      </c>
      <c r="K184" s="45">
        <f t="shared" si="15"/>
        <v>0</v>
      </c>
      <c r="L184" s="45">
        <f t="shared" si="15"/>
        <v>0</v>
      </c>
      <c r="M184" s="45">
        <f t="shared" si="15"/>
        <v>0</v>
      </c>
      <c r="N184" s="45">
        <f t="shared" si="15"/>
        <v>0</v>
      </c>
      <c r="O184" s="45">
        <f t="shared" si="15"/>
        <v>0</v>
      </c>
      <c r="P184" s="45">
        <f t="shared" si="15"/>
        <v>0</v>
      </c>
    </row>
    <row r="185" spans="2:16" hidden="1" outlineLevel="1" x14ac:dyDescent="0.25">
      <c r="B185" s="42" t="str">
        <f>IF(Investitionsplan!A78="Ja",Investitionsplan!E78,"")</f>
        <v/>
      </c>
      <c r="C185" s="43" t="str">
        <f>IF(Investitionsplan!A78="Ja",Investitionsplan!G78,"")</f>
        <v/>
      </c>
      <c r="D185" s="44" t="str">
        <f>IF(Investitionsplan!A78="Ja",Investitionsplan!V78,"")</f>
        <v/>
      </c>
      <c r="E185" s="89" t="str">
        <f>IF(Investitionsplan!A78="Ja",Investitionsplan!H78,"")</f>
        <v/>
      </c>
      <c r="F185" s="45">
        <f t="shared" si="16"/>
        <v>0</v>
      </c>
      <c r="G185" s="45">
        <f t="shared" si="15"/>
        <v>0</v>
      </c>
      <c r="H185" s="45">
        <f t="shared" si="15"/>
        <v>0</v>
      </c>
      <c r="I185" s="45">
        <f t="shared" si="15"/>
        <v>0</v>
      </c>
      <c r="J185" s="45">
        <f t="shared" si="15"/>
        <v>0</v>
      </c>
      <c r="K185" s="45">
        <f t="shared" si="15"/>
        <v>0</v>
      </c>
      <c r="L185" s="45">
        <f t="shared" si="15"/>
        <v>0</v>
      </c>
      <c r="M185" s="45">
        <f t="shared" si="15"/>
        <v>0</v>
      </c>
      <c r="N185" s="45">
        <f t="shared" si="15"/>
        <v>0</v>
      </c>
      <c r="O185" s="45">
        <f t="shared" si="15"/>
        <v>0</v>
      </c>
      <c r="P185" s="45">
        <f t="shared" si="15"/>
        <v>0</v>
      </c>
    </row>
    <row r="186" spans="2:16" hidden="1" outlineLevel="1" x14ac:dyDescent="0.25">
      <c r="B186" s="42" t="str">
        <f>IF(Investitionsplan!A79="Ja",Investitionsplan!E79,"")</f>
        <v/>
      </c>
      <c r="C186" s="43" t="str">
        <f>IF(Investitionsplan!A79="Ja",Investitionsplan!G79,"")</f>
        <v/>
      </c>
      <c r="D186" s="44" t="str">
        <f>IF(Investitionsplan!A79="Ja",Investitionsplan!V79,"")</f>
        <v/>
      </c>
      <c r="E186" s="89" t="str">
        <f>IF(Investitionsplan!A79="Ja",Investitionsplan!H79,"")</f>
        <v/>
      </c>
      <c r="F186" s="45">
        <f t="shared" si="16"/>
        <v>0</v>
      </c>
      <c r="G186" s="45">
        <f t="shared" si="15"/>
        <v>0</v>
      </c>
      <c r="H186" s="45">
        <f t="shared" si="15"/>
        <v>0</v>
      </c>
      <c r="I186" s="45">
        <f t="shared" si="15"/>
        <v>0</v>
      </c>
      <c r="J186" s="45">
        <f t="shared" si="15"/>
        <v>0</v>
      </c>
      <c r="K186" s="45">
        <f t="shared" si="15"/>
        <v>0</v>
      </c>
      <c r="L186" s="45">
        <f t="shared" si="15"/>
        <v>0</v>
      </c>
      <c r="M186" s="45">
        <f t="shared" si="15"/>
        <v>0</v>
      </c>
      <c r="N186" s="45">
        <f t="shared" si="15"/>
        <v>0</v>
      </c>
      <c r="O186" s="45">
        <f t="shared" si="15"/>
        <v>0</v>
      </c>
      <c r="P186" s="45">
        <f t="shared" si="15"/>
        <v>0</v>
      </c>
    </row>
    <row r="187" spans="2:16" hidden="1" outlineLevel="1" x14ac:dyDescent="0.25">
      <c r="B187" s="42" t="str">
        <f>IF(Investitionsplan!A80="Ja",Investitionsplan!E80,"")</f>
        <v/>
      </c>
      <c r="C187" s="43" t="str">
        <f>IF(Investitionsplan!A80="Ja",Investitionsplan!G80,"")</f>
        <v/>
      </c>
      <c r="D187" s="44" t="str">
        <f>IF(Investitionsplan!A80="Ja",Investitionsplan!V80,"")</f>
        <v/>
      </c>
      <c r="E187" s="89" t="str">
        <f>IF(Investitionsplan!A80="Ja",Investitionsplan!H80,"")</f>
        <v/>
      </c>
      <c r="F187" s="45">
        <f t="shared" si="16"/>
        <v>0</v>
      </c>
      <c r="G187" s="45">
        <f t="shared" si="15"/>
        <v>0</v>
      </c>
      <c r="H187" s="45">
        <f t="shared" si="15"/>
        <v>0</v>
      </c>
      <c r="I187" s="45">
        <f t="shared" si="15"/>
        <v>0</v>
      </c>
      <c r="J187" s="45">
        <f t="shared" si="15"/>
        <v>0</v>
      </c>
      <c r="K187" s="45">
        <f t="shared" si="15"/>
        <v>0</v>
      </c>
      <c r="L187" s="45">
        <f t="shared" si="15"/>
        <v>0</v>
      </c>
      <c r="M187" s="45">
        <f t="shared" si="15"/>
        <v>0</v>
      </c>
      <c r="N187" s="45">
        <f t="shared" si="15"/>
        <v>0</v>
      </c>
      <c r="O187" s="45">
        <f t="shared" si="15"/>
        <v>0</v>
      </c>
      <c r="P187" s="45">
        <f t="shared" si="15"/>
        <v>0</v>
      </c>
    </row>
    <row r="188" spans="2:16" hidden="1" outlineLevel="1" x14ac:dyDescent="0.25">
      <c r="B188" s="42" t="str">
        <f>IF(Investitionsplan!A81="Ja",Investitionsplan!E81,"")</f>
        <v/>
      </c>
      <c r="C188" s="43" t="str">
        <f>IF(Investitionsplan!A81="Ja",Investitionsplan!G81,"")</f>
        <v/>
      </c>
      <c r="D188" s="44" t="str">
        <f>IF(Investitionsplan!A81="Ja",Investitionsplan!V81,"")</f>
        <v/>
      </c>
      <c r="E188" s="89" t="str">
        <f>IF(Investitionsplan!A81="Ja",Investitionsplan!H81,"")</f>
        <v/>
      </c>
      <c r="F188" s="45">
        <f t="shared" si="16"/>
        <v>0</v>
      </c>
      <c r="G188" s="45">
        <f t="shared" si="15"/>
        <v>0</v>
      </c>
      <c r="H188" s="45">
        <f t="shared" si="15"/>
        <v>0</v>
      </c>
      <c r="I188" s="45">
        <f t="shared" si="15"/>
        <v>0</v>
      </c>
      <c r="J188" s="45">
        <f t="shared" si="15"/>
        <v>0</v>
      </c>
      <c r="K188" s="45">
        <f t="shared" si="15"/>
        <v>0</v>
      </c>
      <c r="L188" s="45">
        <f t="shared" si="15"/>
        <v>0</v>
      </c>
      <c r="M188" s="45">
        <f t="shared" si="15"/>
        <v>0</v>
      </c>
      <c r="N188" s="45">
        <f t="shared" si="15"/>
        <v>0</v>
      </c>
      <c r="O188" s="45">
        <f t="shared" si="15"/>
        <v>0</v>
      </c>
      <c r="P188" s="45">
        <f t="shared" si="15"/>
        <v>0</v>
      </c>
    </row>
    <row r="189" spans="2:16" hidden="1" outlineLevel="1" x14ac:dyDescent="0.25">
      <c r="B189" s="42" t="str">
        <f>IF(Investitionsplan!A82="Ja",Investitionsplan!E82,"")</f>
        <v/>
      </c>
      <c r="C189" s="43" t="str">
        <f>IF(Investitionsplan!A82="Ja",Investitionsplan!G82,"")</f>
        <v/>
      </c>
      <c r="D189" s="44" t="str">
        <f>IF(Investitionsplan!A82="Ja",Investitionsplan!V82,"")</f>
        <v/>
      </c>
      <c r="E189" s="89" t="str">
        <f>IF(Investitionsplan!A82="Ja",Investitionsplan!H82,"")</f>
        <v/>
      </c>
      <c r="F189" s="45">
        <f t="shared" si="16"/>
        <v>0</v>
      </c>
      <c r="G189" s="45">
        <f t="shared" si="15"/>
        <v>0</v>
      </c>
      <c r="H189" s="45">
        <f t="shared" si="15"/>
        <v>0</v>
      </c>
      <c r="I189" s="45">
        <f t="shared" si="15"/>
        <v>0</v>
      </c>
      <c r="J189" s="45">
        <f t="shared" si="15"/>
        <v>0</v>
      </c>
      <c r="K189" s="45">
        <f t="shared" si="15"/>
        <v>0</v>
      </c>
      <c r="L189" s="45">
        <f t="shared" si="15"/>
        <v>0</v>
      </c>
      <c r="M189" s="45">
        <f t="shared" si="15"/>
        <v>0</v>
      </c>
      <c r="N189" s="45">
        <f t="shared" si="15"/>
        <v>0</v>
      </c>
      <c r="O189" s="45">
        <f t="shared" si="15"/>
        <v>0</v>
      </c>
      <c r="P189" s="45">
        <f t="shared" si="15"/>
        <v>0</v>
      </c>
    </row>
    <row r="190" spans="2:16" hidden="1" outlineLevel="1" x14ac:dyDescent="0.25">
      <c r="B190" s="42" t="str">
        <f>IF(Investitionsplan!A83="Ja",Investitionsplan!E83,"")</f>
        <v/>
      </c>
      <c r="C190" s="43" t="str">
        <f>IF(Investitionsplan!A83="Ja",Investitionsplan!G83,"")</f>
        <v/>
      </c>
      <c r="D190" s="44" t="str">
        <f>IF(Investitionsplan!A83="Ja",Investitionsplan!V83,"")</f>
        <v/>
      </c>
      <c r="E190" s="89" t="str">
        <f>IF(Investitionsplan!A83="Ja",Investitionsplan!H83,"")</f>
        <v/>
      </c>
      <c r="F190" s="45">
        <f t="shared" si="16"/>
        <v>0</v>
      </c>
      <c r="G190" s="45">
        <f t="shared" si="15"/>
        <v>0</v>
      </c>
      <c r="H190" s="45">
        <f t="shared" si="15"/>
        <v>0</v>
      </c>
      <c r="I190" s="45">
        <f t="shared" si="15"/>
        <v>0</v>
      </c>
      <c r="J190" s="45">
        <f t="shared" si="15"/>
        <v>0</v>
      </c>
      <c r="K190" s="45">
        <f t="shared" si="15"/>
        <v>0</v>
      </c>
      <c r="L190" s="45">
        <f t="shared" si="15"/>
        <v>0</v>
      </c>
      <c r="M190" s="45">
        <f t="shared" si="15"/>
        <v>0</v>
      </c>
      <c r="N190" s="45">
        <f t="shared" si="15"/>
        <v>0</v>
      </c>
      <c r="O190" s="45">
        <f t="shared" si="15"/>
        <v>0</v>
      </c>
      <c r="P190" s="45">
        <f t="shared" si="15"/>
        <v>0</v>
      </c>
    </row>
    <row r="191" spans="2:16" hidden="1" outlineLevel="1" x14ac:dyDescent="0.25">
      <c r="B191" s="42" t="str">
        <f>IF(Investitionsplan!A84="Ja",Investitionsplan!E84,"")</f>
        <v/>
      </c>
      <c r="C191" s="43" t="str">
        <f>IF(Investitionsplan!A84="Ja",Investitionsplan!G84,"")</f>
        <v/>
      </c>
      <c r="D191" s="44" t="str">
        <f>IF(Investitionsplan!A84="Ja",Investitionsplan!V84,"")</f>
        <v/>
      </c>
      <c r="E191" s="89" t="str">
        <f>IF(Investitionsplan!A84="Ja",Investitionsplan!H84,"")</f>
        <v/>
      </c>
      <c r="F191" s="45">
        <f t="shared" si="16"/>
        <v>0</v>
      </c>
      <c r="G191" s="45">
        <f t="shared" si="15"/>
        <v>0</v>
      </c>
      <c r="H191" s="45">
        <f t="shared" si="15"/>
        <v>0</v>
      </c>
      <c r="I191" s="45">
        <f t="shared" si="15"/>
        <v>0</v>
      </c>
      <c r="J191" s="45">
        <f t="shared" si="15"/>
        <v>0</v>
      </c>
      <c r="K191" s="45">
        <f t="shared" si="15"/>
        <v>0</v>
      </c>
      <c r="L191" s="45">
        <f t="shared" si="15"/>
        <v>0</v>
      </c>
      <c r="M191" s="45">
        <f t="shared" si="15"/>
        <v>0</v>
      </c>
      <c r="N191" s="45">
        <f t="shared" si="15"/>
        <v>0</v>
      </c>
      <c r="O191" s="45">
        <f t="shared" si="15"/>
        <v>0</v>
      </c>
      <c r="P191" s="45">
        <f t="shared" si="15"/>
        <v>0</v>
      </c>
    </row>
    <row r="192" spans="2:16" hidden="1" outlineLevel="1" x14ac:dyDescent="0.25">
      <c r="B192" s="42" t="str">
        <f>IF(Investitionsplan!A85="Ja",Investitionsplan!E85,"")</f>
        <v/>
      </c>
      <c r="C192" s="43" t="str">
        <f>IF(Investitionsplan!A85="Ja",Investitionsplan!G85,"")</f>
        <v/>
      </c>
      <c r="D192" s="44" t="str">
        <f>IF(Investitionsplan!A85="Ja",Investitionsplan!V85,"")</f>
        <v/>
      </c>
      <c r="E192" s="89" t="str">
        <f>IF(Investitionsplan!A85="Ja",Investitionsplan!H85,"")</f>
        <v/>
      </c>
      <c r="F192" s="45">
        <f t="shared" si="16"/>
        <v>0</v>
      </c>
      <c r="G192" s="45">
        <f t="shared" si="15"/>
        <v>0</v>
      </c>
      <c r="H192" s="45">
        <f t="shared" si="15"/>
        <v>0</v>
      </c>
      <c r="I192" s="45">
        <f t="shared" si="15"/>
        <v>0</v>
      </c>
      <c r="J192" s="45">
        <f t="shared" si="15"/>
        <v>0</v>
      </c>
      <c r="K192" s="45">
        <f t="shared" si="15"/>
        <v>0</v>
      </c>
      <c r="L192" s="45">
        <f t="shared" si="15"/>
        <v>0</v>
      </c>
      <c r="M192" s="45">
        <f t="shared" si="15"/>
        <v>0</v>
      </c>
      <c r="N192" s="45">
        <f t="shared" si="15"/>
        <v>0</v>
      </c>
      <c r="O192" s="45">
        <f t="shared" si="15"/>
        <v>0</v>
      </c>
      <c r="P192" s="45">
        <f t="shared" si="15"/>
        <v>0</v>
      </c>
    </row>
    <row r="193" spans="2:16" hidden="1" outlineLevel="1" x14ac:dyDescent="0.25">
      <c r="B193" s="42" t="str">
        <f>IF(Investitionsplan!A86="Ja",Investitionsplan!E86,"")</f>
        <v/>
      </c>
      <c r="C193" s="43" t="str">
        <f>IF(Investitionsplan!A86="Ja",Investitionsplan!G86,"")</f>
        <v/>
      </c>
      <c r="D193" s="44" t="str">
        <f>IF(Investitionsplan!A86="Ja",Investitionsplan!V86,"")</f>
        <v/>
      </c>
      <c r="E193" s="89" t="str">
        <f>IF(Investitionsplan!A86="Ja",Investitionsplan!H86,"")</f>
        <v/>
      </c>
      <c r="F193" s="45">
        <f t="shared" si="16"/>
        <v>0</v>
      </c>
      <c r="G193" s="45">
        <f t="shared" si="15"/>
        <v>0</v>
      </c>
      <c r="H193" s="45">
        <f t="shared" si="15"/>
        <v>0</v>
      </c>
      <c r="I193" s="45">
        <f t="shared" si="15"/>
        <v>0</v>
      </c>
      <c r="J193" s="45">
        <f t="shared" si="15"/>
        <v>0</v>
      </c>
      <c r="K193" s="45">
        <f t="shared" si="15"/>
        <v>0</v>
      </c>
      <c r="L193" s="45">
        <f t="shared" si="15"/>
        <v>0</v>
      </c>
      <c r="M193" s="45">
        <f t="shared" si="15"/>
        <v>0</v>
      </c>
      <c r="N193" s="45">
        <f t="shared" si="15"/>
        <v>0</v>
      </c>
      <c r="O193" s="45">
        <f t="shared" si="15"/>
        <v>0</v>
      </c>
      <c r="P193" s="45">
        <f t="shared" si="15"/>
        <v>0</v>
      </c>
    </row>
    <row r="194" spans="2:16" hidden="1" outlineLevel="1" x14ac:dyDescent="0.25">
      <c r="B194" s="42" t="str">
        <f>IF(Investitionsplan!A87="Ja",Investitionsplan!E87,"")</f>
        <v/>
      </c>
      <c r="C194" s="43" t="str">
        <f>IF(Investitionsplan!A87="Ja",Investitionsplan!G87,"")</f>
        <v/>
      </c>
      <c r="D194" s="44" t="str">
        <f>IF(Investitionsplan!A87="Ja",Investitionsplan!V87,"")</f>
        <v/>
      </c>
      <c r="E194" s="89" t="str">
        <f>IF(Investitionsplan!A87="Ja",Investitionsplan!H87,"")</f>
        <v/>
      </c>
      <c r="F194" s="45">
        <f t="shared" si="16"/>
        <v>0</v>
      </c>
      <c r="G194" s="45">
        <f t="shared" si="15"/>
        <v>0</v>
      </c>
      <c r="H194" s="45">
        <f t="shared" si="15"/>
        <v>0</v>
      </c>
      <c r="I194" s="45">
        <f t="shared" si="15"/>
        <v>0</v>
      </c>
      <c r="J194" s="45">
        <f t="shared" si="15"/>
        <v>0</v>
      </c>
      <c r="K194" s="45">
        <f t="shared" si="15"/>
        <v>0</v>
      </c>
      <c r="L194" s="45">
        <f t="shared" si="15"/>
        <v>0</v>
      </c>
      <c r="M194" s="45">
        <f t="shared" si="15"/>
        <v>0</v>
      </c>
      <c r="N194" s="45">
        <f t="shared" si="15"/>
        <v>0</v>
      </c>
      <c r="O194" s="45">
        <f t="shared" si="15"/>
        <v>0</v>
      </c>
      <c r="P194" s="45">
        <f t="shared" si="15"/>
        <v>0</v>
      </c>
    </row>
    <row r="195" spans="2:16" hidden="1" outlineLevel="1" x14ac:dyDescent="0.25">
      <c r="B195" s="42" t="str">
        <f>IF(Investitionsplan!A88="Ja",Investitionsplan!E88,"")</f>
        <v/>
      </c>
      <c r="C195" s="43" t="str">
        <f>IF(Investitionsplan!A88="Ja",Investitionsplan!G88,"")</f>
        <v/>
      </c>
      <c r="D195" s="44" t="str">
        <f>IF(Investitionsplan!A88="Ja",Investitionsplan!V88,"")</f>
        <v/>
      </c>
      <c r="E195" s="89" t="str">
        <f>IF(Investitionsplan!A88="Ja",Investitionsplan!H88,"")</f>
        <v/>
      </c>
      <c r="F195" s="45">
        <f t="shared" si="16"/>
        <v>0</v>
      </c>
      <c r="G195" s="45">
        <f t="shared" si="15"/>
        <v>0</v>
      </c>
      <c r="H195" s="45">
        <f t="shared" si="15"/>
        <v>0</v>
      </c>
      <c r="I195" s="45">
        <f t="shared" si="15"/>
        <v>0</v>
      </c>
      <c r="J195" s="45">
        <f t="shared" si="15"/>
        <v>0</v>
      </c>
      <c r="K195" s="45">
        <f t="shared" si="15"/>
        <v>0</v>
      </c>
      <c r="L195" s="45">
        <f t="shared" si="15"/>
        <v>0</v>
      </c>
      <c r="M195" s="45">
        <f t="shared" si="15"/>
        <v>0</v>
      </c>
      <c r="N195" s="45">
        <f t="shared" si="15"/>
        <v>0</v>
      </c>
      <c r="O195" s="45">
        <f t="shared" si="15"/>
        <v>0</v>
      </c>
      <c r="P195" s="45">
        <f t="shared" si="15"/>
        <v>0</v>
      </c>
    </row>
    <row r="196" spans="2:16" hidden="1" outlineLevel="1" x14ac:dyDescent="0.25">
      <c r="B196" s="42" t="str">
        <f>IF(Investitionsplan!A89="Ja",Investitionsplan!E89,"")</f>
        <v/>
      </c>
      <c r="C196" s="43" t="str">
        <f>IF(Investitionsplan!A89="Ja",Investitionsplan!G89,"")</f>
        <v/>
      </c>
      <c r="D196" s="44" t="str">
        <f>IF(Investitionsplan!A89="Ja",Investitionsplan!V89,"")</f>
        <v/>
      </c>
      <c r="E196" s="89" t="str">
        <f>IF(Investitionsplan!A89="Ja",Investitionsplan!H89,"")</f>
        <v/>
      </c>
      <c r="F196" s="45">
        <f t="shared" si="16"/>
        <v>0</v>
      </c>
      <c r="G196" s="45">
        <f t="shared" si="15"/>
        <v>0</v>
      </c>
      <c r="H196" s="45">
        <f t="shared" si="15"/>
        <v>0</v>
      </c>
      <c r="I196" s="45">
        <f t="shared" si="15"/>
        <v>0</v>
      </c>
      <c r="J196" s="45">
        <f t="shared" si="15"/>
        <v>0</v>
      </c>
      <c r="K196" s="45">
        <f t="shared" si="15"/>
        <v>0</v>
      </c>
      <c r="L196" s="45">
        <f t="shared" si="15"/>
        <v>0</v>
      </c>
      <c r="M196" s="45">
        <f t="shared" si="15"/>
        <v>0</v>
      </c>
      <c r="N196" s="45">
        <f t="shared" si="15"/>
        <v>0</v>
      </c>
      <c r="O196" s="45">
        <f t="shared" si="15"/>
        <v>0</v>
      </c>
      <c r="P196" s="45">
        <f t="shared" si="15"/>
        <v>0</v>
      </c>
    </row>
    <row r="197" spans="2:16" hidden="1" outlineLevel="1" x14ac:dyDescent="0.25">
      <c r="B197" s="42" t="str">
        <f>IF(Investitionsplan!A90="Ja",Investitionsplan!E90,"")</f>
        <v/>
      </c>
      <c r="C197" s="43" t="str">
        <f>IF(Investitionsplan!A90="Ja",Investitionsplan!G90,"")</f>
        <v/>
      </c>
      <c r="D197" s="44" t="str">
        <f>IF(Investitionsplan!A90="Ja",Investitionsplan!V90,"")</f>
        <v/>
      </c>
      <c r="E197" s="89" t="str">
        <f>IF(Investitionsplan!A90="Ja",Investitionsplan!H90,"")</f>
        <v/>
      </c>
      <c r="F197" s="45">
        <f t="shared" si="16"/>
        <v>0</v>
      </c>
      <c r="G197" s="45">
        <f t="shared" si="15"/>
        <v>0</v>
      </c>
      <c r="H197" s="45">
        <f t="shared" si="15"/>
        <v>0</v>
      </c>
      <c r="I197" s="45">
        <f t="shared" si="15"/>
        <v>0</v>
      </c>
      <c r="J197" s="45">
        <f t="shared" si="15"/>
        <v>0</v>
      </c>
      <c r="K197" s="45">
        <f t="shared" si="15"/>
        <v>0</v>
      </c>
      <c r="L197" s="45">
        <f t="shared" si="15"/>
        <v>0</v>
      </c>
      <c r="M197" s="45">
        <f t="shared" si="15"/>
        <v>0</v>
      </c>
      <c r="N197" s="45">
        <f t="shared" si="15"/>
        <v>0</v>
      </c>
      <c r="O197" s="45">
        <f t="shared" si="15"/>
        <v>0</v>
      </c>
      <c r="P197" s="45">
        <f t="shared" si="15"/>
        <v>0</v>
      </c>
    </row>
    <row r="198" spans="2:16" hidden="1" outlineLevel="1" x14ac:dyDescent="0.25">
      <c r="B198" s="42" t="str">
        <f>IF(Investitionsplan!A91="Ja",Investitionsplan!E91,"")</f>
        <v/>
      </c>
      <c r="C198" s="43" t="str">
        <f>IF(Investitionsplan!A91="Ja",Investitionsplan!G91,"")</f>
        <v/>
      </c>
      <c r="D198" s="44" t="str">
        <f>IF(Investitionsplan!A91="Ja",Investitionsplan!V91,"")</f>
        <v/>
      </c>
      <c r="E198" s="89" t="str">
        <f>IF(Investitionsplan!A91="Ja",Investitionsplan!H91,"")</f>
        <v/>
      </c>
      <c r="F198" s="45">
        <f t="shared" si="16"/>
        <v>0</v>
      </c>
      <c r="G198" s="45">
        <f t="shared" si="15"/>
        <v>0</v>
      </c>
      <c r="H198" s="45">
        <f t="shared" si="15"/>
        <v>0</v>
      </c>
      <c r="I198" s="45">
        <f t="shared" ref="G198:P213" si="17">IF(NOT($B198=""),IF(AND(I$113&gt;$E198,(I$113-$C198)&lt;=$E198),$D198/$C198,0),0)</f>
        <v>0</v>
      </c>
      <c r="J198" s="45">
        <f t="shared" si="17"/>
        <v>0</v>
      </c>
      <c r="K198" s="45">
        <f t="shared" si="17"/>
        <v>0</v>
      </c>
      <c r="L198" s="45">
        <f t="shared" si="17"/>
        <v>0</v>
      </c>
      <c r="M198" s="45">
        <f t="shared" si="17"/>
        <v>0</v>
      </c>
      <c r="N198" s="45">
        <f t="shared" si="17"/>
        <v>0</v>
      </c>
      <c r="O198" s="45">
        <f t="shared" si="17"/>
        <v>0</v>
      </c>
      <c r="P198" s="45">
        <f t="shared" si="17"/>
        <v>0</v>
      </c>
    </row>
    <row r="199" spans="2:16" hidden="1" outlineLevel="1" x14ac:dyDescent="0.25">
      <c r="B199" s="42" t="str">
        <f>IF(Investitionsplan!A92="Ja",Investitionsplan!E92,"")</f>
        <v/>
      </c>
      <c r="C199" s="43" t="str">
        <f>IF(Investitionsplan!A92="Ja",Investitionsplan!G92,"")</f>
        <v/>
      </c>
      <c r="D199" s="44" t="str">
        <f>IF(Investitionsplan!A92="Ja",Investitionsplan!V92,"")</f>
        <v/>
      </c>
      <c r="E199" s="89" t="str">
        <f>IF(Investitionsplan!A92="Ja",Investitionsplan!H92,"")</f>
        <v/>
      </c>
      <c r="F199" s="45">
        <f t="shared" si="16"/>
        <v>0</v>
      </c>
      <c r="G199" s="45">
        <f t="shared" si="17"/>
        <v>0</v>
      </c>
      <c r="H199" s="45">
        <f t="shared" si="17"/>
        <v>0</v>
      </c>
      <c r="I199" s="45">
        <f t="shared" si="17"/>
        <v>0</v>
      </c>
      <c r="J199" s="45">
        <f t="shared" si="17"/>
        <v>0</v>
      </c>
      <c r="K199" s="45">
        <f t="shared" si="17"/>
        <v>0</v>
      </c>
      <c r="L199" s="45">
        <f t="shared" si="17"/>
        <v>0</v>
      </c>
      <c r="M199" s="45">
        <f t="shared" si="17"/>
        <v>0</v>
      </c>
      <c r="N199" s="45">
        <f t="shared" si="17"/>
        <v>0</v>
      </c>
      <c r="O199" s="45">
        <f t="shared" si="17"/>
        <v>0</v>
      </c>
      <c r="P199" s="45">
        <f t="shared" si="17"/>
        <v>0</v>
      </c>
    </row>
    <row r="200" spans="2:16" hidden="1" outlineLevel="1" x14ac:dyDescent="0.25">
      <c r="B200" s="42" t="str">
        <f>IF(Investitionsplan!A93="Ja",Investitionsplan!E93,"")</f>
        <v/>
      </c>
      <c r="C200" s="43" t="str">
        <f>IF(Investitionsplan!A93="Ja",Investitionsplan!G93,"")</f>
        <v/>
      </c>
      <c r="D200" s="44" t="str">
        <f>IF(Investitionsplan!A93="Ja",Investitionsplan!V93,"")</f>
        <v/>
      </c>
      <c r="E200" s="89" t="str">
        <f>IF(Investitionsplan!A93="Ja",Investitionsplan!H93,"")</f>
        <v/>
      </c>
      <c r="F200" s="45">
        <f t="shared" si="16"/>
        <v>0</v>
      </c>
      <c r="G200" s="45">
        <f t="shared" si="17"/>
        <v>0</v>
      </c>
      <c r="H200" s="45">
        <f t="shared" si="17"/>
        <v>0</v>
      </c>
      <c r="I200" s="45">
        <f t="shared" si="17"/>
        <v>0</v>
      </c>
      <c r="J200" s="45">
        <f t="shared" si="17"/>
        <v>0</v>
      </c>
      <c r="K200" s="45">
        <f t="shared" si="17"/>
        <v>0</v>
      </c>
      <c r="L200" s="45">
        <f t="shared" si="17"/>
        <v>0</v>
      </c>
      <c r="M200" s="45">
        <f t="shared" si="17"/>
        <v>0</v>
      </c>
      <c r="N200" s="45">
        <f t="shared" si="17"/>
        <v>0</v>
      </c>
      <c r="O200" s="45">
        <f t="shared" si="17"/>
        <v>0</v>
      </c>
      <c r="P200" s="45">
        <f t="shared" si="17"/>
        <v>0</v>
      </c>
    </row>
    <row r="201" spans="2:16" hidden="1" outlineLevel="1" x14ac:dyDescent="0.25">
      <c r="B201" s="42" t="str">
        <f>IF(Investitionsplan!A94="Ja",Investitionsplan!E94,"")</f>
        <v/>
      </c>
      <c r="C201" s="43" t="str">
        <f>IF(Investitionsplan!A94="Ja",Investitionsplan!G94,"")</f>
        <v/>
      </c>
      <c r="D201" s="44" t="str">
        <f>IF(Investitionsplan!A94="Ja",Investitionsplan!V94,"")</f>
        <v/>
      </c>
      <c r="E201" s="89" t="str">
        <f>IF(Investitionsplan!A94="Ja",Investitionsplan!H94,"")</f>
        <v/>
      </c>
      <c r="F201" s="45">
        <f t="shared" si="16"/>
        <v>0</v>
      </c>
      <c r="G201" s="45">
        <f t="shared" si="17"/>
        <v>0</v>
      </c>
      <c r="H201" s="45">
        <f t="shared" si="17"/>
        <v>0</v>
      </c>
      <c r="I201" s="45">
        <f t="shared" si="17"/>
        <v>0</v>
      </c>
      <c r="J201" s="45">
        <f t="shared" si="17"/>
        <v>0</v>
      </c>
      <c r="K201" s="45">
        <f t="shared" si="17"/>
        <v>0</v>
      </c>
      <c r="L201" s="45">
        <f t="shared" si="17"/>
        <v>0</v>
      </c>
      <c r="M201" s="45">
        <f t="shared" si="17"/>
        <v>0</v>
      </c>
      <c r="N201" s="45">
        <f t="shared" si="17"/>
        <v>0</v>
      </c>
      <c r="O201" s="45">
        <f t="shared" si="17"/>
        <v>0</v>
      </c>
      <c r="P201" s="45">
        <f t="shared" si="17"/>
        <v>0</v>
      </c>
    </row>
    <row r="202" spans="2:16" hidden="1" outlineLevel="1" x14ac:dyDescent="0.25">
      <c r="B202" s="42" t="str">
        <f>IF(Investitionsplan!A95="Ja",Investitionsplan!E95,"")</f>
        <v/>
      </c>
      <c r="C202" s="43" t="str">
        <f>IF(Investitionsplan!A95="Ja",Investitionsplan!G95,"")</f>
        <v/>
      </c>
      <c r="D202" s="44" t="str">
        <f>IF(Investitionsplan!A95="Ja",Investitionsplan!V95,"")</f>
        <v/>
      </c>
      <c r="E202" s="89" t="str">
        <f>IF(Investitionsplan!A95="Ja",Investitionsplan!H95,"")</f>
        <v/>
      </c>
      <c r="F202" s="45">
        <f t="shared" si="16"/>
        <v>0</v>
      </c>
      <c r="G202" s="45">
        <f t="shared" si="17"/>
        <v>0</v>
      </c>
      <c r="H202" s="45">
        <f t="shared" si="17"/>
        <v>0</v>
      </c>
      <c r="I202" s="45">
        <f t="shared" si="17"/>
        <v>0</v>
      </c>
      <c r="J202" s="45">
        <f t="shared" si="17"/>
        <v>0</v>
      </c>
      <c r="K202" s="45">
        <f t="shared" si="17"/>
        <v>0</v>
      </c>
      <c r="L202" s="45">
        <f t="shared" si="17"/>
        <v>0</v>
      </c>
      <c r="M202" s="45">
        <f t="shared" si="17"/>
        <v>0</v>
      </c>
      <c r="N202" s="45">
        <f t="shared" si="17"/>
        <v>0</v>
      </c>
      <c r="O202" s="45">
        <f t="shared" si="17"/>
        <v>0</v>
      </c>
      <c r="P202" s="45">
        <f t="shared" si="17"/>
        <v>0</v>
      </c>
    </row>
    <row r="203" spans="2:16" hidden="1" outlineLevel="1" x14ac:dyDescent="0.25">
      <c r="B203" s="42" t="str">
        <f>IF(Investitionsplan!A96="Ja",Investitionsplan!E96,"")</f>
        <v/>
      </c>
      <c r="C203" s="43" t="str">
        <f>IF(Investitionsplan!A96="Ja",Investitionsplan!G96,"")</f>
        <v/>
      </c>
      <c r="D203" s="44" t="str">
        <f>IF(Investitionsplan!A96="Ja",Investitionsplan!V96,"")</f>
        <v/>
      </c>
      <c r="E203" s="89" t="str">
        <f>IF(Investitionsplan!A96="Ja",Investitionsplan!H96,"")</f>
        <v/>
      </c>
      <c r="F203" s="45">
        <f t="shared" si="16"/>
        <v>0</v>
      </c>
      <c r="G203" s="45">
        <f t="shared" si="17"/>
        <v>0</v>
      </c>
      <c r="H203" s="45">
        <f t="shared" si="17"/>
        <v>0</v>
      </c>
      <c r="I203" s="45">
        <f t="shared" si="17"/>
        <v>0</v>
      </c>
      <c r="J203" s="45">
        <f t="shared" si="17"/>
        <v>0</v>
      </c>
      <c r="K203" s="45">
        <f t="shared" si="17"/>
        <v>0</v>
      </c>
      <c r="L203" s="45">
        <f t="shared" si="17"/>
        <v>0</v>
      </c>
      <c r="M203" s="45">
        <f t="shared" si="17"/>
        <v>0</v>
      </c>
      <c r="N203" s="45">
        <f t="shared" si="17"/>
        <v>0</v>
      </c>
      <c r="O203" s="45">
        <f t="shared" si="17"/>
        <v>0</v>
      </c>
      <c r="P203" s="45">
        <f t="shared" si="17"/>
        <v>0</v>
      </c>
    </row>
    <row r="204" spans="2:16" hidden="1" outlineLevel="1" x14ac:dyDescent="0.25">
      <c r="B204" s="42" t="str">
        <f>IF(Investitionsplan!A97="Ja",Investitionsplan!E97,"")</f>
        <v/>
      </c>
      <c r="C204" s="43" t="str">
        <f>IF(Investitionsplan!A97="Ja",Investitionsplan!G97,"")</f>
        <v/>
      </c>
      <c r="D204" s="44" t="str">
        <f>IF(Investitionsplan!A97="Ja",Investitionsplan!V97,"")</f>
        <v/>
      </c>
      <c r="E204" s="89" t="str">
        <f>IF(Investitionsplan!A97="Ja",Investitionsplan!H97,"")</f>
        <v/>
      </c>
      <c r="F204" s="45">
        <f t="shared" si="16"/>
        <v>0</v>
      </c>
      <c r="G204" s="45">
        <f t="shared" si="17"/>
        <v>0</v>
      </c>
      <c r="H204" s="45">
        <f t="shared" si="17"/>
        <v>0</v>
      </c>
      <c r="I204" s="45">
        <f t="shared" si="17"/>
        <v>0</v>
      </c>
      <c r="J204" s="45">
        <f t="shared" si="17"/>
        <v>0</v>
      </c>
      <c r="K204" s="45">
        <f t="shared" si="17"/>
        <v>0</v>
      </c>
      <c r="L204" s="45">
        <f t="shared" si="17"/>
        <v>0</v>
      </c>
      <c r="M204" s="45">
        <f t="shared" si="17"/>
        <v>0</v>
      </c>
      <c r="N204" s="45">
        <f t="shared" si="17"/>
        <v>0</v>
      </c>
      <c r="O204" s="45">
        <f t="shared" si="17"/>
        <v>0</v>
      </c>
      <c r="P204" s="45">
        <f t="shared" si="17"/>
        <v>0</v>
      </c>
    </row>
    <row r="205" spans="2:16" hidden="1" outlineLevel="1" x14ac:dyDescent="0.25">
      <c r="B205" s="42" t="str">
        <f>IF(Investitionsplan!A98="Ja",Investitionsplan!E98,"")</f>
        <v/>
      </c>
      <c r="C205" s="43" t="str">
        <f>IF(Investitionsplan!A98="Ja",Investitionsplan!G98,"")</f>
        <v/>
      </c>
      <c r="D205" s="44" t="str">
        <f>IF(Investitionsplan!A98="Ja",Investitionsplan!V98,"")</f>
        <v/>
      </c>
      <c r="E205" s="89" t="str">
        <f>IF(Investitionsplan!A98="Ja",Investitionsplan!H98,"")</f>
        <v/>
      </c>
      <c r="F205" s="45">
        <f t="shared" si="16"/>
        <v>0</v>
      </c>
      <c r="G205" s="45">
        <f t="shared" si="17"/>
        <v>0</v>
      </c>
      <c r="H205" s="45">
        <f t="shared" si="17"/>
        <v>0</v>
      </c>
      <c r="I205" s="45">
        <f t="shared" si="17"/>
        <v>0</v>
      </c>
      <c r="J205" s="45">
        <f t="shared" si="17"/>
        <v>0</v>
      </c>
      <c r="K205" s="45">
        <f t="shared" si="17"/>
        <v>0</v>
      </c>
      <c r="L205" s="45">
        <f t="shared" si="17"/>
        <v>0</v>
      </c>
      <c r="M205" s="45">
        <f t="shared" si="17"/>
        <v>0</v>
      </c>
      <c r="N205" s="45">
        <f t="shared" si="17"/>
        <v>0</v>
      </c>
      <c r="O205" s="45">
        <f t="shared" si="17"/>
        <v>0</v>
      </c>
      <c r="P205" s="45">
        <f t="shared" si="17"/>
        <v>0</v>
      </c>
    </row>
    <row r="206" spans="2:16" hidden="1" outlineLevel="1" x14ac:dyDescent="0.25">
      <c r="B206" s="42" t="str">
        <f>IF(Investitionsplan!A99="Ja",Investitionsplan!E99,"")</f>
        <v/>
      </c>
      <c r="C206" s="43" t="str">
        <f>IF(Investitionsplan!A99="Ja",Investitionsplan!G99,"")</f>
        <v/>
      </c>
      <c r="D206" s="44" t="str">
        <f>IF(Investitionsplan!A99="Ja",Investitionsplan!V99,"")</f>
        <v/>
      </c>
      <c r="E206" s="89" t="str">
        <f>IF(Investitionsplan!A99="Ja",Investitionsplan!H99,"")</f>
        <v/>
      </c>
      <c r="F206" s="45">
        <f t="shared" si="16"/>
        <v>0</v>
      </c>
      <c r="G206" s="45">
        <f t="shared" si="17"/>
        <v>0</v>
      </c>
      <c r="H206" s="45">
        <f t="shared" si="17"/>
        <v>0</v>
      </c>
      <c r="I206" s="45">
        <f t="shared" si="17"/>
        <v>0</v>
      </c>
      <c r="J206" s="45">
        <f t="shared" si="17"/>
        <v>0</v>
      </c>
      <c r="K206" s="45">
        <f t="shared" si="17"/>
        <v>0</v>
      </c>
      <c r="L206" s="45">
        <f t="shared" si="17"/>
        <v>0</v>
      </c>
      <c r="M206" s="45">
        <f t="shared" si="17"/>
        <v>0</v>
      </c>
      <c r="N206" s="45">
        <f t="shared" si="17"/>
        <v>0</v>
      </c>
      <c r="O206" s="45">
        <f t="shared" si="17"/>
        <v>0</v>
      </c>
      <c r="P206" s="45">
        <f t="shared" si="17"/>
        <v>0</v>
      </c>
    </row>
    <row r="207" spans="2:16" hidden="1" outlineLevel="1" x14ac:dyDescent="0.25">
      <c r="B207" s="42" t="str">
        <f>IF(Investitionsplan!A100="Ja",Investitionsplan!E100,"")</f>
        <v/>
      </c>
      <c r="C207" s="43" t="str">
        <f>IF(Investitionsplan!A100="Ja",Investitionsplan!G100,"")</f>
        <v/>
      </c>
      <c r="D207" s="44" t="str">
        <f>IF(Investitionsplan!A100="Ja",Investitionsplan!V100,"")</f>
        <v/>
      </c>
      <c r="E207" s="89" t="str">
        <f>IF(Investitionsplan!A100="Ja",Investitionsplan!H100,"")</f>
        <v/>
      </c>
      <c r="F207" s="45">
        <f t="shared" si="16"/>
        <v>0</v>
      </c>
      <c r="G207" s="45">
        <f t="shared" si="17"/>
        <v>0</v>
      </c>
      <c r="H207" s="45">
        <f t="shared" si="17"/>
        <v>0</v>
      </c>
      <c r="I207" s="45">
        <f t="shared" si="17"/>
        <v>0</v>
      </c>
      <c r="J207" s="45">
        <f t="shared" si="17"/>
        <v>0</v>
      </c>
      <c r="K207" s="45">
        <f t="shared" si="17"/>
        <v>0</v>
      </c>
      <c r="L207" s="45">
        <f t="shared" si="17"/>
        <v>0</v>
      </c>
      <c r="M207" s="45">
        <f t="shared" si="17"/>
        <v>0</v>
      </c>
      <c r="N207" s="45">
        <f t="shared" si="17"/>
        <v>0</v>
      </c>
      <c r="O207" s="45">
        <f t="shared" si="17"/>
        <v>0</v>
      </c>
      <c r="P207" s="45">
        <f t="shared" si="17"/>
        <v>0</v>
      </c>
    </row>
    <row r="208" spans="2:16" hidden="1" outlineLevel="1" x14ac:dyDescent="0.25">
      <c r="B208" s="42" t="str">
        <f>IF(Investitionsplan!A101="Ja",Investitionsplan!E101,"")</f>
        <v/>
      </c>
      <c r="C208" s="43" t="str">
        <f>IF(Investitionsplan!A101="Ja",Investitionsplan!G101,"")</f>
        <v/>
      </c>
      <c r="D208" s="44" t="str">
        <f>IF(Investitionsplan!A101="Ja",Investitionsplan!V101,"")</f>
        <v/>
      </c>
      <c r="E208" s="89" t="str">
        <f>IF(Investitionsplan!A101="Ja",Investitionsplan!H101,"")</f>
        <v/>
      </c>
      <c r="F208" s="45">
        <f t="shared" si="16"/>
        <v>0</v>
      </c>
      <c r="G208" s="45">
        <f t="shared" si="17"/>
        <v>0</v>
      </c>
      <c r="H208" s="45">
        <f t="shared" si="17"/>
        <v>0</v>
      </c>
      <c r="I208" s="45">
        <f t="shared" si="17"/>
        <v>0</v>
      </c>
      <c r="J208" s="45">
        <f t="shared" si="17"/>
        <v>0</v>
      </c>
      <c r="K208" s="45">
        <f t="shared" si="17"/>
        <v>0</v>
      </c>
      <c r="L208" s="45">
        <f t="shared" si="17"/>
        <v>0</v>
      </c>
      <c r="M208" s="45">
        <f t="shared" si="17"/>
        <v>0</v>
      </c>
      <c r="N208" s="45">
        <f t="shared" si="17"/>
        <v>0</v>
      </c>
      <c r="O208" s="45">
        <f t="shared" si="17"/>
        <v>0</v>
      </c>
      <c r="P208" s="45">
        <f t="shared" si="17"/>
        <v>0</v>
      </c>
    </row>
    <row r="209" spans="1:16" hidden="1" outlineLevel="1" x14ac:dyDescent="0.25">
      <c r="B209" s="42" t="str">
        <f>IF(Investitionsplan!A102="Ja",Investitionsplan!E102,"")</f>
        <v/>
      </c>
      <c r="C209" s="43" t="str">
        <f>IF(Investitionsplan!A102="Ja",Investitionsplan!G102,"")</f>
        <v/>
      </c>
      <c r="D209" s="44" t="str">
        <f>IF(Investitionsplan!A102="Ja",Investitionsplan!V102,"")</f>
        <v/>
      </c>
      <c r="E209" s="89" t="str">
        <f>IF(Investitionsplan!A102="Ja",Investitionsplan!H102,"")</f>
        <v/>
      </c>
      <c r="F209" s="45">
        <f t="shared" si="16"/>
        <v>0</v>
      </c>
      <c r="G209" s="45">
        <f t="shared" si="17"/>
        <v>0</v>
      </c>
      <c r="H209" s="45">
        <f t="shared" si="17"/>
        <v>0</v>
      </c>
      <c r="I209" s="45">
        <f t="shared" si="17"/>
        <v>0</v>
      </c>
      <c r="J209" s="45">
        <f t="shared" si="17"/>
        <v>0</v>
      </c>
      <c r="K209" s="45">
        <f t="shared" si="17"/>
        <v>0</v>
      </c>
      <c r="L209" s="45">
        <f t="shared" si="17"/>
        <v>0</v>
      </c>
      <c r="M209" s="45">
        <f t="shared" si="17"/>
        <v>0</v>
      </c>
      <c r="N209" s="45">
        <f t="shared" si="17"/>
        <v>0</v>
      </c>
      <c r="O209" s="45">
        <f t="shared" si="17"/>
        <v>0</v>
      </c>
      <c r="P209" s="45">
        <f t="shared" si="17"/>
        <v>0</v>
      </c>
    </row>
    <row r="210" spans="1:16" hidden="1" outlineLevel="1" x14ac:dyDescent="0.25">
      <c r="B210" s="42" t="str">
        <f>IF(Investitionsplan!A103="Ja",Investitionsplan!E103,"")</f>
        <v/>
      </c>
      <c r="C210" s="43" t="str">
        <f>IF(Investitionsplan!A103="Ja",Investitionsplan!G103,"")</f>
        <v/>
      </c>
      <c r="D210" s="44" t="str">
        <f>IF(Investitionsplan!A103="Ja",Investitionsplan!V103,"")</f>
        <v/>
      </c>
      <c r="E210" s="89" t="str">
        <f>IF(Investitionsplan!A103="Ja",Investitionsplan!H103,"")</f>
        <v/>
      </c>
      <c r="F210" s="45">
        <f t="shared" si="16"/>
        <v>0</v>
      </c>
      <c r="G210" s="45">
        <f t="shared" si="17"/>
        <v>0</v>
      </c>
      <c r="H210" s="45">
        <f t="shared" si="17"/>
        <v>0</v>
      </c>
      <c r="I210" s="45">
        <f t="shared" si="17"/>
        <v>0</v>
      </c>
      <c r="J210" s="45">
        <f t="shared" si="17"/>
        <v>0</v>
      </c>
      <c r="K210" s="45">
        <f t="shared" si="17"/>
        <v>0</v>
      </c>
      <c r="L210" s="45">
        <f t="shared" si="17"/>
        <v>0</v>
      </c>
      <c r="M210" s="45">
        <f t="shared" si="17"/>
        <v>0</v>
      </c>
      <c r="N210" s="45">
        <f t="shared" si="17"/>
        <v>0</v>
      </c>
      <c r="O210" s="45">
        <f t="shared" si="17"/>
        <v>0</v>
      </c>
      <c r="P210" s="45">
        <f t="shared" si="17"/>
        <v>0</v>
      </c>
    </row>
    <row r="211" spans="1:16" hidden="1" outlineLevel="1" x14ac:dyDescent="0.25">
      <c r="B211" s="42" t="str">
        <f>IF(Investitionsplan!A104="Ja",Investitionsplan!E104,"")</f>
        <v/>
      </c>
      <c r="C211" s="43" t="str">
        <f>IF(Investitionsplan!A104="Ja",Investitionsplan!G104,"")</f>
        <v/>
      </c>
      <c r="D211" s="44" t="str">
        <f>IF(Investitionsplan!A104="Ja",Investitionsplan!V104,"")</f>
        <v/>
      </c>
      <c r="E211" s="89" t="str">
        <f>IF(Investitionsplan!A104="Ja",Investitionsplan!H104,"")</f>
        <v/>
      </c>
      <c r="F211" s="45">
        <f t="shared" si="16"/>
        <v>0</v>
      </c>
      <c r="G211" s="45">
        <f t="shared" si="17"/>
        <v>0</v>
      </c>
      <c r="H211" s="45">
        <f t="shared" si="17"/>
        <v>0</v>
      </c>
      <c r="I211" s="45">
        <f t="shared" si="17"/>
        <v>0</v>
      </c>
      <c r="J211" s="45">
        <f t="shared" si="17"/>
        <v>0</v>
      </c>
      <c r="K211" s="45">
        <f t="shared" si="17"/>
        <v>0</v>
      </c>
      <c r="L211" s="45">
        <f t="shared" si="17"/>
        <v>0</v>
      </c>
      <c r="M211" s="45">
        <f t="shared" si="17"/>
        <v>0</v>
      </c>
      <c r="N211" s="45">
        <f t="shared" si="17"/>
        <v>0</v>
      </c>
      <c r="O211" s="45">
        <f t="shared" si="17"/>
        <v>0</v>
      </c>
      <c r="P211" s="45">
        <f t="shared" si="17"/>
        <v>0</v>
      </c>
    </row>
    <row r="212" spans="1:16" hidden="1" outlineLevel="1" x14ac:dyDescent="0.25">
      <c r="B212" s="42" t="str">
        <f>IF(Investitionsplan!A105="Ja",Investitionsplan!E105,"")</f>
        <v/>
      </c>
      <c r="C212" s="43" t="str">
        <f>IF(Investitionsplan!A105="Ja",Investitionsplan!G105,"")</f>
        <v/>
      </c>
      <c r="D212" s="44" t="str">
        <f>IF(Investitionsplan!A105="Ja",Investitionsplan!V105,"")</f>
        <v/>
      </c>
      <c r="E212" s="89" t="str">
        <f>IF(Investitionsplan!A105="Ja",Investitionsplan!H105,"")</f>
        <v/>
      </c>
      <c r="F212" s="45">
        <f t="shared" si="16"/>
        <v>0</v>
      </c>
      <c r="G212" s="45">
        <f t="shared" si="17"/>
        <v>0</v>
      </c>
      <c r="H212" s="45">
        <f t="shared" si="17"/>
        <v>0</v>
      </c>
      <c r="I212" s="45">
        <f t="shared" si="17"/>
        <v>0</v>
      </c>
      <c r="J212" s="45">
        <f t="shared" si="17"/>
        <v>0</v>
      </c>
      <c r="K212" s="45">
        <f t="shared" si="17"/>
        <v>0</v>
      </c>
      <c r="L212" s="45">
        <f t="shared" si="17"/>
        <v>0</v>
      </c>
      <c r="M212" s="45">
        <f t="shared" si="17"/>
        <v>0</v>
      </c>
      <c r="N212" s="45">
        <f t="shared" si="17"/>
        <v>0</v>
      </c>
      <c r="O212" s="45">
        <f t="shared" si="17"/>
        <v>0</v>
      </c>
      <c r="P212" s="45">
        <f t="shared" si="17"/>
        <v>0</v>
      </c>
    </row>
    <row r="213" spans="1:16" hidden="1" outlineLevel="1" x14ac:dyDescent="0.25">
      <c r="B213" s="42" t="str">
        <f>IF(Investitionsplan!A106="Ja",Investitionsplan!E106,"")</f>
        <v/>
      </c>
      <c r="C213" s="43" t="str">
        <f>IF(Investitionsplan!A106="Ja",Investitionsplan!G106,"")</f>
        <v/>
      </c>
      <c r="D213" s="44" t="str">
        <f>IF(Investitionsplan!A106="Ja",Investitionsplan!V106,"")</f>
        <v/>
      </c>
      <c r="E213" s="89" t="str">
        <f>IF(Investitionsplan!A106="Ja",Investitionsplan!H106,"")</f>
        <v/>
      </c>
      <c r="F213" s="45">
        <f t="shared" si="16"/>
        <v>0</v>
      </c>
      <c r="G213" s="45">
        <f t="shared" si="17"/>
        <v>0</v>
      </c>
      <c r="H213" s="45">
        <f t="shared" si="17"/>
        <v>0</v>
      </c>
      <c r="I213" s="45">
        <f t="shared" si="17"/>
        <v>0</v>
      </c>
      <c r="J213" s="45">
        <f t="shared" si="17"/>
        <v>0</v>
      </c>
      <c r="K213" s="45">
        <f t="shared" si="17"/>
        <v>0</v>
      </c>
      <c r="L213" s="45">
        <f t="shared" si="17"/>
        <v>0</v>
      </c>
      <c r="M213" s="45">
        <f t="shared" si="17"/>
        <v>0</v>
      </c>
      <c r="N213" s="45">
        <f t="shared" si="17"/>
        <v>0</v>
      </c>
      <c r="O213" s="45">
        <f t="shared" si="17"/>
        <v>0</v>
      </c>
      <c r="P213" s="45">
        <f t="shared" si="17"/>
        <v>0</v>
      </c>
    </row>
    <row r="214" spans="1:16" ht="15" collapsed="1" thickBot="1" x14ac:dyDescent="0.3">
      <c r="B214" s="46"/>
      <c r="C214" s="46"/>
      <c r="D214" s="46"/>
      <c r="E214" s="46" t="s">
        <v>178</v>
      </c>
      <c r="F214" s="47">
        <f t="shared" ref="F214:P214" si="18">SUM(F114:F213)</f>
        <v>0</v>
      </c>
      <c r="G214" s="47">
        <f t="shared" si="18"/>
        <v>0</v>
      </c>
      <c r="H214" s="47">
        <f t="shared" si="18"/>
        <v>0</v>
      </c>
      <c r="I214" s="47">
        <f t="shared" si="18"/>
        <v>0</v>
      </c>
      <c r="J214" s="47">
        <f t="shared" si="18"/>
        <v>0</v>
      </c>
      <c r="K214" s="47">
        <f t="shared" si="18"/>
        <v>0</v>
      </c>
      <c r="L214" s="47">
        <f t="shared" si="18"/>
        <v>0</v>
      </c>
      <c r="M214" s="47">
        <f t="shared" si="18"/>
        <v>0</v>
      </c>
      <c r="N214" s="47">
        <f t="shared" si="18"/>
        <v>0</v>
      </c>
      <c r="O214" s="47">
        <f t="shared" si="18"/>
        <v>0</v>
      </c>
      <c r="P214" s="47">
        <f t="shared" si="18"/>
        <v>0</v>
      </c>
    </row>
    <row r="215" spans="1:16" ht="15" thickTop="1" x14ac:dyDescent="0.25"/>
    <row r="218" spans="1:16" x14ac:dyDescent="0.25">
      <c r="A218" s="55" t="s">
        <v>75</v>
      </c>
      <c r="B218" s="56"/>
      <c r="C218" s="57"/>
    </row>
    <row r="219" spans="1:16" x14ac:dyDescent="0.25">
      <c r="A219" s="33"/>
      <c r="B219" s="34" t="s">
        <v>180</v>
      </c>
      <c r="C219" s="34" t="s">
        <v>147</v>
      </c>
    </row>
    <row r="220" spans="1:16" x14ac:dyDescent="0.25">
      <c r="A220" s="35"/>
      <c r="B220" s="36" t="s">
        <v>181</v>
      </c>
      <c r="C220" s="36"/>
    </row>
    <row r="221" spans="1:16" x14ac:dyDescent="0.25">
      <c r="A221" s="35"/>
      <c r="B221" s="36" t="s">
        <v>182</v>
      </c>
      <c r="C221" s="36">
        <v>35</v>
      </c>
    </row>
    <row r="222" spans="1:16" x14ac:dyDescent="0.25">
      <c r="A222" s="35"/>
      <c r="B222" s="36" t="s">
        <v>183</v>
      </c>
      <c r="C222" s="36">
        <v>20</v>
      </c>
    </row>
    <row r="223" spans="1:16" x14ac:dyDescent="0.25">
      <c r="A223" s="35"/>
      <c r="B223" s="36" t="s">
        <v>184</v>
      </c>
      <c r="C223" s="36">
        <v>20</v>
      </c>
    </row>
    <row r="224" spans="1:16" x14ac:dyDescent="0.25">
      <c r="A224" s="35"/>
      <c r="B224" s="36" t="s">
        <v>253</v>
      </c>
      <c r="C224" s="36">
        <v>40</v>
      </c>
    </row>
    <row r="225" spans="1:3" x14ac:dyDescent="0.25">
      <c r="A225" s="35"/>
      <c r="B225" s="36" t="s">
        <v>185</v>
      </c>
      <c r="C225" s="36">
        <v>10</v>
      </c>
    </row>
    <row r="226" spans="1:3" x14ac:dyDescent="0.25">
      <c r="A226" s="35"/>
      <c r="B226" s="36" t="s">
        <v>186</v>
      </c>
      <c r="C226" s="36">
        <v>20</v>
      </c>
    </row>
    <row r="227" spans="1:3" x14ac:dyDescent="0.25">
      <c r="A227" s="35"/>
      <c r="B227" s="36" t="s">
        <v>187</v>
      </c>
      <c r="C227" s="36">
        <v>10</v>
      </c>
    </row>
    <row r="228" spans="1:3" x14ac:dyDescent="0.25">
      <c r="A228" s="35"/>
      <c r="B228" s="36" t="s">
        <v>188</v>
      </c>
      <c r="C228" s="36">
        <v>50</v>
      </c>
    </row>
    <row r="229" spans="1:3" x14ac:dyDescent="0.25">
      <c r="A229" s="35"/>
      <c r="B229" s="36" t="s">
        <v>189</v>
      </c>
      <c r="C229" s="36">
        <v>35</v>
      </c>
    </row>
    <row r="230" spans="1:3" x14ac:dyDescent="0.25">
      <c r="A230" s="35"/>
      <c r="B230" s="36" t="s">
        <v>190</v>
      </c>
      <c r="C230" s="37" t="s">
        <v>191</v>
      </c>
    </row>
    <row r="231" spans="1:3" x14ac:dyDescent="0.25">
      <c r="A231" s="35"/>
      <c r="B231" s="36" t="s">
        <v>192</v>
      </c>
      <c r="C231" s="36">
        <v>30</v>
      </c>
    </row>
    <row r="232" spans="1:3" x14ac:dyDescent="0.25">
      <c r="A232" s="35"/>
      <c r="B232" s="36" t="s">
        <v>193</v>
      </c>
      <c r="C232" s="37" t="s">
        <v>194</v>
      </c>
    </row>
    <row r="233" spans="1:3" x14ac:dyDescent="0.25">
      <c r="A233" s="35"/>
      <c r="B233" s="36" t="s">
        <v>195</v>
      </c>
      <c r="C233" s="36">
        <v>15</v>
      </c>
    </row>
    <row r="234" spans="1:3" ht="28.5" x14ac:dyDescent="0.25">
      <c r="A234" s="35"/>
      <c r="B234" s="38" t="s">
        <v>196</v>
      </c>
      <c r="C234" s="36">
        <v>15</v>
      </c>
    </row>
    <row r="235" spans="1:3" ht="28.5" x14ac:dyDescent="0.25">
      <c r="A235" s="35"/>
      <c r="B235" s="38" t="s">
        <v>197</v>
      </c>
      <c r="C235" s="36">
        <v>25</v>
      </c>
    </row>
    <row r="236" spans="1:3" x14ac:dyDescent="0.25">
      <c r="A236" s="35"/>
      <c r="B236" s="36" t="s">
        <v>198</v>
      </c>
      <c r="C236" s="36">
        <v>20</v>
      </c>
    </row>
    <row r="237" spans="1:3" x14ac:dyDescent="0.25">
      <c r="A237" s="35"/>
      <c r="B237" s="36" t="s">
        <v>199</v>
      </c>
      <c r="C237" s="36">
        <v>5</v>
      </c>
    </row>
    <row r="238" spans="1:3" x14ac:dyDescent="0.25">
      <c r="A238" s="35"/>
      <c r="B238" s="36" t="s">
        <v>200</v>
      </c>
      <c r="C238" s="36">
        <v>10</v>
      </c>
    </row>
    <row r="239" spans="1:3" x14ac:dyDescent="0.25">
      <c r="A239" s="35"/>
      <c r="B239" s="36" t="s">
        <v>252</v>
      </c>
      <c r="C239" s="37" t="s">
        <v>201</v>
      </c>
    </row>
    <row r="240" spans="1:3" x14ac:dyDescent="0.25">
      <c r="A240" s="35"/>
      <c r="B240" s="36" t="s">
        <v>202</v>
      </c>
      <c r="C240" s="37" t="s">
        <v>203</v>
      </c>
    </row>
    <row r="241" spans="1:3" x14ac:dyDescent="0.25">
      <c r="A241" s="35"/>
      <c r="B241" s="36" t="s">
        <v>204</v>
      </c>
      <c r="C241" s="36"/>
    </row>
    <row r="242" spans="1:3" x14ac:dyDescent="0.25">
      <c r="A242" s="35"/>
      <c r="B242" s="36" t="s">
        <v>205</v>
      </c>
      <c r="C242" s="36">
        <v>20</v>
      </c>
    </row>
    <row r="243" spans="1:3" x14ac:dyDescent="0.25">
      <c r="A243" s="35"/>
      <c r="B243" s="36" t="s">
        <v>206</v>
      </c>
      <c r="C243" s="36"/>
    </row>
    <row r="244" spans="1:3" x14ac:dyDescent="0.25">
      <c r="A244" s="35"/>
      <c r="B244" s="36" t="s">
        <v>207</v>
      </c>
      <c r="C244" s="36"/>
    </row>
    <row r="245" spans="1:3" x14ac:dyDescent="0.25">
      <c r="A245" s="35"/>
      <c r="B245" s="36" t="s">
        <v>208</v>
      </c>
      <c r="C245" s="36"/>
    </row>
    <row r="246" spans="1:3" x14ac:dyDescent="0.25">
      <c r="A246" s="35"/>
      <c r="B246" s="36" t="s">
        <v>209</v>
      </c>
      <c r="C246" s="36"/>
    </row>
    <row r="247" spans="1:3" x14ac:dyDescent="0.25">
      <c r="A247" s="35"/>
      <c r="B247" s="36" t="s">
        <v>255</v>
      </c>
      <c r="C247" s="36"/>
    </row>
    <row r="248" spans="1:3" x14ac:dyDescent="0.25">
      <c r="B248" s="36" t="s">
        <v>240</v>
      </c>
      <c r="C248" s="36">
        <v>1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8D41-CFC0-438F-8EE6-D28E963C1320}">
  <sheetPr codeName="Tabelle2">
    <tabColor theme="9" tint="0.59999389629810485"/>
    <pageSetUpPr fitToPage="1"/>
  </sheetPr>
  <dimension ref="A1:O163"/>
  <sheetViews>
    <sheetView showGridLines="0" zoomScale="80" zoomScaleNormal="80" workbookViewId="0">
      <pane ySplit="5" topLeftCell="A9" activePane="bottomLeft" state="frozen"/>
      <selection pane="bottomLeft" activeCell="A6" sqref="A6"/>
    </sheetView>
  </sheetViews>
  <sheetFormatPr baseColWidth="10" defaultColWidth="11" defaultRowHeight="14.25" x14ac:dyDescent="0.25"/>
  <cols>
    <col min="1" max="1" width="10.875" style="1" customWidth="1"/>
    <col min="2" max="2" width="47.875" style="1" customWidth="1"/>
    <col min="3" max="16384" width="11" style="1"/>
  </cols>
  <sheetData>
    <row r="1" spans="1:13" ht="25.5" x14ac:dyDescent="0.5">
      <c r="A1" s="2" t="s">
        <v>141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C4" s="13">
        <f>Ausgangslage!I7-1</f>
        <v>2026</v>
      </c>
      <c r="D4" s="13">
        <f>C4+1</f>
        <v>2027</v>
      </c>
      <c r="E4" s="13">
        <f t="shared" ref="E4:M4" si="0">D4+1</f>
        <v>2028</v>
      </c>
      <c r="F4" s="13">
        <f t="shared" si="0"/>
        <v>2029</v>
      </c>
      <c r="G4" s="13">
        <f t="shared" si="0"/>
        <v>2030</v>
      </c>
      <c r="H4" s="13">
        <f t="shared" si="0"/>
        <v>2031</v>
      </c>
      <c r="I4" s="13">
        <f t="shared" si="0"/>
        <v>2032</v>
      </c>
      <c r="J4" s="13">
        <f t="shared" si="0"/>
        <v>2033</v>
      </c>
      <c r="K4" s="13">
        <f t="shared" si="0"/>
        <v>2034</v>
      </c>
      <c r="L4" s="13">
        <f t="shared" si="0"/>
        <v>2035</v>
      </c>
      <c r="M4" s="13">
        <f t="shared" si="0"/>
        <v>2036</v>
      </c>
    </row>
    <row r="5" spans="1:13" x14ac:dyDescent="0.25">
      <c r="A5" s="117"/>
      <c r="C5" s="13" t="s">
        <v>236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</row>
    <row r="6" spans="1:13" x14ac:dyDescent="0.25">
      <c r="A6" s="118" t="s">
        <v>27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</row>
    <row r="7" spans="1:13" x14ac:dyDescent="0.25">
      <c r="A7" s="119" t="s">
        <v>16</v>
      </c>
      <c r="B7" s="120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x14ac:dyDescent="0.25">
      <c r="A8" s="121" t="s">
        <v>21</v>
      </c>
      <c r="B8" s="12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7.5" customHeight="1" x14ac:dyDescent="0.25">
      <c r="A9" s="123"/>
      <c r="B9" s="124"/>
    </row>
    <row r="10" spans="1:13" ht="14.25" customHeight="1" x14ac:dyDescent="0.25">
      <c r="A10" s="125" t="s">
        <v>25</v>
      </c>
      <c r="B10" s="10"/>
      <c r="C10" s="24"/>
      <c r="D10" s="66"/>
      <c r="E10" s="66"/>
      <c r="F10" s="66"/>
      <c r="G10" s="66"/>
      <c r="H10" s="66"/>
      <c r="I10" s="66"/>
      <c r="J10" s="66"/>
      <c r="K10" s="66"/>
      <c r="L10" s="66"/>
      <c r="M10" s="66"/>
    </row>
    <row r="11" spans="1:13" ht="14.25" customHeight="1" x14ac:dyDescent="0.25">
      <c r="A11" s="125" t="s">
        <v>26</v>
      </c>
      <c r="B11" s="10"/>
      <c r="C11" s="24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4.25" customHeight="1" x14ac:dyDescent="0.25">
      <c r="A12" s="123"/>
      <c r="B12" s="124"/>
    </row>
    <row r="13" spans="1:13" ht="14.25" customHeight="1" x14ac:dyDescent="0.25">
      <c r="A13" s="118" t="s">
        <v>13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13" ht="14.25" customHeight="1" x14ac:dyDescent="0.25">
      <c r="A14" s="126"/>
      <c r="B14" s="127" t="s">
        <v>269</v>
      </c>
      <c r="C14" s="105">
        <f>Übersicht!B9</f>
        <v>0</v>
      </c>
      <c r="D14" s="105">
        <f>Übersicht!C9</f>
        <v>0</v>
      </c>
      <c r="E14" s="105">
        <f>Übersicht!D9</f>
        <v>0</v>
      </c>
      <c r="F14" s="105">
        <f>Übersicht!E9</f>
        <v>0</v>
      </c>
      <c r="G14" s="105">
        <f>Übersicht!F9</f>
        <v>0</v>
      </c>
      <c r="H14" s="105">
        <f>Übersicht!G9</f>
        <v>0</v>
      </c>
      <c r="I14" s="105">
        <f>Übersicht!H9</f>
        <v>0</v>
      </c>
      <c r="J14" s="105">
        <f>Übersicht!I9</f>
        <v>0</v>
      </c>
      <c r="K14" s="105">
        <f>Übersicht!J9</f>
        <v>0</v>
      </c>
      <c r="L14" s="105">
        <f>Übersicht!K9</f>
        <v>0</v>
      </c>
      <c r="M14" s="105">
        <f>Übersicht!L9</f>
        <v>0</v>
      </c>
    </row>
    <row r="15" spans="1:13" x14ac:dyDescent="0.25">
      <c r="A15" s="128" t="s">
        <v>22</v>
      </c>
      <c r="B15" s="129"/>
      <c r="C15" s="24"/>
      <c r="D15" s="24"/>
      <c r="E15" s="66"/>
      <c r="F15" s="66"/>
      <c r="G15" s="66"/>
      <c r="H15" s="66"/>
      <c r="I15" s="66"/>
      <c r="J15" s="66"/>
      <c r="K15" s="66"/>
      <c r="L15" s="66"/>
      <c r="M15" s="66"/>
    </row>
    <row r="16" spans="1:13" x14ac:dyDescent="0.25">
      <c r="A16" s="121">
        <v>30</v>
      </c>
      <c r="B16" s="130" t="s">
        <v>104</v>
      </c>
      <c r="C16" s="64"/>
      <c r="D16" s="64"/>
      <c r="E16" s="91">
        <f t="shared" ref="E16:M16" si="1">D16*E15+D16</f>
        <v>0</v>
      </c>
      <c r="F16" s="91">
        <f t="shared" si="1"/>
        <v>0</v>
      </c>
      <c r="G16" s="91">
        <f t="shared" si="1"/>
        <v>0</v>
      </c>
      <c r="H16" s="91">
        <f t="shared" si="1"/>
        <v>0</v>
      </c>
      <c r="I16" s="91">
        <f t="shared" si="1"/>
        <v>0</v>
      </c>
      <c r="J16" s="91">
        <f t="shared" si="1"/>
        <v>0</v>
      </c>
      <c r="K16" s="91">
        <f t="shared" si="1"/>
        <v>0</v>
      </c>
      <c r="L16" s="91">
        <f t="shared" si="1"/>
        <v>0</v>
      </c>
      <c r="M16" s="91">
        <f t="shared" si="1"/>
        <v>0</v>
      </c>
    </row>
    <row r="17" spans="1:13" ht="7.5" customHeight="1" x14ac:dyDescent="0.25">
      <c r="A17" s="123"/>
      <c r="B17" s="113"/>
    </row>
    <row r="18" spans="1:13" x14ac:dyDescent="0.25">
      <c r="A18" s="131" t="s">
        <v>23</v>
      </c>
      <c r="B18" s="132"/>
      <c r="C18" s="24"/>
      <c r="D18" s="24"/>
      <c r="E18" s="66"/>
      <c r="F18" s="66"/>
      <c r="G18" s="66"/>
      <c r="H18" s="66"/>
      <c r="I18" s="66"/>
      <c r="J18" s="66"/>
      <c r="K18" s="66"/>
      <c r="L18" s="66"/>
      <c r="M18" s="66"/>
    </row>
    <row r="19" spans="1:13" x14ac:dyDescent="0.25">
      <c r="A19" s="119">
        <v>31</v>
      </c>
      <c r="B19" s="133" t="s">
        <v>176</v>
      </c>
      <c r="C19" s="64"/>
      <c r="D19" s="64"/>
      <c r="E19" s="91">
        <f t="shared" ref="E19" si="2">D19*E18+D19</f>
        <v>0</v>
      </c>
      <c r="F19" s="91">
        <f t="shared" ref="F19" si="3">E19*F18+E19</f>
        <v>0</v>
      </c>
      <c r="G19" s="91">
        <f t="shared" ref="G19" si="4">F19*G18+F19</f>
        <v>0</v>
      </c>
      <c r="H19" s="91">
        <f t="shared" ref="H19" si="5">G19*H18+G19</f>
        <v>0</v>
      </c>
      <c r="I19" s="91">
        <f t="shared" ref="I19" si="6">H19*I18+H19</f>
        <v>0</v>
      </c>
      <c r="J19" s="91">
        <f t="shared" ref="J19" si="7">I19*J18+I19</f>
        <v>0</v>
      </c>
      <c r="K19" s="91">
        <f t="shared" ref="K19" si="8">J19*K18+J19</f>
        <v>0</v>
      </c>
      <c r="L19" s="91">
        <f t="shared" ref="L19" si="9">K19*L18+K19</f>
        <v>0</v>
      </c>
      <c r="M19" s="91">
        <f t="shared" ref="M19" si="10">L19*M18+L19</f>
        <v>0</v>
      </c>
    </row>
    <row r="20" spans="1:13" ht="14.25" customHeight="1" x14ac:dyDescent="0.25">
      <c r="A20" s="134">
        <v>33</v>
      </c>
      <c r="B20" s="135" t="s">
        <v>267</v>
      </c>
      <c r="C20" s="62">
        <f>Investitionsplan!K111</f>
        <v>0</v>
      </c>
      <c r="D20" s="62">
        <f>Investitionsplan!L111</f>
        <v>0</v>
      </c>
      <c r="E20" s="62">
        <f>Investitionsplan!M111</f>
        <v>0</v>
      </c>
      <c r="F20" s="62">
        <f>Investitionsplan!N111</f>
        <v>0</v>
      </c>
      <c r="G20" s="62">
        <f>Investitionsplan!O111</f>
        <v>0</v>
      </c>
      <c r="H20" s="62">
        <f>Investitionsplan!P111</f>
        <v>0</v>
      </c>
      <c r="I20" s="62">
        <f>Investitionsplan!Q111</f>
        <v>0</v>
      </c>
      <c r="J20" s="62">
        <f>Investitionsplan!R111</f>
        <v>0</v>
      </c>
      <c r="K20" s="62">
        <f>Investitionsplan!S111</f>
        <v>0</v>
      </c>
      <c r="L20" s="62">
        <f>Investitionsplan!T111</f>
        <v>0</v>
      </c>
      <c r="M20" s="62">
        <f>Investitionsplan!U111</f>
        <v>0</v>
      </c>
    </row>
    <row r="21" spans="1:13" ht="14.25" customHeight="1" x14ac:dyDescent="0.25">
      <c r="A21" s="134">
        <v>34</v>
      </c>
      <c r="B21" s="135" t="s">
        <v>268</v>
      </c>
      <c r="C21" s="64"/>
      <c r="D21" s="64"/>
      <c r="E21" s="62">
        <f>$D$21+SUMIF('Plan Erfolgsrechnung'!$A$74:$A$162,34,'Plan Erfolgsrechnung'!E$74:E$162)+'Schulden &amp; Zinsen'!E28+'Schulden &amp; Zinsen'!E63+'Schulden &amp; Zinsen'!E72</f>
        <v>0</v>
      </c>
      <c r="F21" s="62">
        <f>$D$21+SUMIF('Plan Erfolgsrechnung'!$A$74:$A$162,34,'Plan Erfolgsrechnung'!F$74:F$162)+'Schulden &amp; Zinsen'!F28+'Schulden &amp; Zinsen'!F63+'Schulden &amp; Zinsen'!F72</f>
        <v>0</v>
      </c>
      <c r="G21" s="62">
        <f>$D$21+SUMIF('Plan Erfolgsrechnung'!$A$74:$A$162,34,'Plan Erfolgsrechnung'!G$74:G$162)+'Schulden &amp; Zinsen'!G28+'Schulden &amp; Zinsen'!G63+'Schulden &amp; Zinsen'!G72</f>
        <v>0</v>
      </c>
      <c r="H21" s="62">
        <f>$D$21+SUMIF('Plan Erfolgsrechnung'!$A$74:$A$162,34,'Plan Erfolgsrechnung'!H$74:H$162)+'Schulden &amp; Zinsen'!H28+'Schulden &amp; Zinsen'!H63+'Schulden &amp; Zinsen'!H72</f>
        <v>0</v>
      </c>
      <c r="I21" s="62">
        <f>$D$21+SUMIF('Plan Erfolgsrechnung'!$A$74:$A$162,34,'Plan Erfolgsrechnung'!I$74:I$162)+'Schulden &amp; Zinsen'!I28+'Schulden &amp; Zinsen'!I63+'Schulden &amp; Zinsen'!I72</f>
        <v>0</v>
      </c>
      <c r="J21" s="62">
        <f>$D$21+SUMIF('Plan Erfolgsrechnung'!$A$74:$A$162,34,'Plan Erfolgsrechnung'!J$74:J$162)+'Schulden &amp; Zinsen'!J28+'Schulden &amp; Zinsen'!J63+'Schulden &amp; Zinsen'!J72</f>
        <v>0</v>
      </c>
      <c r="K21" s="62">
        <f>$D$21+SUMIF('Plan Erfolgsrechnung'!$A$74:$A$162,34,'Plan Erfolgsrechnung'!K$74:K$162)+'Schulden &amp; Zinsen'!K28+'Schulden &amp; Zinsen'!K63+'Schulden &amp; Zinsen'!K72</f>
        <v>0</v>
      </c>
      <c r="L21" s="62">
        <f>$D$21+SUMIF('Plan Erfolgsrechnung'!$A$74:$A$162,34,'Plan Erfolgsrechnung'!L$74:L$162)+'Schulden &amp; Zinsen'!L28+'Schulden &amp; Zinsen'!L63+'Schulden &amp; Zinsen'!L72</f>
        <v>0</v>
      </c>
      <c r="M21" s="62">
        <f>$D$21+SUMIF('Plan Erfolgsrechnung'!$A$74:$A$162,34,'Plan Erfolgsrechnung'!M$74:M$162)+'Schulden &amp; Zinsen'!M28+'Schulden &amp; Zinsen'!M63+'Schulden &amp; Zinsen'!M72</f>
        <v>0</v>
      </c>
    </row>
    <row r="22" spans="1:13" ht="14.25" customHeight="1" x14ac:dyDescent="0.25">
      <c r="A22" s="125">
        <v>35</v>
      </c>
      <c r="B22" s="136" t="s">
        <v>107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3" ht="14.25" customHeight="1" x14ac:dyDescent="0.25">
      <c r="A23" s="137">
        <v>350</v>
      </c>
      <c r="B23" s="138" t="s">
        <v>214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</row>
    <row r="24" spans="1:13" ht="7.5" customHeight="1" x14ac:dyDescent="0.25">
      <c r="A24" s="117"/>
      <c r="D24" s="124"/>
      <c r="E24" s="139"/>
      <c r="F24" s="139"/>
    </row>
    <row r="25" spans="1:13" x14ac:dyDescent="0.25">
      <c r="A25" s="140" t="s">
        <v>256</v>
      </c>
      <c r="B25" s="141"/>
      <c r="C25" s="24"/>
      <c r="D25" s="24"/>
      <c r="E25" s="66"/>
      <c r="F25" s="66"/>
      <c r="G25" s="66"/>
      <c r="H25" s="66"/>
      <c r="I25" s="66"/>
      <c r="J25" s="66"/>
      <c r="K25" s="66"/>
      <c r="L25" s="66"/>
      <c r="M25" s="66"/>
    </row>
    <row r="26" spans="1:13" x14ac:dyDescent="0.25">
      <c r="A26" s="125">
        <v>36</v>
      </c>
      <c r="B26" s="136" t="s">
        <v>257</v>
      </c>
      <c r="C26" s="64"/>
      <c r="D26" s="64"/>
      <c r="E26" s="91">
        <f t="shared" ref="E26" si="11">D26*E25+D26</f>
        <v>0</v>
      </c>
      <c r="F26" s="91">
        <f t="shared" ref="F26" si="12">E26*F25+E26</f>
        <v>0</v>
      </c>
      <c r="G26" s="91">
        <f t="shared" ref="G26" si="13">F26*G25+F26</f>
        <v>0</v>
      </c>
      <c r="H26" s="91">
        <f t="shared" ref="H26" si="14">G26*H25+G26</f>
        <v>0</v>
      </c>
      <c r="I26" s="91">
        <f t="shared" ref="I26" si="15">H26*I25+H26</f>
        <v>0</v>
      </c>
      <c r="J26" s="91">
        <f t="shared" ref="J26" si="16">I26*J25+I26</f>
        <v>0</v>
      </c>
      <c r="K26" s="91">
        <f t="shared" ref="K26" si="17">J26*K25+J26</f>
        <v>0</v>
      </c>
      <c r="L26" s="91">
        <f t="shared" ref="L26" si="18">K26*L25+K26</f>
        <v>0</v>
      </c>
      <c r="M26" s="91">
        <f t="shared" ref="M26" si="19">L26*M25+L26</f>
        <v>0</v>
      </c>
    </row>
    <row r="27" spans="1:13" x14ac:dyDescent="0.25">
      <c r="A27" s="142">
        <v>366</v>
      </c>
      <c r="B27" s="135" t="s">
        <v>267</v>
      </c>
      <c r="C27" s="62">
        <f>Investitionsplan!K115</f>
        <v>0</v>
      </c>
      <c r="D27" s="62">
        <f>Investitionsplan!L115</f>
        <v>0</v>
      </c>
      <c r="E27" s="62">
        <f>Investitionsplan!M115</f>
        <v>0</v>
      </c>
      <c r="F27" s="62">
        <f>Investitionsplan!N115</f>
        <v>0</v>
      </c>
      <c r="G27" s="62">
        <f>Investitionsplan!O115</f>
        <v>0</v>
      </c>
      <c r="H27" s="62">
        <f>Investitionsplan!P115</f>
        <v>0</v>
      </c>
      <c r="I27" s="62">
        <f>Investitionsplan!Q115</f>
        <v>0</v>
      </c>
      <c r="J27" s="62">
        <f>Investitionsplan!R115</f>
        <v>0</v>
      </c>
      <c r="K27" s="62">
        <f>Investitionsplan!S115</f>
        <v>0</v>
      </c>
      <c r="L27" s="62">
        <f>Investitionsplan!T115</f>
        <v>0</v>
      </c>
      <c r="M27" s="62">
        <f>Investitionsplan!U115</f>
        <v>0</v>
      </c>
    </row>
    <row r="28" spans="1:13" ht="14.25" customHeight="1" x14ac:dyDescent="0.25">
      <c r="A28" s="117"/>
      <c r="D28" s="124"/>
      <c r="E28" s="139"/>
      <c r="F28" s="139"/>
    </row>
    <row r="29" spans="1:13" ht="14.25" customHeight="1" x14ac:dyDescent="0.25">
      <c r="A29" s="118" t="s">
        <v>110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  <row r="30" spans="1:13" ht="14.25" customHeight="1" x14ac:dyDescent="0.25">
      <c r="A30" s="143"/>
      <c r="B30" s="127" t="s">
        <v>269</v>
      </c>
      <c r="C30" s="105">
        <f>Übersicht!B17</f>
        <v>0</v>
      </c>
      <c r="D30" s="105">
        <f>Übersicht!C17</f>
        <v>0</v>
      </c>
      <c r="E30" s="105">
        <f>Übersicht!D17</f>
        <v>0</v>
      </c>
      <c r="F30" s="105">
        <f>Übersicht!E17</f>
        <v>0</v>
      </c>
      <c r="G30" s="105">
        <f>Übersicht!F17</f>
        <v>0</v>
      </c>
      <c r="H30" s="105">
        <f>Übersicht!G17</f>
        <v>0</v>
      </c>
      <c r="I30" s="105">
        <f>Übersicht!H17</f>
        <v>0</v>
      </c>
      <c r="J30" s="105">
        <f>Übersicht!I17</f>
        <v>0</v>
      </c>
      <c r="K30" s="105">
        <f>Übersicht!J17</f>
        <v>0</v>
      </c>
      <c r="L30" s="105">
        <f>Übersicht!K17</f>
        <v>0</v>
      </c>
      <c r="M30" s="105">
        <f>Übersicht!L17</f>
        <v>0</v>
      </c>
    </row>
    <row r="31" spans="1:13" ht="14.25" customHeight="1" x14ac:dyDescent="0.25">
      <c r="A31" s="125">
        <v>41</v>
      </c>
      <c r="B31" s="10" t="s">
        <v>114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3" ht="7.5" customHeight="1" x14ac:dyDescent="0.25">
      <c r="A32" s="117"/>
      <c r="D32" s="124"/>
      <c r="E32" s="139"/>
      <c r="F32" s="139"/>
    </row>
    <row r="33" spans="1:15" x14ac:dyDescent="0.25">
      <c r="A33" s="140" t="s">
        <v>24</v>
      </c>
      <c r="B33" s="141"/>
      <c r="C33" s="24"/>
      <c r="D33" s="24"/>
      <c r="E33" s="66"/>
      <c r="F33" s="66"/>
      <c r="G33" s="66"/>
      <c r="H33" s="66"/>
      <c r="I33" s="66"/>
      <c r="J33" s="66"/>
      <c r="K33" s="66"/>
      <c r="L33" s="66"/>
      <c r="M33" s="66"/>
    </row>
    <row r="34" spans="1:15" x14ac:dyDescent="0.25">
      <c r="A34" s="125">
        <v>42</v>
      </c>
      <c r="B34" s="10" t="s">
        <v>115</v>
      </c>
      <c r="C34" s="64"/>
      <c r="D34" s="64"/>
      <c r="E34" s="91">
        <f t="shared" ref="E34" si="20">D34*E33+D34</f>
        <v>0</v>
      </c>
      <c r="F34" s="91">
        <f t="shared" ref="F34" si="21">E34*F33+E34</f>
        <v>0</v>
      </c>
      <c r="G34" s="91">
        <f t="shared" ref="G34" si="22">F34*G33+F34</f>
        <v>0</v>
      </c>
      <c r="H34" s="91">
        <f t="shared" ref="H34" si="23">G34*H33+G34</f>
        <v>0</v>
      </c>
      <c r="I34" s="91">
        <f t="shared" ref="I34" si="24">H34*I33+H34</f>
        <v>0</v>
      </c>
      <c r="J34" s="91">
        <f t="shared" ref="J34" si="25">I34*J33+I34</f>
        <v>0</v>
      </c>
      <c r="K34" s="91">
        <f t="shared" ref="K34" si="26">J34*K33+J34</f>
        <v>0</v>
      </c>
      <c r="L34" s="91">
        <f t="shared" ref="L34" si="27">K34*L33+K34</f>
        <v>0</v>
      </c>
      <c r="M34" s="91">
        <f t="shared" ref="M34" si="28">L34*M33+L34</f>
        <v>0</v>
      </c>
    </row>
    <row r="35" spans="1:15" ht="14.25" customHeight="1" x14ac:dyDescent="0.25">
      <c r="A35" s="119">
        <v>43</v>
      </c>
      <c r="B35" s="144" t="s">
        <v>175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1:15" ht="14.25" customHeight="1" x14ac:dyDescent="0.25">
      <c r="A36" s="134">
        <v>44</v>
      </c>
      <c r="B36" s="135" t="s">
        <v>270</v>
      </c>
      <c r="C36" s="64"/>
      <c r="D36" s="64"/>
      <c r="E36" s="62">
        <f>$D$36-SUMIF('Plan Erfolgsrechnung'!$A$74:$A$162,44,'Plan Erfolgsrechnung'!E$74:E$162)+'Schulden &amp; Zinsen'!E41+'Schulden &amp; Zinsen'!E53+'Schulden &amp; Zinsen'!E74</f>
        <v>0</v>
      </c>
      <c r="F36" s="62">
        <f>$D$36-SUMIF('Plan Erfolgsrechnung'!$A$74:$A$162,44,'Plan Erfolgsrechnung'!F$74:F$162)+'Schulden &amp; Zinsen'!F41+'Schulden &amp; Zinsen'!F53+'Schulden &amp; Zinsen'!F74</f>
        <v>0</v>
      </c>
      <c r="G36" s="62">
        <f>$D$36-SUMIF('Plan Erfolgsrechnung'!$A$74:$A$162,44,'Plan Erfolgsrechnung'!G$74:G$162)+'Schulden &amp; Zinsen'!G41+'Schulden &amp; Zinsen'!G53+'Schulden &amp; Zinsen'!G74</f>
        <v>0</v>
      </c>
      <c r="H36" s="62">
        <f>$D$36-SUMIF('Plan Erfolgsrechnung'!$A$74:$A$162,44,'Plan Erfolgsrechnung'!H$74:H$162)+'Schulden &amp; Zinsen'!H41+'Schulden &amp; Zinsen'!H53+'Schulden &amp; Zinsen'!H74</f>
        <v>0</v>
      </c>
      <c r="I36" s="62">
        <f>$D$36-SUMIF('Plan Erfolgsrechnung'!$A$74:$A$162,44,'Plan Erfolgsrechnung'!I$74:I$162)+'Schulden &amp; Zinsen'!I41+'Schulden &amp; Zinsen'!I53+'Schulden &amp; Zinsen'!I74</f>
        <v>0</v>
      </c>
      <c r="J36" s="62">
        <f>$D$36-SUMIF('Plan Erfolgsrechnung'!$A$74:$A$162,44,'Plan Erfolgsrechnung'!J$74:J$162)+'Schulden &amp; Zinsen'!J41+'Schulden &amp; Zinsen'!J53+'Schulden &amp; Zinsen'!J74</f>
        <v>0</v>
      </c>
      <c r="K36" s="62">
        <f>$D$36-SUMIF('Plan Erfolgsrechnung'!$A$74:$A$162,44,'Plan Erfolgsrechnung'!K$74:K$162)+'Schulden &amp; Zinsen'!K41+'Schulden &amp; Zinsen'!K53+'Schulden &amp; Zinsen'!K74</f>
        <v>0</v>
      </c>
      <c r="L36" s="62">
        <f>$D$36-SUMIF('Plan Erfolgsrechnung'!$A$74:$A$162,44,'Plan Erfolgsrechnung'!L$74:L$162)+'Schulden &amp; Zinsen'!L41+'Schulden &amp; Zinsen'!L53+'Schulden &amp; Zinsen'!L74</f>
        <v>0</v>
      </c>
      <c r="M36" s="62">
        <f>$D$36-SUMIF('Plan Erfolgsrechnung'!$A$74:$A$162,44,'Plan Erfolgsrechnung'!M$74:M$162)+'Schulden &amp; Zinsen'!M41+'Schulden &amp; Zinsen'!M53+'Schulden &amp; Zinsen'!M74</f>
        <v>0</v>
      </c>
    </row>
    <row r="37" spans="1:15" ht="14.25" customHeight="1" x14ac:dyDescent="0.25">
      <c r="A37" s="119">
        <v>45</v>
      </c>
      <c r="B37" s="144" t="s">
        <v>117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5" ht="14.25" customHeight="1" x14ac:dyDescent="0.25">
      <c r="A38" s="137">
        <v>450</v>
      </c>
      <c r="B38" s="138" t="s">
        <v>215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</row>
    <row r="39" spans="1:15" ht="7.5" customHeight="1" x14ac:dyDescent="0.25">
      <c r="A39" s="117"/>
    </row>
    <row r="40" spans="1:15" x14ac:dyDescent="0.25">
      <c r="A40" s="131" t="s">
        <v>258</v>
      </c>
      <c r="B40" s="132"/>
      <c r="C40" s="24"/>
      <c r="D40" s="24"/>
      <c r="E40" s="66"/>
      <c r="F40" s="66"/>
      <c r="G40" s="66"/>
      <c r="H40" s="66"/>
      <c r="I40" s="66"/>
      <c r="J40" s="66"/>
      <c r="K40" s="66"/>
      <c r="L40" s="66"/>
      <c r="M40" s="66"/>
    </row>
    <row r="41" spans="1:15" x14ac:dyDescent="0.25">
      <c r="A41" s="119">
        <v>46</v>
      </c>
      <c r="B41" s="144" t="s">
        <v>259</v>
      </c>
      <c r="C41" s="64"/>
      <c r="D41" s="64"/>
      <c r="E41" s="91">
        <f t="shared" ref="E41" si="29">D41*E40+D41</f>
        <v>0</v>
      </c>
      <c r="F41" s="91">
        <f t="shared" ref="F41" si="30">E41*F40+E41</f>
        <v>0</v>
      </c>
      <c r="G41" s="91">
        <f t="shared" ref="G41" si="31">F41*G40+F41</f>
        <v>0</v>
      </c>
      <c r="H41" s="91">
        <f t="shared" ref="H41" si="32">G41*H40+G41</f>
        <v>0</v>
      </c>
      <c r="I41" s="91">
        <f t="shared" ref="I41" si="33">H41*I40+H41</f>
        <v>0</v>
      </c>
      <c r="J41" s="91">
        <f t="shared" ref="J41" si="34">I41*J40+I41</f>
        <v>0</v>
      </c>
      <c r="K41" s="91">
        <f t="shared" ref="K41" si="35">J41*K40+J41</f>
        <v>0</v>
      </c>
      <c r="L41" s="91">
        <f t="shared" ref="L41" si="36">K41*L40+K41</f>
        <v>0</v>
      </c>
      <c r="M41" s="91">
        <f t="shared" ref="M41" si="37">L41*M40+L41</f>
        <v>0</v>
      </c>
    </row>
    <row r="43" spans="1:15" x14ac:dyDescent="0.25">
      <c r="A43" s="7" t="s">
        <v>46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5" x14ac:dyDescent="0.25">
      <c r="A44" s="83" t="s">
        <v>38</v>
      </c>
      <c r="B44" s="9" t="s">
        <v>39</v>
      </c>
      <c r="C44" s="77"/>
      <c r="D44" s="77"/>
      <c r="E44" s="76">
        <f t="shared" ref="E44:M44" si="38">IF(OR(D44=0,D47=0),0,(D44*(E45+E46+E47-D47)+D44))</f>
        <v>0</v>
      </c>
      <c r="F44" s="76">
        <f t="shared" si="38"/>
        <v>0</v>
      </c>
      <c r="G44" s="76">
        <f t="shared" si="38"/>
        <v>0</v>
      </c>
      <c r="H44" s="76">
        <f t="shared" si="38"/>
        <v>0</v>
      </c>
      <c r="I44" s="76">
        <f t="shared" si="38"/>
        <v>0</v>
      </c>
      <c r="J44" s="76">
        <f t="shared" si="38"/>
        <v>0</v>
      </c>
      <c r="K44" s="76">
        <f t="shared" si="38"/>
        <v>0</v>
      </c>
      <c r="L44" s="76">
        <f t="shared" si="38"/>
        <v>0</v>
      </c>
      <c r="M44" s="76">
        <f t="shared" si="38"/>
        <v>0</v>
      </c>
    </row>
    <row r="45" spans="1:15" x14ac:dyDescent="0.25">
      <c r="A45" s="83"/>
      <c r="B45" s="9" t="s">
        <v>40</v>
      </c>
      <c r="C45" s="24"/>
      <c r="D45" s="24"/>
      <c r="E45" s="67"/>
      <c r="F45" s="67"/>
      <c r="G45" s="67"/>
      <c r="H45" s="67"/>
      <c r="I45" s="67"/>
      <c r="J45" s="67"/>
      <c r="K45" s="67"/>
      <c r="L45" s="67"/>
      <c r="M45" s="67"/>
      <c r="O45" s="145"/>
    </row>
    <row r="46" spans="1:15" x14ac:dyDescent="0.25">
      <c r="A46" s="83"/>
      <c r="B46" s="9" t="s">
        <v>41</v>
      </c>
      <c r="C46" s="24"/>
      <c r="D46" s="60" t="e">
        <f t="shared" ref="D46:M46" si="39">D7/C7-1</f>
        <v>#DIV/0!</v>
      </c>
      <c r="E46" s="60" t="e">
        <f t="shared" si="39"/>
        <v>#DIV/0!</v>
      </c>
      <c r="F46" s="60" t="e">
        <f t="shared" si="39"/>
        <v>#DIV/0!</v>
      </c>
      <c r="G46" s="60" t="e">
        <f t="shared" si="39"/>
        <v>#DIV/0!</v>
      </c>
      <c r="H46" s="60" t="e">
        <f t="shared" si="39"/>
        <v>#DIV/0!</v>
      </c>
      <c r="I46" s="60" t="e">
        <f t="shared" si="39"/>
        <v>#DIV/0!</v>
      </c>
      <c r="J46" s="60" t="e">
        <f t="shared" si="39"/>
        <v>#DIV/0!</v>
      </c>
      <c r="K46" s="60" t="e">
        <f t="shared" si="39"/>
        <v>#DIV/0!</v>
      </c>
      <c r="L46" s="60" t="e">
        <f t="shared" si="39"/>
        <v>#DIV/0!</v>
      </c>
      <c r="M46" s="60" t="e">
        <f t="shared" si="39"/>
        <v>#DIV/0!</v>
      </c>
    </row>
    <row r="47" spans="1:15" x14ac:dyDescent="0.25">
      <c r="A47" s="83"/>
      <c r="B47" s="9" t="s">
        <v>21</v>
      </c>
      <c r="C47" s="61">
        <f t="shared" ref="C47:M47" si="40">C8</f>
        <v>0</v>
      </c>
      <c r="D47" s="61">
        <f t="shared" si="40"/>
        <v>0</v>
      </c>
      <c r="E47" s="61">
        <f t="shared" si="40"/>
        <v>0</v>
      </c>
      <c r="F47" s="61">
        <f t="shared" si="40"/>
        <v>0</v>
      </c>
      <c r="G47" s="61">
        <f t="shared" si="40"/>
        <v>0</v>
      </c>
      <c r="H47" s="61">
        <f t="shared" si="40"/>
        <v>0</v>
      </c>
      <c r="I47" s="61">
        <f t="shared" si="40"/>
        <v>0</v>
      </c>
      <c r="J47" s="61">
        <f t="shared" si="40"/>
        <v>0</v>
      </c>
      <c r="K47" s="61">
        <f t="shared" si="40"/>
        <v>0</v>
      </c>
      <c r="L47" s="61">
        <f t="shared" si="40"/>
        <v>0</v>
      </c>
      <c r="M47" s="61">
        <f t="shared" si="40"/>
        <v>0</v>
      </c>
    </row>
    <row r="48" spans="1:15" x14ac:dyDescent="0.25">
      <c r="A48" s="83">
        <v>31</v>
      </c>
      <c r="B48" s="9" t="s">
        <v>42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x14ac:dyDescent="0.25">
      <c r="A49" s="83">
        <v>4002</v>
      </c>
      <c r="B49" s="9" t="s">
        <v>43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</row>
    <row r="50" spans="1:13" x14ac:dyDescent="0.25">
      <c r="A50" s="83">
        <v>4010</v>
      </c>
      <c r="B50" s="9" t="s">
        <v>44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</row>
    <row r="51" spans="1:13" x14ac:dyDescent="0.25">
      <c r="A51" s="134" t="s">
        <v>45</v>
      </c>
      <c r="B51" s="135"/>
      <c r="C51" s="62">
        <f>C44-C48+C49+C50</f>
        <v>0</v>
      </c>
      <c r="D51" s="62">
        <f t="shared" ref="D51:M51" si="41">D44-D48+D49+D50</f>
        <v>0</v>
      </c>
      <c r="E51" s="62">
        <f t="shared" si="41"/>
        <v>0</v>
      </c>
      <c r="F51" s="62">
        <f t="shared" si="41"/>
        <v>0</v>
      </c>
      <c r="G51" s="62">
        <f t="shared" si="41"/>
        <v>0</v>
      </c>
      <c r="H51" s="62">
        <f t="shared" si="41"/>
        <v>0</v>
      </c>
      <c r="I51" s="62">
        <f t="shared" si="41"/>
        <v>0</v>
      </c>
      <c r="J51" s="62">
        <f t="shared" si="41"/>
        <v>0</v>
      </c>
      <c r="K51" s="62">
        <f t="shared" si="41"/>
        <v>0</v>
      </c>
      <c r="L51" s="62">
        <f t="shared" si="41"/>
        <v>0</v>
      </c>
      <c r="M51" s="62">
        <f t="shared" si="41"/>
        <v>0</v>
      </c>
    </row>
    <row r="52" spans="1:13" x14ac:dyDescent="0.25">
      <c r="A52" s="83">
        <v>40</v>
      </c>
      <c r="B52" s="9" t="s">
        <v>47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</row>
    <row r="53" spans="1:13" x14ac:dyDescent="0.25">
      <c r="A53" s="83">
        <v>40</v>
      </c>
      <c r="B53" s="9" t="s">
        <v>48</v>
      </c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</row>
    <row r="55" spans="1:13" x14ac:dyDescent="0.25">
      <c r="A55" s="7" t="s">
        <v>49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</row>
    <row r="56" spans="1:13" x14ac:dyDescent="0.25">
      <c r="A56" s="83">
        <v>3621.5</v>
      </c>
      <c r="B56" s="9" t="s">
        <v>50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  <row r="57" spans="1:13" x14ac:dyDescent="0.25">
      <c r="A57" s="83">
        <v>4621.5</v>
      </c>
      <c r="B57" s="9" t="s">
        <v>51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</row>
    <row r="58" spans="1:13" x14ac:dyDescent="0.25">
      <c r="A58" s="83">
        <v>4621.51</v>
      </c>
      <c r="B58" s="9" t="s">
        <v>143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 x14ac:dyDescent="0.25">
      <c r="A59" s="83">
        <v>4621.6000000000004</v>
      </c>
      <c r="B59" s="9" t="s">
        <v>52</v>
      </c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</row>
    <row r="61" spans="1:13" x14ac:dyDescent="0.25">
      <c r="A61" s="7" t="s">
        <v>53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</row>
    <row r="62" spans="1:13" x14ac:dyDescent="0.25">
      <c r="A62" s="83">
        <v>29500.01</v>
      </c>
      <c r="B62" s="9" t="s">
        <v>54</v>
      </c>
      <c r="C62" s="59">
        <f>Kapital!E6</f>
        <v>0</v>
      </c>
      <c r="D62" s="59">
        <f>Kapital!F6</f>
        <v>0</v>
      </c>
      <c r="E62" s="59">
        <f>Kapital!G6</f>
        <v>0</v>
      </c>
      <c r="F62" s="59">
        <f>Kapital!H6</f>
        <v>0</v>
      </c>
      <c r="G62" s="59">
        <f>Kapital!I6</f>
        <v>0</v>
      </c>
      <c r="H62" s="59">
        <f>Kapital!J6</f>
        <v>0</v>
      </c>
      <c r="I62" s="59">
        <f>Kapital!K6</f>
        <v>0</v>
      </c>
      <c r="J62" s="59">
        <f>Kapital!L6</f>
        <v>0</v>
      </c>
      <c r="K62" s="59">
        <f>Kapital!M6</f>
        <v>0</v>
      </c>
      <c r="L62" s="59">
        <f>Kapital!N6</f>
        <v>0</v>
      </c>
      <c r="M62" s="59">
        <f>Kapital!O6</f>
        <v>0</v>
      </c>
    </row>
    <row r="63" spans="1:13" x14ac:dyDescent="0.25">
      <c r="A63" s="83">
        <v>4895</v>
      </c>
      <c r="B63" s="9" t="s">
        <v>53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</row>
    <row r="64" spans="1:13" x14ac:dyDescent="0.25">
      <c r="A64" s="134">
        <v>29500.01</v>
      </c>
      <c r="B64" s="135" t="s">
        <v>55</v>
      </c>
      <c r="C64" s="62">
        <f>Kapital!E9</f>
        <v>0</v>
      </c>
      <c r="D64" s="62">
        <f>Kapital!F9</f>
        <v>0</v>
      </c>
      <c r="E64" s="62">
        <f>Kapital!G9</f>
        <v>0</v>
      </c>
      <c r="F64" s="62">
        <f>Kapital!H9</f>
        <v>0</v>
      </c>
      <c r="G64" s="62">
        <f>Kapital!I9</f>
        <v>0</v>
      </c>
      <c r="H64" s="62">
        <f>Kapital!J9</f>
        <v>0</v>
      </c>
      <c r="I64" s="62">
        <f>Kapital!K9</f>
        <v>0</v>
      </c>
      <c r="J64" s="62">
        <f>Kapital!L9</f>
        <v>0</v>
      </c>
      <c r="K64" s="62">
        <f>Kapital!M9</f>
        <v>0</v>
      </c>
      <c r="L64" s="62">
        <f>Kapital!N9</f>
        <v>0</v>
      </c>
      <c r="M64" s="62">
        <f>Kapital!O9</f>
        <v>0</v>
      </c>
    </row>
    <row r="66" spans="1:13" x14ac:dyDescent="0.25">
      <c r="A66" s="7" t="s">
        <v>56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</row>
    <row r="67" spans="1:13" x14ac:dyDescent="0.25">
      <c r="A67" s="83">
        <v>38</v>
      </c>
      <c r="B67" s="9" t="s">
        <v>57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</row>
    <row r="68" spans="1:13" x14ac:dyDescent="0.25">
      <c r="A68" s="146">
        <v>389</v>
      </c>
      <c r="B68" s="147" t="s">
        <v>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</row>
    <row r="69" spans="1:13" x14ac:dyDescent="0.25">
      <c r="A69" s="83">
        <v>48</v>
      </c>
      <c r="B69" s="9" t="s">
        <v>59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</row>
    <row r="70" spans="1:13" x14ac:dyDescent="0.25">
      <c r="A70" s="146">
        <v>489</v>
      </c>
      <c r="B70" s="147" t="s">
        <v>60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</row>
    <row r="72" spans="1:13" x14ac:dyDescent="0.25">
      <c r="A72" s="7" t="s">
        <v>61</v>
      </c>
      <c r="B72" s="7"/>
      <c r="C72" s="148" t="s">
        <v>244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</row>
    <row r="73" spans="1:13" x14ac:dyDescent="0.25">
      <c r="A73" s="149" t="s">
        <v>62</v>
      </c>
      <c r="B73" s="150"/>
      <c r="C73" s="151"/>
      <c r="D73" s="151"/>
      <c r="E73" s="63">
        <f t="shared" ref="E73:M73" si="42">SUM(E74:E81)</f>
        <v>0</v>
      </c>
      <c r="F73" s="63">
        <f t="shared" si="42"/>
        <v>0</v>
      </c>
      <c r="G73" s="63">
        <f t="shared" si="42"/>
        <v>0</v>
      </c>
      <c r="H73" s="63">
        <f t="shared" si="42"/>
        <v>0</v>
      </c>
      <c r="I73" s="63">
        <f t="shared" si="42"/>
        <v>0</v>
      </c>
      <c r="J73" s="63">
        <f t="shared" si="42"/>
        <v>0</v>
      </c>
      <c r="K73" s="63">
        <f t="shared" si="42"/>
        <v>0</v>
      </c>
      <c r="L73" s="63">
        <f t="shared" si="42"/>
        <v>0</v>
      </c>
      <c r="M73" s="63">
        <f t="shared" si="42"/>
        <v>0</v>
      </c>
    </row>
    <row r="74" spans="1:13" x14ac:dyDescent="0.25">
      <c r="A74" s="29"/>
      <c r="B74" s="68"/>
      <c r="C74" s="24"/>
      <c r="D74" s="24"/>
      <c r="E74" s="64"/>
      <c r="F74" s="64"/>
      <c r="G74" s="64"/>
      <c r="H74" s="64"/>
      <c r="I74" s="64"/>
      <c r="J74" s="64"/>
      <c r="K74" s="64"/>
      <c r="L74" s="64"/>
      <c r="M74" s="64"/>
    </row>
    <row r="75" spans="1:13" x14ac:dyDescent="0.25">
      <c r="A75" s="29"/>
      <c r="B75" s="68"/>
      <c r="C75" s="24"/>
      <c r="D75" s="24"/>
      <c r="E75" s="64"/>
      <c r="F75" s="64"/>
      <c r="G75" s="64"/>
      <c r="H75" s="64"/>
      <c r="I75" s="64"/>
      <c r="J75" s="64"/>
      <c r="K75" s="64"/>
      <c r="L75" s="64"/>
      <c r="M75" s="64"/>
    </row>
    <row r="76" spans="1:13" x14ac:dyDescent="0.25">
      <c r="A76" s="29"/>
      <c r="B76" s="68"/>
      <c r="C76" s="24"/>
      <c r="D76" s="24"/>
      <c r="E76" s="64"/>
      <c r="F76" s="64"/>
      <c r="G76" s="64"/>
      <c r="H76" s="64"/>
      <c r="I76" s="64"/>
      <c r="J76" s="64"/>
      <c r="K76" s="64"/>
      <c r="L76" s="64"/>
      <c r="M76" s="64"/>
    </row>
    <row r="77" spans="1:13" x14ac:dyDescent="0.25">
      <c r="A77" s="29"/>
      <c r="B77" s="68"/>
      <c r="C77" s="24"/>
      <c r="D77" s="24"/>
      <c r="E77" s="64"/>
      <c r="F77" s="64"/>
      <c r="G77" s="64"/>
      <c r="H77" s="64"/>
      <c r="I77" s="64"/>
      <c r="J77" s="64"/>
      <c r="K77" s="64"/>
      <c r="L77" s="64"/>
      <c r="M77" s="64"/>
    </row>
    <row r="78" spans="1:13" x14ac:dyDescent="0.25">
      <c r="A78" s="29"/>
      <c r="B78" s="68"/>
      <c r="C78" s="24"/>
      <c r="D78" s="24"/>
      <c r="E78" s="64"/>
      <c r="F78" s="64"/>
      <c r="G78" s="64"/>
      <c r="H78" s="64"/>
      <c r="I78" s="64"/>
      <c r="J78" s="64"/>
      <c r="K78" s="64"/>
      <c r="L78" s="64"/>
      <c r="M78" s="64"/>
    </row>
    <row r="79" spans="1:13" x14ac:dyDescent="0.25">
      <c r="A79" s="29"/>
      <c r="B79" s="68"/>
      <c r="C79" s="24"/>
      <c r="D79" s="24"/>
      <c r="E79" s="64"/>
      <c r="F79" s="64"/>
      <c r="G79" s="64"/>
      <c r="H79" s="64"/>
      <c r="I79" s="64"/>
      <c r="J79" s="64"/>
      <c r="K79" s="64"/>
      <c r="L79" s="64"/>
      <c r="M79" s="64"/>
    </row>
    <row r="80" spans="1:13" x14ac:dyDescent="0.25">
      <c r="A80" s="29"/>
      <c r="B80" s="68"/>
      <c r="C80" s="24"/>
      <c r="D80" s="24"/>
      <c r="E80" s="64"/>
      <c r="F80" s="64"/>
      <c r="G80" s="64"/>
      <c r="H80" s="64"/>
      <c r="I80" s="64"/>
      <c r="J80" s="64"/>
      <c r="K80" s="64"/>
      <c r="L80" s="64"/>
      <c r="M80" s="64"/>
    </row>
    <row r="81" spans="1:13" x14ac:dyDescent="0.25">
      <c r="A81" s="29"/>
      <c r="B81" s="68"/>
      <c r="C81" s="24"/>
      <c r="D81" s="24"/>
      <c r="E81" s="64"/>
      <c r="F81" s="64"/>
      <c r="G81" s="64"/>
      <c r="H81" s="64"/>
      <c r="I81" s="64"/>
      <c r="J81" s="64"/>
      <c r="K81" s="64"/>
      <c r="L81" s="64"/>
      <c r="M81" s="64"/>
    </row>
    <row r="82" spans="1:13" x14ac:dyDescent="0.25">
      <c r="A82" s="149" t="s">
        <v>63</v>
      </c>
      <c r="B82" s="150"/>
      <c r="C82" s="151"/>
      <c r="D82" s="151"/>
      <c r="E82" s="63">
        <f t="shared" ref="E82" si="43">SUM(E83:E90)</f>
        <v>0</v>
      </c>
      <c r="F82" s="63">
        <f t="shared" ref="F82" si="44">SUM(F83:F90)</f>
        <v>0</v>
      </c>
      <c r="G82" s="63">
        <f t="shared" ref="G82" si="45">SUM(G83:G90)</f>
        <v>0</v>
      </c>
      <c r="H82" s="63">
        <f t="shared" ref="H82" si="46">SUM(H83:H90)</f>
        <v>0</v>
      </c>
      <c r="I82" s="63">
        <f t="shared" ref="I82" si="47">SUM(I83:I90)</f>
        <v>0</v>
      </c>
      <c r="J82" s="63">
        <f t="shared" ref="J82" si="48">SUM(J83:J90)</f>
        <v>0</v>
      </c>
      <c r="K82" s="63">
        <f t="shared" ref="K82" si="49">SUM(K83:K90)</f>
        <v>0</v>
      </c>
      <c r="L82" s="63">
        <f t="shared" ref="L82" si="50">SUM(L83:L90)</f>
        <v>0</v>
      </c>
      <c r="M82" s="63">
        <f t="shared" ref="M82" si="51">SUM(M83:M90)</f>
        <v>0</v>
      </c>
    </row>
    <row r="83" spans="1:13" x14ac:dyDescent="0.25">
      <c r="A83" s="29"/>
      <c r="B83" s="68"/>
      <c r="C83" s="24"/>
      <c r="D83" s="24"/>
      <c r="E83" s="64"/>
      <c r="F83" s="64"/>
      <c r="G83" s="64"/>
      <c r="H83" s="64"/>
      <c r="I83" s="64"/>
      <c r="J83" s="64"/>
      <c r="K83" s="64"/>
      <c r="L83" s="64"/>
      <c r="M83" s="64"/>
    </row>
    <row r="84" spans="1:13" x14ac:dyDescent="0.25">
      <c r="A84" s="29"/>
      <c r="B84" s="68"/>
      <c r="C84" s="24"/>
      <c r="D84" s="24"/>
      <c r="E84" s="64"/>
      <c r="F84" s="64"/>
      <c r="G84" s="64"/>
      <c r="H84" s="64"/>
      <c r="I84" s="64"/>
      <c r="J84" s="64"/>
      <c r="K84" s="64"/>
      <c r="L84" s="64"/>
      <c r="M84" s="64"/>
    </row>
    <row r="85" spans="1:13" x14ac:dyDescent="0.25">
      <c r="A85" s="29"/>
      <c r="B85" s="68"/>
      <c r="C85" s="24"/>
      <c r="D85" s="24"/>
      <c r="E85" s="64"/>
      <c r="F85" s="64"/>
      <c r="G85" s="64"/>
      <c r="H85" s="64"/>
      <c r="I85" s="64"/>
      <c r="J85" s="64"/>
      <c r="K85" s="64"/>
      <c r="L85" s="64"/>
      <c r="M85" s="64"/>
    </row>
    <row r="86" spans="1:13" x14ac:dyDescent="0.25">
      <c r="A86" s="29"/>
      <c r="B86" s="68"/>
      <c r="C86" s="24"/>
      <c r="D86" s="24"/>
      <c r="E86" s="64"/>
      <c r="F86" s="64"/>
      <c r="G86" s="64"/>
      <c r="H86" s="64"/>
      <c r="I86" s="64"/>
      <c r="J86" s="64"/>
      <c r="K86" s="64"/>
      <c r="L86" s="64"/>
      <c r="M86" s="64"/>
    </row>
    <row r="87" spans="1:13" x14ac:dyDescent="0.25">
      <c r="A87" s="29"/>
      <c r="B87" s="68"/>
      <c r="C87" s="24"/>
      <c r="D87" s="24"/>
      <c r="E87" s="64"/>
      <c r="F87" s="64"/>
      <c r="G87" s="64"/>
      <c r="H87" s="64"/>
      <c r="I87" s="64"/>
      <c r="J87" s="64"/>
      <c r="K87" s="64"/>
      <c r="L87" s="64"/>
      <c r="M87" s="64"/>
    </row>
    <row r="88" spans="1:13" x14ac:dyDescent="0.25">
      <c r="A88" s="29"/>
      <c r="B88" s="68"/>
      <c r="C88" s="24"/>
      <c r="D88" s="24"/>
      <c r="E88" s="64"/>
      <c r="F88" s="64"/>
      <c r="G88" s="64"/>
      <c r="H88" s="64"/>
      <c r="I88" s="64"/>
      <c r="J88" s="64"/>
      <c r="K88" s="64"/>
      <c r="L88" s="64"/>
      <c r="M88" s="64"/>
    </row>
    <row r="89" spans="1:13" x14ac:dyDescent="0.25">
      <c r="A89" s="29"/>
      <c r="B89" s="68"/>
      <c r="C89" s="24"/>
      <c r="D89" s="24"/>
      <c r="E89" s="64"/>
      <c r="F89" s="64"/>
      <c r="G89" s="64"/>
      <c r="H89" s="64"/>
      <c r="I89" s="64"/>
      <c r="J89" s="64"/>
      <c r="K89" s="64"/>
      <c r="L89" s="64"/>
      <c r="M89" s="64"/>
    </row>
    <row r="90" spans="1:13" x14ac:dyDescent="0.25">
      <c r="A90" s="29"/>
      <c r="B90" s="68"/>
      <c r="C90" s="24"/>
      <c r="D90" s="24"/>
      <c r="E90" s="64"/>
      <c r="F90" s="64"/>
      <c r="G90" s="64"/>
      <c r="H90" s="64"/>
      <c r="I90" s="64"/>
      <c r="J90" s="64"/>
      <c r="K90" s="64"/>
      <c r="L90" s="64"/>
      <c r="M90" s="64"/>
    </row>
    <row r="91" spans="1:13" x14ac:dyDescent="0.25">
      <c r="A91" s="149" t="s">
        <v>64</v>
      </c>
      <c r="B91" s="150"/>
      <c r="C91" s="151"/>
      <c r="D91" s="151"/>
      <c r="E91" s="63">
        <f t="shared" ref="E91" si="52">SUM(E92:E99)</f>
        <v>0</v>
      </c>
      <c r="F91" s="63">
        <f t="shared" ref="F91" si="53">SUM(F92:F99)</f>
        <v>0</v>
      </c>
      <c r="G91" s="63">
        <f t="shared" ref="G91" si="54">SUM(G92:G99)</f>
        <v>0</v>
      </c>
      <c r="H91" s="63">
        <f t="shared" ref="H91" si="55">SUM(H92:H99)</f>
        <v>0</v>
      </c>
      <c r="I91" s="63">
        <f t="shared" ref="I91" si="56">SUM(I92:I99)</f>
        <v>0</v>
      </c>
      <c r="J91" s="63">
        <f t="shared" ref="J91" si="57">SUM(J92:J99)</f>
        <v>0</v>
      </c>
      <c r="K91" s="63">
        <f t="shared" ref="K91" si="58">SUM(K92:K99)</f>
        <v>0</v>
      </c>
      <c r="L91" s="63">
        <f t="shared" ref="L91" si="59">SUM(L92:L99)</f>
        <v>0</v>
      </c>
      <c r="M91" s="63">
        <f t="shared" ref="M91" si="60">SUM(M92:M99)</f>
        <v>0</v>
      </c>
    </row>
    <row r="92" spans="1:13" x14ac:dyDescent="0.25">
      <c r="A92" s="29"/>
      <c r="B92" s="68"/>
      <c r="C92" s="24"/>
      <c r="D92" s="24"/>
      <c r="E92" s="64"/>
      <c r="F92" s="64"/>
      <c r="G92" s="64"/>
      <c r="H92" s="64"/>
      <c r="I92" s="64"/>
      <c r="J92" s="64"/>
      <c r="K92" s="64"/>
      <c r="L92" s="64"/>
      <c r="M92" s="64"/>
    </row>
    <row r="93" spans="1:13" x14ac:dyDescent="0.25">
      <c r="A93" s="29"/>
      <c r="B93" s="68"/>
      <c r="C93" s="24"/>
      <c r="D93" s="24"/>
      <c r="E93" s="64"/>
      <c r="F93" s="64"/>
      <c r="G93" s="64"/>
      <c r="H93" s="64"/>
      <c r="I93" s="64"/>
      <c r="J93" s="64"/>
      <c r="K93" s="64"/>
      <c r="L93" s="64"/>
      <c r="M93" s="64"/>
    </row>
    <row r="94" spans="1:13" x14ac:dyDescent="0.25">
      <c r="A94" s="29"/>
      <c r="B94" s="68"/>
      <c r="C94" s="24"/>
      <c r="D94" s="24"/>
      <c r="E94" s="64"/>
      <c r="F94" s="64"/>
      <c r="G94" s="64"/>
      <c r="H94" s="64"/>
      <c r="I94" s="64"/>
      <c r="J94" s="64"/>
      <c r="K94" s="64"/>
      <c r="L94" s="64"/>
      <c r="M94" s="64"/>
    </row>
    <row r="95" spans="1:13" x14ac:dyDescent="0.25">
      <c r="A95" s="29"/>
      <c r="B95" s="68"/>
      <c r="C95" s="24"/>
      <c r="D95" s="24"/>
      <c r="E95" s="64"/>
      <c r="F95" s="64"/>
      <c r="G95" s="64"/>
      <c r="H95" s="64"/>
      <c r="I95" s="64"/>
      <c r="J95" s="64"/>
      <c r="K95" s="64"/>
      <c r="L95" s="64"/>
      <c r="M95" s="64"/>
    </row>
    <row r="96" spans="1:13" x14ac:dyDescent="0.25">
      <c r="A96" s="29"/>
      <c r="B96" s="68"/>
      <c r="C96" s="24"/>
      <c r="D96" s="24"/>
      <c r="E96" s="64"/>
      <c r="F96" s="64"/>
      <c r="G96" s="64"/>
      <c r="H96" s="64"/>
      <c r="I96" s="64"/>
      <c r="J96" s="64"/>
      <c r="K96" s="64"/>
      <c r="L96" s="64"/>
      <c r="M96" s="64"/>
    </row>
    <row r="97" spans="1:13" x14ac:dyDescent="0.25">
      <c r="A97" s="29"/>
      <c r="B97" s="68"/>
      <c r="C97" s="24"/>
      <c r="D97" s="24"/>
      <c r="E97" s="64"/>
      <c r="F97" s="64"/>
      <c r="G97" s="64"/>
      <c r="H97" s="64"/>
      <c r="I97" s="64"/>
      <c r="J97" s="64"/>
      <c r="K97" s="64"/>
      <c r="L97" s="64"/>
      <c r="M97" s="64"/>
    </row>
    <row r="98" spans="1:13" x14ac:dyDescent="0.25">
      <c r="A98" s="29"/>
      <c r="B98" s="68"/>
      <c r="C98" s="24"/>
      <c r="D98" s="24"/>
      <c r="E98" s="64"/>
      <c r="F98" s="64"/>
      <c r="G98" s="64"/>
      <c r="H98" s="64"/>
      <c r="I98" s="64"/>
      <c r="J98" s="64"/>
      <c r="K98" s="64"/>
      <c r="L98" s="64"/>
      <c r="M98" s="64"/>
    </row>
    <row r="99" spans="1:13" x14ac:dyDescent="0.25">
      <c r="A99" s="29"/>
      <c r="B99" s="68"/>
      <c r="C99" s="24"/>
      <c r="D99" s="24"/>
      <c r="E99" s="64"/>
      <c r="F99" s="64"/>
      <c r="G99" s="64"/>
      <c r="H99" s="64"/>
      <c r="I99" s="64"/>
      <c r="J99" s="64"/>
      <c r="K99" s="64"/>
      <c r="L99" s="64"/>
      <c r="M99" s="64"/>
    </row>
    <row r="100" spans="1:13" x14ac:dyDescent="0.25">
      <c r="A100" s="149" t="s">
        <v>65</v>
      </c>
      <c r="B100" s="150"/>
      <c r="C100" s="151"/>
      <c r="D100" s="151"/>
      <c r="E100" s="63">
        <f t="shared" ref="E100" si="61">SUM(E101:E108)</f>
        <v>0</v>
      </c>
      <c r="F100" s="63">
        <f t="shared" ref="F100" si="62">SUM(F101:F108)</f>
        <v>0</v>
      </c>
      <c r="G100" s="63">
        <f t="shared" ref="G100" si="63">SUM(G101:G108)</f>
        <v>0</v>
      </c>
      <c r="H100" s="63">
        <f t="shared" ref="H100" si="64">SUM(H101:H108)</f>
        <v>0</v>
      </c>
      <c r="I100" s="63">
        <f t="shared" ref="I100" si="65">SUM(I101:I108)</f>
        <v>0</v>
      </c>
      <c r="J100" s="63">
        <f t="shared" ref="J100" si="66">SUM(J101:J108)</f>
        <v>0</v>
      </c>
      <c r="K100" s="63">
        <f t="shared" ref="K100" si="67">SUM(K101:K108)</f>
        <v>0</v>
      </c>
      <c r="L100" s="63">
        <f t="shared" ref="L100" si="68">SUM(L101:L108)</f>
        <v>0</v>
      </c>
      <c r="M100" s="63">
        <f t="shared" ref="M100" si="69">SUM(M101:M108)</f>
        <v>0</v>
      </c>
    </row>
    <row r="101" spans="1:13" x14ac:dyDescent="0.25">
      <c r="A101" s="29"/>
      <c r="B101" s="68"/>
      <c r="C101" s="24"/>
      <c r="D101" s="24"/>
      <c r="E101" s="64"/>
      <c r="F101" s="64"/>
      <c r="G101" s="64"/>
      <c r="H101" s="64"/>
      <c r="I101" s="64"/>
      <c r="J101" s="64"/>
      <c r="K101" s="64"/>
      <c r="L101" s="64"/>
      <c r="M101" s="64"/>
    </row>
    <row r="102" spans="1:13" x14ac:dyDescent="0.25">
      <c r="A102" s="29"/>
      <c r="B102" s="68"/>
      <c r="C102" s="24"/>
      <c r="D102" s="24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x14ac:dyDescent="0.25">
      <c r="A103" s="29"/>
      <c r="B103" s="68"/>
      <c r="C103" s="24"/>
      <c r="D103" s="24"/>
      <c r="E103" s="64"/>
      <c r="F103" s="64"/>
      <c r="G103" s="64"/>
      <c r="H103" s="64"/>
      <c r="I103" s="64"/>
      <c r="J103" s="64"/>
      <c r="K103" s="64"/>
      <c r="L103" s="64"/>
      <c r="M103" s="64"/>
    </row>
    <row r="104" spans="1:13" x14ac:dyDescent="0.25">
      <c r="A104" s="29"/>
      <c r="B104" s="68"/>
      <c r="C104" s="24"/>
      <c r="D104" s="24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x14ac:dyDescent="0.25">
      <c r="A105" s="29"/>
      <c r="B105" s="68"/>
      <c r="C105" s="24"/>
      <c r="D105" s="24"/>
      <c r="E105" s="64"/>
      <c r="F105" s="64"/>
      <c r="G105" s="64"/>
      <c r="H105" s="64"/>
      <c r="I105" s="64"/>
      <c r="J105" s="64"/>
      <c r="K105" s="64"/>
      <c r="L105" s="64"/>
      <c r="M105" s="64"/>
    </row>
    <row r="106" spans="1:13" x14ac:dyDescent="0.25">
      <c r="A106" s="29"/>
      <c r="B106" s="68"/>
      <c r="C106" s="24"/>
      <c r="D106" s="24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x14ac:dyDescent="0.25">
      <c r="A107" s="29"/>
      <c r="B107" s="68"/>
      <c r="C107" s="24"/>
      <c r="D107" s="24"/>
      <c r="E107" s="64"/>
      <c r="F107" s="64"/>
      <c r="G107" s="64"/>
      <c r="H107" s="64"/>
      <c r="I107" s="64"/>
      <c r="J107" s="64"/>
      <c r="K107" s="64"/>
      <c r="L107" s="64"/>
      <c r="M107" s="64"/>
    </row>
    <row r="108" spans="1:13" x14ac:dyDescent="0.25">
      <c r="A108" s="29"/>
      <c r="B108" s="68"/>
      <c r="C108" s="24"/>
      <c r="D108" s="24"/>
      <c r="E108" s="64"/>
      <c r="F108" s="64"/>
      <c r="G108" s="64"/>
      <c r="H108" s="64"/>
      <c r="I108" s="64"/>
      <c r="J108" s="64"/>
      <c r="K108" s="64"/>
      <c r="L108" s="64"/>
      <c r="M108" s="64"/>
    </row>
    <row r="109" spans="1:13" x14ac:dyDescent="0.25">
      <c r="A109" s="149" t="s">
        <v>66</v>
      </c>
      <c r="B109" s="150"/>
      <c r="C109" s="151"/>
      <c r="D109" s="151"/>
      <c r="E109" s="63">
        <f t="shared" ref="E109" si="70">SUM(E110:E117)</f>
        <v>0</v>
      </c>
      <c r="F109" s="63">
        <f t="shared" ref="F109" si="71">SUM(F110:F117)</f>
        <v>0</v>
      </c>
      <c r="G109" s="63">
        <f t="shared" ref="G109" si="72">SUM(G110:G117)</f>
        <v>0</v>
      </c>
      <c r="H109" s="63">
        <f t="shared" ref="H109" si="73">SUM(H110:H117)</f>
        <v>0</v>
      </c>
      <c r="I109" s="63">
        <f t="shared" ref="I109" si="74">SUM(I110:I117)</f>
        <v>0</v>
      </c>
      <c r="J109" s="63">
        <f t="shared" ref="J109" si="75">SUM(J110:J117)</f>
        <v>0</v>
      </c>
      <c r="K109" s="63">
        <f t="shared" ref="K109" si="76">SUM(K110:K117)</f>
        <v>0</v>
      </c>
      <c r="L109" s="63">
        <f t="shared" ref="L109" si="77">SUM(L110:L117)</f>
        <v>0</v>
      </c>
      <c r="M109" s="63">
        <f t="shared" ref="M109" si="78">SUM(M110:M117)</f>
        <v>0</v>
      </c>
    </row>
    <row r="110" spans="1:13" x14ac:dyDescent="0.25">
      <c r="A110" s="29"/>
      <c r="B110" s="68"/>
      <c r="C110" s="24"/>
      <c r="D110" s="24"/>
      <c r="E110" s="64"/>
      <c r="F110" s="64"/>
      <c r="G110" s="64"/>
      <c r="H110" s="64"/>
      <c r="I110" s="64"/>
      <c r="J110" s="64"/>
      <c r="K110" s="64"/>
      <c r="L110" s="64"/>
      <c r="M110" s="64"/>
    </row>
    <row r="111" spans="1:13" x14ac:dyDescent="0.25">
      <c r="A111" s="29"/>
      <c r="B111" s="68"/>
      <c r="C111" s="24"/>
      <c r="D111" s="2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x14ac:dyDescent="0.25">
      <c r="A112" s="29"/>
      <c r="B112" s="68"/>
      <c r="C112" s="24"/>
      <c r="D112" s="24"/>
      <c r="E112" s="64"/>
      <c r="F112" s="64"/>
      <c r="G112" s="64"/>
      <c r="H112" s="64"/>
      <c r="I112" s="64"/>
      <c r="J112" s="64"/>
      <c r="K112" s="64"/>
      <c r="L112" s="64"/>
      <c r="M112" s="64"/>
    </row>
    <row r="113" spans="1:13" x14ac:dyDescent="0.25">
      <c r="A113" s="29"/>
      <c r="B113" s="68"/>
      <c r="C113" s="24"/>
      <c r="D113" s="24"/>
      <c r="E113" s="64"/>
      <c r="F113" s="64"/>
      <c r="G113" s="64"/>
      <c r="H113" s="64"/>
      <c r="I113" s="64"/>
      <c r="J113" s="64"/>
      <c r="K113" s="64"/>
      <c r="L113" s="64"/>
      <c r="M113" s="64"/>
    </row>
    <row r="114" spans="1:13" x14ac:dyDescent="0.25">
      <c r="A114" s="29"/>
      <c r="B114" s="68"/>
      <c r="C114" s="24"/>
      <c r="D114" s="24"/>
      <c r="E114" s="64"/>
      <c r="F114" s="64"/>
      <c r="G114" s="64"/>
      <c r="H114" s="64"/>
      <c r="I114" s="64"/>
      <c r="J114" s="64"/>
      <c r="K114" s="64"/>
      <c r="L114" s="64"/>
      <c r="M114" s="64"/>
    </row>
    <row r="115" spans="1:13" x14ac:dyDescent="0.25">
      <c r="A115" s="29"/>
      <c r="B115" s="68"/>
      <c r="C115" s="24"/>
      <c r="D115" s="24"/>
      <c r="E115" s="64"/>
      <c r="F115" s="64"/>
      <c r="G115" s="64"/>
      <c r="H115" s="64"/>
      <c r="I115" s="64"/>
      <c r="J115" s="64"/>
      <c r="K115" s="64"/>
      <c r="L115" s="64"/>
      <c r="M115" s="64"/>
    </row>
    <row r="116" spans="1:13" x14ac:dyDescent="0.25">
      <c r="A116" s="29"/>
      <c r="B116" s="68"/>
      <c r="C116" s="24"/>
      <c r="D116" s="24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x14ac:dyDescent="0.25">
      <c r="A117" s="29"/>
      <c r="B117" s="68"/>
      <c r="C117" s="24"/>
      <c r="D117" s="24"/>
      <c r="E117" s="64"/>
      <c r="F117" s="64"/>
      <c r="G117" s="64"/>
      <c r="H117" s="64"/>
      <c r="I117" s="64"/>
      <c r="J117" s="64"/>
      <c r="K117" s="64"/>
      <c r="L117" s="64"/>
      <c r="M117" s="64"/>
    </row>
    <row r="118" spans="1:13" x14ac:dyDescent="0.25">
      <c r="A118" s="149" t="s">
        <v>67</v>
      </c>
      <c r="B118" s="150"/>
      <c r="C118" s="151"/>
      <c r="D118" s="151"/>
      <c r="E118" s="63">
        <f t="shared" ref="E118" si="79">SUM(E119:E126)</f>
        <v>0</v>
      </c>
      <c r="F118" s="63">
        <f t="shared" ref="F118" si="80">SUM(F119:F126)</f>
        <v>0</v>
      </c>
      <c r="G118" s="63">
        <f t="shared" ref="G118" si="81">SUM(G119:G126)</f>
        <v>0</v>
      </c>
      <c r="H118" s="63">
        <f t="shared" ref="H118" si="82">SUM(H119:H126)</f>
        <v>0</v>
      </c>
      <c r="I118" s="63">
        <f t="shared" ref="I118" si="83">SUM(I119:I126)</f>
        <v>0</v>
      </c>
      <c r="J118" s="63">
        <f t="shared" ref="J118" si="84">SUM(J119:J126)</f>
        <v>0</v>
      </c>
      <c r="K118" s="63">
        <f t="shared" ref="K118" si="85">SUM(K119:K126)</f>
        <v>0</v>
      </c>
      <c r="L118" s="63">
        <f t="shared" ref="L118" si="86">SUM(L119:L126)</f>
        <v>0</v>
      </c>
      <c r="M118" s="63">
        <f t="shared" ref="M118" si="87">SUM(M119:M126)</f>
        <v>0</v>
      </c>
    </row>
    <row r="119" spans="1:13" x14ac:dyDescent="0.25">
      <c r="A119" s="29"/>
      <c r="B119" s="68"/>
      <c r="C119" s="24"/>
      <c r="D119" s="24"/>
      <c r="E119" s="64"/>
      <c r="F119" s="64"/>
      <c r="G119" s="64"/>
      <c r="H119" s="64"/>
      <c r="I119" s="64"/>
      <c r="J119" s="64"/>
      <c r="K119" s="64"/>
      <c r="L119" s="64"/>
      <c r="M119" s="64"/>
    </row>
    <row r="120" spans="1:13" x14ac:dyDescent="0.25">
      <c r="A120" s="29"/>
      <c r="B120" s="68"/>
      <c r="C120" s="24"/>
      <c r="D120" s="24"/>
      <c r="E120" s="64"/>
      <c r="F120" s="64"/>
      <c r="G120" s="64"/>
      <c r="H120" s="64"/>
      <c r="I120" s="64"/>
      <c r="J120" s="64"/>
      <c r="K120" s="64"/>
      <c r="L120" s="64"/>
      <c r="M120" s="64"/>
    </row>
    <row r="121" spans="1:13" x14ac:dyDescent="0.25">
      <c r="A121" s="29"/>
      <c r="B121" s="68"/>
      <c r="C121" s="24"/>
      <c r="D121" s="24"/>
      <c r="E121" s="64"/>
      <c r="F121" s="64"/>
      <c r="G121" s="64"/>
      <c r="H121" s="64"/>
      <c r="I121" s="64"/>
      <c r="J121" s="64"/>
      <c r="K121" s="64"/>
      <c r="L121" s="64"/>
      <c r="M121" s="64"/>
    </row>
    <row r="122" spans="1:13" x14ac:dyDescent="0.25">
      <c r="A122" s="29"/>
      <c r="B122" s="68"/>
      <c r="C122" s="24"/>
      <c r="D122" s="24"/>
      <c r="E122" s="64"/>
      <c r="F122" s="64"/>
      <c r="G122" s="64"/>
      <c r="H122" s="64"/>
      <c r="I122" s="64"/>
      <c r="J122" s="64"/>
      <c r="K122" s="64"/>
      <c r="L122" s="64"/>
      <c r="M122" s="64"/>
    </row>
    <row r="123" spans="1:13" x14ac:dyDescent="0.25">
      <c r="A123" s="29"/>
      <c r="B123" s="68"/>
      <c r="C123" s="24"/>
      <c r="D123" s="24"/>
      <c r="E123" s="64"/>
      <c r="F123" s="64"/>
      <c r="G123" s="64"/>
      <c r="H123" s="64"/>
      <c r="I123" s="64"/>
      <c r="J123" s="64"/>
      <c r="K123" s="64"/>
      <c r="L123" s="64"/>
      <c r="M123" s="64"/>
    </row>
    <row r="124" spans="1:13" x14ac:dyDescent="0.25">
      <c r="A124" s="29"/>
      <c r="B124" s="68"/>
      <c r="C124" s="24"/>
      <c r="D124" s="24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x14ac:dyDescent="0.25">
      <c r="A125" s="29"/>
      <c r="B125" s="68"/>
      <c r="C125" s="24"/>
      <c r="D125" s="24"/>
      <c r="E125" s="64"/>
      <c r="F125" s="64"/>
      <c r="G125" s="64"/>
      <c r="H125" s="64"/>
      <c r="I125" s="64"/>
      <c r="J125" s="64"/>
      <c r="K125" s="64"/>
      <c r="L125" s="64"/>
      <c r="M125" s="64"/>
    </row>
    <row r="126" spans="1:13" x14ac:dyDescent="0.25">
      <c r="A126" s="29"/>
      <c r="B126" s="68"/>
      <c r="C126" s="24"/>
      <c r="D126" s="24"/>
      <c r="E126" s="64"/>
      <c r="F126" s="64"/>
      <c r="G126" s="64"/>
      <c r="H126" s="64"/>
      <c r="I126" s="64"/>
      <c r="J126" s="64"/>
      <c r="K126" s="64"/>
      <c r="L126" s="64"/>
      <c r="M126" s="64"/>
    </row>
    <row r="127" spans="1:13" x14ac:dyDescent="0.25">
      <c r="A127" s="149" t="s">
        <v>68</v>
      </c>
      <c r="B127" s="150"/>
      <c r="C127" s="151"/>
      <c r="D127" s="151"/>
      <c r="E127" s="63">
        <f t="shared" ref="E127" si="88">SUM(E128:E135)</f>
        <v>0</v>
      </c>
      <c r="F127" s="63">
        <f t="shared" ref="F127" si="89">SUM(F128:F135)</f>
        <v>0</v>
      </c>
      <c r="G127" s="63">
        <f t="shared" ref="G127" si="90">SUM(G128:G135)</f>
        <v>0</v>
      </c>
      <c r="H127" s="63">
        <f t="shared" ref="H127" si="91">SUM(H128:H135)</f>
        <v>0</v>
      </c>
      <c r="I127" s="63">
        <f t="shared" ref="I127" si="92">SUM(I128:I135)</f>
        <v>0</v>
      </c>
      <c r="J127" s="63">
        <f t="shared" ref="J127" si="93">SUM(J128:J135)</f>
        <v>0</v>
      </c>
      <c r="K127" s="63">
        <f t="shared" ref="K127" si="94">SUM(K128:K135)</f>
        <v>0</v>
      </c>
      <c r="L127" s="63">
        <f t="shared" ref="L127" si="95">SUM(L128:L135)</f>
        <v>0</v>
      </c>
      <c r="M127" s="63">
        <f t="shared" ref="M127" si="96">SUM(M128:M135)</f>
        <v>0</v>
      </c>
    </row>
    <row r="128" spans="1:13" x14ac:dyDescent="0.25">
      <c r="A128" s="29"/>
      <c r="B128" s="68"/>
      <c r="C128" s="24"/>
      <c r="D128" s="24"/>
      <c r="E128" s="64"/>
      <c r="F128" s="64"/>
      <c r="G128" s="64"/>
      <c r="H128" s="64"/>
      <c r="I128" s="64"/>
      <c r="J128" s="64"/>
      <c r="K128" s="64"/>
      <c r="L128" s="64"/>
      <c r="M128" s="64"/>
    </row>
    <row r="129" spans="1:13" x14ac:dyDescent="0.25">
      <c r="A129" s="29"/>
      <c r="B129" s="68"/>
      <c r="C129" s="24"/>
      <c r="D129" s="24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x14ac:dyDescent="0.25">
      <c r="A130" s="29"/>
      <c r="B130" s="68"/>
      <c r="C130" s="24"/>
      <c r="D130" s="24"/>
      <c r="E130" s="64"/>
      <c r="F130" s="64"/>
      <c r="G130" s="64"/>
      <c r="H130" s="64"/>
      <c r="I130" s="64"/>
      <c r="J130" s="64"/>
      <c r="K130" s="64"/>
      <c r="L130" s="64"/>
      <c r="M130" s="64"/>
    </row>
    <row r="131" spans="1:13" x14ac:dyDescent="0.25">
      <c r="A131" s="29"/>
      <c r="B131" s="68"/>
      <c r="C131" s="24"/>
      <c r="D131" s="24"/>
      <c r="E131" s="64"/>
      <c r="F131" s="64"/>
      <c r="G131" s="64"/>
      <c r="H131" s="64"/>
      <c r="I131" s="64"/>
      <c r="J131" s="64"/>
      <c r="K131" s="64"/>
      <c r="L131" s="64"/>
      <c r="M131" s="64"/>
    </row>
    <row r="132" spans="1:13" x14ac:dyDescent="0.25">
      <c r="A132" s="29"/>
      <c r="B132" s="68"/>
      <c r="C132" s="24"/>
      <c r="D132" s="24"/>
      <c r="E132" s="64"/>
      <c r="F132" s="64"/>
      <c r="G132" s="64"/>
      <c r="H132" s="64"/>
      <c r="I132" s="64"/>
      <c r="J132" s="64"/>
      <c r="K132" s="64"/>
      <c r="L132" s="64"/>
      <c r="M132" s="64"/>
    </row>
    <row r="133" spans="1:13" x14ac:dyDescent="0.25">
      <c r="A133" s="29"/>
      <c r="B133" s="68"/>
      <c r="C133" s="24"/>
      <c r="D133" s="24"/>
      <c r="E133" s="64"/>
      <c r="F133" s="64"/>
      <c r="G133" s="64"/>
      <c r="H133" s="64"/>
      <c r="I133" s="64"/>
      <c r="J133" s="64"/>
      <c r="K133" s="64"/>
      <c r="L133" s="64"/>
      <c r="M133" s="64"/>
    </row>
    <row r="134" spans="1:13" x14ac:dyDescent="0.25">
      <c r="A134" s="29"/>
      <c r="B134" s="68"/>
      <c r="C134" s="24"/>
      <c r="D134" s="24"/>
      <c r="E134" s="64"/>
      <c r="F134" s="64"/>
      <c r="G134" s="64"/>
      <c r="H134" s="64"/>
      <c r="I134" s="64"/>
      <c r="J134" s="64"/>
      <c r="K134" s="64"/>
      <c r="L134" s="64"/>
      <c r="M134" s="64"/>
    </row>
    <row r="135" spans="1:13" x14ac:dyDescent="0.25">
      <c r="A135" s="29"/>
      <c r="B135" s="68"/>
      <c r="C135" s="24"/>
      <c r="D135" s="24"/>
      <c r="E135" s="64"/>
      <c r="F135" s="64"/>
      <c r="G135" s="64"/>
      <c r="H135" s="64"/>
      <c r="I135" s="64"/>
      <c r="J135" s="64"/>
      <c r="K135" s="64"/>
      <c r="L135" s="64"/>
      <c r="M135" s="64"/>
    </row>
    <row r="136" spans="1:13" x14ac:dyDescent="0.25">
      <c r="A136" s="149" t="s">
        <v>69</v>
      </c>
      <c r="B136" s="150"/>
      <c r="C136" s="151"/>
      <c r="D136" s="151"/>
      <c r="E136" s="63">
        <f t="shared" ref="E136" si="97">SUM(E137:E144)</f>
        <v>0</v>
      </c>
      <c r="F136" s="63">
        <f t="shared" ref="F136" si="98">SUM(F137:F144)</f>
        <v>0</v>
      </c>
      <c r="G136" s="63">
        <f t="shared" ref="G136" si="99">SUM(G137:G144)</f>
        <v>0</v>
      </c>
      <c r="H136" s="63">
        <f t="shared" ref="H136" si="100">SUM(H137:H144)</f>
        <v>0</v>
      </c>
      <c r="I136" s="63">
        <f t="shared" ref="I136" si="101">SUM(I137:I144)</f>
        <v>0</v>
      </c>
      <c r="J136" s="63">
        <f t="shared" ref="J136" si="102">SUM(J137:J144)</f>
        <v>0</v>
      </c>
      <c r="K136" s="63">
        <f t="shared" ref="K136" si="103">SUM(K137:K144)</f>
        <v>0</v>
      </c>
      <c r="L136" s="63">
        <f t="shared" ref="L136" si="104">SUM(L137:L144)</f>
        <v>0</v>
      </c>
      <c r="M136" s="63">
        <f t="shared" ref="M136" si="105">SUM(M137:M144)</f>
        <v>0</v>
      </c>
    </row>
    <row r="137" spans="1:13" x14ac:dyDescent="0.25">
      <c r="A137" s="29"/>
      <c r="B137" s="68"/>
      <c r="C137" s="24"/>
      <c r="D137" s="24"/>
      <c r="E137" s="64"/>
      <c r="F137" s="64"/>
      <c r="G137" s="64"/>
      <c r="H137" s="64"/>
      <c r="I137" s="64"/>
      <c r="J137" s="64"/>
      <c r="K137" s="64"/>
      <c r="L137" s="64"/>
      <c r="M137" s="64"/>
    </row>
    <row r="138" spans="1:13" x14ac:dyDescent="0.25">
      <c r="A138" s="29"/>
      <c r="B138" s="68"/>
      <c r="C138" s="24"/>
      <c r="D138" s="24"/>
      <c r="E138" s="64"/>
      <c r="F138" s="64"/>
      <c r="G138" s="64"/>
      <c r="H138" s="64"/>
      <c r="I138" s="64"/>
      <c r="J138" s="64"/>
      <c r="K138" s="64"/>
      <c r="L138" s="64"/>
      <c r="M138" s="64"/>
    </row>
    <row r="139" spans="1:13" x14ac:dyDescent="0.25">
      <c r="A139" s="29"/>
      <c r="B139" s="68"/>
      <c r="C139" s="24"/>
      <c r="D139" s="24"/>
      <c r="E139" s="64"/>
      <c r="F139" s="64"/>
      <c r="G139" s="64"/>
      <c r="H139" s="64"/>
      <c r="I139" s="64"/>
      <c r="J139" s="64"/>
      <c r="K139" s="64"/>
      <c r="L139" s="64"/>
      <c r="M139" s="64"/>
    </row>
    <row r="140" spans="1:13" x14ac:dyDescent="0.25">
      <c r="A140" s="29"/>
      <c r="B140" s="68"/>
      <c r="C140" s="24"/>
      <c r="D140" s="24"/>
      <c r="E140" s="64"/>
      <c r="F140" s="64"/>
      <c r="G140" s="64"/>
      <c r="H140" s="64"/>
      <c r="I140" s="64"/>
      <c r="J140" s="64"/>
      <c r="K140" s="64"/>
      <c r="L140" s="64"/>
      <c r="M140" s="64"/>
    </row>
    <row r="141" spans="1:13" x14ac:dyDescent="0.25">
      <c r="A141" s="29"/>
      <c r="B141" s="68"/>
      <c r="C141" s="24"/>
      <c r="D141" s="24"/>
      <c r="E141" s="64"/>
      <c r="F141" s="64"/>
      <c r="G141" s="64"/>
      <c r="H141" s="64"/>
      <c r="I141" s="64"/>
      <c r="J141" s="64"/>
      <c r="K141" s="64"/>
      <c r="L141" s="64"/>
      <c r="M141" s="64"/>
    </row>
    <row r="142" spans="1:13" x14ac:dyDescent="0.25">
      <c r="A142" s="29"/>
      <c r="B142" s="68"/>
      <c r="C142" s="24"/>
      <c r="D142" s="24"/>
      <c r="E142" s="64"/>
      <c r="F142" s="64"/>
      <c r="G142" s="64"/>
      <c r="H142" s="64"/>
      <c r="I142" s="64"/>
      <c r="J142" s="64"/>
      <c r="K142" s="64"/>
      <c r="L142" s="64"/>
      <c r="M142" s="64"/>
    </row>
    <row r="143" spans="1:13" x14ac:dyDescent="0.25">
      <c r="A143" s="29"/>
      <c r="B143" s="68"/>
      <c r="C143" s="24"/>
      <c r="D143" s="24"/>
      <c r="E143" s="64"/>
      <c r="F143" s="64"/>
      <c r="G143" s="64"/>
      <c r="H143" s="64"/>
      <c r="I143" s="64"/>
      <c r="J143" s="64"/>
      <c r="K143" s="64"/>
      <c r="L143" s="64"/>
      <c r="M143" s="64"/>
    </row>
    <row r="144" spans="1:13" x14ac:dyDescent="0.25">
      <c r="A144" s="29"/>
      <c r="B144" s="68"/>
      <c r="C144" s="24"/>
      <c r="D144" s="24"/>
      <c r="E144" s="64"/>
      <c r="F144" s="64"/>
      <c r="G144" s="64"/>
      <c r="H144" s="64"/>
      <c r="I144" s="64"/>
      <c r="J144" s="64"/>
      <c r="K144" s="64"/>
      <c r="L144" s="64"/>
      <c r="M144" s="64"/>
    </row>
    <row r="145" spans="1:13" x14ac:dyDescent="0.25">
      <c r="A145" s="149" t="s">
        <v>70</v>
      </c>
      <c r="B145" s="150"/>
      <c r="C145" s="151"/>
      <c r="D145" s="151"/>
      <c r="E145" s="63">
        <f t="shared" ref="E145" si="106">SUM(E146:E153)</f>
        <v>0</v>
      </c>
      <c r="F145" s="63">
        <f t="shared" ref="F145" si="107">SUM(F146:F153)</f>
        <v>0</v>
      </c>
      <c r="G145" s="63">
        <f t="shared" ref="G145" si="108">SUM(G146:G153)</f>
        <v>0</v>
      </c>
      <c r="H145" s="63">
        <f t="shared" ref="H145" si="109">SUM(H146:H153)</f>
        <v>0</v>
      </c>
      <c r="I145" s="63">
        <f t="shared" ref="I145" si="110">SUM(I146:I153)</f>
        <v>0</v>
      </c>
      <c r="J145" s="63">
        <f t="shared" ref="J145" si="111">SUM(J146:J153)</f>
        <v>0</v>
      </c>
      <c r="K145" s="63">
        <f t="shared" ref="K145" si="112">SUM(K146:K153)</f>
        <v>0</v>
      </c>
      <c r="L145" s="63">
        <f t="shared" ref="L145" si="113">SUM(L146:L153)</f>
        <v>0</v>
      </c>
      <c r="M145" s="63">
        <f t="shared" ref="M145" si="114">SUM(M146:M153)</f>
        <v>0</v>
      </c>
    </row>
    <row r="146" spans="1:13" x14ac:dyDescent="0.25">
      <c r="A146" s="29"/>
      <c r="B146" s="68"/>
      <c r="C146" s="24"/>
      <c r="D146" s="24"/>
      <c r="E146" s="64"/>
      <c r="F146" s="64"/>
      <c r="G146" s="64"/>
      <c r="H146" s="64"/>
      <c r="I146" s="64"/>
      <c r="J146" s="64"/>
      <c r="K146" s="64"/>
      <c r="L146" s="64"/>
      <c r="M146" s="64"/>
    </row>
    <row r="147" spans="1:13" x14ac:dyDescent="0.25">
      <c r="A147" s="29"/>
      <c r="B147" s="68"/>
      <c r="C147" s="24"/>
      <c r="D147" s="24"/>
      <c r="E147" s="64"/>
      <c r="F147" s="64"/>
      <c r="G147" s="64"/>
      <c r="H147" s="64"/>
      <c r="I147" s="64"/>
      <c r="J147" s="64"/>
      <c r="K147" s="64"/>
      <c r="L147" s="64"/>
      <c r="M147" s="64"/>
    </row>
    <row r="148" spans="1:13" x14ac:dyDescent="0.25">
      <c r="A148" s="29"/>
      <c r="B148" s="68"/>
      <c r="C148" s="24"/>
      <c r="D148" s="24"/>
      <c r="E148" s="64"/>
      <c r="F148" s="64"/>
      <c r="G148" s="64"/>
      <c r="H148" s="64"/>
      <c r="I148" s="64"/>
      <c r="J148" s="64"/>
      <c r="K148" s="64"/>
      <c r="L148" s="64"/>
      <c r="M148" s="64"/>
    </row>
    <row r="149" spans="1:13" x14ac:dyDescent="0.25">
      <c r="A149" s="29"/>
      <c r="B149" s="68"/>
      <c r="C149" s="24"/>
      <c r="D149" s="24"/>
      <c r="E149" s="64"/>
      <c r="F149" s="64"/>
      <c r="G149" s="64"/>
      <c r="H149" s="64"/>
      <c r="I149" s="64"/>
      <c r="J149" s="64"/>
      <c r="K149" s="64"/>
      <c r="L149" s="64"/>
      <c r="M149" s="64"/>
    </row>
    <row r="150" spans="1:13" x14ac:dyDescent="0.25">
      <c r="A150" s="29"/>
      <c r="B150" s="68"/>
      <c r="C150" s="24"/>
      <c r="D150" s="24"/>
      <c r="E150" s="64"/>
      <c r="F150" s="64"/>
      <c r="G150" s="64"/>
      <c r="H150" s="64"/>
      <c r="I150" s="64"/>
      <c r="J150" s="64"/>
      <c r="K150" s="64"/>
      <c r="L150" s="64"/>
      <c r="M150" s="64"/>
    </row>
    <row r="151" spans="1:13" x14ac:dyDescent="0.25">
      <c r="A151" s="29"/>
      <c r="B151" s="68"/>
      <c r="C151" s="24"/>
      <c r="D151" s="24"/>
      <c r="E151" s="64"/>
      <c r="F151" s="64"/>
      <c r="G151" s="64"/>
      <c r="H151" s="64"/>
      <c r="I151" s="64"/>
      <c r="J151" s="64"/>
      <c r="K151" s="64"/>
      <c r="L151" s="64"/>
      <c r="M151" s="64"/>
    </row>
    <row r="152" spans="1:13" x14ac:dyDescent="0.25">
      <c r="A152" s="29"/>
      <c r="B152" s="68"/>
      <c r="C152" s="24"/>
      <c r="D152" s="24"/>
      <c r="E152" s="64"/>
      <c r="F152" s="64"/>
      <c r="G152" s="64"/>
      <c r="H152" s="64"/>
      <c r="I152" s="64"/>
      <c r="J152" s="64"/>
      <c r="K152" s="64"/>
      <c r="L152" s="64"/>
      <c r="M152" s="64"/>
    </row>
    <row r="153" spans="1:13" x14ac:dyDescent="0.25">
      <c r="A153" s="29"/>
      <c r="B153" s="68"/>
      <c r="C153" s="24"/>
      <c r="D153" s="24"/>
      <c r="E153" s="64"/>
      <c r="F153" s="64"/>
      <c r="G153" s="64"/>
      <c r="H153" s="64"/>
      <c r="I153" s="64"/>
      <c r="J153" s="64"/>
      <c r="K153" s="64"/>
      <c r="L153" s="64"/>
      <c r="M153" s="64"/>
    </row>
    <row r="154" spans="1:13" x14ac:dyDescent="0.25">
      <c r="A154" s="149" t="s">
        <v>71</v>
      </c>
      <c r="B154" s="150"/>
      <c r="C154" s="151"/>
      <c r="D154" s="151"/>
      <c r="E154" s="63">
        <f t="shared" ref="E154" si="115">SUM(E155:E162)</f>
        <v>0</v>
      </c>
      <c r="F154" s="63">
        <f t="shared" ref="F154" si="116">SUM(F155:F162)</f>
        <v>0</v>
      </c>
      <c r="G154" s="63">
        <f t="shared" ref="G154" si="117">SUM(G155:G162)</f>
        <v>0</v>
      </c>
      <c r="H154" s="63">
        <f t="shared" ref="H154" si="118">SUM(H155:H162)</f>
        <v>0</v>
      </c>
      <c r="I154" s="63">
        <f t="shared" ref="I154" si="119">SUM(I155:I162)</f>
        <v>0</v>
      </c>
      <c r="J154" s="63">
        <f t="shared" ref="J154" si="120">SUM(J155:J162)</f>
        <v>0</v>
      </c>
      <c r="K154" s="63">
        <f t="shared" ref="K154" si="121">SUM(K155:K162)</f>
        <v>0</v>
      </c>
      <c r="L154" s="63">
        <f t="shared" ref="L154" si="122">SUM(L155:L162)</f>
        <v>0</v>
      </c>
      <c r="M154" s="63">
        <f t="shared" ref="M154" si="123">SUM(M155:M162)</f>
        <v>0</v>
      </c>
    </row>
    <row r="155" spans="1:13" x14ac:dyDescent="0.25">
      <c r="A155" s="29"/>
      <c r="B155" s="68"/>
      <c r="C155" s="24"/>
      <c r="D155" s="24"/>
      <c r="E155" s="64"/>
      <c r="F155" s="64"/>
      <c r="G155" s="64"/>
      <c r="H155" s="64"/>
      <c r="I155" s="64"/>
      <c r="J155" s="64"/>
      <c r="K155" s="64"/>
      <c r="L155" s="64"/>
      <c r="M155" s="64"/>
    </row>
    <row r="156" spans="1:13" x14ac:dyDescent="0.25">
      <c r="A156" s="29"/>
      <c r="B156" s="68"/>
      <c r="C156" s="24"/>
      <c r="D156" s="24"/>
      <c r="E156" s="64"/>
      <c r="F156" s="64"/>
      <c r="G156" s="64"/>
      <c r="H156" s="64"/>
      <c r="I156" s="64"/>
      <c r="J156" s="64"/>
      <c r="K156" s="64"/>
      <c r="L156" s="64"/>
      <c r="M156" s="64"/>
    </row>
    <row r="157" spans="1:13" x14ac:dyDescent="0.25">
      <c r="A157" s="29"/>
      <c r="B157" s="68"/>
      <c r="C157" s="24"/>
      <c r="D157" s="24"/>
      <c r="E157" s="64"/>
      <c r="F157" s="64"/>
      <c r="G157" s="64"/>
      <c r="H157" s="64"/>
      <c r="I157" s="64"/>
      <c r="J157" s="64"/>
      <c r="K157" s="64"/>
      <c r="L157" s="64"/>
      <c r="M157" s="64"/>
    </row>
    <row r="158" spans="1:13" x14ac:dyDescent="0.25">
      <c r="A158" s="29"/>
      <c r="B158" s="68"/>
      <c r="C158" s="24"/>
      <c r="D158" s="24"/>
      <c r="E158" s="64"/>
      <c r="F158" s="64"/>
      <c r="G158" s="64"/>
      <c r="H158" s="64"/>
      <c r="I158" s="64"/>
      <c r="J158" s="64"/>
      <c r="K158" s="64"/>
      <c r="L158" s="64"/>
      <c r="M158" s="64"/>
    </row>
    <row r="159" spans="1:13" x14ac:dyDescent="0.25">
      <c r="A159" s="29"/>
      <c r="B159" s="68"/>
      <c r="C159" s="24"/>
      <c r="D159" s="24"/>
      <c r="E159" s="64"/>
      <c r="F159" s="64"/>
      <c r="G159" s="64"/>
      <c r="H159" s="64"/>
      <c r="I159" s="64"/>
      <c r="J159" s="64"/>
      <c r="K159" s="64"/>
      <c r="L159" s="64"/>
      <c r="M159" s="64"/>
    </row>
    <row r="160" spans="1:13" x14ac:dyDescent="0.25">
      <c r="A160" s="29"/>
      <c r="B160" s="68"/>
      <c r="C160" s="24"/>
      <c r="D160" s="24"/>
      <c r="E160" s="64"/>
      <c r="F160" s="64"/>
      <c r="G160" s="64"/>
      <c r="H160" s="64"/>
      <c r="I160" s="64"/>
      <c r="J160" s="64"/>
      <c r="K160" s="64"/>
      <c r="L160" s="64"/>
      <c r="M160" s="64"/>
    </row>
    <row r="161" spans="1:13" x14ac:dyDescent="0.25">
      <c r="A161" s="29"/>
      <c r="B161" s="68"/>
      <c r="C161" s="24"/>
      <c r="D161" s="24"/>
      <c r="E161" s="64"/>
      <c r="F161" s="64"/>
      <c r="G161" s="64"/>
      <c r="H161" s="64"/>
      <c r="I161" s="64"/>
      <c r="J161" s="64"/>
      <c r="K161" s="64"/>
      <c r="L161" s="64"/>
      <c r="M161" s="64"/>
    </row>
    <row r="162" spans="1:13" x14ac:dyDescent="0.25">
      <c r="A162" s="29"/>
      <c r="B162" s="68"/>
      <c r="C162" s="24"/>
      <c r="D162" s="24"/>
      <c r="E162" s="64"/>
      <c r="F162" s="64"/>
      <c r="G162" s="64"/>
      <c r="H162" s="64"/>
      <c r="I162" s="64"/>
      <c r="J162" s="64"/>
      <c r="K162" s="64"/>
      <c r="L162" s="64"/>
      <c r="M162" s="64"/>
    </row>
    <row r="163" spans="1:13" x14ac:dyDescent="0.25">
      <c r="A163" s="152" t="s">
        <v>61</v>
      </c>
      <c r="B163" s="14"/>
      <c r="C163" s="92"/>
      <c r="D163" s="92"/>
      <c r="E163" s="62">
        <f t="shared" ref="E163:M163" si="124">E154+E145+E136+E127+E118+E109+E100+E91+E82+E73</f>
        <v>0</v>
      </c>
      <c r="F163" s="62">
        <f t="shared" si="124"/>
        <v>0</v>
      </c>
      <c r="G163" s="62">
        <f t="shared" si="124"/>
        <v>0</v>
      </c>
      <c r="H163" s="62">
        <f t="shared" si="124"/>
        <v>0</v>
      </c>
      <c r="I163" s="62">
        <f t="shared" si="124"/>
        <v>0</v>
      </c>
      <c r="J163" s="62">
        <f t="shared" si="124"/>
        <v>0</v>
      </c>
      <c r="K163" s="62">
        <f t="shared" si="124"/>
        <v>0</v>
      </c>
      <c r="L163" s="62">
        <f t="shared" si="124"/>
        <v>0</v>
      </c>
      <c r="M163" s="62">
        <f t="shared" si="124"/>
        <v>0</v>
      </c>
    </row>
  </sheetData>
  <sheetProtection sheet="1" objects="1" scenarios="1"/>
  <phoneticPr fontId="6" type="noConversion"/>
  <dataValidations count="1">
    <dataValidation type="list" allowBlank="1" showInputMessage="1" showErrorMessage="1" promptTitle="Veränderung Erfolgsrechnung" prompt="_x000a_2-stellige Artennummer eingeben. _x000a__x000a_Bei mehreren Nummern Schwerpunktsprinzip anwenden." sqref="A74:A81 A83:A90 A92:A99 A101:A108 A110:A117 A119:A126 A128:A135 A137:A144 A146:A153 A155:A162" xr:uid="{0036B5FD-72C4-475E-A854-9E85BC0D9A06}">
      <formula1>"30,31,34,35,36,41,42,43,44,45,46"</formula1>
    </dataValidation>
  </dataValidations>
  <pageMargins left="0.7" right="0.7" top="0.78740157499999996" bottom="0.78740157499999996" header="0.3" footer="0.3"/>
  <pageSetup paperSize="9" scale="69" fitToHeight="0" orientation="landscape" r:id="rId1"/>
  <ignoredErrors>
    <ignoredError sqref="E16:M16 E26:M26 E41:M41 E34:M34 E19:M19 C64:M6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0DFF-0AEE-4073-A884-34959DD460D0}">
  <sheetPr codeName="Tabelle3">
    <tabColor theme="9" tint="0.59999389629810485"/>
    <pageSetUpPr fitToPage="1"/>
  </sheetPr>
  <dimension ref="A1:X119"/>
  <sheetViews>
    <sheetView showGridLines="0" zoomScale="80" zoomScaleNormal="80" workbookViewId="0">
      <pane ySplit="6" topLeftCell="A7" activePane="bottomLeft" state="frozen"/>
      <selection pane="bottomLeft" activeCell="B10" sqref="B10"/>
    </sheetView>
  </sheetViews>
  <sheetFormatPr baseColWidth="10" defaultColWidth="11" defaultRowHeight="14.25" outlineLevelRow="2" x14ac:dyDescent="0.25"/>
  <cols>
    <col min="1" max="1" width="7.125" style="1" customWidth="1"/>
    <col min="2" max="2" width="8.625" style="1" customWidth="1"/>
    <col min="3" max="4" width="11" style="1"/>
    <col min="5" max="5" width="35.375" style="1" customWidth="1"/>
    <col min="6" max="6" width="56.25" style="1" customWidth="1"/>
    <col min="7" max="7" width="10.5" style="1" customWidth="1"/>
    <col min="8" max="8" width="9" style="1" bestFit="1" customWidth="1"/>
    <col min="9" max="22" width="11" style="1"/>
    <col min="23" max="23" width="19.875" style="1" bestFit="1" customWidth="1"/>
    <col min="24" max="24" width="38.5" style="1" customWidth="1"/>
    <col min="25" max="16384" width="11" style="1"/>
  </cols>
  <sheetData>
    <row r="1" spans="1:24" ht="25.5" x14ac:dyDescent="0.5">
      <c r="A1" s="2" t="s">
        <v>142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4" spans="1:24" x14ac:dyDescent="0.25">
      <c r="A4" s="153" t="s">
        <v>219</v>
      </c>
      <c r="B4" s="153" t="s">
        <v>72</v>
      </c>
      <c r="C4" s="153" t="s">
        <v>144</v>
      </c>
      <c r="D4" s="153" t="s">
        <v>248</v>
      </c>
      <c r="E4" s="154" t="s">
        <v>73</v>
      </c>
      <c r="F4" s="154" t="s">
        <v>180</v>
      </c>
      <c r="G4" s="154" t="s">
        <v>147</v>
      </c>
      <c r="H4" s="154" t="s">
        <v>153</v>
      </c>
      <c r="I4" s="154" t="s">
        <v>245</v>
      </c>
      <c r="J4" s="154" t="s">
        <v>234</v>
      </c>
      <c r="K4" s="155" t="s">
        <v>152</v>
      </c>
      <c r="L4" s="156"/>
      <c r="M4" s="156"/>
      <c r="N4" s="156"/>
      <c r="O4" s="156"/>
      <c r="P4" s="156"/>
      <c r="Q4" s="156"/>
      <c r="R4" s="156"/>
      <c r="S4" s="156"/>
      <c r="T4" s="156"/>
      <c r="U4" s="157"/>
      <c r="V4" s="154" t="s">
        <v>232</v>
      </c>
      <c r="W4" s="154"/>
    </row>
    <row r="5" spans="1:24" x14ac:dyDescent="0.25">
      <c r="A5" s="158" t="s">
        <v>218</v>
      </c>
      <c r="B5" s="158"/>
      <c r="C5" s="158" t="s">
        <v>146</v>
      </c>
      <c r="D5" s="158" t="s">
        <v>235</v>
      </c>
      <c r="E5" s="159"/>
      <c r="F5" s="159"/>
      <c r="G5" s="159" t="s">
        <v>247</v>
      </c>
      <c r="H5" s="159" t="s">
        <v>148</v>
      </c>
      <c r="I5" s="159" t="s">
        <v>246</v>
      </c>
      <c r="J5" s="159" t="s">
        <v>74</v>
      </c>
      <c r="K5" s="13">
        <f>Ausgangslage!I7-1</f>
        <v>2026</v>
      </c>
      <c r="L5" s="13">
        <f>K5+1</f>
        <v>2027</v>
      </c>
      <c r="M5" s="13">
        <f t="shared" ref="M5:U5" si="0">L5+1</f>
        <v>2028</v>
      </c>
      <c r="N5" s="13">
        <f t="shared" si="0"/>
        <v>2029</v>
      </c>
      <c r="O5" s="13">
        <f t="shared" si="0"/>
        <v>2030</v>
      </c>
      <c r="P5" s="13">
        <f t="shared" si="0"/>
        <v>2031</v>
      </c>
      <c r="Q5" s="13">
        <f t="shared" si="0"/>
        <v>2032</v>
      </c>
      <c r="R5" s="13">
        <f t="shared" si="0"/>
        <v>2033</v>
      </c>
      <c r="S5" s="13">
        <f t="shared" si="0"/>
        <v>2034</v>
      </c>
      <c r="T5" s="13">
        <f t="shared" si="0"/>
        <v>2035</v>
      </c>
      <c r="U5" s="13">
        <f t="shared" si="0"/>
        <v>2036</v>
      </c>
      <c r="V5" s="159" t="s">
        <v>233</v>
      </c>
      <c r="W5" s="159"/>
    </row>
    <row r="6" spans="1:24" x14ac:dyDescent="0.25">
      <c r="A6" s="160"/>
      <c r="B6" s="160"/>
      <c r="C6" s="160" t="s">
        <v>149</v>
      </c>
      <c r="D6" s="160"/>
      <c r="E6" s="161"/>
      <c r="F6" s="161"/>
      <c r="G6" s="162" t="s">
        <v>150</v>
      </c>
      <c r="H6" s="161"/>
      <c r="I6" s="161"/>
      <c r="J6" s="161"/>
      <c r="K6" s="13" t="s">
        <v>236</v>
      </c>
      <c r="L6" s="13" t="s">
        <v>28</v>
      </c>
      <c r="M6" s="13" t="s">
        <v>29</v>
      </c>
      <c r="N6" s="13" t="s">
        <v>30</v>
      </c>
      <c r="O6" s="13" t="s">
        <v>31</v>
      </c>
      <c r="P6" s="13" t="s">
        <v>32</v>
      </c>
      <c r="Q6" s="13" t="s">
        <v>33</v>
      </c>
      <c r="R6" s="13" t="s">
        <v>34</v>
      </c>
      <c r="S6" s="13" t="s">
        <v>35</v>
      </c>
      <c r="T6" s="13" t="s">
        <v>36</v>
      </c>
      <c r="U6" s="13" t="s">
        <v>37</v>
      </c>
      <c r="V6" s="161"/>
      <c r="W6" s="161" t="s">
        <v>254</v>
      </c>
      <c r="X6" s="163" t="s">
        <v>151</v>
      </c>
    </row>
    <row r="7" spans="1:24" x14ac:dyDescent="0.25">
      <c r="A7" s="164"/>
      <c r="B7" s="165"/>
      <c r="C7" s="166"/>
      <c r="D7" s="167"/>
      <c r="E7" s="165"/>
      <c r="F7" s="164"/>
      <c r="G7" s="168" t="str">
        <f>IF(ISBLANK(F7),"", VLOOKUP(F7,Kalkulation!$B$220:$C$248,2,FALSE))</f>
        <v/>
      </c>
      <c r="H7" s="164"/>
      <c r="I7" s="169"/>
      <c r="J7" s="169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96">
        <f>SUM(J7:U7)</f>
        <v>0</v>
      </c>
      <c r="W7" s="95" t="str">
        <f>IF(V7&lt;&gt;0,IF(V7&gt;I7,"mit "&amp;V7-I7&amp;" überschritten",IF(V7&lt;I7,"mit "&amp;I7-V7&amp;" unterschritten","")),"")</f>
        <v/>
      </c>
      <c r="X7" s="164"/>
    </row>
    <row r="8" spans="1:24" x14ac:dyDescent="0.25">
      <c r="A8" s="164"/>
      <c r="B8" s="165"/>
      <c r="C8" s="166"/>
      <c r="D8" s="167"/>
      <c r="E8" s="165"/>
      <c r="F8" s="164"/>
      <c r="G8" s="168" t="str">
        <f>IF(ISBLANK(F8),"", VLOOKUP(F8,Kalkulation!$B$220:$C$248,2,FALSE))</f>
        <v/>
      </c>
      <c r="H8" s="164"/>
      <c r="I8" s="169"/>
      <c r="J8" s="169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96">
        <f t="shared" ref="V8:V49" si="1">SUM(J8:U8)</f>
        <v>0</v>
      </c>
      <c r="W8" s="95" t="str">
        <f t="shared" ref="W8:W71" si="2">IF(V8&lt;&gt;0,IF(V8&gt;I8,"mit "&amp;V8-I8&amp;" überschritten",IF(V8&lt;I8,"mit "&amp;I8-V8&amp;" unterschritten","")),"")</f>
        <v/>
      </c>
      <c r="X8" s="164"/>
    </row>
    <row r="9" spans="1:24" x14ac:dyDescent="0.25">
      <c r="A9" s="164"/>
      <c r="B9" s="165"/>
      <c r="C9" s="166"/>
      <c r="D9" s="167"/>
      <c r="E9" s="165"/>
      <c r="F9" s="164"/>
      <c r="G9" s="168" t="str">
        <f>IF(ISBLANK(F9),"", VLOOKUP(F9,Kalkulation!$B$220:$C$248,2,FALSE))</f>
        <v/>
      </c>
      <c r="H9" s="164"/>
      <c r="I9" s="169"/>
      <c r="J9" s="169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96">
        <f t="shared" si="1"/>
        <v>0</v>
      </c>
      <c r="W9" s="95" t="str">
        <f t="shared" si="2"/>
        <v/>
      </c>
      <c r="X9" s="164"/>
    </row>
    <row r="10" spans="1:24" x14ac:dyDescent="0.25">
      <c r="A10" s="164"/>
      <c r="B10" s="165"/>
      <c r="C10" s="166"/>
      <c r="D10" s="167"/>
      <c r="E10" s="165"/>
      <c r="F10" s="164"/>
      <c r="G10" s="168" t="str">
        <f>IF(ISBLANK(F10),"", VLOOKUP(F10,Kalkulation!$B$220:$C$248,2,FALSE))</f>
        <v/>
      </c>
      <c r="H10" s="164"/>
      <c r="I10" s="169"/>
      <c r="J10" s="169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96">
        <f t="shared" si="1"/>
        <v>0</v>
      </c>
      <c r="W10" s="95" t="str">
        <f t="shared" si="2"/>
        <v/>
      </c>
      <c r="X10" s="164"/>
    </row>
    <row r="11" spans="1:24" x14ac:dyDescent="0.25">
      <c r="A11" s="164"/>
      <c r="B11" s="165"/>
      <c r="C11" s="166"/>
      <c r="D11" s="167"/>
      <c r="E11" s="165"/>
      <c r="F11" s="164"/>
      <c r="G11" s="168" t="str">
        <f>IF(ISBLANK(F11),"", VLOOKUP(F11,Kalkulation!$B$220:$C$248,2,FALSE))</f>
        <v/>
      </c>
      <c r="H11" s="164"/>
      <c r="I11" s="169"/>
      <c r="J11" s="169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96">
        <f t="shared" si="1"/>
        <v>0</v>
      </c>
      <c r="W11" s="95" t="str">
        <f t="shared" si="2"/>
        <v/>
      </c>
      <c r="X11" s="164"/>
    </row>
    <row r="12" spans="1:24" x14ac:dyDescent="0.25">
      <c r="A12" s="164"/>
      <c r="B12" s="165"/>
      <c r="C12" s="166"/>
      <c r="D12" s="167"/>
      <c r="E12" s="165"/>
      <c r="F12" s="164"/>
      <c r="G12" s="168" t="str">
        <f>IF(ISBLANK(F12),"", VLOOKUP(F12,Kalkulation!$B$220:$C$248,2,FALSE))</f>
        <v/>
      </c>
      <c r="H12" s="164"/>
      <c r="I12" s="169"/>
      <c r="J12" s="169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96">
        <f t="shared" si="1"/>
        <v>0</v>
      </c>
      <c r="W12" s="95" t="str">
        <f t="shared" si="2"/>
        <v/>
      </c>
      <c r="X12" s="164"/>
    </row>
    <row r="13" spans="1:24" x14ac:dyDescent="0.25">
      <c r="A13" s="164"/>
      <c r="B13" s="165"/>
      <c r="C13" s="166"/>
      <c r="D13" s="167"/>
      <c r="E13" s="165"/>
      <c r="F13" s="164"/>
      <c r="G13" s="168" t="str">
        <f>IF(ISBLANK(F13),"", VLOOKUP(F13,Kalkulation!$B$220:$C$248,2,FALSE))</f>
        <v/>
      </c>
      <c r="H13" s="164"/>
      <c r="I13" s="169"/>
      <c r="J13" s="169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96">
        <f t="shared" si="1"/>
        <v>0</v>
      </c>
      <c r="W13" s="95" t="str">
        <f t="shared" si="2"/>
        <v/>
      </c>
      <c r="X13" s="164"/>
    </row>
    <row r="14" spans="1:24" x14ac:dyDescent="0.25">
      <c r="A14" s="164"/>
      <c r="B14" s="165"/>
      <c r="C14" s="166"/>
      <c r="D14" s="167"/>
      <c r="E14" s="165"/>
      <c r="F14" s="164"/>
      <c r="G14" s="168" t="str">
        <f>IF(ISBLANK(F14),"", VLOOKUP(F14,Kalkulation!$B$220:$C$248,2,FALSE))</f>
        <v/>
      </c>
      <c r="H14" s="164"/>
      <c r="I14" s="169"/>
      <c r="J14" s="169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96">
        <f t="shared" si="1"/>
        <v>0</v>
      </c>
      <c r="W14" s="95" t="str">
        <f t="shared" si="2"/>
        <v/>
      </c>
      <c r="X14" s="164"/>
    </row>
    <row r="15" spans="1:24" x14ac:dyDescent="0.25">
      <c r="A15" s="164"/>
      <c r="B15" s="165"/>
      <c r="C15" s="166"/>
      <c r="D15" s="167"/>
      <c r="E15" s="165"/>
      <c r="F15" s="164"/>
      <c r="G15" s="168" t="str">
        <f>IF(ISBLANK(F15),"", VLOOKUP(F15,Kalkulation!$B$220:$C$248,2,FALSE))</f>
        <v/>
      </c>
      <c r="H15" s="164"/>
      <c r="I15" s="169"/>
      <c r="J15" s="169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96">
        <f t="shared" si="1"/>
        <v>0</v>
      </c>
      <c r="W15" s="95" t="str">
        <f t="shared" si="2"/>
        <v/>
      </c>
      <c r="X15" s="164"/>
    </row>
    <row r="16" spans="1:24" x14ac:dyDescent="0.25">
      <c r="A16" s="164"/>
      <c r="B16" s="165"/>
      <c r="C16" s="166"/>
      <c r="D16" s="167"/>
      <c r="E16" s="165"/>
      <c r="F16" s="164"/>
      <c r="G16" s="168" t="str">
        <f>IF(ISBLANK(F16),"", VLOOKUP(F16,Kalkulation!$B$220:$C$248,2,FALSE))</f>
        <v/>
      </c>
      <c r="H16" s="164"/>
      <c r="I16" s="169"/>
      <c r="J16" s="169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96">
        <f t="shared" si="1"/>
        <v>0</v>
      </c>
      <c r="W16" s="95" t="str">
        <f t="shared" si="2"/>
        <v/>
      </c>
      <c r="X16" s="164"/>
    </row>
    <row r="17" spans="1:24" x14ac:dyDescent="0.25">
      <c r="A17" s="164"/>
      <c r="B17" s="165"/>
      <c r="C17" s="166"/>
      <c r="D17" s="167"/>
      <c r="E17" s="165"/>
      <c r="F17" s="164"/>
      <c r="G17" s="168" t="str">
        <f>IF(ISBLANK(F17),"", VLOOKUP(F17,Kalkulation!$B$220:$C$248,2,FALSE))</f>
        <v/>
      </c>
      <c r="H17" s="164"/>
      <c r="I17" s="169"/>
      <c r="J17" s="169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96">
        <f t="shared" si="1"/>
        <v>0</v>
      </c>
      <c r="W17" s="95" t="str">
        <f t="shared" si="2"/>
        <v/>
      </c>
      <c r="X17" s="164"/>
    </row>
    <row r="18" spans="1:24" x14ac:dyDescent="0.25">
      <c r="A18" s="164"/>
      <c r="B18" s="165"/>
      <c r="C18" s="166"/>
      <c r="D18" s="167"/>
      <c r="E18" s="165"/>
      <c r="F18" s="164"/>
      <c r="G18" s="168" t="str">
        <f>IF(ISBLANK(F18),"", VLOOKUP(F18,Kalkulation!$B$220:$C$248,2,FALSE))</f>
        <v/>
      </c>
      <c r="H18" s="164"/>
      <c r="I18" s="169"/>
      <c r="J18" s="169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96">
        <f t="shared" si="1"/>
        <v>0</v>
      </c>
      <c r="W18" s="95" t="str">
        <f t="shared" si="2"/>
        <v/>
      </c>
      <c r="X18" s="164"/>
    </row>
    <row r="19" spans="1:24" x14ac:dyDescent="0.25">
      <c r="A19" s="164"/>
      <c r="B19" s="165"/>
      <c r="C19" s="166"/>
      <c r="D19" s="167"/>
      <c r="E19" s="165"/>
      <c r="F19" s="164"/>
      <c r="G19" s="168" t="str">
        <f>IF(ISBLANK(F19),"", VLOOKUP(F19,Kalkulation!$B$220:$C$248,2,FALSE))</f>
        <v/>
      </c>
      <c r="H19" s="164"/>
      <c r="I19" s="169"/>
      <c r="J19" s="169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96">
        <f t="shared" si="1"/>
        <v>0</v>
      </c>
      <c r="W19" s="95" t="str">
        <f t="shared" si="2"/>
        <v/>
      </c>
      <c r="X19" s="164"/>
    </row>
    <row r="20" spans="1:24" x14ac:dyDescent="0.25">
      <c r="A20" s="164"/>
      <c r="B20" s="165"/>
      <c r="C20" s="166"/>
      <c r="D20" s="167"/>
      <c r="E20" s="165"/>
      <c r="F20" s="164"/>
      <c r="G20" s="168" t="str">
        <f>IF(ISBLANK(F20),"", VLOOKUP(F20,Kalkulation!$B$220:$C$248,2,FALSE))</f>
        <v/>
      </c>
      <c r="H20" s="164"/>
      <c r="I20" s="169"/>
      <c r="J20" s="169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96">
        <f t="shared" si="1"/>
        <v>0</v>
      </c>
      <c r="W20" s="95" t="str">
        <f t="shared" si="2"/>
        <v/>
      </c>
      <c r="X20" s="164"/>
    </row>
    <row r="21" spans="1:24" x14ac:dyDescent="0.25">
      <c r="A21" s="164"/>
      <c r="B21" s="165"/>
      <c r="C21" s="166"/>
      <c r="D21" s="167"/>
      <c r="E21" s="165"/>
      <c r="F21" s="164"/>
      <c r="G21" s="168" t="str">
        <f>IF(ISBLANK(F21),"", VLOOKUP(F21,Kalkulation!$B$220:$C$248,2,FALSE))</f>
        <v/>
      </c>
      <c r="H21" s="164"/>
      <c r="I21" s="169"/>
      <c r="J21" s="169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96">
        <f t="shared" si="1"/>
        <v>0</v>
      </c>
      <c r="W21" s="95" t="str">
        <f t="shared" si="2"/>
        <v/>
      </c>
      <c r="X21" s="164"/>
    </row>
    <row r="22" spans="1:24" x14ac:dyDescent="0.25">
      <c r="A22" s="164"/>
      <c r="B22" s="165"/>
      <c r="C22" s="166"/>
      <c r="D22" s="167"/>
      <c r="E22" s="165"/>
      <c r="F22" s="164"/>
      <c r="G22" s="168" t="str">
        <f>IF(ISBLANK(F22),"", VLOOKUP(F22,Kalkulation!$B$220:$C$248,2,FALSE))</f>
        <v/>
      </c>
      <c r="H22" s="164"/>
      <c r="I22" s="169"/>
      <c r="J22" s="169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96">
        <f t="shared" si="1"/>
        <v>0</v>
      </c>
      <c r="W22" s="95" t="str">
        <f t="shared" si="2"/>
        <v/>
      </c>
      <c r="X22" s="164"/>
    </row>
    <row r="23" spans="1:24" x14ac:dyDescent="0.25">
      <c r="A23" s="164"/>
      <c r="B23" s="165"/>
      <c r="C23" s="166"/>
      <c r="D23" s="167"/>
      <c r="E23" s="165"/>
      <c r="F23" s="164"/>
      <c r="G23" s="168" t="str">
        <f>IF(ISBLANK(F23),"", VLOOKUP(F23,Kalkulation!$B$220:$C$248,2,FALSE))</f>
        <v/>
      </c>
      <c r="H23" s="164"/>
      <c r="I23" s="169"/>
      <c r="J23" s="169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96">
        <f t="shared" si="1"/>
        <v>0</v>
      </c>
      <c r="W23" s="95" t="str">
        <f t="shared" si="2"/>
        <v/>
      </c>
      <c r="X23" s="164"/>
    </row>
    <row r="24" spans="1:24" x14ac:dyDescent="0.25">
      <c r="A24" s="164"/>
      <c r="B24" s="165"/>
      <c r="C24" s="166"/>
      <c r="D24" s="167"/>
      <c r="E24" s="165"/>
      <c r="F24" s="164"/>
      <c r="G24" s="168" t="str">
        <f>IF(ISBLANK(F24),"", VLOOKUP(F24,Kalkulation!$B$220:$C$248,2,FALSE))</f>
        <v/>
      </c>
      <c r="H24" s="164"/>
      <c r="I24" s="169"/>
      <c r="J24" s="169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96">
        <f t="shared" si="1"/>
        <v>0</v>
      </c>
      <c r="W24" s="95" t="str">
        <f t="shared" si="2"/>
        <v/>
      </c>
      <c r="X24" s="164"/>
    </row>
    <row r="25" spans="1:24" x14ac:dyDescent="0.25">
      <c r="A25" s="164"/>
      <c r="B25" s="165"/>
      <c r="C25" s="166"/>
      <c r="D25" s="167"/>
      <c r="E25" s="165"/>
      <c r="F25" s="164"/>
      <c r="G25" s="168" t="str">
        <f>IF(ISBLANK(F25),"", VLOOKUP(F25,Kalkulation!$B$220:$C$248,2,FALSE))</f>
        <v/>
      </c>
      <c r="H25" s="164"/>
      <c r="I25" s="169"/>
      <c r="J25" s="169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96">
        <f t="shared" si="1"/>
        <v>0</v>
      </c>
      <c r="W25" s="95" t="str">
        <f t="shared" si="2"/>
        <v/>
      </c>
      <c r="X25" s="164"/>
    </row>
    <row r="26" spans="1:24" x14ac:dyDescent="0.25">
      <c r="A26" s="164"/>
      <c r="B26" s="165"/>
      <c r="C26" s="166"/>
      <c r="D26" s="167"/>
      <c r="E26" s="165"/>
      <c r="F26" s="164"/>
      <c r="G26" s="168" t="str">
        <f>IF(ISBLANK(F26),"", VLOOKUP(F26,Kalkulation!$B$220:$C$248,2,FALSE))</f>
        <v/>
      </c>
      <c r="H26" s="164"/>
      <c r="I26" s="169"/>
      <c r="J26" s="169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96">
        <f t="shared" si="1"/>
        <v>0</v>
      </c>
      <c r="W26" s="95" t="str">
        <f t="shared" si="2"/>
        <v/>
      </c>
      <c r="X26" s="164"/>
    </row>
    <row r="27" spans="1:24" x14ac:dyDescent="0.25">
      <c r="A27" s="164"/>
      <c r="B27" s="165"/>
      <c r="C27" s="166"/>
      <c r="D27" s="167"/>
      <c r="E27" s="165"/>
      <c r="F27" s="164"/>
      <c r="G27" s="168" t="str">
        <f>IF(ISBLANK(F27),"", VLOOKUP(F27,Kalkulation!$B$220:$C$248,2,FALSE))</f>
        <v/>
      </c>
      <c r="H27" s="164"/>
      <c r="I27" s="169"/>
      <c r="J27" s="169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96">
        <f t="shared" si="1"/>
        <v>0</v>
      </c>
      <c r="W27" s="95" t="str">
        <f t="shared" si="2"/>
        <v/>
      </c>
      <c r="X27" s="164"/>
    </row>
    <row r="28" spans="1:24" x14ac:dyDescent="0.25">
      <c r="A28" s="164"/>
      <c r="B28" s="165"/>
      <c r="C28" s="166"/>
      <c r="D28" s="167"/>
      <c r="E28" s="165"/>
      <c r="F28" s="164"/>
      <c r="G28" s="168" t="str">
        <f>IF(ISBLANK(F28),"", VLOOKUP(F28,Kalkulation!$B$220:$C$248,2,FALSE))</f>
        <v/>
      </c>
      <c r="H28" s="164"/>
      <c r="I28" s="169"/>
      <c r="J28" s="169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96">
        <f t="shared" si="1"/>
        <v>0</v>
      </c>
      <c r="W28" s="95" t="str">
        <f t="shared" si="2"/>
        <v/>
      </c>
      <c r="X28" s="164"/>
    </row>
    <row r="29" spans="1:24" x14ac:dyDescent="0.25">
      <c r="A29" s="164"/>
      <c r="B29" s="165"/>
      <c r="C29" s="166"/>
      <c r="D29" s="167"/>
      <c r="E29" s="165"/>
      <c r="F29" s="164"/>
      <c r="G29" s="168" t="str">
        <f>IF(ISBLANK(F29),"", VLOOKUP(F29,Kalkulation!$B$220:$C$248,2,FALSE))</f>
        <v/>
      </c>
      <c r="H29" s="164"/>
      <c r="I29" s="169"/>
      <c r="J29" s="169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96">
        <f t="shared" si="1"/>
        <v>0</v>
      </c>
      <c r="W29" s="95" t="str">
        <f t="shared" si="2"/>
        <v/>
      </c>
      <c r="X29" s="164"/>
    </row>
    <row r="30" spans="1:24" x14ac:dyDescent="0.25">
      <c r="A30" s="164"/>
      <c r="B30" s="165"/>
      <c r="C30" s="166"/>
      <c r="D30" s="167"/>
      <c r="E30" s="165"/>
      <c r="F30" s="164"/>
      <c r="G30" s="168" t="str">
        <f>IF(ISBLANK(F30),"", VLOOKUP(F30,Kalkulation!$B$220:$C$248,2,FALSE))</f>
        <v/>
      </c>
      <c r="H30" s="164"/>
      <c r="I30" s="169"/>
      <c r="J30" s="169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96">
        <f t="shared" si="1"/>
        <v>0</v>
      </c>
      <c r="W30" s="95" t="str">
        <f t="shared" si="2"/>
        <v/>
      </c>
      <c r="X30" s="164"/>
    </row>
    <row r="31" spans="1:24" x14ac:dyDescent="0.25">
      <c r="A31" s="164"/>
      <c r="B31" s="165"/>
      <c r="C31" s="166"/>
      <c r="D31" s="167"/>
      <c r="E31" s="165"/>
      <c r="F31" s="164"/>
      <c r="G31" s="168" t="str">
        <f>IF(ISBLANK(F31),"", VLOOKUP(F31,Kalkulation!$B$220:$C$248,2,FALSE))</f>
        <v/>
      </c>
      <c r="H31" s="164"/>
      <c r="I31" s="169"/>
      <c r="J31" s="169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96">
        <f t="shared" si="1"/>
        <v>0</v>
      </c>
      <c r="W31" s="95" t="str">
        <f t="shared" si="2"/>
        <v/>
      </c>
      <c r="X31" s="164"/>
    </row>
    <row r="32" spans="1:24" x14ac:dyDescent="0.25">
      <c r="A32" s="164"/>
      <c r="B32" s="165"/>
      <c r="C32" s="166"/>
      <c r="D32" s="167"/>
      <c r="E32" s="165"/>
      <c r="F32" s="164"/>
      <c r="G32" s="168" t="str">
        <f>IF(ISBLANK(F32),"", VLOOKUP(F32,Kalkulation!$B$220:$C$248,2,FALSE))</f>
        <v/>
      </c>
      <c r="H32" s="164"/>
      <c r="I32" s="169"/>
      <c r="J32" s="169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96">
        <f t="shared" si="1"/>
        <v>0</v>
      </c>
      <c r="W32" s="95" t="str">
        <f t="shared" si="2"/>
        <v/>
      </c>
      <c r="X32" s="164"/>
    </row>
    <row r="33" spans="1:24" x14ac:dyDescent="0.25">
      <c r="A33" s="164"/>
      <c r="B33" s="165"/>
      <c r="C33" s="166"/>
      <c r="D33" s="167"/>
      <c r="E33" s="165"/>
      <c r="F33" s="164"/>
      <c r="G33" s="168" t="str">
        <f>IF(ISBLANK(F33),"", VLOOKUP(F33,Kalkulation!$B$220:$C$248,2,FALSE))</f>
        <v/>
      </c>
      <c r="H33" s="164"/>
      <c r="I33" s="169"/>
      <c r="J33" s="169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96">
        <f t="shared" si="1"/>
        <v>0</v>
      </c>
      <c r="W33" s="95" t="str">
        <f t="shared" si="2"/>
        <v/>
      </c>
      <c r="X33" s="164"/>
    </row>
    <row r="34" spans="1:24" x14ac:dyDescent="0.25">
      <c r="A34" s="164"/>
      <c r="B34" s="165"/>
      <c r="C34" s="166"/>
      <c r="D34" s="167"/>
      <c r="E34" s="165"/>
      <c r="F34" s="164"/>
      <c r="G34" s="168" t="str">
        <f>IF(ISBLANK(F34),"", VLOOKUP(F34,Kalkulation!$B$220:$C$248,2,FALSE))</f>
        <v/>
      </c>
      <c r="H34" s="164"/>
      <c r="I34" s="169"/>
      <c r="J34" s="169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96">
        <f t="shared" si="1"/>
        <v>0</v>
      </c>
      <c r="W34" s="95" t="str">
        <f t="shared" si="2"/>
        <v/>
      </c>
      <c r="X34" s="164"/>
    </row>
    <row r="35" spans="1:24" x14ac:dyDescent="0.25">
      <c r="A35" s="164"/>
      <c r="B35" s="165"/>
      <c r="C35" s="166"/>
      <c r="D35" s="167"/>
      <c r="E35" s="165"/>
      <c r="F35" s="164"/>
      <c r="G35" s="168" t="str">
        <f>IF(ISBLANK(F35),"", VLOOKUP(F35,Kalkulation!$B$220:$C$248,2,FALSE))</f>
        <v/>
      </c>
      <c r="H35" s="164"/>
      <c r="I35" s="169"/>
      <c r="J35" s="169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96">
        <f t="shared" si="1"/>
        <v>0</v>
      </c>
      <c r="W35" s="95" t="str">
        <f t="shared" si="2"/>
        <v/>
      </c>
      <c r="X35" s="164"/>
    </row>
    <row r="36" spans="1:24" x14ac:dyDescent="0.25">
      <c r="A36" s="164"/>
      <c r="B36" s="165"/>
      <c r="C36" s="166"/>
      <c r="D36" s="167"/>
      <c r="E36" s="165"/>
      <c r="F36" s="164"/>
      <c r="G36" s="168" t="str">
        <f>IF(ISBLANK(F36),"", VLOOKUP(F36,Kalkulation!$B$220:$C$248,2,FALSE))</f>
        <v/>
      </c>
      <c r="H36" s="164"/>
      <c r="I36" s="169"/>
      <c r="J36" s="169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96">
        <f t="shared" si="1"/>
        <v>0</v>
      </c>
      <c r="W36" s="95" t="str">
        <f t="shared" si="2"/>
        <v/>
      </c>
      <c r="X36" s="164"/>
    </row>
    <row r="37" spans="1:24" x14ac:dyDescent="0.25">
      <c r="A37" s="164"/>
      <c r="B37" s="165"/>
      <c r="C37" s="166"/>
      <c r="D37" s="167"/>
      <c r="E37" s="165"/>
      <c r="F37" s="164"/>
      <c r="G37" s="168" t="str">
        <f>IF(ISBLANK(F37),"", VLOOKUP(F37,Kalkulation!$B$220:$C$248,2,FALSE))</f>
        <v/>
      </c>
      <c r="H37" s="164"/>
      <c r="I37" s="169"/>
      <c r="J37" s="169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96">
        <f t="shared" si="1"/>
        <v>0</v>
      </c>
      <c r="W37" s="95" t="str">
        <f t="shared" si="2"/>
        <v/>
      </c>
      <c r="X37" s="164"/>
    </row>
    <row r="38" spans="1:24" x14ac:dyDescent="0.25">
      <c r="A38" s="164"/>
      <c r="B38" s="165"/>
      <c r="C38" s="166"/>
      <c r="D38" s="167"/>
      <c r="E38" s="165"/>
      <c r="F38" s="164"/>
      <c r="G38" s="168" t="str">
        <f>IF(ISBLANK(F38),"", VLOOKUP(F38,Kalkulation!$B$220:$C$248,2,FALSE))</f>
        <v/>
      </c>
      <c r="H38" s="164"/>
      <c r="I38" s="169"/>
      <c r="J38" s="169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96">
        <f t="shared" si="1"/>
        <v>0</v>
      </c>
      <c r="W38" s="95" t="str">
        <f t="shared" si="2"/>
        <v/>
      </c>
      <c r="X38" s="164"/>
    </row>
    <row r="39" spans="1:24" x14ac:dyDescent="0.25">
      <c r="A39" s="164"/>
      <c r="B39" s="165"/>
      <c r="C39" s="166"/>
      <c r="D39" s="167"/>
      <c r="E39" s="165"/>
      <c r="F39" s="164"/>
      <c r="G39" s="168" t="str">
        <f>IF(ISBLANK(F39),"", VLOOKUP(F39,Kalkulation!$B$220:$C$248,2,FALSE))</f>
        <v/>
      </c>
      <c r="H39" s="164"/>
      <c r="I39" s="169"/>
      <c r="J39" s="169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96">
        <f t="shared" si="1"/>
        <v>0</v>
      </c>
      <c r="W39" s="95" t="str">
        <f t="shared" si="2"/>
        <v/>
      </c>
      <c r="X39" s="164"/>
    </row>
    <row r="40" spans="1:24" hidden="1" outlineLevel="1" x14ac:dyDescent="0.25">
      <c r="A40" s="164"/>
      <c r="B40" s="165"/>
      <c r="C40" s="166"/>
      <c r="D40" s="167"/>
      <c r="E40" s="165"/>
      <c r="F40" s="164"/>
      <c r="G40" s="168" t="str">
        <f>IF(ISBLANK(F40),"", VLOOKUP(F40,Kalkulation!$B$220:$C$248,2,FALSE))</f>
        <v/>
      </c>
      <c r="H40" s="164"/>
      <c r="I40" s="169"/>
      <c r="J40" s="169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96">
        <f t="shared" si="1"/>
        <v>0</v>
      </c>
      <c r="W40" s="95" t="str">
        <f t="shared" si="2"/>
        <v/>
      </c>
      <c r="X40" s="164"/>
    </row>
    <row r="41" spans="1:24" hidden="1" outlineLevel="1" x14ac:dyDescent="0.25">
      <c r="A41" s="164"/>
      <c r="B41" s="165"/>
      <c r="C41" s="166"/>
      <c r="D41" s="167"/>
      <c r="E41" s="165"/>
      <c r="F41" s="164"/>
      <c r="G41" s="168" t="str">
        <f>IF(ISBLANK(F41),"", VLOOKUP(F41,Kalkulation!$B$220:$C$248,2,FALSE))</f>
        <v/>
      </c>
      <c r="H41" s="164"/>
      <c r="I41" s="169"/>
      <c r="J41" s="169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96">
        <f t="shared" si="1"/>
        <v>0</v>
      </c>
      <c r="W41" s="95" t="str">
        <f t="shared" si="2"/>
        <v/>
      </c>
      <c r="X41" s="164"/>
    </row>
    <row r="42" spans="1:24" hidden="1" outlineLevel="1" x14ac:dyDescent="0.25">
      <c r="A42" s="164"/>
      <c r="B42" s="165"/>
      <c r="C42" s="166"/>
      <c r="D42" s="167"/>
      <c r="E42" s="165"/>
      <c r="F42" s="164"/>
      <c r="G42" s="168" t="str">
        <f>IF(ISBLANK(F42),"", VLOOKUP(F42,Kalkulation!$B$220:$C$248,2,FALSE))</f>
        <v/>
      </c>
      <c r="H42" s="164"/>
      <c r="I42" s="169"/>
      <c r="J42" s="169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96">
        <f t="shared" si="1"/>
        <v>0</v>
      </c>
      <c r="W42" s="95" t="str">
        <f t="shared" si="2"/>
        <v/>
      </c>
      <c r="X42" s="164"/>
    </row>
    <row r="43" spans="1:24" hidden="1" outlineLevel="1" x14ac:dyDescent="0.25">
      <c r="A43" s="164"/>
      <c r="B43" s="165"/>
      <c r="C43" s="166"/>
      <c r="D43" s="167"/>
      <c r="E43" s="165"/>
      <c r="F43" s="164"/>
      <c r="G43" s="168" t="str">
        <f>IF(ISBLANK(F43),"", VLOOKUP(F43,Kalkulation!$B$220:$C$248,2,FALSE))</f>
        <v/>
      </c>
      <c r="H43" s="164"/>
      <c r="I43" s="169"/>
      <c r="J43" s="169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96">
        <f t="shared" si="1"/>
        <v>0</v>
      </c>
      <c r="W43" s="95" t="str">
        <f t="shared" si="2"/>
        <v/>
      </c>
      <c r="X43" s="164"/>
    </row>
    <row r="44" spans="1:24" hidden="1" outlineLevel="1" x14ac:dyDescent="0.25">
      <c r="A44" s="164"/>
      <c r="B44" s="165"/>
      <c r="C44" s="166"/>
      <c r="D44" s="167"/>
      <c r="E44" s="165"/>
      <c r="F44" s="164"/>
      <c r="G44" s="168" t="str">
        <f>IF(ISBLANK(F44),"", VLOOKUP(F44,Kalkulation!$B$220:$C$248,2,FALSE))</f>
        <v/>
      </c>
      <c r="H44" s="164"/>
      <c r="I44" s="169"/>
      <c r="J44" s="169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96">
        <f t="shared" si="1"/>
        <v>0</v>
      </c>
      <c r="W44" s="95" t="str">
        <f t="shared" si="2"/>
        <v/>
      </c>
      <c r="X44" s="164"/>
    </row>
    <row r="45" spans="1:24" hidden="1" outlineLevel="1" x14ac:dyDescent="0.25">
      <c r="A45" s="164"/>
      <c r="B45" s="165"/>
      <c r="C45" s="166"/>
      <c r="D45" s="167"/>
      <c r="E45" s="165"/>
      <c r="F45" s="164"/>
      <c r="G45" s="168" t="str">
        <f>IF(ISBLANK(F45),"", VLOOKUP(F45,Kalkulation!$B$220:$C$248,2,FALSE))</f>
        <v/>
      </c>
      <c r="H45" s="164"/>
      <c r="I45" s="169"/>
      <c r="J45" s="169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96">
        <f t="shared" si="1"/>
        <v>0</v>
      </c>
      <c r="W45" s="95" t="str">
        <f t="shared" si="2"/>
        <v/>
      </c>
      <c r="X45" s="164"/>
    </row>
    <row r="46" spans="1:24" hidden="1" outlineLevel="1" x14ac:dyDescent="0.25">
      <c r="A46" s="164"/>
      <c r="B46" s="165"/>
      <c r="C46" s="166"/>
      <c r="D46" s="167"/>
      <c r="E46" s="165"/>
      <c r="F46" s="164"/>
      <c r="G46" s="168" t="str">
        <f>IF(ISBLANK(F46),"", VLOOKUP(F46,Kalkulation!$B$220:$C$248,2,FALSE))</f>
        <v/>
      </c>
      <c r="H46" s="164"/>
      <c r="I46" s="169"/>
      <c r="J46" s="169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96">
        <f t="shared" si="1"/>
        <v>0</v>
      </c>
      <c r="W46" s="95" t="str">
        <f t="shared" si="2"/>
        <v/>
      </c>
      <c r="X46" s="164"/>
    </row>
    <row r="47" spans="1:24" hidden="1" outlineLevel="1" x14ac:dyDescent="0.25">
      <c r="A47" s="164"/>
      <c r="B47" s="165"/>
      <c r="C47" s="166"/>
      <c r="D47" s="167"/>
      <c r="E47" s="165"/>
      <c r="F47" s="164"/>
      <c r="G47" s="168" t="str">
        <f>IF(ISBLANK(F47),"", VLOOKUP(F47,Kalkulation!$B$220:$C$248,2,FALSE))</f>
        <v/>
      </c>
      <c r="H47" s="164"/>
      <c r="I47" s="169"/>
      <c r="J47" s="169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96">
        <f t="shared" si="1"/>
        <v>0</v>
      </c>
      <c r="W47" s="95" t="str">
        <f t="shared" si="2"/>
        <v/>
      </c>
      <c r="X47" s="164"/>
    </row>
    <row r="48" spans="1:24" hidden="1" outlineLevel="1" x14ac:dyDescent="0.25">
      <c r="A48" s="164"/>
      <c r="B48" s="165"/>
      <c r="C48" s="166"/>
      <c r="D48" s="167"/>
      <c r="E48" s="165"/>
      <c r="F48" s="164"/>
      <c r="G48" s="168" t="str">
        <f>IF(ISBLANK(F48),"", VLOOKUP(F48,Kalkulation!$B$220:$C$248,2,FALSE))</f>
        <v/>
      </c>
      <c r="H48" s="164"/>
      <c r="I48" s="169"/>
      <c r="J48" s="169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96">
        <f t="shared" si="1"/>
        <v>0</v>
      </c>
      <c r="W48" s="95" t="str">
        <f t="shared" si="2"/>
        <v/>
      </c>
      <c r="X48" s="164"/>
    </row>
    <row r="49" spans="1:24" hidden="1" outlineLevel="1" x14ac:dyDescent="0.25">
      <c r="A49" s="164"/>
      <c r="B49" s="165"/>
      <c r="C49" s="166"/>
      <c r="D49" s="167"/>
      <c r="E49" s="165"/>
      <c r="F49" s="164"/>
      <c r="G49" s="168" t="str">
        <f>IF(ISBLANK(F49),"", VLOOKUP(F49,Kalkulation!$B$220:$C$248,2,FALSE))</f>
        <v/>
      </c>
      <c r="H49" s="164"/>
      <c r="I49" s="169"/>
      <c r="J49" s="169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96">
        <f t="shared" si="1"/>
        <v>0</v>
      </c>
      <c r="W49" s="95" t="str">
        <f t="shared" si="2"/>
        <v/>
      </c>
      <c r="X49" s="164"/>
    </row>
    <row r="50" spans="1:24" hidden="1" outlineLevel="1" x14ac:dyDescent="0.25">
      <c r="A50" s="164"/>
      <c r="B50" s="165"/>
      <c r="C50" s="166"/>
      <c r="D50" s="167"/>
      <c r="E50" s="165"/>
      <c r="F50" s="164"/>
      <c r="G50" s="168" t="str">
        <f>IF(ISBLANK(F50),"", VLOOKUP(F50,Kalkulation!$B$220:$C$248,2,FALSE))</f>
        <v/>
      </c>
      <c r="H50" s="164"/>
      <c r="I50" s="169"/>
      <c r="J50" s="169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96">
        <f t="shared" ref="V50:V106" si="3">SUM(J50:U50)</f>
        <v>0</v>
      </c>
      <c r="W50" s="95" t="str">
        <f t="shared" si="2"/>
        <v/>
      </c>
      <c r="X50" s="164"/>
    </row>
    <row r="51" spans="1:24" hidden="1" outlineLevel="1" x14ac:dyDescent="0.25">
      <c r="A51" s="164"/>
      <c r="B51" s="165"/>
      <c r="C51" s="166"/>
      <c r="D51" s="167"/>
      <c r="E51" s="165"/>
      <c r="F51" s="164"/>
      <c r="G51" s="168" t="str">
        <f>IF(ISBLANK(F51),"", VLOOKUP(F51,Kalkulation!$B$220:$C$248,2,FALSE))</f>
        <v/>
      </c>
      <c r="H51" s="164"/>
      <c r="I51" s="169"/>
      <c r="J51" s="169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96">
        <f t="shared" si="3"/>
        <v>0</v>
      </c>
      <c r="W51" s="95" t="str">
        <f t="shared" si="2"/>
        <v/>
      </c>
      <c r="X51" s="164"/>
    </row>
    <row r="52" spans="1:24" hidden="1" outlineLevel="1" x14ac:dyDescent="0.25">
      <c r="A52" s="164"/>
      <c r="B52" s="165"/>
      <c r="C52" s="166"/>
      <c r="D52" s="167"/>
      <c r="E52" s="165"/>
      <c r="F52" s="164"/>
      <c r="G52" s="168" t="str">
        <f>IF(ISBLANK(F52),"", VLOOKUP(F52,Kalkulation!$B$220:$C$248,2,FALSE))</f>
        <v/>
      </c>
      <c r="H52" s="164"/>
      <c r="I52" s="169"/>
      <c r="J52" s="169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96">
        <f t="shared" si="3"/>
        <v>0</v>
      </c>
      <c r="W52" s="95" t="str">
        <f t="shared" si="2"/>
        <v/>
      </c>
      <c r="X52" s="164"/>
    </row>
    <row r="53" spans="1:24" hidden="1" outlineLevel="1" x14ac:dyDescent="0.25">
      <c r="A53" s="164"/>
      <c r="B53" s="165"/>
      <c r="C53" s="166"/>
      <c r="D53" s="167"/>
      <c r="E53" s="165"/>
      <c r="F53" s="164"/>
      <c r="G53" s="168" t="str">
        <f>IF(ISBLANK(F53),"", VLOOKUP(F53,Kalkulation!$B$220:$C$248,2,FALSE))</f>
        <v/>
      </c>
      <c r="H53" s="164"/>
      <c r="I53" s="169"/>
      <c r="J53" s="169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96">
        <f t="shared" si="3"/>
        <v>0</v>
      </c>
      <c r="W53" s="95" t="str">
        <f t="shared" si="2"/>
        <v/>
      </c>
      <c r="X53" s="164"/>
    </row>
    <row r="54" spans="1:24" hidden="1" outlineLevel="1" x14ac:dyDescent="0.25">
      <c r="A54" s="164"/>
      <c r="B54" s="165"/>
      <c r="C54" s="166"/>
      <c r="D54" s="167"/>
      <c r="E54" s="165"/>
      <c r="F54" s="164"/>
      <c r="G54" s="168" t="str">
        <f>IF(ISBLANK(F54),"", VLOOKUP(F54,Kalkulation!$B$220:$C$248,2,FALSE))</f>
        <v/>
      </c>
      <c r="H54" s="164"/>
      <c r="I54" s="169"/>
      <c r="J54" s="169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96">
        <f t="shared" si="3"/>
        <v>0</v>
      </c>
      <c r="W54" s="95" t="str">
        <f t="shared" si="2"/>
        <v/>
      </c>
      <c r="X54" s="164"/>
    </row>
    <row r="55" spans="1:24" hidden="1" outlineLevel="1" x14ac:dyDescent="0.25">
      <c r="A55" s="164"/>
      <c r="B55" s="165"/>
      <c r="C55" s="166"/>
      <c r="D55" s="167"/>
      <c r="E55" s="165"/>
      <c r="F55" s="164"/>
      <c r="G55" s="168" t="str">
        <f>IF(ISBLANK(F55),"", VLOOKUP(F55,Kalkulation!$B$220:$C$248,2,FALSE))</f>
        <v/>
      </c>
      <c r="H55" s="164"/>
      <c r="I55" s="169"/>
      <c r="J55" s="169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96">
        <f t="shared" si="3"/>
        <v>0</v>
      </c>
      <c r="W55" s="95" t="str">
        <f t="shared" si="2"/>
        <v/>
      </c>
      <c r="X55" s="164"/>
    </row>
    <row r="56" spans="1:24" hidden="1" outlineLevel="1" x14ac:dyDescent="0.25">
      <c r="A56" s="164"/>
      <c r="B56" s="165"/>
      <c r="C56" s="166"/>
      <c r="D56" s="167"/>
      <c r="E56" s="165"/>
      <c r="F56" s="164"/>
      <c r="G56" s="168" t="str">
        <f>IF(ISBLANK(F56),"", VLOOKUP(F56,Kalkulation!$B$220:$C$248,2,FALSE))</f>
        <v/>
      </c>
      <c r="H56" s="164"/>
      <c r="I56" s="169"/>
      <c r="J56" s="169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96">
        <f t="shared" si="3"/>
        <v>0</v>
      </c>
      <c r="W56" s="95" t="str">
        <f t="shared" si="2"/>
        <v/>
      </c>
      <c r="X56" s="164"/>
    </row>
    <row r="57" spans="1:24" hidden="1" outlineLevel="1" x14ac:dyDescent="0.25">
      <c r="A57" s="164"/>
      <c r="B57" s="165"/>
      <c r="C57" s="166"/>
      <c r="D57" s="167"/>
      <c r="E57" s="165"/>
      <c r="F57" s="164"/>
      <c r="G57" s="168" t="str">
        <f>IF(ISBLANK(F57),"", VLOOKUP(F57,Kalkulation!$B$220:$C$248,2,FALSE))</f>
        <v/>
      </c>
      <c r="H57" s="164"/>
      <c r="I57" s="169"/>
      <c r="J57" s="169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96">
        <f t="shared" si="3"/>
        <v>0</v>
      </c>
      <c r="W57" s="95" t="str">
        <f t="shared" si="2"/>
        <v/>
      </c>
      <c r="X57" s="164"/>
    </row>
    <row r="58" spans="1:24" hidden="1" outlineLevel="1" x14ac:dyDescent="0.25">
      <c r="A58" s="164"/>
      <c r="B58" s="165"/>
      <c r="C58" s="166"/>
      <c r="D58" s="167"/>
      <c r="E58" s="165"/>
      <c r="F58" s="164"/>
      <c r="G58" s="168" t="str">
        <f>IF(ISBLANK(F58),"", VLOOKUP(F58,Kalkulation!$B$220:$C$248,2,FALSE))</f>
        <v/>
      </c>
      <c r="H58" s="164"/>
      <c r="I58" s="169"/>
      <c r="J58" s="169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96">
        <f t="shared" si="3"/>
        <v>0</v>
      </c>
      <c r="W58" s="95" t="str">
        <f t="shared" si="2"/>
        <v/>
      </c>
      <c r="X58" s="164"/>
    </row>
    <row r="59" spans="1:24" hidden="1" outlineLevel="1" x14ac:dyDescent="0.25">
      <c r="A59" s="164"/>
      <c r="B59" s="165"/>
      <c r="C59" s="166"/>
      <c r="D59" s="167"/>
      <c r="E59" s="165"/>
      <c r="F59" s="164"/>
      <c r="G59" s="168" t="str">
        <f>IF(ISBLANK(F59),"", VLOOKUP(F59,Kalkulation!$B$220:$C$248,2,FALSE))</f>
        <v/>
      </c>
      <c r="H59" s="164"/>
      <c r="I59" s="169"/>
      <c r="J59" s="169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96">
        <f t="shared" si="3"/>
        <v>0</v>
      </c>
      <c r="W59" s="95" t="str">
        <f t="shared" si="2"/>
        <v/>
      </c>
      <c r="X59" s="164"/>
    </row>
    <row r="60" spans="1:24" hidden="1" outlineLevel="1" x14ac:dyDescent="0.25">
      <c r="A60" s="164"/>
      <c r="B60" s="165"/>
      <c r="C60" s="166"/>
      <c r="D60" s="167"/>
      <c r="E60" s="165"/>
      <c r="F60" s="164"/>
      <c r="G60" s="168" t="str">
        <f>IF(ISBLANK(F60),"", VLOOKUP(F60,Kalkulation!$B$220:$C$248,2,FALSE))</f>
        <v/>
      </c>
      <c r="H60" s="164"/>
      <c r="I60" s="169"/>
      <c r="J60" s="169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96">
        <f t="shared" si="3"/>
        <v>0</v>
      </c>
      <c r="W60" s="95" t="str">
        <f t="shared" si="2"/>
        <v/>
      </c>
      <c r="X60" s="164"/>
    </row>
    <row r="61" spans="1:24" hidden="1" outlineLevel="1" x14ac:dyDescent="0.25">
      <c r="A61" s="164"/>
      <c r="B61" s="165"/>
      <c r="C61" s="166"/>
      <c r="D61" s="167"/>
      <c r="E61" s="165"/>
      <c r="F61" s="164"/>
      <c r="G61" s="168" t="str">
        <f>IF(ISBLANK(F61),"", VLOOKUP(F61,Kalkulation!$B$220:$C$248,2,FALSE))</f>
        <v/>
      </c>
      <c r="H61" s="164"/>
      <c r="I61" s="169"/>
      <c r="J61" s="169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96">
        <f t="shared" si="3"/>
        <v>0</v>
      </c>
      <c r="W61" s="95" t="str">
        <f t="shared" si="2"/>
        <v/>
      </c>
      <c r="X61" s="164"/>
    </row>
    <row r="62" spans="1:24" hidden="1" outlineLevel="1" x14ac:dyDescent="0.25">
      <c r="A62" s="164"/>
      <c r="B62" s="165"/>
      <c r="C62" s="166"/>
      <c r="D62" s="167"/>
      <c r="E62" s="165"/>
      <c r="F62" s="164"/>
      <c r="G62" s="168" t="str">
        <f>IF(ISBLANK(F62),"", VLOOKUP(F62,Kalkulation!$B$220:$C$248,2,FALSE))</f>
        <v/>
      </c>
      <c r="H62" s="164"/>
      <c r="I62" s="169"/>
      <c r="J62" s="169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96">
        <f t="shared" si="3"/>
        <v>0</v>
      </c>
      <c r="W62" s="95" t="str">
        <f t="shared" si="2"/>
        <v/>
      </c>
      <c r="X62" s="164"/>
    </row>
    <row r="63" spans="1:24" hidden="1" outlineLevel="1" x14ac:dyDescent="0.25">
      <c r="A63" s="164"/>
      <c r="B63" s="165"/>
      <c r="C63" s="166"/>
      <c r="D63" s="167"/>
      <c r="E63" s="165"/>
      <c r="F63" s="164"/>
      <c r="G63" s="168" t="str">
        <f>IF(ISBLANK(F63),"", VLOOKUP(F63,Kalkulation!$B$220:$C$248,2,FALSE))</f>
        <v/>
      </c>
      <c r="H63" s="164"/>
      <c r="I63" s="169"/>
      <c r="J63" s="169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96">
        <f t="shared" si="3"/>
        <v>0</v>
      </c>
      <c r="W63" s="95" t="str">
        <f t="shared" si="2"/>
        <v/>
      </c>
      <c r="X63" s="164"/>
    </row>
    <row r="64" spans="1:24" hidden="1" outlineLevel="1" x14ac:dyDescent="0.25">
      <c r="A64" s="164"/>
      <c r="B64" s="165"/>
      <c r="C64" s="166"/>
      <c r="D64" s="167"/>
      <c r="E64" s="165"/>
      <c r="F64" s="164"/>
      <c r="G64" s="168" t="str">
        <f>IF(ISBLANK(F64),"", VLOOKUP(F64,Kalkulation!$B$220:$C$248,2,FALSE))</f>
        <v/>
      </c>
      <c r="H64" s="164"/>
      <c r="I64" s="169"/>
      <c r="J64" s="169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96">
        <f t="shared" si="3"/>
        <v>0</v>
      </c>
      <c r="W64" s="95" t="str">
        <f t="shared" si="2"/>
        <v/>
      </c>
      <c r="X64" s="164"/>
    </row>
    <row r="65" spans="1:24" hidden="1" outlineLevel="1" x14ac:dyDescent="0.25">
      <c r="A65" s="164"/>
      <c r="B65" s="165"/>
      <c r="C65" s="166"/>
      <c r="D65" s="167"/>
      <c r="E65" s="165"/>
      <c r="F65" s="164"/>
      <c r="G65" s="168" t="str">
        <f>IF(ISBLANK(F65),"", VLOOKUP(F65,Kalkulation!$B$220:$C$248,2,FALSE))</f>
        <v/>
      </c>
      <c r="H65" s="164"/>
      <c r="I65" s="169"/>
      <c r="J65" s="169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96">
        <f t="shared" si="3"/>
        <v>0</v>
      </c>
      <c r="W65" s="95" t="str">
        <f t="shared" si="2"/>
        <v/>
      </c>
      <c r="X65" s="164"/>
    </row>
    <row r="66" spans="1:24" hidden="1" outlineLevel="1" x14ac:dyDescent="0.25">
      <c r="A66" s="164"/>
      <c r="B66" s="165"/>
      <c r="C66" s="166"/>
      <c r="D66" s="167"/>
      <c r="E66" s="165"/>
      <c r="F66" s="164"/>
      <c r="G66" s="168" t="str">
        <f>IF(ISBLANK(F66),"", VLOOKUP(F66,Kalkulation!$B$220:$C$248,2,FALSE))</f>
        <v/>
      </c>
      <c r="H66" s="164"/>
      <c r="I66" s="169"/>
      <c r="J66" s="169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96">
        <f t="shared" si="3"/>
        <v>0</v>
      </c>
      <c r="W66" s="95" t="str">
        <f t="shared" si="2"/>
        <v/>
      </c>
      <c r="X66" s="164"/>
    </row>
    <row r="67" spans="1:24" hidden="1" outlineLevel="1" x14ac:dyDescent="0.25">
      <c r="A67" s="164"/>
      <c r="B67" s="165"/>
      <c r="C67" s="166"/>
      <c r="D67" s="167"/>
      <c r="E67" s="165"/>
      <c r="F67" s="164"/>
      <c r="G67" s="168" t="str">
        <f>IF(ISBLANK(F67),"", VLOOKUP(F67,Kalkulation!$B$220:$C$248,2,FALSE))</f>
        <v/>
      </c>
      <c r="H67" s="164"/>
      <c r="I67" s="169"/>
      <c r="J67" s="169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96">
        <f t="shared" si="3"/>
        <v>0</v>
      </c>
      <c r="W67" s="95" t="str">
        <f t="shared" si="2"/>
        <v/>
      </c>
      <c r="X67" s="164"/>
    </row>
    <row r="68" spans="1:24" hidden="1" outlineLevel="1" x14ac:dyDescent="0.25">
      <c r="A68" s="164"/>
      <c r="B68" s="165"/>
      <c r="C68" s="166"/>
      <c r="D68" s="167"/>
      <c r="E68" s="165"/>
      <c r="F68" s="164"/>
      <c r="G68" s="168" t="str">
        <f>IF(ISBLANK(F68),"", VLOOKUP(F68,Kalkulation!$B$220:$C$248,2,FALSE))</f>
        <v/>
      </c>
      <c r="H68" s="164"/>
      <c r="I68" s="169"/>
      <c r="J68" s="169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96">
        <f t="shared" si="3"/>
        <v>0</v>
      </c>
      <c r="W68" s="95" t="str">
        <f t="shared" si="2"/>
        <v/>
      </c>
      <c r="X68" s="164"/>
    </row>
    <row r="69" spans="1:24" hidden="1" outlineLevel="1" x14ac:dyDescent="0.25">
      <c r="A69" s="164"/>
      <c r="B69" s="165"/>
      <c r="C69" s="166"/>
      <c r="D69" s="167"/>
      <c r="E69" s="165"/>
      <c r="F69" s="164"/>
      <c r="G69" s="168" t="str">
        <f>IF(ISBLANK(F69),"", VLOOKUP(F69,Kalkulation!$B$220:$C$248,2,FALSE))</f>
        <v/>
      </c>
      <c r="H69" s="164"/>
      <c r="I69" s="169"/>
      <c r="J69" s="169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96">
        <f t="shared" si="3"/>
        <v>0</v>
      </c>
      <c r="W69" s="95" t="str">
        <f t="shared" si="2"/>
        <v/>
      </c>
      <c r="X69" s="164"/>
    </row>
    <row r="70" spans="1:24" hidden="1" outlineLevel="2" x14ac:dyDescent="0.25">
      <c r="A70" s="164"/>
      <c r="B70" s="165"/>
      <c r="C70" s="166"/>
      <c r="D70" s="167"/>
      <c r="E70" s="165"/>
      <c r="F70" s="164"/>
      <c r="G70" s="168" t="str">
        <f>IF(ISBLANK(F70),"", VLOOKUP(F70,Kalkulation!$B$220:$C$248,2,FALSE))</f>
        <v/>
      </c>
      <c r="H70" s="164"/>
      <c r="I70" s="169"/>
      <c r="J70" s="169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96">
        <f t="shared" si="3"/>
        <v>0</v>
      </c>
      <c r="W70" s="95" t="str">
        <f t="shared" si="2"/>
        <v/>
      </c>
      <c r="X70" s="164"/>
    </row>
    <row r="71" spans="1:24" hidden="1" outlineLevel="2" x14ac:dyDescent="0.25">
      <c r="A71" s="164"/>
      <c r="B71" s="165"/>
      <c r="C71" s="166"/>
      <c r="D71" s="167"/>
      <c r="E71" s="165"/>
      <c r="F71" s="164"/>
      <c r="G71" s="168" t="str">
        <f>IF(ISBLANK(F71),"", VLOOKUP(F71,Kalkulation!$B$220:$C$248,2,FALSE))</f>
        <v/>
      </c>
      <c r="H71" s="164"/>
      <c r="I71" s="169"/>
      <c r="J71" s="169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96">
        <f t="shared" si="3"/>
        <v>0</v>
      </c>
      <c r="W71" s="95" t="str">
        <f t="shared" si="2"/>
        <v/>
      </c>
      <c r="X71" s="164"/>
    </row>
    <row r="72" spans="1:24" hidden="1" outlineLevel="2" x14ac:dyDescent="0.25">
      <c r="A72" s="164"/>
      <c r="B72" s="165"/>
      <c r="C72" s="166"/>
      <c r="D72" s="167"/>
      <c r="E72" s="165"/>
      <c r="F72" s="164"/>
      <c r="G72" s="168" t="str">
        <f>IF(ISBLANK(F72),"", VLOOKUP(F72,Kalkulation!$B$220:$C$248,2,FALSE))</f>
        <v/>
      </c>
      <c r="H72" s="164"/>
      <c r="I72" s="169"/>
      <c r="J72" s="169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96">
        <f t="shared" si="3"/>
        <v>0</v>
      </c>
      <c r="W72" s="95" t="str">
        <f t="shared" ref="W72:W106" si="4">IF(V72&lt;&gt;0,IF(V72&gt;I72,"mit "&amp;V72-I72&amp;" überschritten",IF(V72&lt;I72,"mit "&amp;I72-V72&amp;" unterschritten","")),"")</f>
        <v/>
      </c>
      <c r="X72" s="164"/>
    </row>
    <row r="73" spans="1:24" hidden="1" outlineLevel="2" x14ac:dyDescent="0.25">
      <c r="A73" s="164"/>
      <c r="B73" s="165"/>
      <c r="C73" s="166"/>
      <c r="D73" s="167"/>
      <c r="E73" s="165"/>
      <c r="F73" s="164"/>
      <c r="G73" s="168" t="str">
        <f>IF(ISBLANK(F73),"", VLOOKUP(F73,Kalkulation!$B$220:$C$248,2,FALSE))</f>
        <v/>
      </c>
      <c r="H73" s="164"/>
      <c r="I73" s="169"/>
      <c r="J73" s="169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96">
        <f t="shared" si="3"/>
        <v>0</v>
      </c>
      <c r="W73" s="95" t="str">
        <f t="shared" si="4"/>
        <v/>
      </c>
      <c r="X73" s="164"/>
    </row>
    <row r="74" spans="1:24" hidden="1" outlineLevel="2" x14ac:dyDescent="0.25">
      <c r="A74" s="164"/>
      <c r="B74" s="165"/>
      <c r="C74" s="166"/>
      <c r="D74" s="167"/>
      <c r="E74" s="165"/>
      <c r="F74" s="164"/>
      <c r="G74" s="168" t="str">
        <f>IF(ISBLANK(F74),"", VLOOKUP(F74,Kalkulation!$B$220:$C$248,2,FALSE))</f>
        <v/>
      </c>
      <c r="H74" s="164"/>
      <c r="I74" s="169"/>
      <c r="J74" s="169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96">
        <f t="shared" si="3"/>
        <v>0</v>
      </c>
      <c r="W74" s="95" t="str">
        <f t="shared" si="4"/>
        <v/>
      </c>
      <c r="X74" s="164"/>
    </row>
    <row r="75" spans="1:24" hidden="1" outlineLevel="2" x14ac:dyDescent="0.25">
      <c r="A75" s="164"/>
      <c r="B75" s="165"/>
      <c r="C75" s="166"/>
      <c r="D75" s="167"/>
      <c r="E75" s="165"/>
      <c r="F75" s="164"/>
      <c r="G75" s="168" t="str">
        <f>IF(ISBLANK(F75),"", VLOOKUP(F75,Kalkulation!$B$220:$C$248,2,FALSE))</f>
        <v/>
      </c>
      <c r="H75" s="164"/>
      <c r="I75" s="169"/>
      <c r="J75" s="169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96">
        <f t="shared" si="3"/>
        <v>0</v>
      </c>
      <c r="W75" s="95" t="str">
        <f t="shared" si="4"/>
        <v/>
      </c>
      <c r="X75" s="164"/>
    </row>
    <row r="76" spans="1:24" hidden="1" outlineLevel="2" x14ac:dyDescent="0.25">
      <c r="A76" s="164"/>
      <c r="B76" s="165"/>
      <c r="C76" s="166"/>
      <c r="D76" s="167"/>
      <c r="E76" s="165"/>
      <c r="F76" s="164"/>
      <c r="G76" s="168" t="str">
        <f>IF(ISBLANK(F76),"", VLOOKUP(F76,Kalkulation!$B$220:$C$248,2,FALSE))</f>
        <v/>
      </c>
      <c r="H76" s="164"/>
      <c r="I76" s="169"/>
      <c r="J76" s="169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96">
        <f t="shared" si="3"/>
        <v>0</v>
      </c>
      <c r="W76" s="95" t="str">
        <f t="shared" si="4"/>
        <v/>
      </c>
      <c r="X76" s="164"/>
    </row>
    <row r="77" spans="1:24" hidden="1" outlineLevel="2" x14ac:dyDescent="0.25">
      <c r="A77" s="164"/>
      <c r="B77" s="165"/>
      <c r="C77" s="166"/>
      <c r="D77" s="167"/>
      <c r="E77" s="165"/>
      <c r="F77" s="164"/>
      <c r="G77" s="168" t="str">
        <f>IF(ISBLANK(F77),"", VLOOKUP(F77,Kalkulation!$B$220:$C$248,2,FALSE))</f>
        <v/>
      </c>
      <c r="H77" s="164"/>
      <c r="I77" s="169"/>
      <c r="J77" s="169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96">
        <f t="shared" si="3"/>
        <v>0</v>
      </c>
      <c r="W77" s="95" t="str">
        <f t="shared" si="4"/>
        <v/>
      </c>
      <c r="X77" s="164"/>
    </row>
    <row r="78" spans="1:24" hidden="1" outlineLevel="2" x14ac:dyDescent="0.25">
      <c r="A78" s="164"/>
      <c r="B78" s="165"/>
      <c r="C78" s="166"/>
      <c r="D78" s="167"/>
      <c r="E78" s="165"/>
      <c r="F78" s="164"/>
      <c r="G78" s="168" t="str">
        <f>IF(ISBLANK(F78),"", VLOOKUP(F78,Kalkulation!$B$220:$C$248,2,FALSE))</f>
        <v/>
      </c>
      <c r="H78" s="164"/>
      <c r="I78" s="169"/>
      <c r="J78" s="169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96">
        <f t="shared" si="3"/>
        <v>0</v>
      </c>
      <c r="W78" s="95" t="str">
        <f t="shared" si="4"/>
        <v/>
      </c>
      <c r="X78" s="164"/>
    </row>
    <row r="79" spans="1:24" hidden="1" outlineLevel="2" x14ac:dyDescent="0.25">
      <c r="A79" s="164"/>
      <c r="B79" s="165"/>
      <c r="C79" s="166"/>
      <c r="D79" s="167"/>
      <c r="E79" s="165"/>
      <c r="F79" s="164"/>
      <c r="G79" s="168" t="str">
        <f>IF(ISBLANK(F79),"", VLOOKUP(F79,Kalkulation!$B$220:$C$248,2,FALSE))</f>
        <v/>
      </c>
      <c r="H79" s="164"/>
      <c r="I79" s="169"/>
      <c r="J79" s="169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96">
        <f t="shared" si="3"/>
        <v>0</v>
      </c>
      <c r="W79" s="95" t="str">
        <f t="shared" si="4"/>
        <v/>
      </c>
      <c r="X79" s="164"/>
    </row>
    <row r="80" spans="1:24" hidden="1" outlineLevel="2" x14ac:dyDescent="0.25">
      <c r="A80" s="164"/>
      <c r="B80" s="165"/>
      <c r="C80" s="166"/>
      <c r="D80" s="167"/>
      <c r="E80" s="165"/>
      <c r="F80" s="164"/>
      <c r="G80" s="168" t="str">
        <f>IF(ISBLANK(F80),"", VLOOKUP(F80,Kalkulation!$B$220:$C$248,2,FALSE))</f>
        <v/>
      </c>
      <c r="H80" s="164"/>
      <c r="I80" s="169"/>
      <c r="J80" s="169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96">
        <f t="shared" si="3"/>
        <v>0</v>
      </c>
      <c r="W80" s="95" t="str">
        <f t="shared" si="4"/>
        <v/>
      </c>
      <c r="X80" s="164"/>
    </row>
    <row r="81" spans="1:24" hidden="1" outlineLevel="2" x14ac:dyDescent="0.25">
      <c r="A81" s="164"/>
      <c r="B81" s="165"/>
      <c r="C81" s="166"/>
      <c r="D81" s="167"/>
      <c r="E81" s="165"/>
      <c r="F81" s="164"/>
      <c r="G81" s="168" t="str">
        <f>IF(ISBLANK(F81),"", VLOOKUP(F81,Kalkulation!$B$220:$C$248,2,FALSE))</f>
        <v/>
      </c>
      <c r="H81" s="164"/>
      <c r="I81" s="169"/>
      <c r="J81" s="169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96">
        <f t="shared" si="3"/>
        <v>0</v>
      </c>
      <c r="W81" s="95" t="str">
        <f t="shared" si="4"/>
        <v/>
      </c>
      <c r="X81" s="164"/>
    </row>
    <row r="82" spans="1:24" hidden="1" outlineLevel="2" x14ac:dyDescent="0.25">
      <c r="A82" s="164"/>
      <c r="B82" s="165"/>
      <c r="C82" s="166"/>
      <c r="D82" s="167"/>
      <c r="E82" s="165"/>
      <c r="F82" s="164"/>
      <c r="G82" s="168" t="str">
        <f>IF(ISBLANK(F82),"", VLOOKUP(F82,Kalkulation!$B$220:$C$248,2,FALSE))</f>
        <v/>
      </c>
      <c r="H82" s="164"/>
      <c r="I82" s="169"/>
      <c r="J82" s="169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96">
        <f t="shared" si="3"/>
        <v>0</v>
      </c>
      <c r="W82" s="95" t="str">
        <f t="shared" si="4"/>
        <v/>
      </c>
      <c r="X82" s="164"/>
    </row>
    <row r="83" spans="1:24" hidden="1" outlineLevel="2" x14ac:dyDescent="0.25">
      <c r="A83" s="164"/>
      <c r="B83" s="165"/>
      <c r="C83" s="166"/>
      <c r="D83" s="167"/>
      <c r="E83" s="165"/>
      <c r="F83" s="164"/>
      <c r="G83" s="168" t="str">
        <f>IF(ISBLANK(F83),"", VLOOKUP(F83,Kalkulation!$B$220:$C$248,2,FALSE))</f>
        <v/>
      </c>
      <c r="H83" s="164"/>
      <c r="I83" s="169"/>
      <c r="J83" s="169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96">
        <f t="shared" si="3"/>
        <v>0</v>
      </c>
      <c r="W83" s="95" t="str">
        <f t="shared" si="4"/>
        <v/>
      </c>
      <c r="X83" s="164"/>
    </row>
    <row r="84" spans="1:24" hidden="1" outlineLevel="2" x14ac:dyDescent="0.25">
      <c r="A84" s="164"/>
      <c r="B84" s="165"/>
      <c r="C84" s="166"/>
      <c r="D84" s="167"/>
      <c r="E84" s="165"/>
      <c r="F84" s="164"/>
      <c r="G84" s="168" t="str">
        <f>IF(ISBLANK(F84),"", VLOOKUP(F84,Kalkulation!$B$220:$C$248,2,FALSE))</f>
        <v/>
      </c>
      <c r="H84" s="164"/>
      <c r="I84" s="169"/>
      <c r="J84" s="169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96">
        <f t="shared" si="3"/>
        <v>0</v>
      </c>
      <c r="W84" s="95" t="str">
        <f t="shared" si="4"/>
        <v/>
      </c>
      <c r="X84" s="164"/>
    </row>
    <row r="85" spans="1:24" hidden="1" outlineLevel="2" x14ac:dyDescent="0.25">
      <c r="A85" s="164"/>
      <c r="B85" s="165"/>
      <c r="C85" s="166"/>
      <c r="D85" s="167"/>
      <c r="E85" s="165"/>
      <c r="F85" s="164"/>
      <c r="G85" s="168" t="str">
        <f>IF(ISBLANK(F85),"", VLOOKUP(F85,Kalkulation!$B$220:$C$248,2,FALSE))</f>
        <v/>
      </c>
      <c r="H85" s="164"/>
      <c r="I85" s="169"/>
      <c r="J85" s="169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96">
        <f t="shared" si="3"/>
        <v>0</v>
      </c>
      <c r="W85" s="95" t="str">
        <f t="shared" si="4"/>
        <v/>
      </c>
      <c r="X85" s="164"/>
    </row>
    <row r="86" spans="1:24" hidden="1" outlineLevel="2" x14ac:dyDescent="0.25">
      <c r="A86" s="164"/>
      <c r="B86" s="165"/>
      <c r="C86" s="166"/>
      <c r="D86" s="167"/>
      <c r="E86" s="165"/>
      <c r="F86" s="164"/>
      <c r="G86" s="168" t="str">
        <f>IF(ISBLANK(F86),"", VLOOKUP(F86,Kalkulation!$B$220:$C$248,2,FALSE))</f>
        <v/>
      </c>
      <c r="H86" s="164"/>
      <c r="I86" s="169"/>
      <c r="J86" s="169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96">
        <f t="shared" si="3"/>
        <v>0</v>
      </c>
      <c r="W86" s="95" t="str">
        <f t="shared" si="4"/>
        <v/>
      </c>
      <c r="X86" s="164"/>
    </row>
    <row r="87" spans="1:24" hidden="1" outlineLevel="2" x14ac:dyDescent="0.25">
      <c r="A87" s="164"/>
      <c r="B87" s="165"/>
      <c r="C87" s="166"/>
      <c r="D87" s="167"/>
      <c r="E87" s="165"/>
      <c r="F87" s="164"/>
      <c r="G87" s="168" t="str">
        <f>IF(ISBLANK(F87),"", VLOOKUP(F87,Kalkulation!$B$220:$C$248,2,FALSE))</f>
        <v/>
      </c>
      <c r="H87" s="164"/>
      <c r="I87" s="169"/>
      <c r="J87" s="169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96">
        <f t="shared" si="3"/>
        <v>0</v>
      </c>
      <c r="W87" s="95" t="str">
        <f t="shared" si="4"/>
        <v/>
      </c>
      <c r="X87" s="164"/>
    </row>
    <row r="88" spans="1:24" hidden="1" outlineLevel="2" x14ac:dyDescent="0.25">
      <c r="A88" s="164"/>
      <c r="B88" s="165"/>
      <c r="C88" s="166"/>
      <c r="D88" s="167"/>
      <c r="E88" s="165"/>
      <c r="F88" s="164"/>
      <c r="G88" s="168" t="str">
        <f>IF(ISBLANK(F88),"", VLOOKUP(F88,Kalkulation!$B$220:$C$248,2,FALSE))</f>
        <v/>
      </c>
      <c r="H88" s="164"/>
      <c r="I88" s="169"/>
      <c r="J88" s="169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96">
        <f t="shared" si="3"/>
        <v>0</v>
      </c>
      <c r="W88" s="95" t="str">
        <f t="shared" si="4"/>
        <v/>
      </c>
      <c r="X88" s="164"/>
    </row>
    <row r="89" spans="1:24" hidden="1" outlineLevel="2" x14ac:dyDescent="0.25">
      <c r="A89" s="164"/>
      <c r="B89" s="165"/>
      <c r="C89" s="166"/>
      <c r="D89" s="167"/>
      <c r="E89" s="165"/>
      <c r="F89" s="164"/>
      <c r="G89" s="168" t="str">
        <f>IF(ISBLANK(F89),"", VLOOKUP(F89,Kalkulation!$B$220:$C$248,2,FALSE))</f>
        <v/>
      </c>
      <c r="H89" s="164"/>
      <c r="I89" s="169"/>
      <c r="J89" s="169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96">
        <f t="shared" si="3"/>
        <v>0</v>
      </c>
      <c r="W89" s="95" t="str">
        <f t="shared" si="4"/>
        <v/>
      </c>
      <c r="X89" s="164"/>
    </row>
    <row r="90" spans="1:24" hidden="1" outlineLevel="2" x14ac:dyDescent="0.25">
      <c r="A90" s="164"/>
      <c r="B90" s="165"/>
      <c r="C90" s="166"/>
      <c r="D90" s="167"/>
      <c r="E90" s="165"/>
      <c r="F90" s="164"/>
      <c r="G90" s="168" t="str">
        <f>IF(ISBLANK(F90),"", VLOOKUP(F90,Kalkulation!$B$220:$C$248,2,FALSE))</f>
        <v/>
      </c>
      <c r="H90" s="164"/>
      <c r="I90" s="169"/>
      <c r="J90" s="169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96">
        <f t="shared" si="3"/>
        <v>0</v>
      </c>
      <c r="W90" s="95" t="str">
        <f t="shared" si="4"/>
        <v/>
      </c>
      <c r="X90" s="164"/>
    </row>
    <row r="91" spans="1:24" hidden="1" outlineLevel="2" x14ac:dyDescent="0.25">
      <c r="A91" s="164"/>
      <c r="B91" s="165"/>
      <c r="C91" s="166"/>
      <c r="D91" s="167"/>
      <c r="E91" s="165"/>
      <c r="F91" s="164"/>
      <c r="G91" s="168" t="str">
        <f>IF(ISBLANK(F91),"", VLOOKUP(F91,Kalkulation!$B$220:$C$248,2,FALSE))</f>
        <v/>
      </c>
      <c r="H91" s="164"/>
      <c r="I91" s="169"/>
      <c r="J91" s="169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96">
        <f t="shared" si="3"/>
        <v>0</v>
      </c>
      <c r="W91" s="95" t="str">
        <f t="shared" si="4"/>
        <v/>
      </c>
      <c r="X91" s="164"/>
    </row>
    <row r="92" spans="1:24" hidden="1" outlineLevel="2" x14ac:dyDescent="0.25">
      <c r="A92" s="164"/>
      <c r="B92" s="165"/>
      <c r="C92" s="166"/>
      <c r="D92" s="167"/>
      <c r="E92" s="165"/>
      <c r="F92" s="164"/>
      <c r="G92" s="168" t="str">
        <f>IF(ISBLANK(F92),"", VLOOKUP(F92,Kalkulation!$B$220:$C$248,2,FALSE))</f>
        <v/>
      </c>
      <c r="H92" s="164"/>
      <c r="I92" s="169"/>
      <c r="J92" s="169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96">
        <f t="shared" si="3"/>
        <v>0</v>
      </c>
      <c r="W92" s="95" t="str">
        <f t="shared" si="4"/>
        <v/>
      </c>
      <c r="X92" s="164"/>
    </row>
    <row r="93" spans="1:24" hidden="1" outlineLevel="2" x14ac:dyDescent="0.25">
      <c r="A93" s="164"/>
      <c r="B93" s="165"/>
      <c r="C93" s="166"/>
      <c r="D93" s="167"/>
      <c r="E93" s="165"/>
      <c r="F93" s="164"/>
      <c r="G93" s="168" t="str">
        <f>IF(ISBLANK(F93),"", VLOOKUP(F93,Kalkulation!$B$220:$C$248,2,FALSE))</f>
        <v/>
      </c>
      <c r="H93" s="164"/>
      <c r="I93" s="169"/>
      <c r="J93" s="169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96">
        <f t="shared" si="3"/>
        <v>0</v>
      </c>
      <c r="W93" s="95" t="str">
        <f t="shared" si="4"/>
        <v/>
      </c>
      <c r="X93" s="164"/>
    </row>
    <row r="94" spans="1:24" hidden="1" outlineLevel="2" x14ac:dyDescent="0.25">
      <c r="A94" s="164"/>
      <c r="B94" s="165"/>
      <c r="C94" s="166"/>
      <c r="D94" s="167"/>
      <c r="E94" s="165"/>
      <c r="F94" s="164"/>
      <c r="G94" s="168" t="str">
        <f>IF(ISBLANK(F94),"", VLOOKUP(F94,Kalkulation!$B$220:$C$248,2,FALSE))</f>
        <v/>
      </c>
      <c r="H94" s="164"/>
      <c r="I94" s="169"/>
      <c r="J94" s="169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96">
        <f t="shared" si="3"/>
        <v>0</v>
      </c>
      <c r="W94" s="95" t="str">
        <f t="shared" si="4"/>
        <v/>
      </c>
      <c r="X94" s="164"/>
    </row>
    <row r="95" spans="1:24" hidden="1" outlineLevel="2" x14ac:dyDescent="0.25">
      <c r="A95" s="164"/>
      <c r="B95" s="165"/>
      <c r="C95" s="166"/>
      <c r="D95" s="167"/>
      <c r="E95" s="165"/>
      <c r="F95" s="164"/>
      <c r="G95" s="168" t="str">
        <f>IF(ISBLANK(F95),"", VLOOKUP(F95,Kalkulation!$B$220:$C$248,2,FALSE))</f>
        <v/>
      </c>
      <c r="H95" s="164"/>
      <c r="I95" s="169"/>
      <c r="J95" s="169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96">
        <f t="shared" si="3"/>
        <v>0</v>
      </c>
      <c r="W95" s="95" t="str">
        <f t="shared" si="4"/>
        <v/>
      </c>
      <c r="X95" s="164"/>
    </row>
    <row r="96" spans="1:24" hidden="1" outlineLevel="2" x14ac:dyDescent="0.25">
      <c r="A96" s="164"/>
      <c r="B96" s="165"/>
      <c r="C96" s="166"/>
      <c r="D96" s="167"/>
      <c r="E96" s="165"/>
      <c r="F96" s="164"/>
      <c r="G96" s="168" t="str">
        <f>IF(ISBLANK(F96),"", VLOOKUP(F96,Kalkulation!$B$220:$C$248,2,FALSE))</f>
        <v/>
      </c>
      <c r="H96" s="164"/>
      <c r="I96" s="169"/>
      <c r="J96" s="169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96">
        <f t="shared" si="3"/>
        <v>0</v>
      </c>
      <c r="W96" s="95" t="str">
        <f t="shared" si="4"/>
        <v/>
      </c>
      <c r="X96" s="164"/>
    </row>
    <row r="97" spans="1:24" hidden="1" outlineLevel="2" x14ac:dyDescent="0.25">
      <c r="A97" s="164"/>
      <c r="B97" s="165"/>
      <c r="C97" s="166"/>
      <c r="D97" s="167"/>
      <c r="E97" s="165"/>
      <c r="F97" s="164"/>
      <c r="G97" s="168" t="str">
        <f>IF(ISBLANK(F97),"", VLOOKUP(F97,Kalkulation!$B$220:$C$248,2,FALSE))</f>
        <v/>
      </c>
      <c r="H97" s="164"/>
      <c r="I97" s="169"/>
      <c r="J97" s="169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96">
        <f t="shared" si="3"/>
        <v>0</v>
      </c>
      <c r="W97" s="95" t="str">
        <f t="shared" si="4"/>
        <v/>
      </c>
      <c r="X97" s="164"/>
    </row>
    <row r="98" spans="1:24" hidden="1" outlineLevel="2" x14ac:dyDescent="0.25">
      <c r="A98" s="164"/>
      <c r="B98" s="165"/>
      <c r="C98" s="166"/>
      <c r="D98" s="167"/>
      <c r="E98" s="165"/>
      <c r="F98" s="164"/>
      <c r="G98" s="168" t="str">
        <f>IF(ISBLANK(F98),"", VLOOKUP(F98,Kalkulation!$B$220:$C$248,2,FALSE))</f>
        <v/>
      </c>
      <c r="H98" s="164"/>
      <c r="I98" s="169"/>
      <c r="J98" s="169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96">
        <f t="shared" si="3"/>
        <v>0</v>
      </c>
      <c r="W98" s="95" t="str">
        <f t="shared" si="4"/>
        <v/>
      </c>
      <c r="X98" s="164"/>
    </row>
    <row r="99" spans="1:24" hidden="1" outlineLevel="2" x14ac:dyDescent="0.25">
      <c r="A99" s="164"/>
      <c r="B99" s="165"/>
      <c r="C99" s="166"/>
      <c r="D99" s="167"/>
      <c r="E99" s="165"/>
      <c r="F99" s="164"/>
      <c r="G99" s="168" t="str">
        <f>IF(ISBLANK(F99),"", VLOOKUP(F99,Kalkulation!$B$220:$C$248,2,FALSE))</f>
        <v/>
      </c>
      <c r="H99" s="164"/>
      <c r="I99" s="169"/>
      <c r="J99" s="169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96">
        <f t="shared" si="3"/>
        <v>0</v>
      </c>
      <c r="W99" s="95" t="str">
        <f t="shared" si="4"/>
        <v/>
      </c>
      <c r="X99" s="164"/>
    </row>
    <row r="100" spans="1:24" hidden="1" outlineLevel="2" x14ac:dyDescent="0.25">
      <c r="A100" s="164"/>
      <c r="B100" s="165"/>
      <c r="C100" s="166"/>
      <c r="D100" s="167"/>
      <c r="E100" s="165"/>
      <c r="F100" s="164"/>
      <c r="G100" s="168" t="str">
        <f>IF(ISBLANK(F100),"", VLOOKUP(F100,Kalkulation!$B$220:$C$248,2,FALSE))</f>
        <v/>
      </c>
      <c r="H100" s="164"/>
      <c r="I100" s="169"/>
      <c r="J100" s="169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96">
        <f t="shared" si="3"/>
        <v>0</v>
      </c>
      <c r="W100" s="95" t="str">
        <f t="shared" si="4"/>
        <v/>
      </c>
      <c r="X100" s="164"/>
    </row>
    <row r="101" spans="1:24" hidden="1" outlineLevel="2" x14ac:dyDescent="0.25">
      <c r="A101" s="164"/>
      <c r="B101" s="165"/>
      <c r="C101" s="166"/>
      <c r="D101" s="167"/>
      <c r="E101" s="165"/>
      <c r="F101" s="164"/>
      <c r="G101" s="168" t="str">
        <f>IF(ISBLANK(F101),"", VLOOKUP(F101,Kalkulation!$B$220:$C$248,2,FALSE))</f>
        <v/>
      </c>
      <c r="H101" s="164"/>
      <c r="I101" s="169"/>
      <c r="J101" s="169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96">
        <f t="shared" si="3"/>
        <v>0</v>
      </c>
      <c r="W101" s="95" t="str">
        <f t="shared" si="4"/>
        <v/>
      </c>
      <c r="X101" s="164"/>
    </row>
    <row r="102" spans="1:24" hidden="1" outlineLevel="2" x14ac:dyDescent="0.25">
      <c r="A102" s="164"/>
      <c r="B102" s="165"/>
      <c r="C102" s="166"/>
      <c r="D102" s="167"/>
      <c r="E102" s="165"/>
      <c r="F102" s="164"/>
      <c r="G102" s="168" t="str">
        <f>IF(ISBLANK(F102),"", VLOOKUP(F102,Kalkulation!$B$220:$C$248,2,FALSE))</f>
        <v/>
      </c>
      <c r="H102" s="164"/>
      <c r="I102" s="169"/>
      <c r="J102" s="169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96">
        <f t="shared" si="3"/>
        <v>0</v>
      </c>
      <c r="W102" s="95" t="str">
        <f t="shared" si="4"/>
        <v/>
      </c>
      <c r="X102" s="164"/>
    </row>
    <row r="103" spans="1:24" hidden="1" outlineLevel="2" x14ac:dyDescent="0.25">
      <c r="A103" s="164"/>
      <c r="B103" s="165"/>
      <c r="C103" s="166"/>
      <c r="D103" s="167"/>
      <c r="E103" s="165"/>
      <c r="F103" s="164"/>
      <c r="G103" s="168" t="str">
        <f>IF(ISBLANK(F103),"", VLOOKUP(F103,Kalkulation!$B$220:$C$248,2,FALSE))</f>
        <v/>
      </c>
      <c r="H103" s="164"/>
      <c r="I103" s="169"/>
      <c r="J103" s="169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96">
        <f t="shared" si="3"/>
        <v>0</v>
      </c>
      <c r="W103" s="95" t="str">
        <f t="shared" si="4"/>
        <v/>
      </c>
      <c r="X103" s="164"/>
    </row>
    <row r="104" spans="1:24" hidden="1" outlineLevel="2" x14ac:dyDescent="0.25">
      <c r="A104" s="164"/>
      <c r="B104" s="165"/>
      <c r="C104" s="166"/>
      <c r="D104" s="167"/>
      <c r="E104" s="165"/>
      <c r="F104" s="164"/>
      <c r="G104" s="168" t="str">
        <f>IF(ISBLANK(F104),"", VLOOKUP(F104,Kalkulation!$B$220:$C$248,2,FALSE))</f>
        <v/>
      </c>
      <c r="H104" s="164"/>
      <c r="I104" s="169"/>
      <c r="J104" s="169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96">
        <f t="shared" si="3"/>
        <v>0</v>
      </c>
      <c r="W104" s="95" t="str">
        <f t="shared" si="4"/>
        <v/>
      </c>
      <c r="X104" s="164"/>
    </row>
    <row r="105" spans="1:24" hidden="1" outlineLevel="2" x14ac:dyDescent="0.25">
      <c r="A105" s="164"/>
      <c r="B105" s="165"/>
      <c r="C105" s="166"/>
      <c r="D105" s="167"/>
      <c r="E105" s="165"/>
      <c r="F105" s="164"/>
      <c r="G105" s="168" t="str">
        <f>IF(ISBLANK(F105),"", VLOOKUP(F105,Kalkulation!$B$220:$C$248,2,FALSE))</f>
        <v/>
      </c>
      <c r="H105" s="164"/>
      <c r="I105" s="169"/>
      <c r="J105" s="169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96">
        <f t="shared" si="3"/>
        <v>0</v>
      </c>
      <c r="W105" s="95" t="str">
        <f t="shared" si="4"/>
        <v/>
      </c>
      <c r="X105" s="164"/>
    </row>
    <row r="106" spans="1:24" hidden="1" outlineLevel="2" x14ac:dyDescent="0.25">
      <c r="A106" s="164"/>
      <c r="B106" s="165"/>
      <c r="C106" s="166"/>
      <c r="D106" s="167"/>
      <c r="E106" s="165"/>
      <c r="F106" s="164"/>
      <c r="G106" s="168" t="str">
        <f>IF(ISBLANK(F106),"", VLOOKUP(F106,Kalkulation!$B$220:$C$248,2,FALSE))</f>
        <v/>
      </c>
      <c r="H106" s="164"/>
      <c r="I106" s="169"/>
      <c r="J106" s="169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96">
        <f t="shared" si="3"/>
        <v>0</v>
      </c>
      <c r="W106" s="95" t="str">
        <f t="shared" si="4"/>
        <v/>
      </c>
      <c r="X106" s="164"/>
    </row>
    <row r="107" spans="1:24" collapsed="1" x14ac:dyDescent="0.25">
      <c r="A107" s="170"/>
      <c r="B107" s="170"/>
      <c r="C107" s="170"/>
      <c r="D107" s="170"/>
      <c r="E107" s="170"/>
      <c r="F107" s="152" t="s">
        <v>213</v>
      </c>
      <c r="G107" s="15"/>
      <c r="H107" s="15"/>
      <c r="I107" s="100"/>
      <c r="J107" s="101"/>
      <c r="K107" s="69">
        <f t="shared" ref="K107:U107" si="5">SUM(K7:K106)</f>
        <v>0</v>
      </c>
      <c r="L107" s="69">
        <f t="shared" si="5"/>
        <v>0</v>
      </c>
      <c r="M107" s="69">
        <f t="shared" si="5"/>
        <v>0</v>
      </c>
      <c r="N107" s="69">
        <f t="shared" si="5"/>
        <v>0</v>
      </c>
      <c r="O107" s="69">
        <f t="shared" si="5"/>
        <v>0</v>
      </c>
      <c r="P107" s="69">
        <f t="shared" si="5"/>
        <v>0</v>
      </c>
      <c r="Q107" s="69">
        <f t="shared" si="5"/>
        <v>0</v>
      </c>
      <c r="R107" s="69">
        <f t="shared" si="5"/>
        <v>0</v>
      </c>
      <c r="S107" s="69">
        <f t="shared" si="5"/>
        <v>0</v>
      </c>
      <c r="T107" s="69">
        <f t="shared" si="5"/>
        <v>0</v>
      </c>
      <c r="U107" s="69">
        <f t="shared" si="5"/>
        <v>0</v>
      </c>
      <c r="V107" s="171"/>
      <c r="W107" s="170"/>
      <c r="X107" s="170"/>
    </row>
    <row r="110" spans="1:24" x14ac:dyDescent="0.25">
      <c r="K110" s="172">
        <f>K5</f>
        <v>2026</v>
      </c>
      <c r="L110" s="172">
        <f t="shared" ref="L110:U110" si="6">L5</f>
        <v>2027</v>
      </c>
      <c r="M110" s="172">
        <f t="shared" si="6"/>
        <v>2028</v>
      </c>
      <c r="N110" s="172">
        <f t="shared" si="6"/>
        <v>2029</v>
      </c>
      <c r="O110" s="172">
        <f t="shared" si="6"/>
        <v>2030</v>
      </c>
      <c r="P110" s="172">
        <f t="shared" si="6"/>
        <v>2031</v>
      </c>
      <c r="Q110" s="172">
        <f t="shared" si="6"/>
        <v>2032</v>
      </c>
      <c r="R110" s="172">
        <f t="shared" si="6"/>
        <v>2033</v>
      </c>
      <c r="S110" s="172">
        <f t="shared" si="6"/>
        <v>2034</v>
      </c>
      <c r="T110" s="172">
        <f t="shared" si="6"/>
        <v>2035</v>
      </c>
      <c r="U110" s="172">
        <f t="shared" si="6"/>
        <v>2036</v>
      </c>
    </row>
    <row r="111" spans="1:24" x14ac:dyDescent="0.25">
      <c r="E111" s="173">
        <v>33</v>
      </c>
      <c r="F111" s="9" t="s">
        <v>75</v>
      </c>
      <c r="G111" s="9"/>
      <c r="H111" s="9"/>
      <c r="I111" s="9"/>
      <c r="J111" s="10"/>
      <c r="K111" s="59">
        <f>K112+K113</f>
        <v>0</v>
      </c>
      <c r="L111" s="59">
        <f t="shared" ref="L111:U111" si="7">L112+L113</f>
        <v>0</v>
      </c>
      <c r="M111" s="59">
        <f t="shared" si="7"/>
        <v>0</v>
      </c>
      <c r="N111" s="59">
        <f t="shared" si="7"/>
        <v>0</v>
      </c>
      <c r="O111" s="59">
        <f t="shared" si="7"/>
        <v>0</v>
      </c>
      <c r="P111" s="59">
        <f t="shared" si="7"/>
        <v>0</v>
      </c>
      <c r="Q111" s="59">
        <f t="shared" si="7"/>
        <v>0</v>
      </c>
      <c r="R111" s="59">
        <f t="shared" si="7"/>
        <v>0</v>
      </c>
      <c r="S111" s="59">
        <f t="shared" si="7"/>
        <v>0</v>
      </c>
      <c r="T111" s="59">
        <f t="shared" si="7"/>
        <v>0</v>
      </c>
      <c r="U111" s="59">
        <f t="shared" si="7"/>
        <v>0</v>
      </c>
    </row>
    <row r="112" spans="1:24" x14ac:dyDescent="0.25">
      <c r="E112" s="173"/>
      <c r="F112" s="9" t="s">
        <v>76</v>
      </c>
      <c r="G112" s="9"/>
      <c r="H112" s="9"/>
      <c r="I112" s="9"/>
      <c r="J112" s="10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</row>
    <row r="113" spans="5:21" x14ac:dyDescent="0.25">
      <c r="E113" s="173"/>
      <c r="F113" s="9" t="s">
        <v>221</v>
      </c>
      <c r="G113" s="9"/>
      <c r="H113" s="9"/>
      <c r="I113" s="9"/>
      <c r="J113" s="10"/>
      <c r="K113" s="59">
        <f>Kalkulation!F107</f>
        <v>0</v>
      </c>
      <c r="L113" s="59">
        <f>Kalkulation!G107</f>
        <v>0</v>
      </c>
      <c r="M113" s="59">
        <f>Kalkulation!H107</f>
        <v>0</v>
      </c>
      <c r="N113" s="59">
        <f>Kalkulation!I107</f>
        <v>0</v>
      </c>
      <c r="O113" s="59">
        <f>Kalkulation!J107</f>
        <v>0</v>
      </c>
      <c r="P113" s="59">
        <f>Kalkulation!K107</f>
        <v>0</v>
      </c>
      <c r="Q113" s="59">
        <f>Kalkulation!L107</f>
        <v>0</v>
      </c>
      <c r="R113" s="59">
        <f>Kalkulation!M107</f>
        <v>0</v>
      </c>
      <c r="S113" s="59">
        <f>Kalkulation!N107</f>
        <v>0</v>
      </c>
      <c r="T113" s="59">
        <f>Kalkulation!O107</f>
        <v>0</v>
      </c>
      <c r="U113" s="59">
        <f>Kalkulation!P107</f>
        <v>0</v>
      </c>
    </row>
    <row r="115" spans="5:21" x14ac:dyDescent="0.25">
      <c r="E115" s="173">
        <v>366</v>
      </c>
      <c r="F115" s="9" t="s">
        <v>77</v>
      </c>
      <c r="G115" s="9"/>
      <c r="H115" s="9"/>
      <c r="I115" s="9"/>
      <c r="J115" s="10"/>
      <c r="K115" s="59">
        <f>K116+K117</f>
        <v>0</v>
      </c>
      <c r="L115" s="59">
        <f t="shared" ref="L115:U115" si="8">L116+L117</f>
        <v>0</v>
      </c>
      <c r="M115" s="59">
        <f t="shared" si="8"/>
        <v>0</v>
      </c>
      <c r="N115" s="59">
        <f t="shared" si="8"/>
        <v>0</v>
      </c>
      <c r="O115" s="59">
        <f t="shared" si="8"/>
        <v>0</v>
      </c>
      <c r="P115" s="59">
        <f t="shared" si="8"/>
        <v>0</v>
      </c>
      <c r="Q115" s="59">
        <f t="shared" si="8"/>
        <v>0</v>
      </c>
      <c r="R115" s="59">
        <f t="shared" si="8"/>
        <v>0</v>
      </c>
      <c r="S115" s="59">
        <f t="shared" si="8"/>
        <v>0</v>
      </c>
      <c r="T115" s="59">
        <f t="shared" si="8"/>
        <v>0</v>
      </c>
      <c r="U115" s="59">
        <f t="shared" si="8"/>
        <v>0</v>
      </c>
    </row>
    <row r="116" spans="5:21" x14ac:dyDescent="0.25">
      <c r="E116" s="173"/>
      <c r="F116" s="9" t="s">
        <v>271</v>
      </c>
      <c r="G116" s="9"/>
      <c r="H116" s="9"/>
      <c r="I116" s="9"/>
      <c r="J116" s="10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</row>
    <row r="117" spans="5:21" x14ac:dyDescent="0.25">
      <c r="E117" s="173"/>
      <c r="F117" s="9" t="s">
        <v>222</v>
      </c>
      <c r="G117" s="9"/>
      <c r="H117" s="9"/>
      <c r="I117" s="9"/>
      <c r="J117" s="10"/>
      <c r="K117" s="59">
        <f>Kalkulation!F214</f>
        <v>0</v>
      </c>
      <c r="L117" s="59">
        <f>Kalkulation!G214</f>
        <v>0</v>
      </c>
      <c r="M117" s="59">
        <f>Kalkulation!H214</f>
        <v>0</v>
      </c>
      <c r="N117" s="59">
        <f>Kalkulation!I214</f>
        <v>0</v>
      </c>
      <c r="O117" s="59">
        <f>Kalkulation!J214</f>
        <v>0</v>
      </c>
      <c r="P117" s="59">
        <f>Kalkulation!K214</f>
        <v>0</v>
      </c>
      <c r="Q117" s="59">
        <f>Kalkulation!L214</f>
        <v>0</v>
      </c>
      <c r="R117" s="59">
        <f>Kalkulation!M214</f>
        <v>0</v>
      </c>
      <c r="S117" s="59">
        <f>Kalkulation!N214</f>
        <v>0</v>
      </c>
      <c r="T117" s="59">
        <f>Kalkulation!O214</f>
        <v>0</v>
      </c>
      <c r="U117" s="59">
        <f>Kalkulation!P214</f>
        <v>0</v>
      </c>
    </row>
    <row r="119" spans="5:21" x14ac:dyDescent="0.25">
      <c r="F119" s="152" t="s">
        <v>177</v>
      </c>
      <c r="G119" s="15"/>
      <c r="H119" s="15"/>
      <c r="I119" s="15"/>
      <c r="J119" s="174"/>
      <c r="K119" s="69">
        <f>K111+K115</f>
        <v>0</v>
      </c>
      <c r="L119" s="69">
        <f t="shared" ref="L119:U119" si="9">L111+L115</f>
        <v>0</v>
      </c>
      <c r="M119" s="69">
        <f t="shared" si="9"/>
        <v>0</v>
      </c>
      <c r="N119" s="69">
        <f t="shared" si="9"/>
        <v>0</v>
      </c>
      <c r="O119" s="69">
        <f t="shared" si="9"/>
        <v>0</v>
      </c>
      <c r="P119" s="69">
        <f t="shared" si="9"/>
        <v>0</v>
      </c>
      <c r="Q119" s="69">
        <f t="shared" si="9"/>
        <v>0</v>
      </c>
      <c r="R119" s="69">
        <f t="shared" si="9"/>
        <v>0</v>
      </c>
      <c r="S119" s="69">
        <f t="shared" si="9"/>
        <v>0</v>
      </c>
      <c r="T119" s="69">
        <f t="shared" si="9"/>
        <v>0</v>
      </c>
      <c r="U119" s="69">
        <f t="shared" si="9"/>
        <v>0</v>
      </c>
    </row>
  </sheetData>
  <conditionalFormatting sqref="W7:W106">
    <cfRule type="containsText" dxfId="2" priority="5" operator="containsText" text="unterschritten">
      <formula>NOT(ISERROR(SEARCH("unterschritten",W7)))</formula>
    </cfRule>
    <cfRule type="containsText" dxfId="1" priority="6" operator="containsText" text="überschritten">
      <formula>NOT(ISERROR(SEARCH("überschritten",W7)))</formula>
    </cfRule>
  </conditionalFormatting>
  <dataValidations count="2">
    <dataValidation type="list" allowBlank="1" showInputMessage="1" showErrorMessage="1" errorTitle="Fehler" error="keine Zahl von 1-3" promptTitle="Codes" prompt="1 = geplant_x000a_2 = beschlossen_x000a_3 = im Bau" sqref="C7:C106" xr:uid="{4C682B48-31E7-4243-A9AB-0CD0586FE842}">
      <formula1>"1,2,3"</formula1>
    </dataValidation>
    <dataValidation type="list" allowBlank="1" showInputMessage="1" showErrorMessage="1" promptTitle="Investitionsbeitrag" prompt="&quot;Ja&quot; oder &quot;Nein&quot; - hat einen Einfluss auf die Berechnung der Abschreibungen." sqref="A7:A106" xr:uid="{C9BD5EEC-1E26-412B-938B-C539E87F0E19}">
      <formula1>"Ja,Nein"</formula1>
    </dataValidation>
  </dataValidations>
  <pageMargins left="0.7" right="0.7" top="0.78740157499999996" bottom="0.78740157499999996" header="0.3" footer="0.3"/>
  <pageSetup paperSize="9" scale="38" fitToHeight="0" orientation="landscape" r:id="rId1"/>
  <ignoredErrors>
    <ignoredError sqref="G7:G49 G50:G96 G97:G106" unlockedFormula="1"/>
    <ignoredError sqref="V7:V49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nlagekategorie" xr:uid="{CA3FBCC7-43B5-4E7C-A592-D7CBB544711E}">
          <x14:formula1>
            <xm:f>Kalkulation!$B$220:$B$248</xm:f>
          </x14:formula1>
          <xm:sqref>F7:F106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4FF2-BCA2-46AE-B2F7-0EA0733F4D28}">
  <sheetPr codeName="Tabelle4">
    <tabColor theme="9" tint="0.59999389629810485"/>
    <pageSetUpPr fitToPage="1"/>
  </sheetPr>
  <dimension ref="A1:M82"/>
  <sheetViews>
    <sheetView showGridLines="0" zoomScale="80" zoomScaleNormal="80" workbookViewId="0">
      <pane ySplit="5" topLeftCell="A33" activePane="bottomLeft" state="frozen"/>
      <selection pane="bottomLeft" activeCell="A6" sqref="A6"/>
    </sheetView>
  </sheetViews>
  <sheetFormatPr baseColWidth="10" defaultColWidth="11" defaultRowHeight="14.25" x14ac:dyDescent="0.25"/>
  <cols>
    <col min="1" max="1" width="56.25" style="1" bestFit="1" customWidth="1"/>
    <col min="2" max="16384" width="11" style="1"/>
  </cols>
  <sheetData>
    <row r="1" spans="1:13" ht="25.5" x14ac:dyDescent="0.5">
      <c r="A1" s="2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C4" s="13">
        <f>Ausgangslage!I7-1</f>
        <v>2026</v>
      </c>
      <c r="D4" s="13">
        <f>C4+1</f>
        <v>2027</v>
      </c>
      <c r="E4" s="13">
        <f t="shared" ref="E4:M4" si="0">D4+1</f>
        <v>2028</v>
      </c>
      <c r="F4" s="13">
        <f t="shared" si="0"/>
        <v>2029</v>
      </c>
      <c r="G4" s="13">
        <f t="shared" si="0"/>
        <v>2030</v>
      </c>
      <c r="H4" s="13">
        <f t="shared" si="0"/>
        <v>2031</v>
      </c>
      <c r="I4" s="13">
        <f t="shared" si="0"/>
        <v>2032</v>
      </c>
      <c r="J4" s="13">
        <f t="shared" si="0"/>
        <v>2033</v>
      </c>
      <c r="K4" s="13">
        <f t="shared" si="0"/>
        <v>2034</v>
      </c>
      <c r="L4" s="13">
        <f t="shared" si="0"/>
        <v>2035</v>
      </c>
      <c r="M4" s="13">
        <f t="shared" si="0"/>
        <v>2036</v>
      </c>
    </row>
    <row r="5" spans="1:13" x14ac:dyDescent="0.25">
      <c r="C5" s="13" t="s">
        <v>236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</row>
    <row r="6" spans="1:13" x14ac:dyDescent="0.25">
      <c r="A6" s="7" t="s">
        <v>78</v>
      </c>
      <c r="B6" s="7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</row>
    <row r="7" spans="1:13" x14ac:dyDescent="0.25">
      <c r="A7" s="18" t="s">
        <v>79</v>
      </c>
      <c r="B7" s="14"/>
      <c r="C7" s="62">
        <f>-Investitionsplan!K107</f>
        <v>0</v>
      </c>
      <c r="D7" s="62">
        <f>-Investitionsplan!L107</f>
        <v>0</v>
      </c>
      <c r="E7" s="62">
        <f>-Investitionsplan!M107</f>
        <v>0</v>
      </c>
      <c r="F7" s="62">
        <f>-Investitionsplan!N107</f>
        <v>0</v>
      </c>
      <c r="G7" s="62">
        <f>-Investitionsplan!O107</f>
        <v>0</v>
      </c>
      <c r="H7" s="62">
        <f>-Investitionsplan!P107</f>
        <v>0</v>
      </c>
      <c r="I7" s="62">
        <f>-Investitionsplan!Q107</f>
        <v>0</v>
      </c>
      <c r="J7" s="62">
        <f>-Investitionsplan!R107</f>
        <v>0</v>
      </c>
      <c r="K7" s="62">
        <f>-Investitionsplan!S107</f>
        <v>0</v>
      </c>
      <c r="L7" s="62">
        <f>-Investitionsplan!T107</f>
        <v>0</v>
      </c>
      <c r="M7" s="62">
        <f>-Investitionsplan!U107</f>
        <v>0</v>
      </c>
    </row>
    <row r="8" spans="1:13" x14ac:dyDescent="0.25">
      <c r="A8" s="30" t="s">
        <v>80</v>
      </c>
      <c r="B8" s="10"/>
      <c r="C8" s="59">
        <f>Übersicht!B42</f>
        <v>0</v>
      </c>
      <c r="D8" s="59">
        <f>Übersicht!C42</f>
        <v>0</v>
      </c>
      <c r="E8" s="59">
        <f>Übersicht!D42</f>
        <v>0</v>
      </c>
      <c r="F8" s="59">
        <f>Übersicht!E42</f>
        <v>0</v>
      </c>
      <c r="G8" s="59">
        <f>Übersicht!F42</f>
        <v>0</v>
      </c>
      <c r="H8" s="59">
        <f>Übersicht!G42</f>
        <v>0</v>
      </c>
      <c r="I8" s="59">
        <f>Übersicht!H42</f>
        <v>0</v>
      </c>
      <c r="J8" s="59">
        <f>Übersicht!I42</f>
        <v>0</v>
      </c>
      <c r="K8" s="59">
        <f>Übersicht!J42</f>
        <v>0</v>
      </c>
      <c r="L8" s="59">
        <f>Übersicht!K42</f>
        <v>0</v>
      </c>
      <c r="M8" s="59">
        <f>Übersicht!L42</f>
        <v>0</v>
      </c>
    </row>
    <row r="9" spans="1:13" x14ac:dyDescent="0.25">
      <c r="A9" s="30" t="s">
        <v>106</v>
      </c>
      <c r="B9" s="10"/>
      <c r="C9" s="59">
        <f>Übersicht!B12</f>
        <v>0</v>
      </c>
      <c r="D9" s="59">
        <f>Übersicht!C12</f>
        <v>0</v>
      </c>
      <c r="E9" s="59">
        <f>Übersicht!D12</f>
        <v>0</v>
      </c>
      <c r="F9" s="59">
        <f>Übersicht!E12</f>
        <v>0</v>
      </c>
      <c r="G9" s="59">
        <f>Übersicht!F12</f>
        <v>0</v>
      </c>
      <c r="H9" s="59">
        <f>Übersicht!G12</f>
        <v>0</v>
      </c>
      <c r="I9" s="59">
        <f>Übersicht!H12</f>
        <v>0</v>
      </c>
      <c r="J9" s="59">
        <f>Übersicht!I12</f>
        <v>0</v>
      </c>
      <c r="K9" s="59">
        <f>Übersicht!J12</f>
        <v>0</v>
      </c>
      <c r="L9" s="59">
        <f>Übersicht!K12</f>
        <v>0</v>
      </c>
      <c r="M9" s="59">
        <f>Übersicht!L12</f>
        <v>0</v>
      </c>
    </row>
    <row r="10" spans="1:13" x14ac:dyDescent="0.25">
      <c r="A10" s="30" t="s">
        <v>81</v>
      </c>
      <c r="B10" s="10"/>
      <c r="C10" s="59">
        <f>Übersicht!B13-Übersicht!B27</f>
        <v>0</v>
      </c>
      <c r="D10" s="59">
        <f>Übersicht!C13-Übersicht!C27</f>
        <v>0</v>
      </c>
      <c r="E10" s="59">
        <f>Übersicht!D13-Übersicht!D27</f>
        <v>0</v>
      </c>
      <c r="F10" s="59">
        <f>Übersicht!E13-Übersicht!E27</f>
        <v>0</v>
      </c>
      <c r="G10" s="59">
        <f>Übersicht!F13-Übersicht!F27</f>
        <v>0</v>
      </c>
      <c r="H10" s="59">
        <f>Übersicht!G13-Übersicht!G27</f>
        <v>0</v>
      </c>
      <c r="I10" s="59">
        <f>Übersicht!H13-Übersicht!H27</f>
        <v>0</v>
      </c>
      <c r="J10" s="59">
        <f>Übersicht!I13-Übersicht!I27</f>
        <v>0</v>
      </c>
      <c r="K10" s="59">
        <f>Übersicht!J13-Übersicht!J27</f>
        <v>0</v>
      </c>
      <c r="L10" s="59">
        <f>Übersicht!K13-Übersicht!K27</f>
        <v>0</v>
      </c>
      <c r="M10" s="59">
        <f>Übersicht!L13-Übersicht!L27</f>
        <v>0</v>
      </c>
    </row>
    <row r="11" spans="1:13" x14ac:dyDescent="0.25">
      <c r="A11" s="30" t="s">
        <v>82</v>
      </c>
      <c r="B11" s="10"/>
      <c r="C11" s="59">
        <f>'Plan Erfolgsrechnung'!C68</f>
        <v>0</v>
      </c>
      <c r="D11" s="59">
        <f>'Plan Erfolgsrechnung'!D68</f>
        <v>0</v>
      </c>
      <c r="E11" s="59">
        <f>'Plan Erfolgsrechnung'!E68</f>
        <v>0</v>
      </c>
      <c r="F11" s="59">
        <f>'Plan Erfolgsrechnung'!F68</f>
        <v>0</v>
      </c>
      <c r="G11" s="59">
        <f>'Plan Erfolgsrechnung'!G68</f>
        <v>0</v>
      </c>
      <c r="H11" s="59">
        <f>'Plan Erfolgsrechnung'!H68</f>
        <v>0</v>
      </c>
      <c r="I11" s="59">
        <f>'Plan Erfolgsrechnung'!I68</f>
        <v>0</v>
      </c>
      <c r="J11" s="59">
        <f>'Plan Erfolgsrechnung'!J68</f>
        <v>0</v>
      </c>
      <c r="K11" s="59">
        <f>'Plan Erfolgsrechnung'!K68</f>
        <v>0</v>
      </c>
      <c r="L11" s="59">
        <f>'Plan Erfolgsrechnung'!L68</f>
        <v>0</v>
      </c>
      <c r="M11" s="59">
        <f>'Plan Erfolgsrechnung'!M68</f>
        <v>0</v>
      </c>
    </row>
    <row r="12" spans="1:13" x14ac:dyDescent="0.25">
      <c r="A12" s="30" t="s">
        <v>83</v>
      </c>
      <c r="B12" s="10"/>
      <c r="C12" s="59">
        <f>-'Plan Erfolgsrechnung'!C70</f>
        <v>0</v>
      </c>
      <c r="D12" s="59">
        <f>-'Plan Erfolgsrechnung'!D70</f>
        <v>0</v>
      </c>
      <c r="E12" s="59">
        <f>-'Plan Erfolgsrechnung'!E70</f>
        <v>0</v>
      </c>
      <c r="F12" s="59">
        <f>-'Plan Erfolgsrechnung'!F70</f>
        <v>0</v>
      </c>
      <c r="G12" s="59">
        <f>-'Plan Erfolgsrechnung'!G70</f>
        <v>0</v>
      </c>
      <c r="H12" s="59">
        <f>-'Plan Erfolgsrechnung'!H70</f>
        <v>0</v>
      </c>
      <c r="I12" s="59">
        <f>-'Plan Erfolgsrechnung'!I70</f>
        <v>0</v>
      </c>
      <c r="J12" s="59">
        <f>-'Plan Erfolgsrechnung'!J70</f>
        <v>0</v>
      </c>
      <c r="K12" s="59">
        <f>-'Plan Erfolgsrechnung'!K70</f>
        <v>0</v>
      </c>
      <c r="L12" s="59">
        <f>-'Plan Erfolgsrechnung'!L70</f>
        <v>0</v>
      </c>
      <c r="M12" s="59">
        <f>-'Plan Erfolgsrechnung'!M70</f>
        <v>0</v>
      </c>
    </row>
    <row r="13" spans="1:13" x14ac:dyDescent="0.25">
      <c r="A13" s="18" t="s">
        <v>10</v>
      </c>
      <c r="B13" s="14"/>
      <c r="C13" s="62">
        <f>SUM(C8:C12)</f>
        <v>0</v>
      </c>
      <c r="D13" s="62">
        <f t="shared" ref="D13:M13" si="1">SUM(D8:D12)</f>
        <v>0</v>
      </c>
      <c r="E13" s="62">
        <f t="shared" si="1"/>
        <v>0</v>
      </c>
      <c r="F13" s="62">
        <f t="shared" si="1"/>
        <v>0</v>
      </c>
      <c r="G13" s="62">
        <f t="shared" si="1"/>
        <v>0</v>
      </c>
      <c r="H13" s="62">
        <f t="shared" si="1"/>
        <v>0</v>
      </c>
      <c r="I13" s="62">
        <f t="shared" si="1"/>
        <v>0</v>
      </c>
      <c r="J13" s="62">
        <f t="shared" si="1"/>
        <v>0</v>
      </c>
      <c r="K13" s="62">
        <f t="shared" si="1"/>
        <v>0</v>
      </c>
      <c r="L13" s="62">
        <f t="shared" si="1"/>
        <v>0</v>
      </c>
      <c r="M13" s="62">
        <f t="shared" si="1"/>
        <v>0</v>
      </c>
    </row>
    <row r="14" spans="1:13" x14ac:dyDescent="0.25">
      <c r="A14" s="152" t="s">
        <v>84</v>
      </c>
      <c r="B14" s="174"/>
      <c r="C14" s="69">
        <f>C13+C7</f>
        <v>0</v>
      </c>
      <c r="D14" s="69">
        <f t="shared" ref="D14:M14" si="2">D13+D7</f>
        <v>0</v>
      </c>
      <c r="E14" s="69">
        <f t="shared" si="2"/>
        <v>0</v>
      </c>
      <c r="F14" s="69">
        <f t="shared" si="2"/>
        <v>0</v>
      </c>
      <c r="G14" s="69">
        <f t="shared" si="2"/>
        <v>0</v>
      </c>
      <c r="H14" s="69">
        <f t="shared" si="2"/>
        <v>0</v>
      </c>
      <c r="I14" s="69">
        <f t="shared" si="2"/>
        <v>0</v>
      </c>
      <c r="J14" s="69">
        <f t="shared" si="2"/>
        <v>0</v>
      </c>
      <c r="K14" s="69">
        <f t="shared" si="2"/>
        <v>0</v>
      </c>
      <c r="L14" s="69">
        <f t="shared" si="2"/>
        <v>0</v>
      </c>
      <c r="M14" s="69">
        <f t="shared" si="2"/>
        <v>0</v>
      </c>
    </row>
    <row r="16" spans="1:13" x14ac:dyDescent="0.25">
      <c r="A16" s="7" t="s">
        <v>85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  <row r="17" spans="1:13" x14ac:dyDescent="0.25">
      <c r="A17" s="9"/>
      <c r="B17" s="9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</row>
    <row r="18" spans="1:13" x14ac:dyDescent="0.25">
      <c r="A18" s="24" t="s">
        <v>261</v>
      </c>
      <c r="B18" s="24" t="s">
        <v>18</v>
      </c>
      <c r="C18" s="103">
        <f t="shared" ref="C18:M18" si="3">SUM(C19:C26)</f>
        <v>0</v>
      </c>
      <c r="D18" s="103">
        <f t="shared" si="3"/>
        <v>0</v>
      </c>
      <c r="E18" s="103">
        <f t="shared" si="3"/>
        <v>0</v>
      </c>
      <c r="F18" s="103">
        <f t="shared" si="3"/>
        <v>0</v>
      </c>
      <c r="G18" s="103">
        <f t="shared" si="3"/>
        <v>0</v>
      </c>
      <c r="H18" s="103">
        <f t="shared" si="3"/>
        <v>0</v>
      </c>
      <c r="I18" s="103">
        <f t="shared" si="3"/>
        <v>0</v>
      </c>
      <c r="J18" s="103">
        <f t="shared" si="3"/>
        <v>0</v>
      </c>
      <c r="K18" s="103">
        <f t="shared" si="3"/>
        <v>0</v>
      </c>
      <c r="L18" s="103">
        <f t="shared" si="3"/>
        <v>0</v>
      </c>
      <c r="M18" s="103">
        <f t="shared" si="3"/>
        <v>0</v>
      </c>
    </row>
    <row r="19" spans="1:13" x14ac:dyDescent="0.25">
      <c r="A19" s="29"/>
      <c r="B19" s="66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3" x14ac:dyDescent="0.25">
      <c r="A20" s="29"/>
      <c r="B20" s="66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 x14ac:dyDescent="0.25">
      <c r="A21" s="29"/>
      <c r="B21" s="66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3" x14ac:dyDescent="0.25">
      <c r="A22" s="29"/>
      <c r="B22" s="66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3" x14ac:dyDescent="0.25">
      <c r="A23" s="29"/>
      <c r="B23" s="66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3" x14ac:dyDescent="0.25">
      <c r="A24" s="29"/>
      <c r="B24" s="66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3" x14ac:dyDescent="0.25">
      <c r="A25" s="29"/>
      <c r="B25" s="66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3" x14ac:dyDescent="0.25">
      <c r="A26" s="29"/>
      <c r="B26" s="66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3" x14ac:dyDescent="0.25">
      <c r="A27" s="18" t="s">
        <v>88</v>
      </c>
      <c r="B27" s="14"/>
      <c r="C27" s="24"/>
      <c r="D27" s="24"/>
      <c r="E27" s="62" cm="1">
        <f t="array" ref="E27">ROUND(-SUM(D19:D26*$B19:$B26),0)</f>
        <v>0</v>
      </c>
      <c r="F27" s="62" cm="1">
        <f t="array" ref="F27">ROUND(-SUM(E19:E26*$B19:$B26),0)</f>
        <v>0</v>
      </c>
      <c r="G27" s="62" cm="1">
        <f t="array" ref="G27">ROUND(-SUM(F19:F26*$B19:$B26),0)</f>
        <v>0</v>
      </c>
      <c r="H27" s="62" cm="1">
        <f t="array" ref="H27">ROUND(-SUM(G19:G26*$B19:$B26),0)</f>
        <v>0</v>
      </c>
      <c r="I27" s="62" cm="1">
        <f t="array" ref="I27">ROUND(-SUM(H19:H26*$B19:$B26),0)</f>
        <v>0</v>
      </c>
      <c r="J27" s="62" cm="1">
        <f t="array" ref="J27">ROUND(-SUM(I19:I26*$B19:$B26),0)</f>
        <v>0</v>
      </c>
      <c r="K27" s="62" cm="1">
        <f t="array" ref="K27">ROUND(-SUM(J19:J26*$B19:$B26),0)</f>
        <v>0</v>
      </c>
      <c r="L27" s="62" cm="1">
        <f t="array" ref="L27">ROUND(-SUM(K19:K26*$B19:$B26),0)</f>
        <v>0</v>
      </c>
      <c r="M27" s="62" cm="1">
        <f t="array" ref="M27">ROUND(-SUM(L19:L26*$B19:$B26),0)</f>
        <v>0</v>
      </c>
    </row>
    <row r="28" spans="1:13" x14ac:dyDescent="0.25">
      <c r="A28" s="170"/>
      <c r="B28" s="170"/>
      <c r="C28" s="170"/>
      <c r="D28" s="176"/>
      <c r="E28" s="62">
        <f>E27</f>
        <v>0</v>
      </c>
      <c r="F28" s="62">
        <f t="shared" ref="F28:M28" si="4">E28+F27</f>
        <v>0</v>
      </c>
      <c r="G28" s="62">
        <f t="shared" si="4"/>
        <v>0</v>
      </c>
      <c r="H28" s="62">
        <f t="shared" si="4"/>
        <v>0</v>
      </c>
      <c r="I28" s="62">
        <f t="shared" si="4"/>
        <v>0</v>
      </c>
      <c r="J28" s="62">
        <f t="shared" si="4"/>
        <v>0</v>
      </c>
      <c r="K28" s="62">
        <f t="shared" si="4"/>
        <v>0</v>
      </c>
      <c r="L28" s="62">
        <f t="shared" si="4"/>
        <v>0</v>
      </c>
      <c r="M28" s="62">
        <f t="shared" si="4"/>
        <v>0</v>
      </c>
    </row>
    <row r="29" spans="1:13" x14ac:dyDescent="0.25">
      <c r="A29" s="177"/>
      <c r="E29" s="170"/>
      <c r="F29" s="170"/>
      <c r="G29" s="170"/>
      <c r="H29" s="170"/>
      <c r="I29" s="170"/>
      <c r="J29" s="170"/>
      <c r="K29" s="170"/>
      <c r="L29" s="170"/>
      <c r="M29" s="170"/>
    </row>
    <row r="30" spans="1:13" x14ac:dyDescent="0.25">
      <c r="A30" s="178" t="s">
        <v>249</v>
      </c>
      <c r="B30" s="179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</row>
    <row r="31" spans="1:13" x14ac:dyDescent="0.25">
      <c r="A31" s="180" t="s">
        <v>89</v>
      </c>
      <c r="B31" s="24" t="s">
        <v>154</v>
      </c>
      <c r="C31" s="103">
        <f>SUM(C32:C39)</f>
        <v>0</v>
      </c>
      <c r="D31" s="103">
        <f t="shared" ref="D31" si="5">SUM(D32:D39)</f>
        <v>0</v>
      </c>
      <c r="E31" s="103">
        <f t="shared" ref="E31" si="6">SUM(E32:E39)</f>
        <v>0</v>
      </c>
      <c r="F31" s="103">
        <f t="shared" ref="F31" si="7">SUM(F32:F39)</f>
        <v>0</v>
      </c>
      <c r="G31" s="103">
        <f t="shared" ref="G31" si="8">SUM(G32:G39)</f>
        <v>0</v>
      </c>
      <c r="H31" s="103">
        <f t="shared" ref="H31" si="9">SUM(H32:H39)</f>
        <v>0</v>
      </c>
      <c r="I31" s="103">
        <f t="shared" ref="I31" si="10">SUM(I32:I39)</f>
        <v>0</v>
      </c>
      <c r="J31" s="103">
        <f t="shared" ref="J31" si="11">SUM(J32:J39)</f>
        <v>0</v>
      </c>
      <c r="K31" s="103">
        <f t="shared" ref="K31" si="12">SUM(K32:K39)</f>
        <v>0</v>
      </c>
      <c r="L31" s="103">
        <f t="shared" ref="L31" si="13">SUM(L32:L39)</f>
        <v>0</v>
      </c>
      <c r="M31" s="103">
        <f t="shared" ref="M31" si="14">SUM(M32:M39)</f>
        <v>0</v>
      </c>
    </row>
    <row r="32" spans="1:13" x14ac:dyDescent="0.25">
      <c r="A32" s="29"/>
      <c r="B32" s="6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3" x14ac:dyDescent="0.25">
      <c r="A33" s="29"/>
      <c r="B33" s="66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1:13" x14ac:dyDescent="0.25">
      <c r="A34" s="29"/>
      <c r="B34" s="6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 x14ac:dyDescent="0.25">
      <c r="A35" s="29"/>
      <c r="B35" s="66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1:13" x14ac:dyDescent="0.25">
      <c r="A36" s="29"/>
      <c r="B36" s="66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</row>
    <row r="37" spans="1:13" x14ac:dyDescent="0.25">
      <c r="A37" s="29"/>
      <c r="B37" s="66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3" x14ac:dyDescent="0.25">
      <c r="A38" s="29"/>
      <c r="B38" s="66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1:13" x14ac:dyDescent="0.25">
      <c r="A39" s="29"/>
      <c r="B39" s="66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1:13" x14ac:dyDescent="0.25">
      <c r="A40" s="18" t="s">
        <v>90</v>
      </c>
      <c r="B40" s="14"/>
      <c r="C40" s="24"/>
      <c r="D40" s="24"/>
      <c r="E40" s="62" cm="1">
        <f t="array" ref="E40">ROUND(SUM(D32:D39*$B32:$B39),0)</f>
        <v>0</v>
      </c>
      <c r="F40" s="62" cm="1">
        <f t="array" ref="F40">ROUND(SUM(E32:E39*$B32:$B39),0)</f>
        <v>0</v>
      </c>
      <c r="G40" s="62" cm="1">
        <f t="array" ref="G40">ROUND(SUM(F32:F39*$B32:$B39),0)</f>
        <v>0</v>
      </c>
      <c r="H40" s="62" cm="1">
        <f t="array" ref="H40">ROUND(SUM(G32:G39*$B32:$B39),0)</f>
        <v>0</v>
      </c>
      <c r="I40" s="62" cm="1">
        <f t="array" ref="I40">ROUND(SUM(H32:H39*$B32:$B39),0)</f>
        <v>0</v>
      </c>
      <c r="J40" s="62" cm="1">
        <f t="array" ref="J40">ROUND(SUM(I32:I39*$B32:$B39),0)</f>
        <v>0</v>
      </c>
      <c r="K40" s="62" cm="1">
        <f t="array" ref="K40">ROUND(SUM(J32:J39*$B32:$B39),0)</f>
        <v>0</v>
      </c>
      <c r="L40" s="62" cm="1">
        <f t="array" ref="L40">ROUND(SUM(K32:K39*$B32:$B39),0)</f>
        <v>0</v>
      </c>
      <c r="M40" s="62" cm="1">
        <f t="array" ref="M40">ROUND(SUM(L32:L39*$B32:$B39),0)</f>
        <v>0</v>
      </c>
    </row>
    <row r="41" spans="1:13" x14ac:dyDescent="0.25">
      <c r="A41" s="170"/>
      <c r="B41" s="170"/>
      <c r="C41" s="170"/>
      <c r="D41" s="176"/>
      <c r="E41" s="62">
        <f>E40</f>
        <v>0</v>
      </c>
      <c r="F41" s="62">
        <f t="shared" ref="F41" si="15">E41+F40</f>
        <v>0</v>
      </c>
      <c r="G41" s="62">
        <f t="shared" ref="G41" si="16">F41+G40</f>
        <v>0</v>
      </c>
      <c r="H41" s="62">
        <f t="shared" ref="H41" si="17">G41+H40</f>
        <v>0</v>
      </c>
      <c r="I41" s="62">
        <f t="shared" ref="I41" si="18">H41+I40</f>
        <v>0</v>
      </c>
      <c r="J41" s="62">
        <f t="shared" ref="J41" si="19">I41+J40</f>
        <v>0</v>
      </c>
      <c r="K41" s="62">
        <f t="shared" ref="K41" si="20">J41+K40</f>
        <v>0</v>
      </c>
      <c r="L41" s="62">
        <f t="shared" ref="L41" si="21">K41+L40</f>
        <v>0</v>
      </c>
      <c r="M41" s="62">
        <f t="shared" ref="M41" si="22">L41+M40</f>
        <v>0</v>
      </c>
    </row>
    <row r="42" spans="1:13" x14ac:dyDescent="0.25">
      <c r="A42" s="177"/>
      <c r="B42" s="177"/>
      <c r="C42" s="177"/>
      <c r="D42" s="177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24" t="s">
        <v>262</v>
      </c>
      <c r="B43" s="24" t="s">
        <v>154</v>
      </c>
      <c r="C43" s="103">
        <f>SUM(C44:C51)</f>
        <v>0</v>
      </c>
      <c r="D43" s="103">
        <f t="shared" ref="D43" si="23">SUM(D44:D51)</f>
        <v>0</v>
      </c>
      <c r="E43" s="103">
        <f t="shared" ref="E43" si="24">SUM(E44:E51)</f>
        <v>0</v>
      </c>
      <c r="F43" s="103">
        <f t="shared" ref="F43" si="25">SUM(F44:F51)</f>
        <v>0</v>
      </c>
      <c r="G43" s="103">
        <f t="shared" ref="G43" si="26">SUM(G44:G51)</f>
        <v>0</v>
      </c>
      <c r="H43" s="103">
        <f t="shared" ref="H43" si="27">SUM(H44:H51)</f>
        <v>0</v>
      </c>
      <c r="I43" s="103">
        <f t="shared" ref="I43" si="28">SUM(I44:I51)</f>
        <v>0</v>
      </c>
      <c r="J43" s="103">
        <f t="shared" ref="J43" si="29">SUM(J44:J51)</f>
        <v>0</v>
      </c>
      <c r="K43" s="103">
        <f t="shared" ref="K43" si="30">SUM(K44:K51)</f>
        <v>0</v>
      </c>
      <c r="L43" s="103">
        <f t="shared" ref="L43" si="31">SUM(L44:L51)</f>
        <v>0</v>
      </c>
      <c r="M43" s="103">
        <f t="shared" ref="M43" si="32">SUM(M44:M51)</f>
        <v>0</v>
      </c>
    </row>
    <row r="44" spans="1:13" x14ac:dyDescent="0.25">
      <c r="A44" s="29"/>
      <c r="B44" s="66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</row>
    <row r="45" spans="1:13" x14ac:dyDescent="0.25">
      <c r="A45" s="29"/>
      <c r="B45" s="66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</row>
    <row r="46" spans="1:13" x14ac:dyDescent="0.25">
      <c r="A46" s="29"/>
      <c r="B46" s="66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</row>
    <row r="47" spans="1:13" x14ac:dyDescent="0.25">
      <c r="A47" s="29"/>
      <c r="B47" s="66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</row>
    <row r="48" spans="1:13" x14ac:dyDescent="0.25">
      <c r="A48" s="29"/>
      <c r="B48" s="66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x14ac:dyDescent="0.25">
      <c r="A49" s="29"/>
      <c r="B49" s="66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</row>
    <row r="50" spans="1:13" x14ac:dyDescent="0.25">
      <c r="A50" s="29"/>
      <c r="B50" s="6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</row>
    <row r="51" spans="1:13" x14ac:dyDescent="0.25">
      <c r="A51" s="29"/>
      <c r="B51" s="66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</row>
    <row r="52" spans="1:13" x14ac:dyDescent="0.25">
      <c r="A52" s="18" t="s">
        <v>91</v>
      </c>
      <c r="B52" s="14"/>
      <c r="C52" s="24"/>
      <c r="D52" s="24"/>
      <c r="E52" s="62" cm="1">
        <f t="array" ref="E52">ROUND(SUM(D44:D51*$B44:$B51),0)</f>
        <v>0</v>
      </c>
      <c r="F52" s="62" cm="1">
        <f t="array" ref="F52">ROUND(SUM(E44:E51*$B44:$B51),0)</f>
        <v>0</v>
      </c>
      <c r="G52" s="62" cm="1">
        <f t="array" ref="G52">ROUND(SUM(F44:F51*$B44:$B51),0)</f>
        <v>0</v>
      </c>
      <c r="H52" s="62" cm="1">
        <f t="array" ref="H52">ROUND(SUM(G44:G51*$B44:$B51),0)</f>
        <v>0</v>
      </c>
      <c r="I52" s="62" cm="1">
        <f t="array" ref="I52">ROUND(SUM(H44:H51*$B44:$B51),0)</f>
        <v>0</v>
      </c>
      <c r="J52" s="62" cm="1">
        <f t="array" ref="J52">ROUND(SUM(I44:I51*$B44:$B51),0)</f>
        <v>0</v>
      </c>
      <c r="K52" s="62" cm="1">
        <f t="array" ref="K52">ROUND(SUM(J44:J51*$B44:$B51),0)</f>
        <v>0</v>
      </c>
      <c r="L52" s="62" cm="1">
        <f t="array" ref="L52">ROUND(SUM(K44:K51*$B44:$B51),0)</f>
        <v>0</v>
      </c>
      <c r="M52" s="62" cm="1">
        <f t="array" ref="M52">ROUND(SUM(L44:L51*$B44:$B51),0)</f>
        <v>0</v>
      </c>
    </row>
    <row r="53" spans="1:13" x14ac:dyDescent="0.25">
      <c r="A53" s="170"/>
      <c r="B53" s="170"/>
      <c r="C53" s="170"/>
      <c r="D53" s="176"/>
      <c r="E53" s="62">
        <f>E52</f>
        <v>0</v>
      </c>
      <c r="F53" s="62">
        <f t="shared" ref="F53" si="33">E53+F52</f>
        <v>0</v>
      </c>
      <c r="G53" s="62">
        <f t="shared" ref="G53" si="34">F53+G52</f>
        <v>0</v>
      </c>
      <c r="H53" s="62">
        <f t="shared" ref="H53" si="35">G53+H52</f>
        <v>0</v>
      </c>
      <c r="I53" s="62">
        <f t="shared" ref="I53" si="36">H53+I52</f>
        <v>0</v>
      </c>
      <c r="J53" s="62">
        <f t="shared" ref="J53" si="37">I53+J52</f>
        <v>0</v>
      </c>
      <c r="K53" s="62">
        <f t="shared" ref="K53" si="38">J53+K52</f>
        <v>0</v>
      </c>
      <c r="L53" s="62">
        <f t="shared" ref="L53" si="39">K53+L52</f>
        <v>0</v>
      </c>
      <c r="M53" s="62">
        <f t="shared" ref="M53" si="40">L53+M52</f>
        <v>0</v>
      </c>
    </row>
    <row r="54" spans="1:13" x14ac:dyDescent="0.25">
      <c r="A54" s="177"/>
      <c r="B54" s="177"/>
      <c r="C54" s="177"/>
      <c r="D54" s="177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24" t="s">
        <v>250</v>
      </c>
      <c r="B55" s="24" t="s">
        <v>18</v>
      </c>
      <c r="C55" s="103">
        <f>SUM(C56:C61)</f>
        <v>0</v>
      </c>
      <c r="D55" s="103">
        <f t="shared" ref="D55:M55" si="41">SUM(D56:D61)</f>
        <v>0</v>
      </c>
      <c r="E55" s="103">
        <f t="shared" si="41"/>
        <v>0</v>
      </c>
      <c r="F55" s="103">
        <f t="shared" si="41"/>
        <v>0</v>
      </c>
      <c r="G55" s="103">
        <f t="shared" si="41"/>
        <v>0</v>
      </c>
      <c r="H55" s="103">
        <f t="shared" si="41"/>
        <v>0</v>
      </c>
      <c r="I55" s="103">
        <f t="shared" si="41"/>
        <v>0</v>
      </c>
      <c r="J55" s="103">
        <f t="shared" si="41"/>
        <v>0</v>
      </c>
      <c r="K55" s="103">
        <f t="shared" si="41"/>
        <v>0</v>
      </c>
      <c r="L55" s="103">
        <f t="shared" si="41"/>
        <v>0</v>
      </c>
      <c r="M55" s="103">
        <f t="shared" si="41"/>
        <v>0</v>
      </c>
    </row>
    <row r="56" spans="1:13" x14ac:dyDescent="0.25">
      <c r="A56" s="29"/>
      <c r="B56" s="66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  <row r="57" spans="1:13" x14ac:dyDescent="0.25">
      <c r="A57" s="29"/>
      <c r="B57" s="66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</row>
    <row r="58" spans="1:13" x14ac:dyDescent="0.25">
      <c r="A58" s="29"/>
      <c r="B58" s="66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 x14ac:dyDescent="0.25">
      <c r="A59" s="29"/>
      <c r="B59" s="66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</row>
    <row r="60" spans="1:13" x14ac:dyDescent="0.25">
      <c r="A60" s="29"/>
      <c r="B60" s="66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</row>
    <row r="61" spans="1:13" x14ac:dyDescent="0.25">
      <c r="A61" s="29"/>
      <c r="B61" s="66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</row>
    <row r="62" spans="1:13" x14ac:dyDescent="0.25">
      <c r="A62" s="18" t="s">
        <v>92</v>
      </c>
      <c r="B62" s="14"/>
      <c r="C62" s="24"/>
      <c r="D62" s="24"/>
      <c r="E62" s="62" cm="1">
        <f t="array" ref="E62">ROUND(-SUM(D56:D61*$B56:$B61),0)</f>
        <v>0</v>
      </c>
      <c r="F62" s="62" cm="1">
        <f t="array" ref="F62">ROUND(-SUM(E56:E61*$B56:$B61),0)</f>
        <v>0</v>
      </c>
      <c r="G62" s="62" cm="1">
        <f t="array" ref="G62">ROUND(-SUM(F56:F61*$B56:$B61),0)</f>
        <v>0</v>
      </c>
      <c r="H62" s="62" cm="1">
        <f t="array" ref="H62">ROUND(-SUM(G56:G61*$B56:$B61),0)</f>
        <v>0</v>
      </c>
      <c r="I62" s="62" cm="1">
        <f t="array" ref="I62">ROUND(-SUM(H56:H61*$B56:$B61),0)</f>
        <v>0</v>
      </c>
      <c r="J62" s="62" cm="1">
        <f t="array" ref="J62">ROUND(-SUM(I56:I61*$B56:$B61),0)</f>
        <v>0</v>
      </c>
      <c r="K62" s="62" cm="1">
        <f t="array" ref="K62">ROUND(-SUM(J56:J61*$B56:$B61),0)</f>
        <v>0</v>
      </c>
      <c r="L62" s="62" cm="1">
        <f t="array" ref="L62">ROUND(-SUM(K56:K61*$B56:$B61),0)</f>
        <v>0</v>
      </c>
      <c r="M62" s="62" cm="1">
        <f t="array" ref="M62">ROUND(-SUM(L56:L61*$B56:$B61),0)</f>
        <v>0</v>
      </c>
    </row>
    <row r="63" spans="1:13" x14ac:dyDescent="0.25">
      <c r="A63" s="170"/>
      <c r="B63" s="170"/>
      <c r="C63" s="170"/>
      <c r="D63" s="176"/>
      <c r="E63" s="62">
        <f>E62</f>
        <v>0</v>
      </c>
      <c r="F63" s="62">
        <f t="shared" ref="F63" si="42">E63+F62</f>
        <v>0</v>
      </c>
      <c r="G63" s="62">
        <f t="shared" ref="G63" si="43">F63+G62</f>
        <v>0</v>
      </c>
      <c r="H63" s="62">
        <f t="shared" ref="H63" si="44">G63+H62</f>
        <v>0</v>
      </c>
      <c r="I63" s="62">
        <f t="shared" ref="I63" si="45">H63+I62</f>
        <v>0</v>
      </c>
      <c r="J63" s="62">
        <f t="shared" ref="J63" si="46">I63+J62</f>
        <v>0</v>
      </c>
      <c r="K63" s="62">
        <f t="shared" ref="K63" si="47">J63+K62</f>
        <v>0</v>
      </c>
      <c r="L63" s="62">
        <f t="shared" ref="L63" si="48">K63+L62</f>
        <v>0</v>
      </c>
      <c r="M63" s="62">
        <f t="shared" ref="M63" si="49">L63+M62</f>
        <v>0</v>
      </c>
    </row>
    <row r="64" spans="1:13" x14ac:dyDescent="0.25">
      <c r="A64" s="177"/>
      <c r="B64" s="177"/>
      <c r="C64" s="177"/>
      <c r="D64" s="177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152" t="s">
        <v>93</v>
      </c>
      <c r="B65" s="174"/>
      <c r="C65" s="69">
        <f t="shared" ref="C65:M65" si="50">-C14+C18+C31+C43+C55</f>
        <v>0</v>
      </c>
      <c r="D65" s="69">
        <f t="shared" si="50"/>
        <v>0</v>
      </c>
      <c r="E65" s="69">
        <f t="shared" si="50"/>
        <v>0</v>
      </c>
      <c r="F65" s="69">
        <f t="shared" si="50"/>
        <v>0</v>
      </c>
      <c r="G65" s="69">
        <f t="shared" si="50"/>
        <v>0</v>
      </c>
      <c r="H65" s="69">
        <f t="shared" si="50"/>
        <v>0</v>
      </c>
      <c r="I65" s="69">
        <f t="shared" si="50"/>
        <v>0</v>
      </c>
      <c r="J65" s="69">
        <f t="shared" si="50"/>
        <v>0</v>
      </c>
      <c r="K65" s="69">
        <f t="shared" si="50"/>
        <v>0</v>
      </c>
      <c r="L65" s="69">
        <f t="shared" si="50"/>
        <v>0</v>
      </c>
      <c r="M65" s="69">
        <f t="shared" si="50"/>
        <v>0</v>
      </c>
    </row>
    <row r="66" spans="1:13" x14ac:dyDescent="0.25">
      <c r="A66" s="30" t="s">
        <v>94</v>
      </c>
      <c r="B66" s="10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</row>
    <row r="67" spans="1:13" x14ac:dyDescent="0.25">
      <c r="A67" s="30" t="s">
        <v>95</v>
      </c>
      <c r="B67" s="10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</row>
    <row r="68" spans="1:13" x14ac:dyDescent="0.25">
      <c r="A68" s="8" t="s">
        <v>239</v>
      </c>
      <c r="B68" s="59">
        <f>Ausgangslage!I25</f>
        <v>0</v>
      </c>
      <c r="C68" s="59">
        <f>B68+C67</f>
        <v>0</v>
      </c>
      <c r="D68" s="59">
        <f t="shared" ref="D68:M68" si="51">C68+D67</f>
        <v>0</v>
      </c>
      <c r="E68" s="59">
        <f t="shared" si="51"/>
        <v>0</v>
      </c>
      <c r="F68" s="59">
        <f t="shared" si="51"/>
        <v>0</v>
      </c>
      <c r="G68" s="59">
        <f t="shared" si="51"/>
        <v>0</v>
      </c>
      <c r="H68" s="59">
        <f t="shared" si="51"/>
        <v>0</v>
      </c>
      <c r="I68" s="59">
        <f t="shared" si="51"/>
        <v>0</v>
      </c>
      <c r="J68" s="59">
        <f t="shared" si="51"/>
        <v>0</v>
      </c>
      <c r="K68" s="59">
        <f t="shared" si="51"/>
        <v>0</v>
      </c>
      <c r="L68" s="59">
        <f t="shared" si="51"/>
        <v>0</v>
      </c>
      <c r="M68" s="59">
        <f t="shared" si="51"/>
        <v>0</v>
      </c>
    </row>
    <row r="69" spans="1:13" x14ac:dyDescent="0.25">
      <c r="A69" s="181" t="s">
        <v>96</v>
      </c>
      <c r="B69" s="182"/>
      <c r="C69" s="104">
        <f>ROUND(C65-C66+C67,0)</f>
        <v>0</v>
      </c>
      <c r="D69" s="104">
        <f t="shared" ref="D69:M69" si="52">ROUND(D65-D66+D67,0)</f>
        <v>0</v>
      </c>
      <c r="E69" s="104">
        <f t="shared" si="52"/>
        <v>0</v>
      </c>
      <c r="F69" s="104">
        <f t="shared" si="52"/>
        <v>0</v>
      </c>
      <c r="G69" s="104">
        <f t="shared" si="52"/>
        <v>0</v>
      </c>
      <c r="H69" s="104">
        <f t="shared" si="52"/>
        <v>0</v>
      </c>
      <c r="I69" s="104">
        <f t="shared" si="52"/>
        <v>0</v>
      </c>
      <c r="J69" s="104">
        <f t="shared" si="52"/>
        <v>0</v>
      </c>
      <c r="K69" s="104">
        <f t="shared" si="52"/>
        <v>0</v>
      </c>
      <c r="L69" s="104">
        <f t="shared" si="52"/>
        <v>0</v>
      </c>
      <c r="M69" s="104">
        <f t="shared" si="52"/>
        <v>0</v>
      </c>
    </row>
    <row r="70" spans="1:13" x14ac:dyDescent="0.25">
      <c r="A70" s="183"/>
      <c r="B70" s="9"/>
      <c r="C70" s="184" t="str">
        <f t="shared" ref="C70:M70" si="53">IF(C69&lt;&gt;0,"prüfen!","")</f>
        <v/>
      </c>
      <c r="D70" s="184" t="str">
        <f t="shared" si="53"/>
        <v/>
      </c>
      <c r="E70" s="184" t="str">
        <f t="shared" si="53"/>
        <v/>
      </c>
      <c r="F70" s="184" t="str">
        <f t="shared" si="53"/>
        <v/>
      </c>
      <c r="G70" s="184" t="str">
        <f t="shared" si="53"/>
        <v/>
      </c>
      <c r="H70" s="184" t="str">
        <f t="shared" si="53"/>
        <v/>
      </c>
      <c r="I70" s="184" t="str">
        <f t="shared" si="53"/>
        <v/>
      </c>
      <c r="J70" s="184" t="str">
        <f t="shared" si="53"/>
        <v/>
      </c>
      <c r="K70" s="184" t="str">
        <f t="shared" si="53"/>
        <v/>
      </c>
      <c r="L70" s="184" t="str">
        <f t="shared" si="53"/>
        <v/>
      </c>
      <c r="M70" s="184" t="str">
        <f t="shared" si="53"/>
        <v/>
      </c>
    </row>
    <row r="71" spans="1:13" x14ac:dyDescent="0.25">
      <c r="A71" s="30" t="s">
        <v>97</v>
      </c>
      <c r="B71" s="10"/>
      <c r="C71" s="185"/>
      <c r="D71" s="185"/>
      <c r="E71" s="59">
        <f>D66*'Plan Erfolgsrechnung'!D10</f>
        <v>0</v>
      </c>
      <c r="F71" s="59">
        <f>E66*'Plan Erfolgsrechnung'!E10</f>
        <v>0</v>
      </c>
      <c r="G71" s="59">
        <f>F66*'Plan Erfolgsrechnung'!F10</f>
        <v>0</v>
      </c>
      <c r="H71" s="59">
        <f>G66*'Plan Erfolgsrechnung'!G10</f>
        <v>0</v>
      </c>
      <c r="I71" s="59">
        <f>H66*'Plan Erfolgsrechnung'!H10</f>
        <v>0</v>
      </c>
      <c r="J71" s="59">
        <f>I66*'Plan Erfolgsrechnung'!I10</f>
        <v>0</v>
      </c>
      <c r="K71" s="59">
        <f>J66*'Plan Erfolgsrechnung'!J10</f>
        <v>0</v>
      </c>
      <c r="L71" s="59">
        <f>K66*'Plan Erfolgsrechnung'!K10</f>
        <v>0</v>
      </c>
      <c r="M71" s="59">
        <f>L66*'Plan Erfolgsrechnung'!L10</f>
        <v>0</v>
      </c>
    </row>
    <row r="72" spans="1:13" x14ac:dyDescent="0.25">
      <c r="A72" s="146" t="s">
        <v>265</v>
      </c>
      <c r="B72" s="186"/>
      <c r="C72" s="185"/>
      <c r="D72" s="185"/>
      <c r="E72" s="106">
        <f>E71</f>
        <v>0</v>
      </c>
      <c r="F72" s="106">
        <f t="shared" ref="F72:M72" si="54">E72+F71</f>
        <v>0</v>
      </c>
      <c r="G72" s="106">
        <f t="shared" si="54"/>
        <v>0</v>
      </c>
      <c r="H72" s="106">
        <f t="shared" si="54"/>
        <v>0</v>
      </c>
      <c r="I72" s="106">
        <f t="shared" si="54"/>
        <v>0</v>
      </c>
      <c r="J72" s="106">
        <f t="shared" si="54"/>
        <v>0</v>
      </c>
      <c r="K72" s="106">
        <f t="shared" si="54"/>
        <v>0</v>
      </c>
      <c r="L72" s="106">
        <f t="shared" si="54"/>
        <v>0</v>
      </c>
      <c r="M72" s="106">
        <f t="shared" si="54"/>
        <v>0</v>
      </c>
    </row>
    <row r="73" spans="1:13" x14ac:dyDescent="0.25">
      <c r="A73" s="30" t="s">
        <v>98</v>
      </c>
      <c r="B73" s="10"/>
      <c r="C73" s="185"/>
      <c r="D73" s="185"/>
      <c r="E73" s="59">
        <f>D67*'Plan Erfolgsrechnung'!D11</f>
        <v>0</v>
      </c>
      <c r="F73" s="59">
        <f>E67*'Plan Erfolgsrechnung'!E11</f>
        <v>0</v>
      </c>
      <c r="G73" s="59">
        <f>F67*'Plan Erfolgsrechnung'!F11</f>
        <v>0</v>
      </c>
      <c r="H73" s="59">
        <f>G67*'Plan Erfolgsrechnung'!G11</f>
        <v>0</v>
      </c>
      <c r="I73" s="59">
        <f>H67*'Plan Erfolgsrechnung'!H11</f>
        <v>0</v>
      </c>
      <c r="J73" s="59">
        <f>I67*'Plan Erfolgsrechnung'!I11</f>
        <v>0</v>
      </c>
      <c r="K73" s="59">
        <f>J67*'Plan Erfolgsrechnung'!J11</f>
        <v>0</v>
      </c>
      <c r="L73" s="59">
        <f>K67*'Plan Erfolgsrechnung'!K11</f>
        <v>0</v>
      </c>
      <c r="M73" s="59">
        <f>L67*'Plan Erfolgsrechnung'!L11</f>
        <v>0</v>
      </c>
    </row>
    <row r="74" spans="1:13" x14ac:dyDescent="0.25">
      <c r="A74" s="146" t="s">
        <v>266</v>
      </c>
      <c r="B74" s="186"/>
      <c r="C74" s="185"/>
      <c r="D74" s="185"/>
      <c r="E74" s="106">
        <f>E73</f>
        <v>0</v>
      </c>
      <c r="F74" s="106">
        <f t="shared" ref="F74:M74" si="55">E74+F73</f>
        <v>0</v>
      </c>
      <c r="G74" s="106">
        <f t="shared" si="55"/>
        <v>0</v>
      </c>
      <c r="H74" s="106">
        <f t="shared" si="55"/>
        <v>0</v>
      </c>
      <c r="I74" s="106">
        <f t="shared" si="55"/>
        <v>0</v>
      </c>
      <c r="J74" s="106">
        <f t="shared" si="55"/>
        <v>0</v>
      </c>
      <c r="K74" s="106">
        <f t="shared" si="55"/>
        <v>0</v>
      </c>
      <c r="L74" s="106">
        <f t="shared" si="55"/>
        <v>0</v>
      </c>
      <c r="M74" s="106">
        <f t="shared" si="55"/>
        <v>0</v>
      </c>
    </row>
    <row r="75" spans="1:13" x14ac:dyDescent="0.25">
      <c r="A75" s="152" t="s">
        <v>155</v>
      </c>
      <c r="B75" s="174"/>
      <c r="C75" s="185"/>
      <c r="D75" s="185"/>
      <c r="E75" s="69">
        <f t="shared" ref="E75:M75" si="56">E27-E40-E52+E62+E71-E73</f>
        <v>0</v>
      </c>
      <c r="F75" s="69">
        <f t="shared" si="56"/>
        <v>0</v>
      </c>
      <c r="G75" s="69">
        <f t="shared" si="56"/>
        <v>0</v>
      </c>
      <c r="H75" s="69">
        <f t="shared" si="56"/>
        <v>0</v>
      </c>
      <c r="I75" s="69">
        <f t="shared" si="56"/>
        <v>0</v>
      </c>
      <c r="J75" s="69">
        <f t="shared" si="56"/>
        <v>0</v>
      </c>
      <c r="K75" s="69">
        <f t="shared" si="56"/>
        <v>0</v>
      </c>
      <c r="L75" s="69">
        <f t="shared" si="56"/>
        <v>0</v>
      </c>
      <c r="M75" s="69">
        <f t="shared" si="56"/>
        <v>0</v>
      </c>
    </row>
    <row r="76" spans="1:13" x14ac:dyDescent="0.25">
      <c r="A76" s="152" t="str">
        <f>"Veränderung Zinsbelastung zu Budget " &amp; Ausgangslage!I7</f>
        <v>Veränderung Zinsbelastung zu Budget 2027</v>
      </c>
      <c r="B76" s="174"/>
      <c r="C76" s="185"/>
      <c r="D76" s="185"/>
      <c r="E76" s="69">
        <f>E75</f>
        <v>0</v>
      </c>
      <c r="F76" s="69">
        <f t="shared" ref="F76:M76" si="57">E76+F75</f>
        <v>0</v>
      </c>
      <c r="G76" s="69">
        <f t="shared" si="57"/>
        <v>0</v>
      </c>
      <c r="H76" s="69">
        <f t="shared" si="57"/>
        <v>0</v>
      </c>
      <c r="I76" s="69">
        <f t="shared" si="57"/>
        <v>0</v>
      </c>
      <c r="J76" s="69">
        <f t="shared" si="57"/>
        <v>0</v>
      </c>
      <c r="K76" s="69">
        <f t="shared" si="57"/>
        <v>0</v>
      </c>
      <c r="L76" s="69">
        <f t="shared" si="57"/>
        <v>0</v>
      </c>
      <c r="M76" s="69">
        <f t="shared" si="57"/>
        <v>0</v>
      </c>
    </row>
    <row r="77" spans="1:13" x14ac:dyDescent="0.25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</row>
    <row r="78" spans="1:13" x14ac:dyDescent="0.25">
      <c r="A78" s="187" t="s">
        <v>99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x14ac:dyDescent="0.25">
      <c r="A79" s="30" t="s">
        <v>100</v>
      </c>
      <c r="B79" s="10"/>
      <c r="C79" s="59">
        <f>Ausgangslage!I26</f>
        <v>0</v>
      </c>
      <c r="D79" s="59">
        <f>C82</f>
        <v>0</v>
      </c>
      <c r="E79" s="59">
        <f t="shared" ref="E79:M79" si="58">D82</f>
        <v>0</v>
      </c>
      <c r="F79" s="59">
        <f t="shared" si="58"/>
        <v>0</v>
      </c>
      <c r="G79" s="59">
        <f t="shared" si="58"/>
        <v>0</v>
      </c>
      <c r="H79" s="59">
        <f t="shared" si="58"/>
        <v>0</v>
      </c>
      <c r="I79" s="59">
        <f t="shared" si="58"/>
        <v>0</v>
      </c>
      <c r="J79" s="59">
        <f t="shared" si="58"/>
        <v>0</v>
      </c>
      <c r="K79" s="59">
        <f t="shared" si="58"/>
        <v>0</v>
      </c>
      <c r="L79" s="59">
        <f t="shared" si="58"/>
        <v>0</v>
      </c>
      <c r="M79" s="59">
        <f t="shared" si="58"/>
        <v>0</v>
      </c>
    </row>
    <row r="80" spans="1:13" x14ac:dyDescent="0.25">
      <c r="A80" s="30" t="s">
        <v>101</v>
      </c>
      <c r="B80" s="10"/>
      <c r="C80" s="59">
        <f t="shared" ref="C80:M80" si="59">C14</f>
        <v>0</v>
      </c>
      <c r="D80" s="59">
        <f t="shared" si="59"/>
        <v>0</v>
      </c>
      <c r="E80" s="59">
        <f t="shared" si="59"/>
        <v>0</v>
      </c>
      <c r="F80" s="59">
        <f t="shared" si="59"/>
        <v>0</v>
      </c>
      <c r="G80" s="59">
        <f t="shared" si="59"/>
        <v>0</v>
      </c>
      <c r="H80" s="59">
        <f t="shared" si="59"/>
        <v>0</v>
      </c>
      <c r="I80" s="59">
        <f t="shared" si="59"/>
        <v>0</v>
      </c>
      <c r="J80" s="59">
        <f t="shared" si="59"/>
        <v>0</v>
      </c>
      <c r="K80" s="59">
        <f t="shared" si="59"/>
        <v>0</v>
      </c>
      <c r="L80" s="59">
        <f t="shared" si="59"/>
        <v>0</v>
      </c>
      <c r="M80" s="59">
        <f t="shared" si="59"/>
        <v>0</v>
      </c>
    </row>
    <row r="81" spans="1:13" x14ac:dyDescent="0.25">
      <c r="A81" s="30" t="s">
        <v>102</v>
      </c>
      <c r="B81" s="10"/>
      <c r="C81" s="59">
        <f>-'Plan Erfolgsrechnung'!C23+'Plan Erfolgsrechnung'!C38</f>
        <v>0</v>
      </c>
      <c r="D81" s="59">
        <f>-'Plan Erfolgsrechnung'!D23+'Plan Erfolgsrechnung'!D38</f>
        <v>0</v>
      </c>
      <c r="E81" s="59">
        <f>-'Plan Erfolgsrechnung'!E23+'Plan Erfolgsrechnung'!E38</f>
        <v>0</v>
      </c>
      <c r="F81" s="59">
        <f>-'Plan Erfolgsrechnung'!F23+'Plan Erfolgsrechnung'!F38</f>
        <v>0</v>
      </c>
      <c r="G81" s="59">
        <f>-'Plan Erfolgsrechnung'!G23+'Plan Erfolgsrechnung'!G38</f>
        <v>0</v>
      </c>
      <c r="H81" s="59">
        <f>-'Plan Erfolgsrechnung'!H23+'Plan Erfolgsrechnung'!H38</f>
        <v>0</v>
      </c>
      <c r="I81" s="59">
        <f>-'Plan Erfolgsrechnung'!I23+'Plan Erfolgsrechnung'!I38</f>
        <v>0</v>
      </c>
      <c r="J81" s="59">
        <f>-'Plan Erfolgsrechnung'!J23+'Plan Erfolgsrechnung'!J38</f>
        <v>0</v>
      </c>
      <c r="K81" s="59">
        <f>-'Plan Erfolgsrechnung'!K23+'Plan Erfolgsrechnung'!K38</f>
        <v>0</v>
      </c>
      <c r="L81" s="59">
        <f>-'Plan Erfolgsrechnung'!L23+'Plan Erfolgsrechnung'!L38</f>
        <v>0</v>
      </c>
      <c r="M81" s="59">
        <f>-'Plan Erfolgsrechnung'!M23+'Plan Erfolgsrechnung'!M38</f>
        <v>0</v>
      </c>
    </row>
    <row r="82" spans="1:13" x14ac:dyDescent="0.25">
      <c r="A82" s="152" t="s">
        <v>103</v>
      </c>
      <c r="B82" s="174"/>
      <c r="C82" s="69">
        <f>C79-C80-C81</f>
        <v>0</v>
      </c>
      <c r="D82" s="69">
        <f t="shared" ref="D82:M82" si="60">D79-D80-D81</f>
        <v>0</v>
      </c>
      <c r="E82" s="69">
        <f t="shared" si="60"/>
        <v>0</v>
      </c>
      <c r="F82" s="69">
        <f t="shared" si="60"/>
        <v>0</v>
      </c>
      <c r="G82" s="69">
        <f t="shared" si="60"/>
        <v>0</v>
      </c>
      <c r="H82" s="69">
        <f t="shared" si="60"/>
        <v>0</v>
      </c>
      <c r="I82" s="69">
        <f t="shared" si="60"/>
        <v>0</v>
      </c>
      <c r="J82" s="69">
        <f t="shared" si="60"/>
        <v>0</v>
      </c>
      <c r="K82" s="69">
        <f t="shared" si="60"/>
        <v>0</v>
      </c>
      <c r="L82" s="69">
        <f t="shared" si="60"/>
        <v>0</v>
      </c>
      <c r="M82" s="69">
        <f t="shared" si="60"/>
        <v>0</v>
      </c>
    </row>
  </sheetData>
  <sheetProtection sheet="1" objects="1" scenarios="1"/>
  <pageMargins left="0.7" right="0.7" top="0.78740157499999996" bottom="0.78740157499999996" header="0.3" footer="0.3"/>
  <pageSetup paperSize="9" scale="64" fitToHeight="0" orientation="landscape" r:id="rId1"/>
  <ignoredErrors>
    <ignoredError sqref="E73:M73 E75:M7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01A9-3919-469E-A1F5-1831DF722EB5}">
  <sheetPr codeName="Tabelle5">
    <tabColor theme="4" tint="0.39997558519241921"/>
    <pageSetUpPr fitToPage="1"/>
  </sheetPr>
  <dimension ref="A1:L72"/>
  <sheetViews>
    <sheetView showGridLines="0" zoomScale="80" zoomScaleNormal="80" workbookViewId="0">
      <pane ySplit="5" topLeftCell="A6" activePane="bottomLeft" state="frozen"/>
      <selection pane="bottomLeft" activeCell="A6" sqref="A6"/>
    </sheetView>
  </sheetViews>
  <sheetFormatPr baseColWidth="10" defaultColWidth="11" defaultRowHeight="14.25" x14ac:dyDescent="0.25"/>
  <cols>
    <col min="1" max="1" width="48.125" style="1" bestFit="1" customWidth="1"/>
    <col min="2" max="16384" width="11" style="1"/>
  </cols>
  <sheetData>
    <row r="1" spans="1:12" ht="25.5" x14ac:dyDescent="0.5">
      <c r="A1" s="2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x14ac:dyDescent="0.25">
      <c r="B4" s="13">
        <f>Ausgangslage!I7-1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2" x14ac:dyDescent="0.25">
      <c r="B5" s="13" t="s">
        <v>236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</row>
    <row r="6" spans="1:12" x14ac:dyDescent="0.25">
      <c r="A6" s="8" t="s">
        <v>16</v>
      </c>
      <c r="B6" s="21">
        <f>'Plan Erfolgsrechnung'!C7</f>
        <v>0</v>
      </c>
      <c r="C6" s="21">
        <f>'Plan Erfolgsrechnung'!D7</f>
        <v>0</v>
      </c>
      <c r="D6" s="21">
        <f>'Plan Erfolgsrechnung'!E7</f>
        <v>0</v>
      </c>
      <c r="E6" s="21">
        <f>'Plan Erfolgsrechnung'!F7</f>
        <v>0</v>
      </c>
      <c r="F6" s="21">
        <f>'Plan Erfolgsrechnung'!G7</f>
        <v>0</v>
      </c>
      <c r="G6" s="21">
        <f>'Plan Erfolgsrechnung'!H7</f>
        <v>0</v>
      </c>
      <c r="H6" s="21">
        <f>'Plan Erfolgsrechnung'!I7</f>
        <v>0</v>
      </c>
      <c r="I6" s="21">
        <f>'Plan Erfolgsrechnung'!J7</f>
        <v>0</v>
      </c>
      <c r="J6" s="21">
        <f>'Plan Erfolgsrechnung'!K7</f>
        <v>0</v>
      </c>
      <c r="K6" s="21">
        <f>'Plan Erfolgsrechnung'!L7</f>
        <v>0</v>
      </c>
      <c r="L6" s="21">
        <f>'Plan Erfolgsrechnung'!M7</f>
        <v>0</v>
      </c>
    </row>
    <row r="7" spans="1:12" x14ac:dyDescent="0.25">
      <c r="A7" s="8" t="s">
        <v>21</v>
      </c>
      <c r="B7" s="25">
        <f>'Plan Erfolgsrechnung'!C8</f>
        <v>0</v>
      </c>
      <c r="C7" s="25">
        <f>'Plan Erfolgsrechnung'!D8</f>
        <v>0</v>
      </c>
      <c r="D7" s="25">
        <f>'Plan Erfolgsrechnung'!E8</f>
        <v>0</v>
      </c>
      <c r="E7" s="25">
        <f>'Plan Erfolgsrechnung'!F8</f>
        <v>0</v>
      </c>
      <c r="F7" s="25">
        <f>'Plan Erfolgsrechnung'!G8</f>
        <v>0</v>
      </c>
      <c r="G7" s="25">
        <f>'Plan Erfolgsrechnung'!H8</f>
        <v>0</v>
      </c>
      <c r="H7" s="25">
        <f>'Plan Erfolgsrechnung'!I8</f>
        <v>0</v>
      </c>
      <c r="I7" s="25">
        <f>'Plan Erfolgsrechnung'!J8</f>
        <v>0</v>
      </c>
      <c r="J7" s="25">
        <f>'Plan Erfolgsrechnung'!K8</f>
        <v>0</v>
      </c>
      <c r="K7" s="25">
        <f>'Plan Erfolgsrechnung'!L8</f>
        <v>0</v>
      </c>
      <c r="L7" s="25">
        <f>'Plan Erfolgsrechnung'!M8</f>
        <v>0</v>
      </c>
    </row>
    <row r="9" spans="1:12" x14ac:dyDescent="0.25">
      <c r="A9" s="16" t="s">
        <v>13</v>
      </c>
      <c r="B9" s="27">
        <f t="shared" ref="B9:L9" si="1">SUM(B10:B14)</f>
        <v>0</v>
      </c>
      <c r="C9" s="27">
        <f t="shared" si="1"/>
        <v>0</v>
      </c>
      <c r="D9" s="27">
        <f t="shared" si="1"/>
        <v>0</v>
      </c>
      <c r="E9" s="27">
        <f t="shared" si="1"/>
        <v>0</v>
      </c>
      <c r="F9" s="27">
        <f t="shared" si="1"/>
        <v>0</v>
      </c>
      <c r="G9" s="27">
        <f t="shared" si="1"/>
        <v>0</v>
      </c>
      <c r="H9" s="27">
        <f t="shared" si="1"/>
        <v>0</v>
      </c>
      <c r="I9" s="27">
        <f t="shared" si="1"/>
        <v>0</v>
      </c>
      <c r="J9" s="27">
        <f t="shared" si="1"/>
        <v>0</v>
      </c>
      <c r="K9" s="27">
        <f t="shared" si="1"/>
        <v>0</v>
      </c>
      <c r="L9" s="27">
        <f t="shared" si="1"/>
        <v>0</v>
      </c>
    </row>
    <row r="10" spans="1:12" x14ac:dyDescent="0.25">
      <c r="A10" s="8" t="s">
        <v>104</v>
      </c>
      <c r="B10" s="21">
        <f>'Plan Erfolgsrechnung'!C16</f>
        <v>0</v>
      </c>
      <c r="C10" s="21">
        <f>'Plan Erfolgsrechnung'!D16</f>
        <v>0</v>
      </c>
      <c r="D10" s="21">
        <f>'Plan Erfolgsrechnung'!E16+SUMIF('Plan Erfolgsrechnung'!$A$74:$A$162,30,'Plan Erfolgsrechnung'!E$74:E$162)</f>
        <v>0</v>
      </c>
      <c r="E10" s="21">
        <f>'Plan Erfolgsrechnung'!F16+SUMIF('Plan Erfolgsrechnung'!$A$74:$A$162,30,'Plan Erfolgsrechnung'!F$74:F$162)</f>
        <v>0</v>
      </c>
      <c r="F10" s="21">
        <f>'Plan Erfolgsrechnung'!G16+SUMIF('Plan Erfolgsrechnung'!$A$74:$A$162,30,'Plan Erfolgsrechnung'!G$74:G$162)</f>
        <v>0</v>
      </c>
      <c r="G10" s="21">
        <f>'Plan Erfolgsrechnung'!H16+SUMIF('Plan Erfolgsrechnung'!$A$74:$A$162,30,'Plan Erfolgsrechnung'!H$74:H$162)</f>
        <v>0</v>
      </c>
      <c r="H10" s="21">
        <f>'Plan Erfolgsrechnung'!I16+SUMIF('Plan Erfolgsrechnung'!$A$74:$A$162,30,'Plan Erfolgsrechnung'!I$74:I$162)</f>
        <v>0</v>
      </c>
      <c r="I10" s="21">
        <f>'Plan Erfolgsrechnung'!J16+SUMIF('Plan Erfolgsrechnung'!$A$74:$A$162,30,'Plan Erfolgsrechnung'!J$74:J$162)</f>
        <v>0</v>
      </c>
      <c r="J10" s="21">
        <f>'Plan Erfolgsrechnung'!K16+SUMIF('Plan Erfolgsrechnung'!$A$74:$A$162,30,'Plan Erfolgsrechnung'!K$74:K$162)</f>
        <v>0</v>
      </c>
      <c r="K10" s="21">
        <f>'Plan Erfolgsrechnung'!L16+SUMIF('Plan Erfolgsrechnung'!$A$74:$A$162,30,'Plan Erfolgsrechnung'!L$74:L$162)</f>
        <v>0</v>
      </c>
      <c r="L10" s="21">
        <f>'Plan Erfolgsrechnung'!M16+SUMIF('Plan Erfolgsrechnung'!$A$74:$A$162,30,'Plan Erfolgsrechnung'!M$74:M$162)</f>
        <v>0</v>
      </c>
    </row>
    <row r="11" spans="1:12" x14ac:dyDescent="0.25">
      <c r="A11" s="8" t="s">
        <v>105</v>
      </c>
      <c r="B11" s="21">
        <f>'Plan Erfolgsrechnung'!C19+'Plan Erfolgsrechnung'!C48</f>
        <v>0</v>
      </c>
      <c r="C11" s="21">
        <f>'Plan Erfolgsrechnung'!D19+'Plan Erfolgsrechnung'!D48</f>
        <v>0</v>
      </c>
      <c r="D11" s="21">
        <f>'Plan Erfolgsrechnung'!E19+'Plan Erfolgsrechnung'!E48+SUMIF('Plan Erfolgsrechnung'!$A$74:$A$162,31,'Plan Erfolgsrechnung'!E$74:E$162)</f>
        <v>0</v>
      </c>
      <c r="E11" s="21">
        <f>'Plan Erfolgsrechnung'!F19+'Plan Erfolgsrechnung'!F48+SUMIF('Plan Erfolgsrechnung'!$A$74:$A$162,31,'Plan Erfolgsrechnung'!F$74:F$162)</f>
        <v>0</v>
      </c>
      <c r="F11" s="21">
        <f>'Plan Erfolgsrechnung'!G19+'Plan Erfolgsrechnung'!G48+SUMIF('Plan Erfolgsrechnung'!$A$74:$A$162,31,'Plan Erfolgsrechnung'!G$74:G$162)</f>
        <v>0</v>
      </c>
      <c r="G11" s="21">
        <f>'Plan Erfolgsrechnung'!H19+'Plan Erfolgsrechnung'!H48+SUMIF('Plan Erfolgsrechnung'!$A$74:$A$162,31,'Plan Erfolgsrechnung'!H$74:H$162)</f>
        <v>0</v>
      </c>
      <c r="H11" s="21">
        <f>'Plan Erfolgsrechnung'!I19+'Plan Erfolgsrechnung'!I48+SUMIF('Plan Erfolgsrechnung'!$A$74:$A$162,31,'Plan Erfolgsrechnung'!I$74:I$162)</f>
        <v>0</v>
      </c>
      <c r="I11" s="21">
        <f>'Plan Erfolgsrechnung'!J19+'Plan Erfolgsrechnung'!J48+SUMIF('Plan Erfolgsrechnung'!$A$74:$A$162,31,'Plan Erfolgsrechnung'!J$74:J$162)</f>
        <v>0</v>
      </c>
      <c r="J11" s="21">
        <f>'Plan Erfolgsrechnung'!K19+'Plan Erfolgsrechnung'!K48+SUMIF('Plan Erfolgsrechnung'!$A$74:$A$162,31,'Plan Erfolgsrechnung'!K$74:K$162)</f>
        <v>0</v>
      </c>
      <c r="K11" s="21">
        <f>'Plan Erfolgsrechnung'!L19+'Plan Erfolgsrechnung'!L48+SUMIF('Plan Erfolgsrechnung'!$A$74:$A$162,31,'Plan Erfolgsrechnung'!L$74:L$162)</f>
        <v>0</v>
      </c>
      <c r="L11" s="21">
        <f>'Plan Erfolgsrechnung'!M19+'Plan Erfolgsrechnung'!M48+SUMIF('Plan Erfolgsrechnung'!$A$74:$A$162,31,'Plan Erfolgsrechnung'!M$74:M$162)</f>
        <v>0</v>
      </c>
    </row>
    <row r="12" spans="1:12" x14ac:dyDescent="0.25">
      <c r="A12" s="8" t="s">
        <v>106</v>
      </c>
      <c r="B12" s="21">
        <f>Investitionsplan!K119</f>
        <v>0</v>
      </c>
      <c r="C12" s="21">
        <f>Investitionsplan!L119</f>
        <v>0</v>
      </c>
      <c r="D12" s="21">
        <f>Investitionsplan!M119</f>
        <v>0</v>
      </c>
      <c r="E12" s="21">
        <f>Investitionsplan!N119</f>
        <v>0</v>
      </c>
      <c r="F12" s="21">
        <f>Investitionsplan!O119</f>
        <v>0</v>
      </c>
      <c r="G12" s="21">
        <f>Investitionsplan!P119</f>
        <v>0</v>
      </c>
      <c r="H12" s="21">
        <f>Investitionsplan!Q119</f>
        <v>0</v>
      </c>
      <c r="I12" s="21">
        <f>Investitionsplan!R119</f>
        <v>0</v>
      </c>
      <c r="J12" s="21">
        <f>Investitionsplan!S119</f>
        <v>0</v>
      </c>
      <c r="K12" s="21">
        <f>Investitionsplan!T119</f>
        <v>0</v>
      </c>
      <c r="L12" s="21">
        <f>Investitionsplan!U119</f>
        <v>0</v>
      </c>
    </row>
    <row r="13" spans="1:12" x14ac:dyDescent="0.25">
      <c r="A13" s="8" t="s">
        <v>107</v>
      </c>
      <c r="B13" s="21">
        <f>'Plan Erfolgsrechnung'!C22</f>
        <v>0</v>
      </c>
      <c r="C13" s="21">
        <f>'Plan Erfolgsrechnung'!D22</f>
        <v>0</v>
      </c>
      <c r="D13" s="21">
        <f>'Plan Erfolgsrechnung'!E22+SUMIF('Plan Erfolgsrechnung'!$A$74:$A$162,35,'Plan Erfolgsrechnung'!E$74:E$162)</f>
        <v>0</v>
      </c>
      <c r="E13" s="21">
        <f>'Plan Erfolgsrechnung'!F22+SUMIF('Plan Erfolgsrechnung'!$A$74:$A$162,35,'Plan Erfolgsrechnung'!F$74:F$162)</f>
        <v>0</v>
      </c>
      <c r="F13" s="21">
        <f>'Plan Erfolgsrechnung'!G22+SUMIF('Plan Erfolgsrechnung'!$A$74:$A$162,35,'Plan Erfolgsrechnung'!G$74:G$162)</f>
        <v>0</v>
      </c>
      <c r="G13" s="21">
        <f>'Plan Erfolgsrechnung'!H22+SUMIF('Plan Erfolgsrechnung'!$A$74:$A$162,35,'Plan Erfolgsrechnung'!H$74:H$162)</f>
        <v>0</v>
      </c>
      <c r="H13" s="21">
        <f>'Plan Erfolgsrechnung'!I22+SUMIF('Plan Erfolgsrechnung'!$A$74:$A$162,35,'Plan Erfolgsrechnung'!I$74:I$162)</f>
        <v>0</v>
      </c>
      <c r="I13" s="21">
        <f>'Plan Erfolgsrechnung'!J22+SUMIF('Plan Erfolgsrechnung'!$A$74:$A$162,35,'Plan Erfolgsrechnung'!J$74:J$162)</f>
        <v>0</v>
      </c>
      <c r="J13" s="21">
        <f>'Plan Erfolgsrechnung'!K22+SUMIF('Plan Erfolgsrechnung'!$A$74:$A$162,35,'Plan Erfolgsrechnung'!K$74:K$162)</f>
        <v>0</v>
      </c>
      <c r="K13" s="21">
        <f>'Plan Erfolgsrechnung'!L22+SUMIF('Plan Erfolgsrechnung'!$A$74:$A$162,35,'Plan Erfolgsrechnung'!L$74:L$162)</f>
        <v>0</v>
      </c>
      <c r="L13" s="21">
        <f>'Plan Erfolgsrechnung'!M22+SUMIF('Plan Erfolgsrechnung'!$A$74:$A$162,35,'Plan Erfolgsrechnung'!M$74:M$162)</f>
        <v>0</v>
      </c>
    </row>
    <row r="14" spans="1:12" x14ac:dyDescent="0.25">
      <c r="A14" s="8" t="s">
        <v>108</v>
      </c>
      <c r="B14" s="21">
        <f>'Plan Erfolgsrechnung'!C26+'Plan Erfolgsrechnung'!C56</f>
        <v>0</v>
      </c>
      <c r="C14" s="21">
        <f>'Plan Erfolgsrechnung'!D26+'Plan Erfolgsrechnung'!D56</f>
        <v>0</v>
      </c>
      <c r="D14" s="21">
        <f>'Plan Erfolgsrechnung'!E26+'Plan Erfolgsrechnung'!E56+SUMIF('Plan Erfolgsrechnung'!$A$74:$A$162,36,'Plan Erfolgsrechnung'!E$74:E$162)</f>
        <v>0</v>
      </c>
      <c r="E14" s="21">
        <f>'Plan Erfolgsrechnung'!F26+'Plan Erfolgsrechnung'!F56+SUMIF('Plan Erfolgsrechnung'!$A$74:$A$162,36,'Plan Erfolgsrechnung'!F$74:F$162)</f>
        <v>0</v>
      </c>
      <c r="F14" s="21">
        <f>'Plan Erfolgsrechnung'!G26+'Plan Erfolgsrechnung'!G56+SUMIF('Plan Erfolgsrechnung'!$A$74:$A$162,36,'Plan Erfolgsrechnung'!G$74:G$162)</f>
        <v>0</v>
      </c>
      <c r="G14" s="21">
        <f>'Plan Erfolgsrechnung'!H26+'Plan Erfolgsrechnung'!H56+SUMIF('Plan Erfolgsrechnung'!$A$74:$A$162,36,'Plan Erfolgsrechnung'!H$74:H$162)</f>
        <v>0</v>
      </c>
      <c r="H14" s="21">
        <f>'Plan Erfolgsrechnung'!I26+'Plan Erfolgsrechnung'!I56+SUMIF('Plan Erfolgsrechnung'!$A$74:$A$162,36,'Plan Erfolgsrechnung'!I$74:I$162)</f>
        <v>0</v>
      </c>
      <c r="I14" s="21">
        <f>'Plan Erfolgsrechnung'!J26+'Plan Erfolgsrechnung'!J56+SUMIF('Plan Erfolgsrechnung'!$A$74:$A$162,36,'Plan Erfolgsrechnung'!J$74:J$162)</f>
        <v>0</v>
      </c>
      <c r="J14" s="21">
        <f>'Plan Erfolgsrechnung'!K26+'Plan Erfolgsrechnung'!K56+SUMIF('Plan Erfolgsrechnung'!$A$74:$A$162,36,'Plan Erfolgsrechnung'!K$74:K$162)</f>
        <v>0</v>
      </c>
      <c r="K14" s="21">
        <f>'Plan Erfolgsrechnung'!L26+'Plan Erfolgsrechnung'!L56+SUMIF('Plan Erfolgsrechnung'!$A$74:$A$162,36,'Plan Erfolgsrechnung'!L$74:L$162)</f>
        <v>0</v>
      </c>
      <c r="L14" s="21">
        <f>'Plan Erfolgsrechnung'!M26+'Plan Erfolgsrechnung'!M56+SUMIF('Plan Erfolgsrechnung'!$A$74:$A$162,36,'Plan Erfolgsrechnung'!M$74:M$162)</f>
        <v>0</v>
      </c>
    </row>
    <row r="15" spans="1:12" x14ac:dyDescent="0.25">
      <c r="A15" s="70" t="s">
        <v>109</v>
      </c>
      <c r="B15" s="41">
        <f>'Plan Erfolgsrechnung'!C56</f>
        <v>0</v>
      </c>
      <c r="C15" s="41">
        <f>'Plan Erfolgsrechnung'!D56</f>
        <v>0</v>
      </c>
      <c r="D15" s="41">
        <f>'Plan Erfolgsrechnung'!E56</f>
        <v>0</v>
      </c>
      <c r="E15" s="41">
        <f>'Plan Erfolgsrechnung'!F56</f>
        <v>0</v>
      </c>
      <c r="F15" s="41">
        <f>'Plan Erfolgsrechnung'!G56</f>
        <v>0</v>
      </c>
      <c r="G15" s="41">
        <f>'Plan Erfolgsrechnung'!H56</f>
        <v>0</v>
      </c>
      <c r="H15" s="41">
        <f>'Plan Erfolgsrechnung'!I56</f>
        <v>0</v>
      </c>
      <c r="I15" s="41">
        <f>'Plan Erfolgsrechnung'!J56</f>
        <v>0</v>
      </c>
      <c r="J15" s="41">
        <f>'Plan Erfolgsrechnung'!K56</f>
        <v>0</v>
      </c>
      <c r="K15" s="41">
        <f>'Plan Erfolgsrechnung'!L56</f>
        <v>0</v>
      </c>
      <c r="L15" s="41">
        <f>'Plan Erfolgsrechnung'!M56</f>
        <v>0</v>
      </c>
    </row>
    <row r="16" spans="1:12" x14ac:dyDescent="0.25">
      <c r="A16" s="12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1:12" x14ac:dyDescent="0.25">
      <c r="A17" s="16" t="s">
        <v>110</v>
      </c>
      <c r="B17" s="27">
        <f t="shared" ref="B17:L17" si="2">B18+B24+B25+B26+B27+B28</f>
        <v>0</v>
      </c>
      <c r="C17" s="27">
        <f t="shared" si="2"/>
        <v>0</v>
      </c>
      <c r="D17" s="27">
        <f t="shared" si="2"/>
        <v>0</v>
      </c>
      <c r="E17" s="27">
        <f t="shared" si="2"/>
        <v>0</v>
      </c>
      <c r="F17" s="27">
        <f t="shared" si="2"/>
        <v>0</v>
      </c>
      <c r="G17" s="27">
        <f t="shared" si="2"/>
        <v>0</v>
      </c>
      <c r="H17" s="27">
        <f t="shared" si="2"/>
        <v>0</v>
      </c>
      <c r="I17" s="27">
        <f t="shared" si="2"/>
        <v>0</v>
      </c>
      <c r="J17" s="27">
        <f t="shared" si="2"/>
        <v>0</v>
      </c>
      <c r="K17" s="27">
        <f t="shared" si="2"/>
        <v>0</v>
      </c>
      <c r="L17" s="27">
        <f t="shared" si="2"/>
        <v>0</v>
      </c>
    </row>
    <row r="18" spans="1:12" x14ac:dyDescent="0.25">
      <c r="A18" s="8" t="s">
        <v>111</v>
      </c>
      <c r="B18" s="21">
        <f>SUM(B19,B21:B23)</f>
        <v>0</v>
      </c>
      <c r="C18" s="21">
        <f t="shared" ref="C18:L18" si="3">SUM(C19,C21:C23)</f>
        <v>0</v>
      </c>
      <c r="D18" s="21">
        <f t="shared" si="3"/>
        <v>0</v>
      </c>
      <c r="E18" s="21">
        <f t="shared" si="3"/>
        <v>0</v>
      </c>
      <c r="F18" s="21">
        <f t="shared" si="3"/>
        <v>0</v>
      </c>
      <c r="G18" s="21">
        <f t="shared" si="3"/>
        <v>0</v>
      </c>
      <c r="H18" s="21">
        <f t="shared" si="3"/>
        <v>0</v>
      </c>
      <c r="I18" s="21">
        <f t="shared" si="3"/>
        <v>0</v>
      </c>
      <c r="J18" s="21">
        <f t="shared" si="3"/>
        <v>0</v>
      </c>
      <c r="K18" s="21">
        <f t="shared" si="3"/>
        <v>0</v>
      </c>
      <c r="L18" s="21">
        <f t="shared" si="3"/>
        <v>0</v>
      </c>
    </row>
    <row r="19" spans="1:12" x14ac:dyDescent="0.25">
      <c r="A19" s="70" t="s">
        <v>166</v>
      </c>
      <c r="B19" s="41">
        <f>'Plan Erfolgsrechnung'!C44</f>
        <v>0</v>
      </c>
      <c r="C19" s="41">
        <f>'Plan Erfolgsrechnung'!D44</f>
        <v>0</v>
      </c>
      <c r="D19" s="41">
        <f>'Plan Erfolgsrechnung'!E44</f>
        <v>0</v>
      </c>
      <c r="E19" s="41">
        <f>'Plan Erfolgsrechnung'!F44</f>
        <v>0</v>
      </c>
      <c r="F19" s="41">
        <f>'Plan Erfolgsrechnung'!G44</f>
        <v>0</v>
      </c>
      <c r="G19" s="41">
        <f>'Plan Erfolgsrechnung'!H44</f>
        <v>0</v>
      </c>
      <c r="H19" s="41">
        <f>'Plan Erfolgsrechnung'!I44</f>
        <v>0</v>
      </c>
      <c r="I19" s="41">
        <f>'Plan Erfolgsrechnung'!J44</f>
        <v>0</v>
      </c>
      <c r="J19" s="41">
        <f>'Plan Erfolgsrechnung'!K44</f>
        <v>0</v>
      </c>
      <c r="K19" s="41">
        <f>'Plan Erfolgsrechnung'!L44</f>
        <v>0</v>
      </c>
      <c r="L19" s="41">
        <f>'Plan Erfolgsrechnung'!M44</f>
        <v>0</v>
      </c>
    </row>
    <row r="20" spans="1:12" x14ac:dyDescent="0.25">
      <c r="A20" s="70" t="s">
        <v>42</v>
      </c>
      <c r="B20" s="41">
        <f>'Plan Erfolgsrechnung'!C48</f>
        <v>0</v>
      </c>
      <c r="C20" s="41">
        <f>'Plan Erfolgsrechnung'!D48</f>
        <v>0</v>
      </c>
      <c r="D20" s="41">
        <f>'Plan Erfolgsrechnung'!E48</f>
        <v>0</v>
      </c>
      <c r="E20" s="41">
        <f>'Plan Erfolgsrechnung'!F48</f>
        <v>0</v>
      </c>
      <c r="F20" s="41">
        <f>'Plan Erfolgsrechnung'!G48</f>
        <v>0</v>
      </c>
      <c r="G20" s="41">
        <f>'Plan Erfolgsrechnung'!H48</f>
        <v>0</v>
      </c>
      <c r="H20" s="41">
        <f>'Plan Erfolgsrechnung'!I48</f>
        <v>0</v>
      </c>
      <c r="I20" s="41">
        <f>'Plan Erfolgsrechnung'!J48</f>
        <v>0</v>
      </c>
      <c r="J20" s="41">
        <f>'Plan Erfolgsrechnung'!K48</f>
        <v>0</v>
      </c>
      <c r="K20" s="41">
        <f>'Plan Erfolgsrechnung'!L48</f>
        <v>0</v>
      </c>
      <c r="L20" s="41">
        <f>'Plan Erfolgsrechnung'!M48</f>
        <v>0</v>
      </c>
    </row>
    <row r="21" spans="1:12" x14ac:dyDescent="0.25">
      <c r="A21" s="70" t="s">
        <v>43</v>
      </c>
      <c r="B21" s="41">
        <f>'Plan Erfolgsrechnung'!C49</f>
        <v>0</v>
      </c>
      <c r="C21" s="41">
        <f>'Plan Erfolgsrechnung'!D49</f>
        <v>0</v>
      </c>
      <c r="D21" s="41">
        <f>'Plan Erfolgsrechnung'!E49</f>
        <v>0</v>
      </c>
      <c r="E21" s="41">
        <f>'Plan Erfolgsrechnung'!F49</f>
        <v>0</v>
      </c>
      <c r="F21" s="41">
        <f>'Plan Erfolgsrechnung'!G49</f>
        <v>0</v>
      </c>
      <c r="G21" s="41">
        <f>'Plan Erfolgsrechnung'!H49</f>
        <v>0</v>
      </c>
      <c r="H21" s="41">
        <f>'Plan Erfolgsrechnung'!I49</f>
        <v>0</v>
      </c>
      <c r="I21" s="41">
        <f>'Plan Erfolgsrechnung'!J49</f>
        <v>0</v>
      </c>
      <c r="J21" s="41">
        <f>'Plan Erfolgsrechnung'!K49</f>
        <v>0</v>
      </c>
      <c r="K21" s="41">
        <f>'Plan Erfolgsrechnung'!L49</f>
        <v>0</v>
      </c>
      <c r="L21" s="41">
        <f>'Plan Erfolgsrechnung'!M49</f>
        <v>0</v>
      </c>
    </row>
    <row r="22" spans="1:12" x14ac:dyDescent="0.25">
      <c r="A22" s="70" t="s">
        <v>112</v>
      </c>
      <c r="B22" s="41">
        <f>'Plan Erfolgsrechnung'!C50</f>
        <v>0</v>
      </c>
      <c r="C22" s="41">
        <f>'Plan Erfolgsrechnung'!D50</f>
        <v>0</v>
      </c>
      <c r="D22" s="41">
        <f>'Plan Erfolgsrechnung'!E50</f>
        <v>0</v>
      </c>
      <c r="E22" s="41">
        <f>'Plan Erfolgsrechnung'!F50</f>
        <v>0</v>
      </c>
      <c r="F22" s="41">
        <f>'Plan Erfolgsrechnung'!G50</f>
        <v>0</v>
      </c>
      <c r="G22" s="41">
        <f>'Plan Erfolgsrechnung'!H50</f>
        <v>0</v>
      </c>
      <c r="H22" s="41">
        <f>'Plan Erfolgsrechnung'!I50</f>
        <v>0</v>
      </c>
      <c r="I22" s="41">
        <f>'Plan Erfolgsrechnung'!J50</f>
        <v>0</v>
      </c>
      <c r="J22" s="41">
        <f>'Plan Erfolgsrechnung'!K50</f>
        <v>0</v>
      </c>
      <c r="K22" s="41">
        <f>'Plan Erfolgsrechnung'!L50</f>
        <v>0</v>
      </c>
      <c r="L22" s="41">
        <f>'Plan Erfolgsrechnung'!M50</f>
        <v>0</v>
      </c>
    </row>
    <row r="23" spans="1:12" x14ac:dyDescent="0.25">
      <c r="A23" s="70" t="s">
        <v>113</v>
      </c>
      <c r="B23" s="41">
        <f>'Plan Erfolgsrechnung'!C52+'Plan Erfolgsrechnung'!C53</f>
        <v>0</v>
      </c>
      <c r="C23" s="41">
        <f>'Plan Erfolgsrechnung'!D52+'Plan Erfolgsrechnung'!D53</f>
        <v>0</v>
      </c>
      <c r="D23" s="41">
        <f>'Plan Erfolgsrechnung'!E52+'Plan Erfolgsrechnung'!E53</f>
        <v>0</v>
      </c>
      <c r="E23" s="41">
        <f>'Plan Erfolgsrechnung'!F52+'Plan Erfolgsrechnung'!F53</f>
        <v>0</v>
      </c>
      <c r="F23" s="41">
        <f>'Plan Erfolgsrechnung'!G52+'Plan Erfolgsrechnung'!G53</f>
        <v>0</v>
      </c>
      <c r="G23" s="41">
        <f>'Plan Erfolgsrechnung'!H52+'Plan Erfolgsrechnung'!H53</f>
        <v>0</v>
      </c>
      <c r="H23" s="41">
        <f>'Plan Erfolgsrechnung'!I52+'Plan Erfolgsrechnung'!I53</f>
        <v>0</v>
      </c>
      <c r="I23" s="41">
        <f>'Plan Erfolgsrechnung'!J52+'Plan Erfolgsrechnung'!J53</f>
        <v>0</v>
      </c>
      <c r="J23" s="41">
        <f>'Plan Erfolgsrechnung'!K52+'Plan Erfolgsrechnung'!K53</f>
        <v>0</v>
      </c>
      <c r="K23" s="41">
        <f>'Plan Erfolgsrechnung'!L52+'Plan Erfolgsrechnung'!L53</f>
        <v>0</v>
      </c>
      <c r="L23" s="41">
        <f>'Plan Erfolgsrechnung'!M52+'Plan Erfolgsrechnung'!M53</f>
        <v>0</v>
      </c>
    </row>
    <row r="24" spans="1:12" x14ac:dyDescent="0.25">
      <c r="A24" s="8" t="s">
        <v>114</v>
      </c>
      <c r="B24" s="21">
        <f>'Plan Erfolgsrechnung'!C31</f>
        <v>0</v>
      </c>
      <c r="C24" s="21">
        <f>'Plan Erfolgsrechnung'!D31</f>
        <v>0</v>
      </c>
      <c r="D24" s="21">
        <f>'Plan Erfolgsrechnung'!E31-SUMIF('Plan Erfolgsrechnung'!$A$74:$A$162,41,'Plan Erfolgsrechnung'!E$74:E$162)</f>
        <v>0</v>
      </c>
      <c r="E24" s="21">
        <f>'Plan Erfolgsrechnung'!F31-SUMIF('Plan Erfolgsrechnung'!$A$74:$A$162,41,'Plan Erfolgsrechnung'!F$74:F$162)</f>
        <v>0</v>
      </c>
      <c r="F24" s="21">
        <f>'Plan Erfolgsrechnung'!G31-SUMIF('Plan Erfolgsrechnung'!$A$74:$A$162,41,'Plan Erfolgsrechnung'!G$74:G$162)</f>
        <v>0</v>
      </c>
      <c r="G24" s="21">
        <f>'Plan Erfolgsrechnung'!H31-SUMIF('Plan Erfolgsrechnung'!$A$74:$A$162,41,'Plan Erfolgsrechnung'!H$74:H$162)</f>
        <v>0</v>
      </c>
      <c r="H24" s="21">
        <f>'Plan Erfolgsrechnung'!I31-SUMIF('Plan Erfolgsrechnung'!$A$74:$A$162,41,'Plan Erfolgsrechnung'!I$74:I$162)</f>
        <v>0</v>
      </c>
      <c r="I24" s="21">
        <f>'Plan Erfolgsrechnung'!J31-SUMIF('Plan Erfolgsrechnung'!$A$74:$A$162,41,'Plan Erfolgsrechnung'!J$74:J$162)</f>
        <v>0</v>
      </c>
      <c r="J24" s="21">
        <f>'Plan Erfolgsrechnung'!K31-SUMIF('Plan Erfolgsrechnung'!$A$74:$A$162,41,'Plan Erfolgsrechnung'!K$74:K$162)</f>
        <v>0</v>
      </c>
      <c r="K24" s="21">
        <f>'Plan Erfolgsrechnung'!L31-SUMIF('Plan Erfolgsrechnung'!$A$74:$A$162,41,'Plan Erfolgsrechnung'!L$74:L$162)</f>
        <v>0</v>
      </c>
      <c r="L24" s="21">
        <f>'Plan Erfolgsrechnung'!M31-SUMIF('Plan Erfolgsrechnung'!$A$74:$A$162,41,'Plan Erfolgsrechnung'!M$74:M$162)</f>
        <v>0</v>
      </c>
    </row>
    <row r="25" spans="1:12" x14ac:dyDescent="0.25">
      <c r="A25" s="8" t="s">
        <v>115</v>
      </c>
      <c r="B25" s="21">
        <f>'Plan Erfolgsrechnung'!C34</f>
        <v>0</v>
      </c>
      <c r="C25" s="21">
        <f>'Plan Erfolgsrechnung'!D34</f>
        <v>0</v>
      </c>
      <c r="D25" s="21">
        <f>'Plan Erfolgsrechnung'!E34-SUMIF('Plan Erfolgsrechnung'!$A$74:$A$162,42,'Plan Erfolgsrechnung'!E$74:E$162)</f>
        <v>0</v>
      </c>
      <c r="E25" s="21">
        <f>'Plan Erfolgsrechnung'!F34-SUMIF('Plan Erfolgsrechnung'!$A$74:$A$162,42,'Plan Erfolgsrechnung'!F$74:F$162)</f>
        <v>0</v>
      </c>
      <c r="F25" s="21">
        <f>'Plan Erfolgsrechnung'!G34-SUMIF('Plan Erfolgsrechnung'!$A$74:$A$162,42,'Plan Erfolgsrechnung'!G$74:G$162)</f>
        <v>0</v>
      </c>
      <c r="G25" s="21">
        <f>'Plan Erfolgsrechnung'!H34-SUMIF('Plan Erfolgsrechnung'!$A$74:$A$162,42,'Plan Erfolgsrechnung'!H$74:H$162)</f>
        <v>0</v>
      </c>
      <c r="H25" s="21">
        <f>'Plan Erfolgsrechnung'!I34-SUMIF('Plan Erfolgsrechnung'!$A$74:$A$162,42,'Plan Erfolgsrechnung'!I$74:I$162)</f>
        <v>0</v>
      </c>
      <c r="I25" s="21">
        <f>'Plan Erfolgsrechnung'!J34-SUMIF('Plan Erfolgsrechnung'!$A$74:$A$162,42,'Plan Erfolgsrechnung'!J$74:J$162)</f>
        <v>0</v>
      </c>
      <c r="J25" s="21">
        <f>'Plan Erfolgsrechnung'!K34-SUMIF('Plan Erfolgsrechnung'!$A$74:$A$162,42,'Plan Erfolgsrechnung'!K$74:K$162)</f>
        <v>0</v>
      </c>
      <c r="K25" s="21">
        <f>'Plan Erfolgsrechnung'!L34-SUMIF('Plan Erfolgsrechnung'!$A$74:$A$162,42,'Plan Erfolgsrechnung'!L$74:L$162)</f>
        <v>0</v>
      </c>
      <c r="L25" s="21">
        <f>'Plan Erfolgsrechnung'!M34-SUMIF('Plan Erfolgsrechnung'!$A$74:$A$162,42,'Plan Erfolgsrechnung'!M$74:M$162)</f>
        <v>0</v>
      </c>
    </row>
    <row r="26" spans="1:12" x14ac:dyDescent="0.25">
      <c r="A26" s="8" t="s">
        <v>116</v>
      </c>
      <c r="B26" s="21">
        <f>'Plan Erfolgsrechnung'!C35</f>
        <v>0</v>
      </c>
      <c r="C26" s="21">
        <f>'Plan Erfolgsrechnung'!D35</f>
        <v>0</v>
      </c>
      <c r="D26" s="21">
        <f>'Plan Erfolgsrechnung'!E35-SUMIF('Plan Erfolgsrechnung'!$A$74:$A$162,43,'Plan Erfolgsrechnung'!E$74:E$162)</f>
        <v>0</v>
      </c>
      <c r="E26" s="21">
        <f>'Plan Erfolgsrechnung'!F35-SUMIF('Plan Erfolgsrechnung'!$A$74:$A$162,43,'Plan Erfolgsrechnung'!F$74:F$162)</f>
        <v>0</v>
      </c>
      <c r="F26" s="21">
        <f>'Plan Erfolgsrechnung'!G35-SUMIF('Plan Erfolgsrechnung'!$A$74:$A$162,43,'Plan Erfolgsrechnung'!G$74:G$162)</f>
        <v>0</v>
      </c>
      <c r="G26" s="21">
        <f>'Plan Erfolgsrechnung'!H35-SUMIF('Plan Erfolgsrechnung'!$A$74:$A$162,43,'Plan Erfolgsrechnung'!H$74:H$162)</f>
        <v>0</v>
      </c>
      <c r="H26" s="21">
        <f>'Plan Erfolgsrechnung'!I35-SUMIF('Plan Erfolgsrechnung'!$A$74:$A$162,43,'Plan Erfolgsrechnung'!I$74:I$162)</f>
        <v>0</v>
      </c>
      <c r="I26" s="21">
        <f>'Plan Erfolgsrechnung'!J35-SUMIF('Plan Erfolgsrechnung'!$A$74:$A$162,43,'Plan Erfolgsrechnung'!J$74:J$162)</f>
        <v>0</v>
      </c>
      <c r="J26" s="21">
        <f>'Plan Erfolgsrechnung'!K35-SUMIF('Plan Erfolgsrechnung'!$A$74:$A$162,43,'Plan Erfolgsrechnung'!K$74:K$162)</f>
        <v>0</v>
      </c>
      <c r="K26" s="21">
        <f>'Plan Erfolgsrechnung'!L35-SUMIF('Plan Erfolgsrechnung'!$A$74:$A$162,43,'Plan Erfolgsrechnung'!L$74:L$162)</f>
        <v>0</v>
      </c>
      <c r="L26" s="21">
        <f>'Plan Erfolgsrechnung'!M35-SUMIF('Plan Erfolgsrechnung'!$A$74:$A$162,43,'Plan Erfolgsrechnung'!M$74:M$162)</f>
        <v>0</v>
      </c>
    </row>
    <row r="27" spans="1:12" x14ac:dyDescent="0.25">
      <c r="A27" s="8" t="s">
        <v>117</v>
      </c>
      <c r="B27" s="21">
        <f>'Plan Erfolgsrechnung'!C37</f>
        <v>0</v>
      </c>
      <c r="C27" s="21">
        <f>'Plan Erfolgsrechnung'!D37</f>
        <v>0</v>
      </c>
      <c r="D27" s="21">
        <f>'Plan Erfolgsrechnung'!E37-SUMIF('Plan Erfolgsrechnung'!$A$74:$A$162,45,'Plan Erfolgsrechnung'!E$74:E$162)</f>
        <v>0</v>
      </c>
      <c r="E27" s="21">
        <f>'Plan Erfolgsrechnung'!F37-SUMIF('Plan Erfolgsrechnung'!$A$74:$A$162,45,'Plan Erfolgsrechnung'!F$74:F$162)</f>
        <v>0</v>
      </c>
      <c r="F27" s="21">
        <f>'Plan Erfolgsrechnung'!G37-SUMIF('Plan Erfolgsrechnung'!$A$74:$A$162,45,'Plan Erfolgsrechnung'!G$74:G$162)</f>
        <v>0</v>
      </c>
      <c r="G27" s="21">
        <f>'Plan Erfolgsrechnung'!H37-SUMIF('Plan Erfolgsrechnung'!$A$74:$A$162,45,'Plan Erfolgsrechnung'!H$74:H$162)</f>
        <v>0</v>
      </c>
      <c r="H27" s="21">
        <f>'Plan Erfolgsrechnung'!I37-SUMIF('Plan Erfolgsrechnung'!$A$74:$A$162,45,'Plan Erfolgsrechnung'!I$74:I$162)</f>
        <v>0</v>
      </c>
      <c r="I27" s="21">
        <f>'Plan Erfolgsrechnung'!J37-SUMIF('Plan Erfolgsrechnung'!$A$74:$A$162,45,'Plan Erfolgsrechnung'!J$74:J$162)</f>
        <v>0</v>
      </c>
      <c r="J27" s="21">
        <f>'Plan Erfolgsrechnung'!K37-SUMIF('Plan Erfolgsrechnung'!$A$74:$A$162,45,'Plan Erfolgsrechnung'!K$74:K$162)</f>
        <v>0</v>
      </c>
      <c r="K27" s="21">
        <f>'Plan Erfolgsrechnung'!L37-SUMIF('Plan Erfolgsrechnung'!$A$74:$A$162,45,'Plan Erfolgsrechnung'!L$74:L$162)</f>
        <v>0</v>
      </c>
      <c r="L27" s="21">
        <f>'Plan Erfolgsrechnung'!M37-SUMIF('Plan Erfolgsrechnung'!$A$74:$A$162,45,'Plan Erfolgsrechnung'!M$74:M$162)</f>
        <v>0</v>
      </c>
    </row>
    <row r="28" spans="1:12" x14ac:dyDescent="0.25">
      <c r="A28" s="8" t="s">
        <v>118</v>
      </c>
      <c r="B28" s="21">
        <f>'Plan Erfolgsrechnung'!C41+'Plan Erfolgsrechnung'!C57+'Plan Erfolgsrechnung'!C58+'Plan Erfolgsrechnung'!C59</f>
        <v>0</v>
      </c>
      <c r="C28" s="21">
        <f>'Plan Erfolgsrechnung'!D41+'Plan Erfolgsrechnung'!D57+'Plan Erfolgsrechnung'!D58+'Plan Erfolgsrechnung'!D59</f>
        <v>0</v>
      </c>
      <c r="D28" s="21">
        <f>'Plan Erfolgsrechnung'!E41+'Plan Erfolgsrechnung'!E57+'Plan Erfolgsrechnung'!E58+'Plan Erfolgsrechnung'!E59-SUMIF('Plan Erfolgsrechnung'!$A$74:$A$162,46,'Plan Erfolgsrechnung'!E$74:E$162)</f>
        <v>0</v>
      </c>
      <c r="E28" s="21">
        <f>'Plan Erfolgsrechnung'!F41+'Plan Erfolgsrechnung'!F57+'Plan Erfolgsrechnung'!F58+'Plan Erfolgsrechnung'!F59-SUMIF('Plan Erfolgsrechnung'!$A$74:$A$162,46,'Plan Erfolgsrechnung'!F$74:F$162)</f>
        <v>0</v>
      </c>
      <c r="F28" s="21">
        <f>'Plan Erfolgsrechnung'!G41+'Plan Erfolgsrechnung'!G57+'Plan Erfolgsrechnung'!G58+'Plan Erfolgsrechnung'!G59-SUMIF('Plan Erfolgsrechnung'!$A$74:$A$162,46,'Plan Erfolgsrechnung'!G$74:G$162)</f>
        <v>0</v>
      </c>
      <c r="G28" s="21">
        <f>'Plan Erfolgsrechnung'!H41+'Plan Erfolgsrechnung'!H57+'Plan Erfolgsrechnung'!H58+'Plan Erfolgsrechnung'!H59-SUMIF('Plan Erfolgsrechnung'!$A$74:$A$162,46,'Plan Erfolgsrechnung'!H$74:H$162)</f>
        <v>0</v>
      </c>
      <c r="H28" s="21">
        <f>'Plan Erfolgsrechnung'!I41+'Plan Erfolgsrechnung'!I57+'Plan Erfolgsrechnung'!I58+'Plan Erfolgsrechnung'!I59-SUMIF('Plan Erfolgsrechnung'!$A$74:$A$162,46,'Plan Erfolgsrechnung'!I$74:I$162)</f>
        <v>0</v>
      </c>
      <c r="I28" s="21">
        <f>'Plan Erfolgsrechnung'!J41+'Plan Erfolgsrechnung'!J57+'Plan Erfolgsrechnung'!J58+'Plan Erfolgsrechnung'!J59-SUMIF('Plan Erfolgsrechnung'!$A$74:$A$162,46,'Plan Erfolgsrechnung'!J$74:J$162)</f>
        <v>0</v>
      </c>
      <c r="J28" s="21">
        <f>'Plan Erfolgsrechnung'!K41+'Plan Erfolgsrechnung'!K57+'Plan Erfolgsrechnung'!K58+'Plan Erfolgsrechnung'!K59-SUMIF('Plan Erfolgsrechnung'!$A$74:$A$162,46,'Plan Erfolgsrechnung'!K$74:K$162)</f>
        <v>0</v>
      </c>
      <c r="K28" s="21">
        <f>'Plan Erfolgsrechnung'!L41+'Plan Erfolgsrechnung'!L57+'Plan Erfolgsrechnung'!L58+'Plan Erfolgsrechnung'!L59-SUMIF('Plan Erfolgsrechnung'!$A$74:$A$162,46,'Plan Erfolgsrechnung'!L$74:L$162)</f>
        <v>0</v>
      </c>
      <c r="L28" s="21">
        <f>'Plan Erfolgsrechnung'!M41+'Plan Erfolgsrechnung'!M57+'Plan Erfolgsrechnung'!M58+'Plan Erfolgsrechnung'!M59-SUMIF('Plan Erfolgsrechnung'!$A$74:$A$162,46,'Plan Erfolgsrechnung'!M$74:M$162)</f>
        <v>0</v>
      </c>
    </row>
    <row r="29" spans="1:12" x14ac:dyDescent="0.25">
      <c r="A29" s="70" t="s">
        <v>119</v>
      </c>
      <c r="B29" s="41">
        <f>'Plan Erfolgsrechnung'!C57</f>
        <v>0</v>
      </c>
      <c r="C29" s="41">
        <f>'Plan Erfolgsrechnung'!D57</f>
        <v>0</v>
      </c>
      <c r="D29" s="41">
        <f>'Plan Erfolgsrechnung'!E57</f>
        <v>0</v>
      </c>
      <c r="E29" s="41">
        <f>'Plan Erfolgsrechnung'!F57</f>
        <v>0</v>
      </c>
      <c r="F29" s="41">
        <f>'Plan Erfolgsrechnung'!G57</f>
        <v>0</v>
      </c>
      <c r="G29" s="41">
        <f>'Plan Erfolgsrechnung'!H57</f>
        <v>0</v>
      </c>
      <c r="H29" s="41">
        <f>'Plan Erfolgsrechnung'!I57</f>
        <v>0</v>
      </c>
      <c r="I29" s="41">
        <f>'Plan Erfolgsrechnung'!J57</f>
        <v>0</v>
      </c>
      <c r="J29" s="41">
        <f>'Plan Erfolgsrechnung'!K57</f>
        <v>0</v>
      </c>
      <c r="K29" s="41">
        <f>'Plan Erfolgsrechnung'!L57</f>
        <v>0</v>
      </c>
      <c r="L29" s="41">
        <f>'Plan Erfolgsrechnung'!M57</f>
        <v>0</v>
      </c>
    </row>
    <row r="30" spans="1:12" x14ac:dyDescent="0.25">
      <c r="A30" s="12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25">
      <c r="A31" s="75" t="s">
        <v>120</v>
      </c>
      <c r="B31" s="26">
        <f t="shared" ref="B31:L31" si="4">B17-B9</f>
        <v>0</v>
      </c>
      <c r="C31" s="26">
        <f t="shared" si="4"/>
        <v>0</v>
      </c>
      <c r="D31" s="26">
        <f t="shared" si="4"/>
        <v>0</v>
      </c>
      <c r="E31" s="26">
        <f t="shared" si="4"/>
        <v>0</v>
      </c>
      <c r="F31" s="26">
        <f t="shared" si="4"/>
        <v>0</v>
      </c>
      <c r="G31" s="26">
        <f t="shared" si="4"/>
        <v>0</v>
      </c>
      <c r="H31" s="26">
        <f t="shared" si="4"/>
        <v>0</v>
      </c>
      <c r="I31" s="26">
        <f t="shared" si="4"/>
        <v>0</v>
      </c>
      <c r="J31" s="26">
        <f t="shared" si="4"/>
        <v>0</v>
      </c>
      <c r="K31" s="26">
        <f t="shared" si="4"/>
        <v>0</v>
      </c>
      <c r="L31" s="26">
        <f t="shared" si="4"/>
        <v>0</v>
      </c>
    </row>
    <row r="32" spans="1:12" x14ac:dyDescent="0.25">
      <c r="A32" s="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1:12" x14ac:dyDescent="0.25">
      <c r="A33" s="8" t="s">
        <v>14</v>
      </c>
      <c r="B33" s="21">
        <f>'Plan Erfolgsrechnung'!C21</f>
        <v>0</v>
      </c>
      <c r="C33" s="21">
        <f>'Plan Erfolgsrechnung'!D21</f>
        <v>0</v>
      </c>
      <c r="D33" s="21">
        <f>'Plan Erfolgsrechnung'!E21</f>
        <v>0</v>
      </c>
      <c r="E33" s="21">
        <f>'Plan Erfolgsrechnung'!F21</f>
        <v>0</v>
      </c>
      <c r="F33" s="21">
        <f>'Plan Erfolgsrechnung'!G21</f>
        <v>0</v>
      </c>
      <c r="G33" s="21">
        <f>'Plan Erfolgsrechnung'!H21</f>
        <v>0</v>
      </c>
      <c r="H33" s="21">
        <f>'Plan Erfolgsrechnung'!I21</f>
        <v>0</v>
      </c>
      <c r="I33" s="21">
        <f>'Plan Erfolgsrechnung'!J21</f>
        <v>0</v>
      </c>
      <c r="J33" s="21">
        <f>'Plan Erfolgsrechnung'!K21</f>
        <v>0</v>
      </c>
      <c r="K33" s="21">
        <f>'Plan Erfolgsrechnung'!L21</f>
        <v>0</v>
      </c>
      <c r="L33" s="21">
        <f>'Plan Erfolgsrechnung'!M21</f>
        <v>0</v>
      </c>
    </row>
    <row r="34" spans="1:12" x14ac:dyDescent="0.25">
      <c r="A34" s="8" t="s">
        <v>121</v>
      </c>
      <c r="B34" s="21">
        <f>'Plan Erfolgsrechnung'!C36</f>
        <v>0</v>
      </c>
      <c r="C34" s="21">
        <f>'Plan Erfolgsrechnung'!D36</f>
        <v>0</v>
      </c>
      <c r="D34" s="21">
        <f>'Plan Erfolgsrechnung'!E36</f>
        <v>0</v>
      </c>
      <c r="E34" s="21">
        <f>'Plan Erfolgsrechnung'!F36</f>
        <v>0</v>
      </c>
      <c r="F34" s="21">
        <f>'Plan Erfolgsrechnung'!G36</f>
        <v>0</v>
      </c>
      <c r="G34" s="21">
        <f>'Plan Erfolgsrechnung'!H36</f>
        <v>0</v>
      </c>
      <c r="H34" s="21">
        <f>'Plan Erfolgsrechnung'!I36</f>
        <v>0</v>
      </c>
      <c r="I34" s="21">
        <f>'Plan Erfolgsrechnung'!J36</f>
        <v>0</v>
      </c>
      <c r="J34" s="21">
        <f>'Plan Erfolgsrechnung'!K36</f>
        <v>0</v>
      </c>
      <c r="K34" s="21">
        <f>'Plan Erfolgsrechnung'!L36</f>
        <v>0</v>
      </c>
      <c r="L34" s="21">
        <f>'Plan Erfolgsrechnung'!M36</f>
        <v>0</v>
      </c>
    </row>
    <row r="35" spans="1:12" x14ac:dyDescent="0.25">
      <c r="A35" s="16" t="s">
        <v>122</v>
      </c>
      <c r="B35" s="27">
        <f t="shared" ref="B35:L35" si="5">B34-B33</f>
        <v>0</v>
      </c>
      <c r="C35" s="27">
        <f t="shared" si="5"/>
        <v>0</v>
      </c>
      <c r="D35" s="27">
        <f t="shared" si="5"/>
        <v>0</v>
      </c>
      <c r="E35" s="27">
        <f t="shared" si="5"/>
        <v>0</v>
      </c>
      <c r="F35" s="27">
        <f t="shared" si="5"/>
        <v>0</v>
      </c>
      <c r="G35" s="27">
        <f t="shared" si="5"/>
        <v>0</v>
      </c>
      <c r="H35" s="27">
        <f t="shared" si="5"/>
        <v>0</v>
      </c>
      <c r="I35" s="27">
        <f t="shared" si="5"/>
        <v>0</v>
      </c>
      <c r="J35" s="27">
        <f t="shared" si="5"/>
        <v>0</v>
      </c>
      <c r="K35" s="27">
        <f t="shared" si="5"/>
        <v>0</v>
      </c>
      <c r="L35" s="27">
        <f t="shared" si="5"/>
        <v>0</v>
      </c>
    </row>
    <row r="36" spans="1:12" x14ac:dyDescent="0.25">
      <c r="A36" s="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</row>
    <row r="37" spans="1:12" x14ac:dyDescent="0.25">
      <c r="A37" s="75" t="s">
        <v>8</v>
      </c>
      <c r="B37" s="26">
        <f t="shared" ref="B37:L37" si="6">B35+B31</f>
        <v>0</v>
      </c>
      <c r="C37" s="26">
        <f t="shared" si="6"/>
        <v>0</v>
      </c>
      <c r="D37" s="26">
        <f t="shared" si="6"/>
        <v>0</v>
      </c>
      <c r="E37" s="26">
        <f t="shared" si="6"/>
        <v>0</v>
      </c>
      <c r="F37" s="26">
        <f t="shared" si="6"/>
        <v>0</v>
      </c>
      <c r="G37" s="26">
        <f t="shared" si="6"/>
        <v>0</v>
      </c>
      <c r="H37" s="26">
        <f t="shared" si="6"/>
        <v>0</v>
      </c>
      <c r="I37" s="26">
        <f t="shared" si="6"/>
        <v>0</v>
      </c>
      <c r="J37" s="26">
        <f t="shared" si="6"/>
        <v>0</v>
      </c>
      <c r="K37" s="26">
        <f t="shared" si="6"/>
        <v>0</v>
      </c>
      <c r="L37" s="26">
        <f t="shared" si="6"/>
        <v>0</v>
      </c>
    </row>
    <row r="38" spans="1:12" x14ac:dyDescent="0.25">
      <c r="A38" s="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1:12" x14ac:dyDescent="0.25">
      <c r="A39" s="8" t="s">
        <v>56</v>
      </c>
      <c r="B39" s="21">
        <f>'Plan Erfolgsrechnung'!C69-'Plan Erfolgsrechnung'!C67</f>
        <v>0</v>
      </c>
      <c r="C39" s="21">
        <f>'Plan Erfolgsrechnung'!D69-'Plan Erfolgsrechnung'!D67</f>
        <v>0</v>
      </c>
      <c r="D39" s="21">
        <f>'Plan Erfolgsrechnung'!E69-'Plan Erfolgsrechnung'!E67</f>
        <v>0</v>
      </c>
      <c r="E39" s="21">
        <f>'Plan Erfolgsrechnung'!F69-'Plan Erfolgsrechnung'!F67</f>
        <v>0</v>
      </c>
      <c r="F39" s="21">
        <f>'Plan Erfolgsrechnung'!G69-'Plan Erfolgsrechnung'!G67</f>
        <v>0</v>
      </c>
      <c r="G39" s="21">
        <f>'Plan Erfolgsrechnung'!H69-'Plan Erfolgsrechnung'!H67</f>
        <v>0</v>
      </c>
      <c r="H39" s="21">
        <f>'Plan Erfolgsrechnung'!I69-'Plan Erfolgsrechnung'!I67</f>
        <v>0</v>
      </c>
      <c r="I39" s="21">
        <f>'Plan Erfolgsrechnung'!J69-'Plan Erfolgsrechnung'!J67</f>
        <v>0</v>
      </c>
      <c r="J39" s="21">
        <f>'Plan Erfolgsrechnung'!K69-'Plan Erfolgsrechnung'!K67</f>
        <v>0</v>
      </c>
      <c r="K39" s="21">
        <f>'Plan Erfolgsrechnung'!L69-'Plan Erfolgsrechnung'!L67</f>
        <v>0</v>
      </c>
      <c r="L39" s="21">
        <f>'Plan Erfolgsrechnung'!M69-'Plan Erfolgsrechnung'!M67</f>
        <v>0</v>
      </c>
    </row>
    <row r="40" spans="1:12" x14ac:dyDescent="0.25">
      <c r="A40" s="71" t="s">
        <v>123</v>
      </c>
      <c r="B40" s="41">
        <f>Kapital!E12</f>
        <v>0</v>
      </c>
      <c r="C40" s="41">
        <f>Kapital!F12</f>
        <v>0</v>
      </c>
      <c r="D40" s="41">
        <f>Kapital!G12</f>
        <v>0</v>
      </c>
      <c r="E40" s="41">
        <f>Kapital!H12</f>
        <v>0</v>
      </c>
      <c r="F40" s="41">
        <f>Kapital!I12</f>
        <v>0</v>
      </c>
      <c r="G40" s="41">
        <f>Kapital!J12</f>
        <v>0</v>
      </c>
      <c r="H40" s="41">
        <f>Kapital!K12</f>
        <v>0</v>
      </c>
      <c r="I40" s="41">
        <f>Kapital!L12</f>
        <v>0</v>
      </c>
      <c r="J40" s="41">
        <f>Kapital!M12</f>
        <v>0</v>
      </c>
      <c r="K40" s="41">
        <f>Kapital!N12</f>
        <v>0</v>
      </c>
      <c r="L40" s="41">
        <f>Kapital!O12</f>
        <v>0</v>
      </c>
    </row>
    <row r="41" spans="1:12" x14ac:dyDescent="0.25">
      <c r="A41" s="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</row>
    <row r="42" spans="1:12" x14ac:dyDescent="0.25">
      <c r="A42" s="75" t="s">
        <v>9</v>
      </c>
      <c r="B42" s="26">
        <f t="shared" ref="B42:L42" si="7">B37+B39</f>
        <v>0</v>
      </c>
      <c r="C42" s="26">
        <f t="shared" si="7"/>
        <v>0</v>
      </c>
      <c r="D42" s="26">
        <f t="shared" si="7"/>
        <v>0</v>
      </c>
      <c r="E42" s="26">
        <f t="shared" si="7"/>
        <v>0</v>
      </c>
      <c r="F42" s="26">
        <f t="shared" si="7"/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6">
        <f t="shared" si="7"/>
        <v>0</v>
      </c>
      <c r="L42" s="26">
        <f t="shared" si="7"/>
        <v>0</v>
      </c>
    </row>
    <row r="43" spans="1:12" x14ac:dyDescent="0.25"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</row>
    <row r="44" spans="1:12" x14ac:dyDescent="0.25">
      <c r="A44" s="8" t="s">
        <v>11</v>
      </c>
      <c r="B44" s="21">
        <f>-Investitionsplan!K107</f>
        <v>0</v>
      </c>
      <c r="C44" s="21">
        <f>-Investitionsplan!L107</f>
        <v>0</v>
      </c>
      <c r="D44" s="21">
        <f>-Investitionsplan!M107</f>
        <v>0</v>
      </c>
      <c r="E44" s="21">
        <f>-Investitionsplan!N107</f>
        <v>0</v>
      </c>
      <c r="F44" s="21">
        <f>-Investitionsplan!O107</f>
        <v>0</v>
      </c>
      <c r="G44" s="21">
        <f>-Investitionsplan!P107</f>
        <v>0</v>
      </c>
      <c r="H44" s="21">
        <f>-Investitionsplan!Q107</f>
        <v>0</v>
      </c>
      <c r="I44" s="21">
        <f>-Investitionsplan!R107</f>
        <v>0</v>
      </c>
      <c r="J44" s="21">
        <f>-Investitionsplan!S107</f>
        <v>0</v>
      </c>
      <c r="K44" s="21">
        <f>-Investitionsplan!T107</f>
        <v>0</v>
      </c>
      <c r="L44" s="21">
        <f>-Investitionsplan!U107</f>
        <v>0</v>
      </c>
    </row>
    <row r="45" spans="1:12" x14ac:dyDescent="0.25">
      <c r="A45" s="8" t="s">
        <v>10</v>
      </c>
      <c r="B45" s="21">
        <f>'Schulden &amp; Zinsen'!C13</f>
        <v>0</v>
      </c>
      <c r="C45" s="21">
        <f>'Schulden &amp; Zinsen'!D13</f>
        <v>0</v>
      </c>
      <c r="D45" s="21">
        <f>'Schulden &amp; Zinsen'!E13</f>
        <v>0</v>
      </c>
      <c r="E45" s="21">
        <f>'Schulden &amp; Zinsen'!F13</f>
        <v>0</v>
      </c>
      <c r="F45" s="21">
        <f>'Schulden &amp; Zinsen'!G13</f>
        <v>0</v>
      </c>
      <c r="G45" s="21">
        <f>'Schulden &amp; Zinsen'!H13</f>
        <v>0</v>
      </c>
      <c r="H45" s="21">
        <f>'Schulden &amp; Zinsen'!I13</f>
        <v>0</v>
      </c>
      <c r="I45" s="21">
        <f>'Schulden &amp; Zinsen'!J13</f>
        <v>0</v>
      </c>
      <c r="J45" s="21">
        <f>'Schulden &amp; Zinsen'!K13</f>
        <v>0</v>
      </c>
      <c r="K45" s="21">
        <f>'Schulden &amp; Zinsen'!L13</f>
        <v>0</v>
      </c>
      <c r="L45" s="21">
        <f>'Schulden &amp; Zinsen'!M13</f>
        <v>0</v>
      </c>
    </row>
    <row r="46" spans="1:12" x14ac:dyDescent="0.25">
      <c r="A46" s="75" t="s">
        <v>84</v>
      </c>
      <c r="B46" s="26">
        <f>B44+B45</f>
        <v>0</v>
      </c>
      <c r="C46" s="26">
        <f t="shared" ref="C46:L46" si="8">C44+C45</f>
        <v>0</v>
      </c>
      <c r="D46" s="26">
        <f t="shared" si="8"/>
        <v>0</v>
      </c>
      <c r="E46" s="26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26">
        <f t="shared" si="8"/>
        <v>0</v>
      </c>
    </row>
    <row r="47" spans="1:12" x14ac:dyDescent="0.25"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</row>
    <row r="48" spans="1:12" x14ac:dyDescent="0.25">
      <c r="A48" s="8" t="s">
        <v>260</v>
      </c>
      <c r="B48" s="21">
        <f>-'Schulden &amp; Zinsen'!C14</f>
        <v>0</v>
      </c>
      <c r="C48" s="21">
        <f>-'Schulden &amp; Zinsen'!D14</f>
        <v>0</v>
      </c>
      <c r="D48" s="21">
        <f>-'Schulden &amp; Zinsen'!E14</f>
        <v>0</v>
      </c>
      <c r="E48" s="21">
        <f>-'Schulden &amp; Zinsen'!F14</f>
        <v>0</v>
      </c>
      <c r="F48" s="21">
        <f>-'Schulden &amp; Zinsen'!G14</f>
        <v>0</v>
      </c>
      <c r="G48" s="21">
        <f>-'Schulden &amp; Zinsen'!H14</f>
        <v>0</v>
      </c>
      <c r="H48" s="21">
        <f>-'Schulden &amp; Zinsen'!I14</f>
        <v>0</v>
      </c>
      <c r="I48" s="21">
        <f>-'Schulden &amp; Zinsen'!J14</f>
        <v>0</v>
      </c>
      <c r="J48" s="21">
        <f>-'Schulden &amp; Zinsen'!K14</f>
        <v>0</v>
      </c>
      <c r="K48" s="21">
        <f>-'Schulden &amp; Zinsen'!L14</f>
        <v>0</v>
      </c>
      <c r="L48" s="21">
        <f>-'Schulden &amp; Zinsen'!M14</f>
        <v>0</v>
      </c>
    </row>
    <row r="49" spans="1:12" x14ac:dyDescent="0.25">
      <c r="A49" s="8" t="s">
        <v>86</v>
      </c>
      <c r="B49" s="21">
        <f>'Schulden &amp; Zinsen'!C18</f>
        <v>0</v>
      </c>
      <c r="C49" s="21">
        <f>'Schulden &amp; Zinsen'!D18</f>
        <v>0</v>
      </c>
      <c r="D49" s="21">
        <f>'Schulden &amp; Zinsen'!E18</f>
        <v>0</v>
      </c>
      <c r="E49" s="21">
        <f>'Schulden &amp; Zinsen'!F18</f>
        <v>0</v>
      </c>
      <c r="F49" s="21">
        <f>'Schulden &amp; Zinsen'!G18</f>
        <v>0</v>
      </c>
      <c r="G49" s="21">
        <f>'Schulden &amp; Zinsen'!H18</f>
        <v>0</v>
      </c>
      <c r="H49" s="21">
        <f>'Schulden &amp; Zinsen'!I18</f>
        <v>0</v>
      </c>
      <c r="I49" s="21">
        <f>'Schulden &amp; Zinsen'!J18</f>
        <v>0</v>
      </c>
      <c r="J49" s="21">
        <f>'Schulden &amp; Zinsen'!K18</f>
        <v>0</v>
      </c>
      <c r="K49" s="21">
        <f>'Schulden &amp; Zinsen'!L18</f>
        <v>0</v>
      </c>
      <c r="L49" s="21">
        <f>'Schulden &amp; Zinsen'!M18</f>
        <v>0</v>
      </c>
    </row>
    <row r="50" spans="1:12" x14ac:dyDescent="0.25">
      <c r="A50" s="8" t="s">
        <v>157</v>
      </c>
      <c r="B50" s="21">
        <f>'Schulden &amp; Zinsen'!C31+'Schulden &amp; Zinsen'!C43</f>
        <v>0</v>
      </c>
      <c r="C50" s="21">
        <f>'Schulden &amp; Zinsen'!D31+'Schulden &amp; Zinsen'!D43</f>
        <v>0</v>
      </c>
      <c r="D50" s="21">
        <f>'Schulden &amp; Zinsen'!E31+'Schulden &amp; Zinsen'!E43</f>
        <v>0</v>
      </c>
      <c r="E50" s="21">
        <f>'Schulden &amp; Zinsen'!F31+'Schulden &amp; Zinsen'!F43</f>
        <v>0</v>
      </c>
      <c r="F50" s="21">
        <f>'Schulden &amp; Zinsen'!G31+'Schulden &amp; Zinsen'!G43</f>
        <v>0</v>
      </c>
      <c r="G50" s="21">
        <f>'Schulden &amp; Zinsen'!H31+'Schulden &amp; Zinsen'!H43</f>
        <v>0</v>
      </c>
      <c r="H50" s="21">
        <f>'Schulden &amp; Zinsen'!I31+'Schulden &amp; Zinsen'!I43</f>
        <v>0</v>
      </c>
      <c r="I50" s="21">
        <f>'Schulden &amp; Zinsen'!J31+'Schulden &amp; Zinsen'!J43</f>
        <v>0</v>
      </c>
      <c r="J50" s="21">
        <f>'Schulden &amp; Zinsen'!K31+'Schulden &amp; Zinsen'!K43</f>
        <v>0</v>
      </c>
      <c r="K50" s="21">
        <f>'Schulden &amp; Zinsen'!L31+'Schulden &amp; Zinsen'!L43</f>
        <v>0</v>
      </c>
      <c r="L50" s="21">
        <f>'Schulden &amp; Zinsen'!M31+'Schulden &amp; Zinsen'!M43</f>
        <v>0</v>
      </c>
    </row>
    <row r="51" spans="1:12" x14ac:dyDescent="0.25">
      <c r="A51" s="8" t="s">
        <v>158</v>
      </c>
      <c r="B51" s="21">
        <f>'Schulden &amp; Zinsen'!C55</f>
        <v>0</v>
      </c>
      <c r="C51" s="21">
        <f>'Schulden &amp; Zinsen'!D55</f>
        <v>0</v>
      </c>
      <c r="D51" s="21">
        <f>'Schulden &amp; Zinsen'!E55</f>
        <v>0</v>
      </c>
      <c r="E51" s="21">
        <f>'Schulden &amp; Zinsen'!F55</f>
        <v>0</v>
      </c>
      <c r="F51" s="21">
        <f>'Schulden &amp; Zinsen'!G55</f>
        <v>0</v>
      </c>
      <c r="G51" s="21">
        <f>'Schulden &amp; Zinsen'!H55</f>
        <v>0</v>
      </c>
      <c r="H51" s="21">
        <f>'Schulden &amp; Zinsen'!I55</f>
        <v>0</v>
      </c>
      <c r="I51" s="21">
        <f>'Schulden &amp; Zinsen'!J55</f>
        <v>0</v>
      </c>
      <c r="J51" s="21">
        <f>'Schulden &amp; Zinsen'!K55</f>
        <v>0</v>
      </c>
      <c r="K51" s="21">
        <f>'Schulden &amp; Zinsen'!L55</f>
        <v>0</v>
      </c>
      <c r="L51" s="21">
        <f>'Schulden &amp; Zinsen'!M55</f>
        <v>0</v>
      </c>
    </row>
    <row r="52" spans="1:12" x14ac:dyDescent="0.25">
      <c r="A52" s="16" t="s">
        <v>93</v>
      </c>
      <c r="B52" s="22">
        <f>SUM(B48:B51)</f>
        <v>0</v>
      </c>
      <c r="C52" s="22">
        <f t="shared" ref="C52:L52" si="9">SUM(C48:C51)</f>
        <v>0</v>
      </c>
      <c r="D52" s="22">
        <f t="shared" si="9"/>
        <v>0</v>
      </c>
      <c r="E52" s="22">
        <f t="shared" si="9"/>
        <v>0</v>
      </c>
      <c r="F52" s="22">
        <f t="shared" si="9"/>
        <v>0</v>
      </c>
      <c r="G52" s="22">
        <f t="shared" si="9"/>
        <v>0</v>
      </c>
      <c r="H52" s="22">
        <f t="shared" si="9"/>
        <v>0</v>
      </c>
      <c r="I52" s="22">
        <f t="shared" si="9"/>
        <v>0</v>
      </c>
      <c r="J52" s="22">
        <f t="shared" si="9"/>
        <v>0</v>
      </c>
      <c r="K52" s="22">
        <f t="shared" si="9"/>
        <v>0</v>
      </c>
      <c r="L52" s="22">
        <f t="shared" si="9"/>
        <v>0</v>
      </c>
    </row>
    <row r="53" spans="1:12" x14ac:dyDescent="0.25">
      <c r="A53" s="8" t="s">
        <v>159</v>
      </c>
      <c r="B53" s="21">
        <f>'Schulden &amp; Zinsen'!C66</f>
        <v>0</v>
      </c>
      <c r="C53" s="21">
        <f>'Schulden &amp; Zinsen'!D66</f>
        <v>0</v>
      </c>
      <c r="D53" s="21">
        <f>'Schulden &amp; Zinsen'!E66</f>
        <v>0</v>
      </c>
      <c r="E53" s="21">
        <f>'Schulden &amp; Zinsen'!F66</f>
        <v>0</v>
      </c>
      <c r="F53" s="21">
        <f>'Schulden &amp; Zinsen'!G66</f>
        <v>0</v>
      </c>
      <c r="G53" s="21">
        <f>'Schulden &amp; Zinsen'!H66</f>
        <v>0</v>
      </c>
      <c r="H53" s="21">
        <f>'Schulden &amp; Zinsen'!I66</f>
        <v>0</v>
      </c>
      <c r="I53" s="21">
        <f>'Schulden &amp; Zinsen'!J66</f>
        <v>0</v>
      </c>
      <c r="J53" s="21">
        <f>'Schulden &amp; Zinsen'!K66</f>
        <v>0</v>
      </c>
      <c r="K53" s="21">
        <f>'Schulden &amp; Zinsen'!L66</f>
        <v>0</v>
      </c>
      <c r="L53" s="21">
        <f>'Schulden &amp; Zinsen'!M66</f>
        <v>0</v>
      </c>
    </row>
    <row r="54" spans="1:12" x14ac:dyDescent="0.25">
      <c r="A54" s="8" t="s">
        <v>231</v>
      </c>
      <c r="B54" s="21">
        <f>Ausgangslage!I33-'Schulden &amp; Zinsen'!C18+'Schulden &amp; Zinsen'!C66</f>
        <v>0</v>
      </c>
      <c r="C54" s="21">
        <f>B54-'Schulden &amp; Zinsen'!D18+'Schulden &amp; Zinsen'!D66</f>
        <v>0</v>
      </c>
      <c r="D54" s="21">
        <f>C54-'Schulden &amp; Zinsen'!E18+'Schulden &amp; Zinsen'!E66</f>
        <v>0</v>
      </c>
      <c r="E54" s="21">
        <f>D54-'Schulden &amp; Zinsen'!F18+'Schulden &amp; Zinsen'!F66</f>
        <v>0</v>
      </c>
      <c r="F54" s="21">
        <f>E54-'Schulden &amp; Zinsen'!G18+'Schulden &amp; Zinsen'!G66</f>
        <v>0</v>
      </c>
      <c r="G54" s="21">
        <f>F54-'Schulden &amp; Zinsen'!H18+'Schulden &amp; Zinsen'!H66</f>
        <v>0</v>
      </c>
      <c r="H54" s="21">
        <f>G54-'Schulden &amp; Zinsen'!I18+'Schulden &amp; Zinsen'!I66</f>
        <v>0</v>
      </c>
      <c r="I54" s="21">
        <f>H54-'Schulden &amp; Zinsen'!J18+'Schulden &amp; Zinsen'!J66</f>
        <v>0</v>
      </c>
      <c r="J54" s="21">
        <f>I54-'Schulden &amp; Zinsen'!K18+'Schulden &amp; Zinsen'!K66</f>
        <v>0</v>
      </c>
      <c r="K54" s="21">
        <f>J54-'Schulden &amp; Zinsen'!L18+'Schulden &amp; Zinsen'!L66</f>
        <v>0</v>
      </c>
      <c r="L54" s="21">
        <f>K54-'Schulden &amp; Zinsen'!M18+'Schulden &amp; Zinsen'!M66</f>
        <v>0</v>
      </c>
    </row>
    <row r="55" spans="1:12" x14ac:dyDescent="0.25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</row>
    <row r="56" spans="1:12" x14ac:dyDescent="0.25">
      <c r="A56" s="8" t="s">
        <v>160</v>
      </c>
      <c r="B56" s="21">
        <f>Kapital!E6</f>
        <v>0</v>
      </c>
      <c r="C56" s="21">
        <f>Kapital!F6</f>
        <v>0</v>
      </c>
      <c r="D56" s="21">
        <f>Kapital!G6</f>
        <v>0</v>
      </c>
      <c r="E56" s="21">
        <f>Kapital!H6</f>
        <v>0</v>
      </c>
      <c r="F56" s="21">
        <f>Kapital!I6</f>
        <v>0</v>
      </c>
      <c r="G56" s="21">
        <f>Kapital!J6</f>
        <v>0</v>
      </c>
      <c r="H56" s="21">
        <f>Kapital!K6</f>
        <v>0</v>
      </c>
      <c r="I56" s="21">
        <f>Kapital!L6</f>
        <v>0</v>
      </c>
      <c r="J56" s="21">
        <f>Kapital!M6</f>
        <v>0</v>
      </c>
      <c r="K56" s="21">
        <f>Kapital!N6</f>
        <v>0</v>
      </c>
      <c r="L56" s="21">
        <f>Kapital!O6</f>
        <v>0</v>
      </c>
    </row>
    <row r="57" spans="1:12" x14ac:dyDescent="0.25">
      <c r="A57" s="8" t="s">
        <v>53</v>
      </c>
      <c r="B57" s="21">
        <f>Kapital!E7</f>
        <v>0</v>
      </c>
      <c r="C57" s="21">
        <f>Kapital!F7</f>
        <v>0</v>
      </c>
      <c r="D57" s="21">
        <f>Kapital!G7</f>
        <v>0</v>
      </c>
      <c r="E57" s="21">
        <f>Kapital!H7</f>
        <v>0</v>
      </c>
      <c r="F57" s="21">
        <f>Kapital!I7</f>
        <v>0</v>
      </c>
      <c r="G57" s="21">
        <f>Kapital!J7</f>
        <v>0</v>
      </c>
      <c r="H57" s="21">
        <f>Kapital!K7</f>
        <v>0</v>
      </c>
      <c r="I57" s="21">
        <f>Kapital!L7</f>
        <v>0</v>
      </c>
      <c r="J57" s="21">
        <f>Kapital!M7</f>
        <v>0</v>
      </c>
      <c r="K57" s="21">
        <f>Kapital!N7</f>
        <v>0</v>
      </c>
      <c r="L57" s="21">
        <f>Kapital!O7</f>
        <v>0</v>
      </c>
    </row>
    <row r="58" spans="1:12" x14ac:dyDescent="0.25">
      <c r="A58" s="8" t="s">
        <v>132</v>
      </c>
      <c r="B58" s="21">
        <f>Kapital!E8</f>
        <v>0</v>
      </c>
      <c r="C58" s="21">
        <f>Kapital!F8</f>
        <v>0</v>
      </c>
      <c r="D58" s="21">
        <f>Kapital!G8</f>
        <v>0</v>
      </c>
      <c r="E58" s="21">
        <f>Kapital!H8</f>
        <v>0</v>
      </c>
      <c r="F58" s="21">
        <f>Kapital!I8</f>
        <v>0</v>
      </c>
      <c r="G58" s="21">
        <f>Kapital!J8</f>
        <v>0</v>
      </c>
      <c r="H58" s="21">
        <f>Kapital!K8</f>
        <v>0</v>
      </c>
      <c r="I58" s="21">
        <f>Kapital!L8</f>
        <v>0</v>
      </c>
      <c r="J58" s="21">
        <f>Kapital!M8</f>
        <v>0</v>
      </c>
      <c r="K58" s="21">
        <f>Kapital!N8</f>
        <v>0</v>
      </c>
      <c r="L58" s="21">
        <f>Kapital!O8</f>
        <v>0</v>
      </c>
    </row>
    <row r="59" spans="1:12" x14ac:dyDescent="0.25">
      <c r="A59" s="16" t="s">
        <v>161</v>
      </c>
      <c r="B59" s="22">
        <f>SUM(B56:B58)</f>
        <v>0</v>
      </c>
      <c r="C59" s="22">
        <f t="shared" ref="C59:L59" si="10">SUM(C56:C58)</f>
        <v>0</v>
      </c>
      <c r="D59" s="22">
        <f t="shared" si="10"/>
        <v>0</v>
      </c>
      <c r="E59" s="22">
        <f t="shared" si="10"/>
        <v>0</v>
      </c>
      <c r="F59" s="22">
        <f t="shared" si="10"/>
        <v>0</v>
      </c>
      <c r="G59" s="22">
        <f t="shared" si="10"/>
        <v>0</v>
      </c>
      <c r="H59" s="22">
        <f t="shared" si="10"/>
        <v>0</v>
      </c>
      <c r="I59" s="22">
        <f t="shared" si="10"/>
        <v>0</v>
      </c>
      <c r="J59" s="22">
        <f t="shared" si="10"/>
        <v>0</v>
      </c>
      <c r="K59" s="22">
        <f t="shared" si="10"/>
        <v>0</v>
      </c>
      <c r="L59" s="22">
        <f t="shared" si="10"/>
        <v>0</v>
      </c>
    </row>
    <row r="60" spans="1:12" x14ac:dyDescent="0.25"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</row>
    <row r="61" spans="1:12" x14ac:dyDescent="0.25">
      <c r="A61" s="8" t="s">
        <v>162</v>
      </c>
      <c r="B61" s="21">
        <f>Kapital!E11</f>
        <v>0</v>
      </c>
      <c r="C61" s="21">
        <f>Kapital!F11</f>
        <v>0</v>
      </c>
      <c r="D61" s="21">
        <f>Kapital!G11</f>
        <v>0</v>
      </c>
      <c r="E61" s="21">
        <f>Kapital!H11</f>
        <v>0</v>
      </c>
      <c r="F61" s="21">
        <f>Kapital!I11</f>
        <v>0</v>
      </c>
      <c r="G61" s="21">
        <f>Kapital!J11</f>
        <v>0</v>
      </c>
      <c r="H61" s="21">
        <f>Kapital!K11</f>
        <v>0</v>
      </c>
      <c r="I61" s="21">
        <f>Kapital!L11</f>
        <v>0</v>
      </c>
      <c r="J61" s="21">
        <f>Kapital!M11</f>
        <v>0</v>
      </c>
      <c r="K61" s="21">
        <f>Kapital!N11</f>
        <v>0</v>
      </c>
      <c r="L61" s="21">
        <f>Kapital!O11</f>
        <v>0</v>
      </c>
    </row>
    <row r="62" spans="1:12" x14ac:dyDescent="0.25">
      <c r="A62" s="8" t="s">
        <v>156</v>
      </c>
      <c r="B62" s="21">
        <f>Kapital!E12</f>
        <v>0</v>
      </c>
      <c r="C62" s="21">
        <f>Kapital!F12</f>
        <v>0</v>
      </c>
      <c r="D62" s="21">
        <f>Kapital!G12</f>
        <v>0</v>
      </c>
      <c r="E62" s="21">
        <f>Kapital!H12</f>
        <v>0</v>
      </c>
      <c r="F62" s="21">
        <f>Kapital!I12</f>
        <v>0</v>
      </c>
      <c r="G62" s="21">
        <f>Kapital!J12</f>
        <v>0</v>
      </c>
      <c r="H62" s="21">
        <f>Kapital!K12</f>
        <v>0</v>
      </c>
      <c r="I62" s="21">
        <f>Kapital!L12</f>
        <v>0</v>
      </c>
      <c r="J62" s="21">
        <f>Kapital!M12</f>
        <v>0</v>
      </c>
      <c r="K62" s="21">
        <f>Kapital!N12</f>
        <v>0</v>
      </c>
      <c r="L62" s="21">
        <f>Kapital!O12</f>
        <v>0</v>
      </c>
    </row>
    <row r="63" spans="1:12" x14ac:dyDescent="0.25">
      <c r="A63" s="8" t="s">
        <v>9</v>
      </c>
      <c r="B63" s="21">
        <f>Kapital!E13</f>
        <v>0</v>
      </c>
      <c r="C63" s="21">
        <f>Kapital!F13</f>
        <v>0</v>
      </c>
      <c r="D63" s="21">
        <f>Kapital!G13</f>
        <v>0</v>
      </c>
      <c r="E63" s="21">
        <f>Kapital!H13</f>
        <v>0</v>
      </c>
      <c r="F63" s="21">
        <f>Kapital!I13</f>
        <v>0</v>
      </c>
      <c r="G63" s="21">
        <f>Kapital!J13</f>
        <v>0</v>
      </c>
      <c r="H63" s="21">
        <f>Kapital!K13</f>
        <v>0</v>
      </c>
      <c r="I63" s="21">
        <f>Kapital!L13</f>
        <v>0</v>
      </c>
      <c r="J63" s="21">
        <f>Kapital!M13</f>
        <v>0</v>
      </c>
      <c r="K63" s="21">
        <f>Kapital!N13</f>
        <v>0</v>
      </c>
      <c r="L63" s="21">
        <f>Kapital!O13</f>
        <v>0</v>
      </c>
    </row>
    <row r="64" spans="1:12" x14ac:dyDescent="0.25">
      <c r="A64" s="8" t="s">
        <v>132</v>
      </c>
      <c r="B64" s="21">
        <f>Kapital!E14</f>
        <v>0</v>
      </c>
      <c r="C64" s="21">
        <f>Kapital!F14</f>
        <v>0</v>
      </c>
      <c r="D64" s="21">
        <f>Kapital!G14</f>
        <v>0</v>
      </c>
      <c r="E64" s="21">
        <f>Kapital!H14</f>
        <v>0</v>
      </c>
      <c r="F64" s="21">
        <f>Kapital!I14</f>
        <v>0</v>
      </c>
      <c r="G64" s="21">
        <f>Kapital!J14</f>
        <v>0</v>
      </c>
      <c r="H64" s="21">
        <f>Kapital!K14</f>
        <v>0</v>
      </c>
      <c r="I64" s="21">
        <f>Kapital!L14</f>
        <v>0</v>
      </c>
      <c r="J64" s="21">
        <f>Kapital!M14</f>
        <v>0</v>
      </c>
      <c r="K64" s="21">
        <f>Kapital!N14</f>
        <v>0</v>
      </c>
      <c r="L64" s="21">
        <f>Kapital!O14</f>
        <v>0</v>
      </c>
    </row>
    <row r="65" spans="1:12" x14ac:dyDescent="0.25">
      <c r="A65" s="75" t="s">
        <v>163</v>
      </c>
      <c r="B65" s="26">
        <f>SUM(B61:B64)</f>
        <v>0</v>
      </c>
      <c r="C65" s="26">
        <f t="shared" ref="C65:L65" si="11">SUM(C61:C64)</f>
        <v>0</v>
      </c>
      <c r="D65" s="26">
        <f t="shared" si="11"/>
        <v>0</v>
      </c>
      <c r="E65" s="26">
        <f t="shared" si="11"/>
        <v>0</v>
      </c>
      <c r="F65" s="26">
        <f t="shared" si="11"/>
        <v>0</v>
      </c>
      <c r="G65" s="26">
        <f t="shared" si="11"/>
        <v>0</v>
      </c>
      <c r="H65" s="26">
        <f t="shared" si="11"/>
        <v>0</v>
      </c>
      <c r="I65" s="26">
        <f t="shared" si="11"/>
        <v>0</v>
      </c>
      <c r="J65" s="26">
        <f t="shared" si="11"/>
        <v>0</v>
      </c>
      <c r="K65" s="26">
        <f t="shared" si="11"/>
        <v>0</v>
      </c>
      <c r="L65" s="26">
        <f t="shared" si="11"/>
        <v>0</v>
      </c>
    </row>
    <row r="66" spans="1:12" x14ac:dyDescent="0.2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</row>
    <row r="67" spans="1:12" x14ac:dyDescent="0.25">
      <c r="A67" s="58" t="s">
        <v>6</v>
      </c>
      <c r="B67" s="85">
        <f>'Schulden &amp; Zinsen'!C82</f>
        <v>0</v>
      </c>
      <c r="C67" s="85">
        <f>'Schulden &amp; Zinsen'!D82</f>
        <v>0</v>
      </c>
      <c r="D67" s="85">
        <f>'Schulden &amp; Zinsen'!E82</f>
        <v>0</v>
      </c>
      <c r="E67" s="85">
        <f>'Schulden &amp; Zinsen'!F82</f>
        <v>0</v>
      </c>
      <c r="F67" s="85">
        <f>'Schulden &amp; Zinsen'!G82</f>
        <v>0</v>
      </c>
      <c r="G67" s="85">
        <f>'Schulden &amp; Zinsen'!H82</f>
        <v>0</v>
      </c>
      <c r="H67" s="85">
        <f>'Schulden &amp; Zinsen'!I82</f>
        <v>0</v>
      </c>
      <c r="I67" s="85">
        <f>'Schulden &amp; Zinsen'!J82</f>
        <v>0</v>
      </c>
      <c r="J67" s="85">
        <f>'Schulden &amp; Zinsen'!K82</f>
        <v>0</v>
      </c>
      <c r="K67" s="85">
        <f>'Schulden &amp; Zinsen'!L82</f>
        <v>0</v>
      </c>
      <c r="L67" s="85">
        <f>'Schulden &amp; Zinsen'!M82</f>
        <v>0</v>
      </c>
    </row>
    <row r="68" spans="1:12" x14ac:dyDescent="0.25">
      <c r="A68" s="58" t="s">
        <v>12</v>
      </c>
      <c r="B68" s="85" t="e">
        <f t="shared" ref="B68:L68" si="12">B67/B6*1000</f>
        <v>#DIV/0!</v>
      </c>
      <c r="C68" s="85" t="e">
        <f t="shared" si="12"/>
        <v>#DIV/0!</v>
      </c>
      <c r="D68" s="85" t="e">
        <f t="shared" si="12"/>
        <v>#DIV/0!</v>
      </c>
      <c r="E68" s="85" t="e">
        <f t="shared" si="12"/>
        <v>#DIV/0!</v>
      </c>
      <c r="F68" s="85" t="e">
        <f t="shared" si="12"/>
        <v>#DIV/0!</v>
      </c>
      <c r="G68" s="85" t="e">
        <f t="shared" si="12"/>
        <v>#DIV/0!</v>
      </c>
      <c r="H68" s="85" t="e">
        <f t="shared" si="12"/>
        <v>#DIV/0!</v>
      </c>
      <c r="I68" s="85" t="e">
        <f t="shared" si="12"/>
        <v>#DIV/0!</v>
      </c>
      <c r="J68" s="85" t="e">
        <f t="shared" si="12"/>
        <v>#DIV/0!</v>
      </c>
      <c r="K68" s="85" t="e">
        <f t="shared" si="12"/>
        <v>#DIV/0!</v>
      </c>
      <c r="L68" s="85" t="e">
        <f t="shared" si="12"/>
        <v>#DIV/0!</v>
      </c>
    </row>
    <row r="70" spans="1:12" x14ac:dyDescent="0.25">
      <c r="A70" s="58" t="s">
        <v>165</v>
      </c>
    </row>
    <row r="71" spans="1:12" x14ac:dyDescent="0.25">
      <c r="A71" s="99" t="s">
        <v>124</v>
      </c>
      <c r="B71" s="22">
        <f>Ausgangslage!G18+Ausgangslage!H18+Ausgangslage!I18+Übersicht!B37+Übersicht!C37+Übersicht!D37+Übersicht!E37</f>
        <v>0</v>
      </c>
      <c r="C71" s="22">
        <f>SUM(B37:F37)+Ausgangslage!H18+Ausgangslage!I18</f>
        <v>0</v>
      </c>
      <c r="D71" s="22">
        <f>SUM(B37:G37)+Ausgangslage!I18</f>
        <v>0</v>
      </c>
      <c r="E71" s="22">
        <f>SUM(B37:H37)</f>
        <v>0</v>
      </c>
      <c r="F71" s="22">
        <f>SUM(C37:I37)</f>
        <v>0</v>
      </c>
      <c r="G71" s="22">
        <f>SUM(D37:J37)</f>
        <v>0</v>
      </c>
      <c r="H71" s="22">
        <f>SUM(E37:K37)</f>
        <v>0</v>
      </c>
      <c r="I71" s="22">
        <f>SUM(F37:L37)</f>
        <v>0</v>
      </c>
    </row>
    <row r="72" spans="1:12" x14ac:dyDescent="0.25">
      <c r="A72" s="92" t="s">
        <v>125</v>
      </c>
      <c r="B72" s="22">
        <f>Ausgangslage!G19+Ausgangslage!H19+Ausgangslage!I19+Übersicht!B42+Übersicht!C42+Übersicht!D42+Übersicht!E42</f>
        <v>0</v>
      </c>
      <c r="C72" s="22">
        <f>SUM(B42:F42)+Ausgangslage!I19+Ausgangslage!H19</f>
        <v>0</v>
      </c>
      <c r="D72" s="22">
        <f>SUM(B42:G42)+Ausgangslage!I19</f>
        <v>0</v>
      </c>
      <c r="E72" s="22">
        <f>SUM(B42:H42)</f>
        <v>0</v>
      </c>
      <c r="F72" s="22">
        <f>SUM(C42:I42)</f>
        <v>0</v>
      </c>
      <c r="G72" s="22">
        <f>SUM(D42:J42)</f>
        <v>0</v>
      </c>
      <c r="H72" s="22">
        <f>SUM(E42:K42)</f>
        <v>0</v>
      </c>
      <c r="I72" s="22">
        <f>SUM(F42:L42)</f>
        <v>0</v>
      </c>
    </row>
  </sheetData>
  <sheetProtection sheet="1" objects="1" scenarios="1"/>
  <pageMargins left="0.7" right="0.7" top="0.78740157499999996" bottom="0.78740157499999996" header="0.3" footer="0.3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8693-FB97-4541-BAD3-7D93AA2987B3}">
  <sheetPr codeName="Tabelle6">
    <tabColor theme="4" tint="0.39997558519241921"/>
    <pageSetUpPr fitToPage="1"/>
  </sheetPr>
  <dimension ref="A1:N113"/>
  <sheetViews>
    <sheetView showGridLines="0" zoomScale="80" zoomScaleNormal="80" workbookViewId="0">
      <pane ySplit="5" topLeftCell="A6" activePane="bottomLeft" state="frozen"/>
      <selection pane="bottomLeft" activeCell="A6" sqref="A6"/>
    </sheetView>
  </sheetViews>
  <sheetFormatPr baseColWidth="10" defaultColWidth="11" defaultRowHeight="14.25" outlineLevelRow="2" x14ac:dyDescent="0.25"/>
  <cols>
    <col min="1" max="1" width="11" style="1"/>
    <col min="2" max="2" width="31.75" style="1" customWidth="1"/>
    <col min="3" max="16384" width="11" style="1"/>
  </cols>
  <sheetData>
    <row r="1" spans="1:14" ht="25.5" x14ac:dyDescent="0.5">
      <c r="A1" s="2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x14ac:dyDescent="0.25">
      <c r="D4" s="13">
        <f>Ausgangslage!I7-1</f>
        <v>2026</v>
      </c>
      <c r="E4" s="13">
        <f>D4+1</f>
        <v>2027</v>
      </c>
      <c r="F4" s="13">
        <f t="shared" ref="F4:N4" si="0">E4+1</f>
        <v>2028</v>
      </c>
      <c r="G4" s="13">
        <f t="shared" si="0"/>
        <v>2029</v>
      </c>
      <c r="H4" s="13">
        <f t="shared" si="0"/>
        <v>2030</v>
      </c>
      <c r="I4" s="13">
        <f t="shared" si="0"/>
        <v>2031</v>
      </c>
      <c r="J4" s="13">
        <f t="shared" si="0"/>
        <v>2032</v>
      </c>
      <c r="K4" s="13">
        <f t="shared" si="0"/>
        <v>2033</v>
      </c>
      <c r="L4" s="13">
        <f t="shared" si="0"/>
        <v>2034</v>
      </c>
      <c r="M4" s="13">
        <f t="shared" si="0"/>
        <v>2035</v>
      </c>
      <c r="N4" s="13">
        <f t="shared" si="0"/>
        <v>2036</v>
      </c>
    </row>
    <row r="5" spans="1:14" x14ac:dyDescent="0.25">
      <c r="D5" s="13" t="s">
        <v>236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3" t="s">
        <v>36</v>
      </c>
      <c r="N5" s="13" t="s">
        <v>37</v>
      </c>
    </row>
    <row r="6" spans="1:14" x14ac:dyDescent="0.25">
      <c r="A6" s="7" t="s">
        <v>72</v>
      </c>
      <c r="B6" s="7" t="s">
        <v>73</v>
      </c>
      <c r="C6" s="7" t="s">
        <v>17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30" t="str">
        <f>IF(ISBLANK(Investitionsplan!B7),"",Investitionsplan!B7)</f>
        <v/>
      </c>
      <c r="B7" s="10" t="str">
        <f>IF(ISBLANK(Investitionsplan!E7),"",Investitionsplan!E7)</f>
        <v/>
      </c>
      <c r="C7" s="73" t="str">
        <f>IF(ISBLANK(Investitionsplan!I7),"",Investitionsplan!I7)</f>
        <v/>
      </c>
      <c r="D7" s="21" t="str">
        <f>IF(ISBLANK(Investitionsplan!K7),"",Investitionsplan!K7)</f>
        <v/>
      </c>
      <c r="E7" s="21" t="str">
        <f>IF(ISBLANK(Investitionsplan!L7),"",Investitionsplan!L7)</f>
        <v/>
      </c>
      <c r="F7" s="21" t="str">
        <f>IF(ISBLANK(Investitionsplan!M7),"",Investitionsplan!M7)</f>
        <v/>
      </c>
      <c r="G7" s="21" t="str">
        <f>IF(ISBLANK(Investitionsplan!N7),"",Investitionsplan!N7)</f>
        <v/>
      </c>
      <c r="H7" s="21" t="str">
        <f>IF(ISBLANK(Investitionsplan!O7),"",Investitionsplan!O7)</f>
        <v/>
      </c>
      <c r="I7" s="21" t="str">
        <f>IF(ISBLANK(Investitionsplan!P7),"",Investitionsplan!P7)</f>
        <v/>
      </c>
      <c r="J7" s="21" t="str">
        <f>IF(ISBLANK(Investitionsplan!Q7),"",Investitionsplan!Q7)</f>
        <v/>
      </c>
      <c r="K7" s="21" t="str">
        <f>IF(ISBLANK(Investitionsplan!R7),"",Investitionsplan!R7)</f>
        <v/>
      </c>
      <c r="L7" s="21" t="str">
        <f>IF(ISBLANK(Investitionsplan!S7),"",Investitionsplan!S7)</f>
        <v/>
      </c>
      <c r="M7" s="21" t="str">
        <f>IF(ISBLANK(Investitionsplan!T7),"",Investitionsplan!T7)</f>
        <v/>
      </c>
      <c r="N7" s="21" t="str">
        <f>IF(ISBLANK(Investitionsplan!U7),"",Investitionsplan!U7)</f>
        <v/>
      </c>
    </row>
    <row r="8" spans="1:14" x14ac:dyDescent="0.25">
      <c r="A8" s="30" t="str">
        <f>IF(ISBLANK(Investitionsplan!B8),"",Investitionsplan!B8)</f>
        <v/>
      </c>
      <c r="B8" s="10" t="str">
        <f>IF(ISBLANK(Investitionsplan!E8),"",Investitionsplan!E8)</f>
        <v/>
      </c>
      <c r="C8" s="73" t="str">
        <f>IF(ISBLANK(Investitionsplan!I8),"",Investitionsplan!I8)</f>
        <v/>
      </c>
      <c r="D8" s="21" t="str">
        <f>IF(ISBLANK(Investitionsplan!K8),"",Investitionsplan!K8)</f>
        <v/>
      </c>
      <c r="E8" s="21" t="str">
        <f>IF(ISBLANK(Investitionsplan!L8),"",Investitionsplan!L8)</f>
        <v/>
      </c>
      <c r="F8" s="21" t="str">
        <f>IF(ISBLANK(Investitionsplan!M8),"",Investitionsplan!M8)</f>
        <v/>
      </c>
      <c r="G8" s="21" t="str">
        <f>IF(ISBLANK(Investitionsplan!N8),"",Investitionsplan!N8)</f>
        <v/>
      </c>
      <c r="H8" s="21" t="str">
        <f>IF(ISBLANK(Investitionsplan!O8),"",Investitionsplan!O8)</f>
        <v/>
      </c>
      <c r="I8" s="21" t="str">
        <f>IF(ISBLANK(Investitionsplan!P8),"",Investitionsplan!P8)</f>
        <v/>
      </c>
      <c r="J8" s="21" t="str">
        <f>IF(ISBLANK(Investitionsplan!Q8),"",Investitionsplan!Q8)</f>
        <v/>
      </c>
      <c r="K8" s="21" t="str">
        <f>IF(ISBLANK(Investitionsplan!R8),"",Investitionsplan!R8)</f>
        <v/>
      </c>
      <c r="L8" s="21" t="str">
        <f>IF(ISBLANK(Investitionsplan!S8),"",Investitionsplan!S8)</f>
        <v/>
      </c>
      <c r="M8" s="21" t="str">
        <f>IF(ISBLANK(Investitionsplan!T8),"",Investitionsplan!T8)</f>
        <v/>
      </c>
      <c r="N8" s="21" t="str">
        <f>IF(ISBLANK(Investitionsplan!U8),"",Investitionsplan!U8)</f>
        <v/>
      </c>
    </row>
    <row r="9" spans="1:14" x14ac:dyDescent="0.25">
      <c r="A9" s="30" t="str">
        <f>IF(ISBLANK(Investitionsplan!B9),"",Investitionsplan!B9)</f>
        <v/>
      </c>
      <c r="B9" s="10" t="str">
        <f>IF(ISBLANK(Investitionsplan!E9),"",Investitionsplan!E9)</f>
        <v/>
      </c>
      <c r="C9" s="73" t="str">
        <f>IF(ISBLANK(Investitionsplan!I9),"",Investitionsplan!I9)</f>
        <v/>
      </c>
      <c r="D9" s="21" t="str">
        <f>IF(ISBLANK(Investitionsplan!K9),"",Investitionsplan!K9)</f>
        <v/>
      </c>
      <c r="E9" s="21" t="str">
        <f>IF(ISBLANK(Investitionsplan!L9),"",Investitionsplan!L9)</f>
        <v/>
      </c>
      <c r="F9" s="21" t="str">
        <f>IF(ISBLANK(Investitionsplan!M9),"",Investitionsplan!M9)</f>
        <v/>
      </c>
      <c r="G9" s="21" t="str">
        <f>IF(ISBLANK(Investitionsplan!N9),"",Investitionsplan!N9)</f>
        <v/>
      </c>
      <c r="H9" s="21" t="str">
        <f>IF(ISBLANK(Investitionsplan!O9),"",Investitionsplan!O9)</f>
        <v/>
      </c>
      <c r="I9" s="21" t="str">
        <f>IF(ISBLANK(Investitionsplan!P9),"",Investitionsplan!P9)</f>
        <v/>
      </c>
      <c r="J9" s="21" t="str">
        <f>IF(ISBLANK(Investitionsplan!Q9),"",Investitionsplan!Q9)</f>
        <v/>
      </c>
      <c r="K9" s="21" t="str">
        <f>IF(ISBLANK(Investitionsplan!R9),"",Investitionsplan!R9)</f>
        <v/>
      </c>
      <c r="L9" s="21" t="str">
        <f>IF(ISBLANK(Investitionsplan!S9),"",Investitionsplan!S9)</f>
        <v/>
      </c>
      <c r="M9" s="21" t="str">
        <f>IF(ISBLANK(Investitionsplan!T9),"",Investitionsplan!T9)</f>
        <v/>
      </c>
      <c r="N9" s="21" t="str">
        <f>IF(ISBLANK(Investitionsplan!U9),"",Investitionsplan!U9)</f>
        <v/>
      </c>
    </row>
    <row r="10" spans="1:14" x14ac:dyDescent="0.25">
      <c r="A10" s="30" t="str">
        <f>IF(ISBLANK(Investitionsplan!B10),"",Investitionsplan!B10)</f>
        <v/>
      </c>
      <c r="B10" s="10" t="str">
        <f>IF(ISBLANK(Investitionsplan!E10),"",Investitionsplan!E10)</f>
        <v/>
      </c>
      <c r="C10" s="73" t="str">
        <f>IF(ISBLANK(Investitionsplan!I10),"",Investitionsplan!I10)</f>
        <v/>
      </c>
      <c r="D10" s="21" t="str">
        <f>IF(ISBLANK(Investitionsplan!K10),"",Investitionsplan!K10)</f>
        <v/>
      </c>
      <c r="E10" s="21" t="str">
        <f>IF(ISBLANK(Investitionsplan!L10),"",Investitionsplan!L10)</f>
        <v/>
      </c>
      <c r="F10" s="21" t="str">
        <f>IF(ISBLANK(Investitionsplan!M10),"",Investitionsplan!M10)</f>
        <v/>
      </c>
      <c r="G10" s="21" t="str">
        <f>IF(ISBLANK(Investitionsplan!N10),"",Investitionsplan!N10)</f>
        <v/>
      </c>
      <c r="H10" s="21" t="str">
        <f>IF(ISBLANK(Investitionsplan!O10),"",Investitionsplan!O10)</f>
        <v/>
      </c>
      <c r="I10" s="21" t="str">
        <f>IF(ISBLANK(Investitionsplan!P10),"",Investitionsplan!P10)</f>
        <v/>
      </c>
      <c r="J10" s="21" t="str">
        <f>IF(ISBLANK(Investitionsplan!Q10),"",Investitionsplan!Q10)</f>
        <v/>
      </c>
      <c r="K10" s="21" t="str">
        <f>IF(ISBLANK(Investitionsplan!R10),"",Investitionsplan!R10)</f>
        <v/>
      </c>
      <c r="L10" s="21" t="str">
        <f>IF(ISBLANK(Investitionsplan!S10),"",Investitionsplan!S10)</f>
        <v/>
      </c>
      <c r="M10" s="21" t="str">
        <f>IF(ISBLANK(Investitionsplan!T10),"",Investitionsplan!T10)</f>
        <v/>
      </c>
      <c r="N10" s="21" t="str">
        <f>IF(ISBLANK(Investitionsplan!U10),"",Investitionsplan!U10)</f>
        <v/>
      </c>
    </row>
    <row r="11" spans="1:14" x14ac:dyDescent="0.25">
      <c r="A11" s="30" t="str">
        <f>IF(ISBLANK(Investitionsplan!B11),"",Investitionsplan!B11)</f>
        <v/>
      </c>
      <c r="B11" s="10" t="str">
        <f>IF(ISBLANK(Investitionsplan!E11),"",Investitionsplan!E11)</f>
        <v/>
      </c>
      <c r="C11" s="73" t="str">
        <f>IF(ISBLANK(Investitionsplan!I11),"",Investitionsplan!I11)</f>
        <v/>
      </c>
      <c r="D11" s="21" t="str">
        <f>IF(ISBLANK(Investitionsplan!K11),"",Investitionsplan!K11)</f>
        <v/>
      </c>
      <c r="E11" s="21" t="str">
        <f>IF(ISBLANK(Investitionsplan!L11),"",Investitionsplan!L11)</f>
        <v/>
      </c>
      <c r="F11" s="21" t="str">
        <f>IF(ISBLANK(Investitionsplan!M11),"",Investitionsplan!M11)</f>
        <v/>
      </c>
      <c r="G11" s="21" t="str">
        <f>IF(ISBLANK(Investitionsplan!N11),"",Investitionsplan!N11)</f>
        <v/>
      </c>
      <c r="H11" s="21" t="str">
        <f>IF(ISBLANK(Investitionsplan!O11),"",Investitionsplan!O11)</f>
        <v/>
      </c>
      <c r="I11" s="21" t="str">
        <f>IF(ISBLANK(Investitionsplan!P11),"",Investitionsplan!P11)</f>
        <v/>
      </c>
      <c r="J11" s="21" t="str">
        <f>IF(ISBLANK(Investitionsplan!Q11),"",Investitionsplan!Q11)</f>
        <v/>
      </c>
      <c r="K11" s="21" t="str">
        <f>IF(ISBLANK(Investitionsplan!R11),"",Investitionsplan!R11)</f>
        <v/>
      </c>
      <c r="L11" s="21" t="str">
        <f>IF(ISBLANK(Investitionsplan!S11),"",Investitionsplan!S11)</f>
        <v/>
      </c>
      <c r="M11" s="21" t="str">
        <f>IF(ISBLANK(Investitionsplan!T11),"",Investitionsplan!T11)</f>
        <v/>
      </c>
      <c r="N11" s="21" t="str">
        <f>IF(ISBLANK(Investitionsplan!U11),"",Investitionsplan!U11)</f>
        <v/>
      </c>
    </row>
    <row r="12" spans="1:14" x14ac:dyDescent="0.25">
      <c r="A12" s="30" t="str">
        <f>IF(ISBLANK(Investitionsplan!B12),"",Investitionsplan!B12)</f>
        <v/>
      </c>
      <c r="B12" s="10" t="str">
        <f>IF(ISBLANK(Investitionsplan!E12),"",Investitionsplan!E12)</f>
        <v/>
      </c>
      <c r="C12" s="73" t="str">
        <f>IF(ISBLANK(Investitionsplan!I12),"",Investitionsplan!I12)</f>
        <v/>
      </c>
      <c r="D12" s="21" t="str">
        <f>IF(ISBLANK(Investitionsplan!K12),"",Investitionsplan!K12)</f>
        <v/>
      </c>
      <c r="E12" s="21" t="str">
        <f>IF(ISBLANK(Investitionsplan!L12),"",Investitionsplan!L12)</f>
        <v/>
      </c>
      <c r="F12" s="21" t="str">
        <f>IF(ISBLANK(Investitionsplan!M12),"",Investitionsplan!M12)</f>
        <v/>
      </c>
      <c r="G12" s="21" t="str">
        <f>IF(ISBLANK(Investitionsplan!N12),"",Investitionsplan!N12)</f>
        <v/>
      </c>
      <c r="H12" s="21" t="str">
        <f>IF(ISBLANK(Investitionsplan!O12),"",Investitionsplan!O12)</f>
        <v/>
      </c>
      <c r="I12" s="21" t="str">
        <f>IF(ISBLANK(Investitionsplan!P12),"",Investitionsplan!P12)</f>
        <v/>
      </c>
      <c r="J12" s="21" t="str">
        <f>IF(ISBLANK(Investitionsplan!Q12),"",Investitionsplan!Q12)</f>
        <v/>
      </c>
      <c r="K12" s="21" t="str">
        <f>IF(ISBLANK(Investitionsplan!R12),"",Investitionsplan!R12)</f>
        <v/>
      </c>
      <c r="L12" s="21" t="str">
        <f>IF(ISBLANK(Investitionsplan!S12),"",Investitionsplan!S12)</f>
        <v/>
      </c>
      <c r="M12" s="21" t="str">
        <f>IF(ISBLANK(Investitionsplan!T12),"",Investitionsplan!T12)</f>
        <v/>
      </c>
      <c r="N12" s="21" t="str">
        <f>IF(ISBLANK(Investitionsplan!U12),"",Investitionsplan!U12)</f>
        <v/>
      </c>
    </row>
    <row r="13" spans="1:14" x14ac:dyDescent="0.25">
      <c r="A13" s="30" t="str">
        <f>IF(ISBLANK(Investitionsplan!B13),"",Investitionsplan!B13)</f>
        <v/>
      </c>
      <c r="B13" s="10" t="str">
        <f>IF(ISBLANK(Investitionsplan!E13),"",Investitionsplan!E13)</f>
        <v/>
      </c>
      <c r="C13" s="73" t="str">
        <f>IF(ISBLANK(Investitionsplan!I13),"",Investitionsplan!I13)</f>
        <v/>
      </c>
      <c r="D13" s="21" t="str">
        <f>IF(ISBLANK(Investitionsplan!K13),"",Investitionsplan!K13)</f>
        <v/>
      </c>
      <c r="E13" s="21" t="str">
        <f>IF(ISBLANK(Investitionsplan!L13),"",Investitionsplan!L13)</f>
        <v/>
      </c>
      <c r="F13" s="21" t="str">
        <f>IF(ISBLANK(Investitionsplan!M13),"",Investitionsplan!M13)</f>
        <v/>
      </c>
      <c r="G13" s="21" t="str">
        <f>IF(ISBLANK(Investitionsplan!N13),"",Investitionsplan!N13)</f>
        <v/>
      </c>
      <c r="H13" s="21" t="str">
        <f>IF(ISBLANK(Investitionsplan!O13),"",Investitionsplan!O13)</f>
        <v/>
      </c>
      <c r="I13" s="21" t="str">
        <f>IF(ISBLANK(Investitionsplan!P13),"",Investitionsplan!P13)</f>
        <v/>
      </c>
      <c r="J13" s="21" t="str">
        <f>IF(ISBLANK(Investitionsplan!Q13),"",Investitionsplan!Q13)</f>
        <v/>
      </c>
      <c r="K13" s="21" t="str">
        <f>IF(ISBLANK(Investitionsplan!R13),"",Investitionsplan!R13)</f>
        <v/>
      </c>
      <c r="L13" s="21" t="str">
        <f>IF(ISBLANK(Investitionsplan!S13),"",Investitionsplan!S13)</f>
        <v/>
      </c>
      <c r="M13" s="21" t="str">
        <f>IF(ISBLANK(Investitionsplan!T13),"",Investitionsplan!T13)</f>
        <v/>
      </c>
      <c r="N13" s="21" t="str">
        <f>IF(ISBLANK(Investitionsplan!U13),"",Investitionsplan!U13)</f>
        <v/>
      </c>
    </row>
    <row r="14" spans="1:14" x14ac:dyDescent="0.25">
      <c r="A14" s="30" t="str">
        <f>IF(ISBLANK(Investitionsplan!B14),"",Investitionsplan!B14)</f>
        <v/>
      </c>
      <c r="B14" s="10" t="str">
        <f>IF(ISBLANK(Investitionsplan!E14),"",Investitionsplan!E14)</f>
        <v/>
      </c>
      <c r="C14" s="73" t="str">
        <f>IF(ISBLANK(Investitionsplan!I14),"",Investitionsplan!I14)</f>
        <v/>
      </c>
      <c r="D14" s="21" t="str">
        <f>IF(ISBLANK(Investitionsplan!K14),"",Investitionsplan!K14)</f>
        <v/>
      </c>
      <c r="E14" s="21" t="str">
        <f>IF(ISBLANK(Investitionsplan!L14),"",Investitionsplan!L14)</f>
        <v/>
      </c>
      <c r="F14" s="21" t="str">
        <f>IF(ISBLANK(Investitionsplan!M14),"",Investitionsplan!M14)</f>
        <v/>
      </c>
      <c r="G14" s="21" t="str">
        <f>IF(ISBLANK(Investitionsplan!N14),"",Investitionsplan!N14)</f>
        <v/>
      </c>
      <c r="H14" s="21" t="str">
        <f>IF(ISBLANK(Investitionsplan!O14),"",Investitionsplan!O14)</f>
        <v/>
      </c>
      <c r="I14" s="21" t="str">
        <f>IF(ISBLANK(Investitionsplan!P14),"",Investitionsplan!P14)</f>
        <v/>
      </c>
      <c r="J14" s="21" t="str">
        <f>IF(ISBLANK(Investitionsplan!Q14),"",Investitionsplan!Q14)</f>
        <v/>
      </c>
      <c r="K14" s="21" t="str">
        <f>IF(ISBLANK(Investitionsplan!R14),"",Investitionsplan!R14)</f>
        <v/>
      </c>
      <c r="L14" s="21" t="str">
        <f>IF(ISBLANK(Investitionsplan!S14),"",Investitionsplan!S14)</f>
        <v/>
      </c>
      <c r="M14" s="21" t="str">
        <f>IF(ISBLANK(Investitionsplan!T14),"",Investitionsplan!T14)</f>
        <v/>
      </c>
      <c r="N14" s="21" t="str">
        <f>IF(ISBLANK(Investitionsplan!U14),"",Investitionsplan!U14)</f>
        <v/>
      </c>
    </row>
    <row r="15" spans="1:14" x14ac:dyDescent="0.25">
      <c r="A15" s="30" t="str">
        <f>IF(ISBLANK(Investitionsplan!B15),"",Investitionsplan!B15)</f>
        <v/>
      </c>
      <c r="B15" s="10" t="str">
        <f>IF(ISBLANK(Investitionsplan!E15),"",Investitionsplan!E15)</f>
        <v/>
      </c>
      <c r="C15" s="73" t="str">
        <f>IF(ISBLANK(Investitionsplan!I15),"",Investitionsplan!I15)</f>
        <v/>
      </c>
      <c r="D15" s="21" t="str">
        <f>IF(ISBLANK(Investitionsplan!K15),"",Investitionsplan!K15)</f>
        <v/>
      </c>
      <c r="E15" s="21" t="str">
        <f>IF(ISBLANK(Investitionsplan!L15),"",Investitionsplan!L15)</f>
        <v/>
      </c>
      <c r="F15" s="21" t="str">
        <f>IF(ISBLANK(Investitionsplan!M15),"",Investitionsplan!M15)</f>
        <v/>
      </c>
      <c r="G15" s="21" t="str">
        <f>IF(ISBLANK(Investitionsplan!N15),"",Investitionsplan!N15)</f>
        <v/>
      </c>
      <c r="H15" s="21" t="str">
        <f>IF(ISBLANK(Investitionsplan!O15),"",Investitionsplan!O15)</f>
        <v/>
      </c>
      <c r="I15" s="21" t="str">
        <f>IF(ISBLANK(Investitionsplan!P15),"",Investitionsplan!P15)</f>
        <v/>
      </c>
      <c r="J15" s="21" t="str">
        <f>IF(ISBLANK(Investitionsplan!Q15),"",Investitionsplan!Q15)</f>
        <v/>
      </c>
      <c r="K15" s="21" t="str">
        <f>IF(ISBLANK(Investitionsplan!R15),"",Investitionsplan!R15)</f>
        <v/>
      </c>
      <c r="L15" s="21" t="str">
        <f>IF(ISBLANK(Investitionsplan!S15),"",Investitionsplan!S15)</f>
        <v/>
      </c>
      <c r="M15" s="21" t="str">
        <f>IF(ISBLANK(Investitionsplan!T15),"",Investitionsplan!T15)</f>
        <v/>
      </c>
      <c r="N15" s="21" t="str">
        <f>IF(ISBLANK(Investitionsplan!U15),"",Investitionsplan!U15)</f>
        <v/>
      </c>
    </row>
    <row r="16" spans="1:14" x14ac:dyDescent="0.25">
      <c r="A16" s="30" t="str">
        <f>IF(ISBLANK(Investitionsplan!B16),"",Investitionsplan!B16)</f>
        <v/>
      </c>
      <c r="B16" s="10" t="str">
        <f>IF(ISBLANK(Investitionsplan!E16),"",Investitionsplan!E16)</f>
        <v/>
      </c>
      <c r="C16" s="73" t="str">
        <f>IF(ISBLANK(Investitionsplan!I16),"",Investitionsplan!I16)</f>
        <v/>
      </c>
      <c r="D16" s="21" t="str">
        <f>IF(ISBLANK(Investitionsplan!K16),"",Investitionsplan!K16)</f>
        <v/>
      </c>
      <c r="E16" s="21" t="str">
        <f>IF(ISBLANK(Investitionsplan!L16),"",Investitionsplan!L16)</f>
        <v/>
      </c>
      <c r="F16" s="21" t="str">
        <f>IF(ISBLANK(Investitionsplan!M16),"",Investitionsplan!M16)</f>
        <v/>
      </c>
      <c r="G16" s="21" t="str">
        <f>IF(ISBLANK(Investitionsplan!N16),"",Investitionsplan!N16)</f>
        <v/>
      </c>
      <c r="H16" s="21" t="str">
        <f>IF(ISBLANK(Investitionsplan!O16),"",Investitionsplan!O16)</f>
        <v/>
      </c>
      <c r="I16" s="21" t="str">
        <f>IF(ISBLANK(Investitionsplan!P16),"",Investitionsplan!P16)</f>
        <v/>
      </c>
      <c r="J16" s="21" t="str">
        <f>IF(ISBLANK(Investitionsplan!Q16),"",Investitionsplan!Q16)</f>
        <v/>
      </c>
      <c r="K16" s="21" t="str">
        <f>IF(ISBLANK(Investitionsplan!R16),"",Investitionsplan!R16)</f>
        <v/>
      </c>
      <c r="L16" s="21" t="str">
        <f>IF(ISBLANK(Investitionsplan!S16),"",Investitionsplan!S16)</f>
        <v/>
      </c>
      <c r="M16" s="21" t="str">
        <f>IF(ISBLANK(Investitionsplan!T16),"",Investitionsplan!T16)</f>
        <v/>
      </c>
      <c r="N16" s="21" t="str">
        <f>IF(ISBLANK(Investitionsplan!U16),"",Investitionsplan!U16)</f>
        <v/>
      </c>
    </row>
    <row r="17" spans="1:14" x14ac:dyDescent="0.25">
      <c r="A17" s="30" t="str">
        <f>IF(ISBLANK(Investitionsplan!B17),"",Investitionsplan!B17)</f>
        <v/>
      </c>
      <c r="B17" s="10" t="str">
        <f>IF(ISBLANK(Investitionsplan!E17),"",Investitionsplan!E17)</f>
        <v/>
      </c>
      <c r="C17" s="73" t="str">
        <f>IF(ISBLANK(Investitionsplan!I17),"",Investitionsplan!I17)</f>
        <v/>
      </c>
      <c r="D17" s="21" t="str">
        <f>IF(ISBLANK(Investitionsplan!K17),"",Investitionsplan!K17)</f>
        <v/>
      </c>
      <c r="E17" s="21" t="str">
        <f>IF(ISBLANK(Investitionsplan!L17),"",Investitionsplan!L17)</f>
        <v/>
      </c>
      <c r="F17" s="21" t="str">
        <f>IF(ISBLANK(Investitionsplan!M17),"",Investitionsplan!M17)</f>
        <v/>
      </c>
      <c r="G17" s="21" t="str">
        <f>IF(ISBLANK(Investitionsplan!N17),"",Investitionsplan!N17)</f>
        <v/>
      </c>
      <c r="H17" s="21" t="str">
        <f>IF(ISBLANK(Investitionsplan!O17),"",Investitionsplan!O17)</f>
        <v/>
      </c>
      <c r="I17" s="21" t="str">
        <f>IF(ISBLANK(Investitionsplan!P17),"",Investitionsplan!P17)</f>
        <v/>
      </c>
      <c r="J17" s="21" t="str">
        <f>IF(ISBLANK(Investitionsplan!Q17),"",Investitionsplan!Q17)</f>
        <v/>
      </c>
      <c r="K17" s="21" t="str">
        <f>IF(ISBLANK(Investitionsplan!R17),"",Investitionsplan!R17)</f>
        <v/>
      </c>
      <c r="L17" s="21" t="str">
        <f>IF(ISBLANK(Investitionsplan!S17),"",Investitionsplan!S17)</f>
        <v/>
      </c>
      <c r="M17" s="21" t="str">
        <f>IF(ISBLANK(Investitionsplan!T17),"",Investitionsplan!T17)</f>
        <v/>
      </c>
      <c r="N17" s="21" t="str">
        <f>IF(ISBLANK(Investitionsplan!U17),"",Investitionsplan!U17)</f>
        <v/>
      </c>
    </row>
    <row r="18" spans="1:14" x14ac:dyDescent="0.25">
      <c r="A18" s="30" t="str">
        <f>IF(ISBLANK(Investitionsplan!B18),"",Investitionsplan!B18)</f>
        <v/>
      </c>
      <c r="B18" s="10" t="str">
        <f>IF(ISBLANK(Investitionsplan!E18),"",Investitionsplan!E18)</f>
        <v/>
      </c>
      <c r="C18" s="73" t="str">
        <f>IF(ISBLANK(Investitionsplan!I18),"",Investitionsplan!I18)</f>
        <v/>
      </c>
      <c r="D18" s="21" t="str">
        <f>IF(ISBLANK(Investitionsplan!K18),"",Investitionsplan!K18)</f>
        <v/>
      </c>
      <c r="E18" s="21" t="str">
        <f>IF(ISBLANK(Investitionsplan!L18),"",Investitionsplan!L18)</f>
        <v/>
      </c>
      <c r="F18" s="21" t="str">
        <f>IF(ISBLANK(Investitionsplan!M18),"",Investitionsplan!M18)</f>
        <v/>
      </c>
      <c r="G18" s="21" t="str">
        <f>IF(ISBLANK(Investitionsplan!N18),"",Investitionsplan!N18)</f>
        <v/>
      </c>
      <c r="H18" s="21" t="str">
        <f>IF(ISBLANK(Investitionsplan!O18),"",Investitionsplan!O18)</f>
        <v/>
      </c>
      <c r="I18" s="21" t="str">
        <f>IF(ISBLANK(Investitionsplan!P18),"",Investitionsplan!P18)</f>
        <v/>
      </c>
      <c r="J18" s="21" t="str">
        <f>IF(ISBLANK(Investitionsplan!Q18),"",Investitionsplan!Q18)</f>
        <v/>
      </c>
      <c r="K18" s="21" t="str">
        <f>IF(ISBLANK(Investitionsplan!R18),"",Investitionsplan!R18)</f>
        <v/>
      </c>
      <c r="L18" s="21" t="str">
        <f>IF(ISBLANK(Investitionsplan!S18),"",Investitionsplan!S18)</f>
        <v/>
      </c>
      <c r="M18" s="21" t="str">
        <f>IF(ISBLANK(Investitionsplan!T18),"",Investitionsplan!T18)</f>
        <v/>
      </c>
      <c r="N18" s="21" t="str">
        <f>IF(ISBLANK(Investitionsplan!U18),"",Investitionsplan!U18)</f>
        <v/>
      </c>
    </row>
    <row r="19" spans="1:14" x14ac:dyDescent="0.25">
      <c r="A19" s="30" t="str">
        <f>IF(ISBLANK(Investitionsplan!B19),"",Investitionsplan!B19)</f>
        <v/>
      </c>
      <c r="B19" s="10" t="str">
        <f>IF(ISBLANK(Investitionsplan!E19),"",Investitionsplan!E19)</f>
        <v/>
      </c>
      <c r="C19" s="73" t="str">
        <f>IF(ISBLANK(Investitionsplan!I19),"",Investitionsplan!I19)</f>
        <v/>
      </c>
      <c r="D19" s="21" t="str">
        <f>IF(ISBLANK(Investitionsplan!K19),"",Investitionsplan!K19)</f>
        <v/>
      </c>
      <c r="E19" s="21" t="str">
        <f>IF(ISBLANK(Investitionsplan!L19),"",Investitionsplan!L19)</f>
        <v/>
      </c>
      <c r="F19" s="21" t="str">
        <f>IF(ISBLANK(Investitionsplan!M19),"",Investitionsplan!M19)</f>
        <v/>
      </c>
      <c r="G19" s="21" t="str">
        <f>IF(ISBLANK(Investitionsplan!N19),"",Investitionsplan!N19)</f>
        <v/>
      </c>
      <c r="H19" s="21" t="str">
        <f>IF(ISBLANK(Investitionsplan!O19),"",Investitionsplan!O19)</f>
        <v/>
      </c>
      <c r="I19" s="21" t="str">
        <f>IF(ISBLANK(Investitionsplan!P19),"",Investitionsplan!P19)</f>
        <v/>
      </c>
      <c r="J19" s="21" t="str">
        <f>IF(ISBLANK(Investitionsplan!Q19),"",Investitionsplan!Q19)</f>
        <v/>
      </c>
      <c r="K19" s="21" t="str">
        <f>IF(ISBLANK(Investitionsplan!R19),"",Investitionsplan!R19)</f>
        <v/>
      </c>
      <c r="L19" s="21" t="str">
        <f>IF(ISBLANK(Investitionsplan!S19),"",Investitionsplan!S19)</f>
        <v/>
      </c>
      <c r="M19" s="21" t="str">
        <f>IF(ISBLANK(Investitionsplan!T19),"",Investitionsplan!T19)</f>
        <v/>
      </c>
      <c r="N19" s="21" t="str">
        <f>IF(ISBLANK(Investitionsplan!U19),"",Investitionsplan!U19)</f>
        <v/>
      </c>
    </row>
    <row r="20" spans="1:14" x14ac:dyDescent="0.25">
      <c r="A20" s="30" t="str">
        <f>IF(ISBLANK(Investitionsplan!B20),"",Investitionsplan!B20)</f>
        <v/>
      </c>
      <c r="B20" s="10" t="str">
        <f>IF(ISBLANK(Investitionsplan!E20),"",Investitionsplan!E20)</f>
        <v/>
      </c>
      <c r="C20" s="73" t="str">
        <f>IF(ISBLANK(Investitionsplan!I20),"",Investitionsplan!I20)</f>
        <v/>
      </c>
      <c r="D20" s="21" t="str">
        <f>IF(ISBLANK(Investitionsplan!K20),"",Investitionsplan!K20)</f>
        <v/>
      </c>
      <c r="E20" s="21" t="str">
        <f>IF(ISBLANK(Investitionsplan!L20),"",Investitionsplan!L20)</f>
        <v/>
      </c>
      <c r="F20" s="21" t="str">
        <f>IF(ISBLANK(Investitionsplan!M20),"",Investitionsplan!M20)</f>
        <v/>
      </c>
      <c r="G20" s="21" t="str">
        <f>IF(ISBLANK(Investitionsplan!N20),"",Investitionsplan!N20)</f>
        <v/>
      </c>
      <c r="H20" s="21" t="str">
        <f>IF(ISBLANK(Investitionsplan!O20),"",Investitionsplan!O20)</f>
        <v/>
      </c>
      <c r="I20" s="21" t="str">
        <f>IF(ISBLANK(Investitionsplan!P20),"",Investitionsplan!P20)</f>
        <v/>
      </c>
      <c r="J20" s="21" t="str">
        <f>IF(ISBLANK(Investitionsplan!Q20),"",Investitionsplan!Q20)</f>
        <v/>
      </c>
      <c r="K20" s="21" t="str">
        <f>IF(ISBLANK(Investitionsplan!R20),"",Investitionsplan!R20)</f>
        <v/>
      </c>
      <c r="L20" s="21" t="str">
        <f>IF(ISBLANK(Investitionsplan!S20),"",Investitionsplan!S20)</f>
        <v/>
      </c>
      <c r="M20" s="21" t="str">
        <f>IF(ISBLANK(Investitionsplan!T20),"",Investitionsplan!T20)</f>
        <v/>
      </c>
      <c r="N20" s="21" t="str">
        <f>IF(ISBLANK(Investitionsplan!U20),"",Investitionsplan!U20)</f>
        <v/>
      </c>
    </row>
    <row r="21" spans="1:14" x14ac:dyDescent="0.25">
      <c r="A21" s="30" t="str">
        <f>IF(ISBLANK(Investitionsplan!B21),"",Investitionsplan!B21)</f>
        <v/>
      </c>
      <c r="B21" s="10" t="str">
        <f>IF(ISBLANK(Investitionsplan!E21),"",Investitionsplan!E21)</f>
        <v/>
      </c>
      <c r="C21" s="73" t="str">
        <f>IF(ISBLANK(Investitionsplan!I21),"",Investitionsplan!I21)</f>
        <v/>
      </c>
      <c r="D21" s="21" t="str">
        <f>IF(ISBLANK(Investitionsplan!K21),"",Investitionsplan!K21)</f>
        <v/>
      </c>
      <c r="E21" s="21" t="str">
        <f>IF(ISBLANK(Investitionsplan!L21),"",Investitionsplan!L21)</f>
        <v/>
      </c>
      <c r="F21" s="21" t="str">
        <f>IF(ISBLANK(Investitionsplan!M21),"",Investitionsplan!M21)</f>
        <v/>
      </c>
      <c r="G21" s="21" t="str">
        <f>IF(ISBLANK(Investitionsplan!N21),"",Investitionsplan!N21)</f>
        <v/>
      </c>
      <c r="H21" s="21" t="str">
        <f>IF(ISBLANK(Investitionsplan!O21),"",Investitionsplan!O21)</f>
        <v/>
      </c>
      <c r="I21" s="21" t="str">
        <f>IF(ISBLANK(Investitionsplan!P21),"",Investitionsplan!P21)</f>
        <v/>
      </c>
      <c r="J21" s="21" t="str">
        <f>IF(ISBLANK(Investitionsplan!Q21),"",Investitionsplan!Q21)</f>
        <v/>
      </c>
      <c r="K21" s="21" t="str">
        <f>IF(ISBLANK(Investitionsplan!R21),"",Investitionsplan!R21)</f>
        <v/>
      </c>
      <c r="L21" s="21" t="str">
        <f>IF(ISBLANK(Investitionsplan!S21),"",Investitionsplan!S21)</f>
        <v/>
      </c>
      <c r="M21" s="21" t="str">
        <f>IF(ISBLANK(Investitionsplan!T21),"",Investitionsplan!T21)</f>
        <v/>
      </c>
      <c r="N21" s="21" t="str">
        <f>IF(ISBLANK(Investitionsplan!U21),"",Investitionsplan!U21)</f>
        <v/>
      </c>
    </row>
    <row r="22" spans="1:14" x14ac:dyDescent="0.25">
      <c r="A22" s="30" t="str">
        <f>IF(ISBLANK(Investitionsplan!B22),"",Investitionsplan!B22)</f>
        <v/>
      </c>
      <c r="B22" s="10" t="str">
        <f>IF(ISBLANK(Investitionsplan!E22),"",Investitionsplan!E22)</f>
        <v/>
      </c>
      <c r="C22" s="73" t="str">
        <f>IF(ISBLANK(Investitionsplan!I22),"",Investitionsplan!I22)</f>
        <v/>
      </c>
      <c r="D22" s="21" t="str">
        <f>IF(ISBLANK(Investitionsplan!K22),"",Investitionsplan!K22)</f>
        <v/>
      </c>
      <c r="E22" s="21" t="str">
        <f>IF(ISBLANK(Investitionsplan!L22),"",Investitionsplan!L22)</f>
        <v/>
      </c>
      <c r="F22" s="21" t="str">
        <f>IF(ISBLANK(Investitionsplan!M22),"",Investitionsplan!M22)</f>
        <v/>
      </c>
      <c r="G22" s="21" t="str">
        <f>IF(ISBLANK(Investitionsplan!N22),"",Investitionsplan!N22)</f>
        <v/>
      </c>
      <c r="H22" s="21" t="str">
        <f>IF(ISBLANK(Investitionsplan!O22),"",Investitionsplan!O22)</f>
        <v/>
      </c>
      <c r="I22" s="21" t="str">
        <f>IF(ISBLANK(Investitionsplan!P22),"",Investitionsplan!P22)</f>
        <v/>
      </c>
      <c r="J22" s="21" t="str">
        <f>IF(ISBLANK(Investitionsplan!Q22),"",Investitionsplan!Q22)</f>
        <v/>
      </c>
      <c r="K22" s="21" t="str">
        <f>IF(ISBLANK(Investitionsplan!R22),"",Investitionsplan!R22)</f>
        <v/>
      </c>
      <c r="L22" s="21" t="str">
        <f>IF(ISBLANK(Investitionsplan!S22),"",Investitionsplan!S22)</f>
        <v/>
      </c>
      <c r="M22" s="21" t="str">
        <f>IF(ISBLANK(Investitionsplan!T22),"",Investitionsplan!T22)</f>
        <v/>
      </c>
      <c r="N22" s="21" t="str">
        <f>IF(ISBLANK(Investitionsplan!U22),"",Investitionsplan!U22)</f>
        <v/>
      </c>
    </row>
    <row r="23" spans="1:14" x14ac:dyDescent="0.25">
      <c r="A23" s="30" t="str">
        <f>IF(ISBLANK(Investitionsplan!B23),"",Investitionsplan!B23)</f>
        <v/>
      </c>
      <c r="B23" s="10" t="str">
        <f>IF(ISBLANK(Investitionsplan!E23),"",Investitionsplan!E23)</f>
        <v/>
      </c>
      <c r="C23" s="73" t="str">
        <f>IF(ISBLANK(Investitionsplan!I23),"",Investitionsplan!I23)</f>
        <v/>
      </c>
      <c r="D23" s="21" t="str">
        <f>IF(ISBLANK(Investitionsplan!K23),"",Investitionsplan!K23)</f>
        <v/>
      </c>
      <c r="E23" s="21" t="str">
        <f>IF(ISBLANK(Investitionsplan!L23),"",Investitionsplan!L23)</f>
        <v/>
      </c>
      <c r="F23" s="21" t="str">
        <f>IF(ISBLANK(Investitionsplan!M23),"",Investitionsplan!M23)</f>
        <v/>
      </c>
      <c r="G23" s="21" t="str">
        <f>IF(ISBLANK(Investitionsplan!N23),"",Investitionsplan!N23)</f>
        <v/>
      </c>
      <c r="H23" s="21" t="str">
        <f>IF(ISBLANK(Investitionsplan!O23),"",Investitionsplan!O23)</f>
        <v/>
      </c>
      <c r="I23" s="21" t="str">
        <f>IF(ISBLANK(Investitionsplan!P23),"",Investitionsplan!P23)</f>
        <v/>
      </c>
      <c r="J23" s="21" t="str">
        <f>IF(ISBLANK(Investitionsplan!Q23),"",Investitionsplan!Q23)</f>
        <v/>
      </c>
      <c r="K23" s="21" t="str">
        <f>IF(ISBLANK(Investitionsplan!R23),"",Investitionsplan!R23)</f>
        <v/>
      </c>
      <c r="L23" s="21" t="str">
        <f>IF(ISBLANK(Investitionsplan!S23),"",Investitionsplan!S23)</f>
        <v/>
      </c>
      <c r="M23" s="21" t="str">
        <f>IF(ISBLANK(Investitionsplan!T23),"",Investitionsplan!T23)</f>
        <v/>
      </c>
      <c r="N23" s="21" t="str">
        <f>IF(ISBLANK(Investitionsplan!U23),"",Investitionsplan!U23)</f>
        <v/>
      </c>
    </row>
    <row r="24" spans="1:14" x14ac:dyDescent="0.25">
      <c r="A24" s="30" t="str">
        <f>IF(ISBLANK(Investitionsplan!B24),"",Investitionsplan!B24)</f>
        <v/>
      </c>
      <c r="B24" s="10" t="str">
        <f>IF(ISBLANK(Investitionsplan!E24),"",Investitionsplan!E24)</f>
        <v/>
      </c>
      <c r="C24" s="73" t="str">
        <f>IF(ISBLANK(Investitionsplan!I24),"",Investitionsplan!I24)</f>
        <v/>
      </c>
      <c r="D24" s="21" t="str">
        <f>IF(ISBLANK(Investitionsplan!K24),"",Investitionsplan!K24)</f>
        <v/>
      </c>
      <c r="E24" s="21" t="str">
        <f>IF(ISBLANK(Investitionsplan!L24),"",Investitionsplan!L24)</f>
        <v/>
      </c>
      <c r="F24" s="21" t="str">
        <f>IF(ISBLANK(Investitionsplan!M24),"",Investitionsplan!M24)</f>
        <v/>
      </c>
      <c r="G24" s="21" t="str">
        <f>IF(ISBLANK(Investitionsplan!N24),"",Investitionsplan!N24)</f>
        <v/>
      </c>
      <c r="H24" s="21" t="str">
        <f>IF(ISBLANK(Investitionsplan!O24),"",Investitionsplan!O24)</f>
        <v/>
      </c>
      <c r="I24" s="21" t="str">
        <f>IF(ISBLANK(Investitionsplan!P24),"",Investitionsplan!P24)</f>
        <v/>
      </c>
      <c r="J24" s="21" t="str">
        <f>IF(ISBLANK(Investitionsplan!Q24),"",Investitionsplan!Q24)</f>
        <v/>
      </c>
      <c r="K24" s="21" t="str">
        <f>IF(ISBLANK(Investitionsplan!R24),"",Investitionsplan!R24)</f>
        <v/>
      </c>
      <c r="L24" s="21" t="str">
        <f>IF(ISBLANK(Investitionsplan!S24),"",Investitionsplan!S24)</f>
        <v/>
      </c>
      <c r="M24" s="21" t="str">
        <f>IF(ISBLANK(Investitionsplan!T24),"",Investitionsplan!T24)</f>
        <v/>
      </c>
      <c r="N24" s="21" t="str">
        <f>IF(ISBLANK(Investitionsplan!U24),"",Investitionsplan!U24)</f>
        <v/>
      </c>
    </row>
    <row r="25" spans="1:14" x14ac:dyDescent="0.25">
      <c r="A25" s="30" t="str">
        <f>IF(ISBLANK(Investitionsplan!B25),"",Investitionsplan!B25)</f>
        <v/>
      </c>
      <c r="B25" s="10" t="str">
        <f>IF(ISBLANK(Investitionsplan!E25),"",Investitionsplan!E25)</f>
        <v/>
      </c>
      <c r="C25" s="73" t="str">
        <f>IF(ISBLANK(Investitionsplan!I25),"",Investitionsplan!I25)</f>
        <v/>
      </c>
      <c r="D25" s="21" t="str">
        <f>IF(ISBLANK(Investitionsplan!K25),"",Investitionsplan!K25)</f>
        <v/>
      </c>
      <c r="E25" s="21" t="str">
        <f>IF(ISBLANK(Investitionsplan!L25),"",Investitionsplan!L25)</f>
        <v/>
      </c>
      <c r="F25" s="21" t="str">
        <f>IF(ISBLANK(Investitionsplan!M25),"",Investitionsplan!M25)</f>
        <v/>
      </c>
      <c r="G25" s="21" t="str">
        <f>IF(ISBLANK(Investitionsplan!N25),"",Investitionsplan!N25)</f>
        <v/>
      </c>
      <c r="H25" s="21" t="str">
        <f>IF(ISBLANK(Investitionsplan!O25),"",Investitionsplan!O25)</f>
        <v/>
      </c>
      <c r="I25" s="21" t="str">
        <f>IF(ISBLANK(Investitionsplan!P25),"",Investitionsplan!P25)</f>
        <v/>
      </c>
      <c r="J25" s="21" t="str">
        <f>IF(ISBLANK(Investitionsplan!Q25),"",Investitionsplan!Q25)</f>
        <v/>
      </c>
      <c r="K25" s="21" t="str">
        <f>IF(ISBLANK(Investitionsplan!R25),"",Investitionsplan!R25)</f>
        <v/>
      </c>
      <c r="L25" s="21" t="str">
        <f>IF(ISBLANK(Investitionsplan!S25),"",Investitionsplan!S25)</f>
        <v/>
      </c>
      <c r="M25" s="21" t="str">
        <f>IF(ISBLANK(Investitionsplan!T25),"",Investitionsplan!T25)</f>
        <v/>
      </c>
      <c r="N25" s="21" t="str">
        <f>IF(ISBLANK(Investitionsplan!U25),"",Investitionsplan!U25)</f>
        <v/>
      </c>
    </row>
    <row r="26" spans="1:14" x14ac:dyDescent="0.25">
      <c r="A26" s="30" t="str">
        <f>IF(ISBLANK(Investitionsplan!B26),"",Investitionsplan!B26)</f>
        <v/>
      </c>
      <c r="B26" s="10" t="str">
        <f>IF(ISBLANK(Investitionsplan!E26),"",Investitionsplan!E26)</f>
        <v/>
      </c>
      <c r="C26" s="73" t="str">
        <f>IF(ISBLANK(Investitionsplan!I26),"",Investitionsplan!I26)</f>
        <v/>
      </c>
      <c r="D26" s="21" t="str">
        <f>IF(ISBLANK(Investitionsplan!K26),"",Investitionsplan!K26)</f>
        <v/>
      </c>
      <c r="E26" s="21" t="str">
        <f>IF(ISBLANK(Investitionsplan!L26),"",Investitionsplan!L26)</f>
        <v/>
      </c>
      <c r="F26" s="21" t="str">
        <f>IF(ISBLANK(Investitionsplan!M26),"",Investitionsplan!M26)</f>
        <v/>
      </c>
      <c r="G26" s="21" t="str">
        <f>IF(ISBLANK(Investitionsplan!N26),"",Investitionsplan!N26)</f>
        <v/>
      </c>
      <c r="H26" s="21" t="str">
        <f>IF(ISBLANK(Investitionsplan!O26),"",Investitionsplan!O26)</f>
        <v/>
      </c>
      <c r="I26" s="21" t="str">
        <f>IF(ISBLANK(Investitionsplan!P26),"",Investitionsplan!P26)</f>
        <v/>
      </c>
      <c r="J26" s="21" t="str">
        <f>IF(ISBLANK(Investitionsplan!Q26),"",Investitionsplan!Q26)</f>
        <v/>
      </c>
      <c r="K26" s="21" t="str">
        <f>IF(ISBLANK(Investitionsplan!R26),"",Investitionsplan!R26)</f>
        <v/>
      </c>
      <c r="L26" s="21" t="str">
        <f>IF(ISBLANK(Investitionsplan!S26),"",Investitionsplan!S26)</f>
        <v/>
      </c>
      <c r="M26" s="21" t="str">
        <f>IF(ISBLANK(Investitionsplan!T26),"",Investitionsplan!T26)</f>
        <v/>
      </c>
      <c r="N26" s="21" t="str">
        <f>IF(ISBLANK(Investitionsplan!U26),"",Investitionsplan!U26)</f>
        <v/>
      </c>
    </row>
    <row r="27" spans="1:14" x14ac:dyDescent="0.25">
      <c r="A27" s="30" t="str">
        <f>IF(ISBLANK(Investitionsplan!B27),"",Investitionsplan!B27)</f>
        <v/>
      </c>
      <c r="B27" s="10" t="str">
        <f>IF(ISBLANK(Investitionsplan!E27),"",Investitionsplan!E27)</f>
        <v/>
      </c>
      <c r="C27" s="73" t="str">
        <f>IF(ISBLANK(Investitionsplan!I27),"",Investitionsplan!I27)</f>
        <v/>
      </c>
      <c r="D27" s="21" t="str">
        <f>IF(ISBLANK(Investitionsplan!K27),"",Investitionsplan!K27)</f>
        <v/>
      </c>
      <c r="E27" s="21" t="str">
        <f>IF(ISBLANK(Investitionsplan!L27),"",Investitionsplan!L27)</f>
        <v/>
      </c>
      <c r="F27" s="21" t="str">
        <f>IF(ISBLANK(Investitionsplan!M27),"",Investitionsplan!M27)</f>
        <v/>
      </c>
      <c r="G27" s="21" t="str">
        <f>IF(ISBLANK(Investitionsplan!N27),"",Investitionsplan!N27)</f>
        <v/>
      </c>
      <c r="H27" s="21" t="str">
        <f>IF(ISBLANK(Investitionsplan!O27),"",Investitionsplan!O27)</f>
        <v/>
      </c>
      <c r="I27" s="21" t="str">
        <f>IF(ISBLANK(Investitionsplan!P27),"",Investitionsplan!P27)</f>
        <v/>
      </c>
      <c r="J27" s="21" t="str">
        <f>IF(ISBLANK(Investitionsplan!Q27),"",Investitionsplan!Q27)</f>
        <v/>
      </c>
      <c r="K27" s="21" t="str">
        <f>IF(ISBLANK(Investitionsplan!R27),"",Investitionsplan!R27)</f>
        <v/>
      </c>
      <c r="L27" s="21" t="str">
        <f>IF(ISBLANK(Investitionsplan!S27),"",Investitionsplan!S27)</f>
        <v/>
      </c>
      <c r="M27" s="21" t="str">
        <f>IF(ISBLANK(Investitionsplan!T27),"",Investitionsplan!T27)</f>
        <v/>
      </c>
      <c r="N27" s="21" t="str">
        <f>IF(ISBLANK(Investitionsplan!U27),"",Investitionsplan!U27)</f>
        <v/>
      </c>
    </row>
    <row r="28" spans="1:14" x14ac:dyDescent="0.25">
      <c r="A28" s="30" t="str">
        <f>IF(ISBLANK(Investitionsplan!B28),"",Investitionsplan!B28)</f>
        <v/>
      </c>
      <c r="B28" s="10" t="str">
        <f>IF(ISBLANK(Investitionsplan!E28),"",Investitionsplan!E28)</f>
        <v/>
      </c>
      <c r="C28" s="73" t="str">
        <f>IF(ISBLANK(Investitionsplan!I28),"",Investitionsplan!I28)</f>
        <v/>
      </c>
      <c r="D28" s="21" t="str">
        <f>IF(ISBLANK(Investitionsplan!K28),"",Investitionsplan!K28)</f>
        <v/>
      </c>
      <c r="E28" s="21" t="str">
        <f>IF(ISBLANK(Investitionsplan!L28),"",Investitionsplan!L28)</f>
        <v/>
      </c>
      <c r="F28" s="21" t="str">
        <f>IF(ISBLANK(Investitionsplan!M28),"",Investitionsplan!M28)</f>
        <v/>
      </c>
      <c r="G28" s="21" t="str">
        <f>IF(ISBLANK(Investitionsplan!N28),"",Investitionsplan!N28)</f>
        <v/>
      </c>
      <c r="H28" s="21" t="str">
        <f>IF(ISBLANK(Investitionsplan!O28),"",Investitionsplan!O28)</f>
        <v/>
      </c>
      <c r="I28" s="21" t="str">
        <f>IF(ISBLANK(Investitionsplan!P28),"",Investitionsplan!P28)</f>
        <v/>
      </c>
      <c r="J28" s="21" t="str">
        <f>IF(ISBLANK(Investitionsplan!Q28),"",Investitionsplan!Q28)</f>
        <v/>
      </c>
      <c r="K28" s="21" t="str">
        <f>IF(ISBLANK(Investitionsplan!R28),"",Investitionsplan!R28)</f>
        <v/>
      </c>
      <c r="L28" s="21" t="str">
        <f>IF(ISBLANK(Investitionsplan!S28),"",Investitionsplan!S28)</f>
        <v/>
      </c>
      <c r="M28" s="21" t="str">
        <f>IF(ISBLANK(Investitionsplan!T28),"",Investitionsplan!T28)</f>
        <v/>
      </c>
      <c r="N28" s="21" t="str">
        <f>IF(ISBLANK(Investitionsplan!U28),"",Investitionsplan!U28)</f>
        <v/>
      </c>
    </row>
    <row r="29" spans="1:14" x14ac:dyDescent="0.25">
      <c r="A29" s="30" t="str">
        <f>IF(ISBLANK(Investitionsplan!B29),"",Investitionsplan!B29)</f>
        <v/>
      </c>
      <c r="B29" s="10" t="str">
        <f>IF(ISBLANK(Investitionsplan!E29),"",Investitionsplan!E29)</f>
        <v/>
      </c>
      <c r="C29" s="73" t="str">
        <f>IF(ISBLANK(Investitionsplan!I29),"",Investitionsplan!I29)</f>
        <v/>
      </c>
      <c r="D29" s="21" t="str">
        <f>IF(ISBLANK(Investitionsplan!K29),"",Investitionsplan!K29)</f>
        <v/>
      </c>
      <c r="E29" s="21" t="str">
        <f>IF(ISBLANK(Investitionsplan!L29),"",Investitionsplan!L29)</f>
        <v/>
      </c>
      <c r="F29" s="21" t="str">
        <f>IF(ISBLANK(Investitionsplan!M29),"",Investitionsplan!M29)</f>
        <v/>
      </c>
      <c r="G29" s="21" t="str">
        <f>IF(ISBLANK(Investitionsplan!N29),"",Investitionsplan!N29)</f>
        <v/>
      </c>
      <c r="H29" s="21" t="str">
        <f>IF(ISBLANK(Investitionsplan!O29),"",Investitionsplan!O29)</f>
        <v/>
      </c>
      <c r="I29" s="21" t="str">
        <f>IF(ISBLANK(Investitionsplan!P29),"",Investitionsplan!P29)</f>
        <v/>
      </c>
      <c r="J29" s="21" t="str">
        <f>IF(ISBLANK(Investitionsplan!Q29),"",Investitionsplan!Q29)</f>
        <v/>
      </c>
      <c r="K29" s="21" t="str">
        <f>IF(ISBLANK(Investitionsplan!R29),"",Investitionsplan!R29)</f>
        <v/>
      </c>
      <c r="L29" s="21" t="str">
        <f>IF(ISBLANK(Investitionsplan!S29),"",Investitionsplan!S29)</f>
        <v/>
      </c>
      <c r="M29" s="21" t="str">
        <f>IF(ISBLANK(Investitionsplan!T29),"",Investitionsplan!T29)</f>
        <v/>
      </c>
      <c r="N29" s="21" t="str">
        <f>IF(ISBLANK(Investitionsplan!U29),"",Investitionsplan!U29)</f>
        <v/>
      </c>
    </row>
    <row r="30" spans="1:14" x14ac:dyDescent="0.25">
      <c r="A30" s="30" t="str">
        <f>IF(ISBLANK(Investitionsplan!B30),"",Investitionsplan!B30)</f>
        <v/>
      </c>
      <c r="B30" s="10" t="str">
        <f>IF(ISBLANK(Investitionsplan!E30),"",Investitionsplan!E30)</f>
        <v/>
      </c>
      <c r="C30" s="73" t="str">
        <f>IF(ISBLANK(Investitionsplan!I30),"",Investitionsplan!I30)</f>
        <v/>
      </c>
      <c r="D30" s="21" t="str">
        <f>IF(ISBLANK(Investitionsplan!K30),"",Investitionsplan!K30)</f>
        <v/>
      </c>
      <c r="E30" s="21" t="str">
        <f>IF(ISBLANK(Investitionsplan!L30),"",Investitionsplan!L30)</f>
        <v/>
      </c>
      <c r="F30" s="21" t="str">
        <f>IF(ISBLANK(Investitionsplan!M30),"",Investitionsplan!M30)</f>
        <v/>
      </c>
      <c r="G30" s="21" t="str">
        <f>IF(ISBLANK(Investitionsplan!N30),"",Investitionsplan!N30)</f>
        <v/>
      </c>
      <c r="H30" s="21" t="str">
        <f>IF(ISBLANK(Investitionsplan!O30),"",Investitionsplan!O30)</f>
        <v/>
      </c>
      <c r="I30" s="21" t="str">
        <f>IF(ISBLANK(Investitionsplan!P30),"",Investitionsplan!P30)</f>
        <v/>
      </c>
      <c r="J30" s="21" t="str">
        <f>IF(ISBLANK(Investitionsplan!Q30),"",Investitionsplan!Q30)</f>
        <v/>
      </c>
      <c r="K30" s="21" t="str">
        <f>IF(ISBLANK(Investitionsplan!R30),"",Investitionsplan!R30)</f>
        <v/>
      </c>
      <c r="L30" s="21" t="str">
        <f>IF(ISBLANK(Investitionsplan!S30),"",Investitionsplan!S30)</f>
        <v/>
      </c>
      <c r="M30" s="21" t="str">
        <f>IF(ISBLANK(Investitionsplan!T30),"",Investitionsplan!T30)</f>
        <v/>
      </c>
      <c r="N30" s="21" t="str">
        <f>IF(ISBLANK(Investitionsplan!U30),"",Investitionsplan!U30)</f>
        <v/>
      </c>
    </row>
    <row r="31" spans="1:14" x14ac:dyDescent="0.25">
      <c r="A31" s="30" t="str">
        <f>IF(ISBLANK(Investitionsplan!B31),"",Investitionsplan!B31)</f>
        <v/>
      </c>
      <c r="B31" s="10" t="str">
        <f>IF(ISBLANK(Investitionsplan!E31),"",Investitionsplan!E31)</f>
        <v/>
      </c>
      <c r="C31" s="73" t="str">
        <f>IF(ISBLANK(Investitionsplan!I31),"",Investitionsplan!I31)</f>
        <v/>
      </c>
      <c r="D31" s="21" t="str">
        <f>IF(ISBLANK(Investitionsplan!K31),"",Investitionsplan!K31)</f>
        <v/>
      </c>
      <c r="E31" s="21" t="str">
        <f>IF(ISBLANK(Investitionsplan!L31),"",Investitionsplan!L31)</f>
        <v/>
      </c>
      <c r="F31" s="21" t="str">
        <f>IF(ISBLANK(Investitionsplan!M31),"",Investitionsplan!M31)</f>
        <v/>
      </c>
      <c r="G31" s="21" t="str">
        <f>IF(ISBLANK(Investitionsplan!N31),"",Investitionsplan!N31)</f>
        <v/>
      </c>
      <c r="H31" s="21" t="str">
        <f>IF(ISBLANK(Investitionsplan!O31),"",Investitionsplan!O31)</f>
        <v/>
      </c>
      <c r="I31" s="21" t="str">
        <f>IF(ISBLANK(Investitionsplan!P31),"",Investitionsplan!P31)</f>
        <v/>
      </c>
      <c r="J31" s="21" t="str">
        <f>IF(ISBLANK(Investitionsplan!Q31),"",Investitionsplan!Q31)</f>
        <v/>
      </c>
      <c r="K31" s="21" t="str">
        <f>IF(ISBLANK(Investitionsplan!R31),"",Investitionsplan!R31)</f>
        <v/>
      </c>
      <c r="L31" s="21" t="str">
        <f>IF(ISBLANK(Investitionsplan!S31),"",Investitionsplan!S31)</f>
        <v/>
      </c>
      <c r="M31" s="21" t="str">
        <f>IF(ISBLANK(Investitionsplan!T31),"",Investitionsplan!T31)</f>
        <v/>
      </c>
      <c r="N31" s="21" t="str">
        <f>IF(ISBLANK(Investitionsplan!U31),"",Investitionsplan!U31)</f>
        <v/>
      </c>
    </row>
    <row r="32" spans="1:14" x14ac:dyDescent="0.25">
      <c r="A32" s="30" t="str">
        <f>IF(ISBLANK(Investitionsplan!B32),"",Investitionsplan!B32)</f>
        <v/>
      </c>
      <c r="B32" s="10" t="str">
        <f>IF(ISBLANK(Investitionsplan!E32),"",Investitionsplan!E32)</f>
        <v/>
      </c>
      <c r="C32" s="73" t="str">
        <f>IF(ISBLANK(Investitionsplan!I32),"",Investitionsplan!I32)</f>
        <v/>
      </c>
      <c r="D32" s="21" t="str">
        <f>IF(ISBLANK(Investitionsplan!K32),"",Investitionsplan!K32)</f>
        <v/>
      </c>
      <c r="E32" s="21" t="str">
        <f>IF(ISBLANK(Investitionsplan!L32),"",Investitionsplan!L32)</f>
        <v/>
      </c>
      <c r="F32" s="21" t="str">
        <f>IF(ISBLANK(Investitionsplan!M32),"",Investitionsplan!M32)</f>
        <v/>
      </c>
      <c r="G32" s="21" t="str">
        <f>IF(ISBLANK(Investitionsplan!N32),"",Investitionsplan!N32)</f>
        <v/>
      </c>
      <c r="H32" s="21" t="str">
        <f>IF(ISBLANK(Investitionsplan!O32),"",Investitionsplan!O32)</f>
        <v/>
      </c>
      <c r="I32" s="21" t="str">
        <f>IF(ISBLANK(Investitionsplan!P32),"",Investitionsplan!P32)</f>
        <v/>
      </c>
      <c r="J32" s="21" t="str">
        <f>IF(ISBLANK(Investitionsplan!Q32),"",Investitionsplan!Q32)</f>
        <v/>
      </c>
      <c r="K32" s="21" t="str">
        <f>IF(ISBLANK(Investitionsplan!R32),"",Investitionsplan!R32)</f>
        <v/>
      </c>
      <c r="L32" s="21" t="str">
        <f>IF(ISBLANK(Investitionsplan!S32),"",Investitionsplan!S32)</f>
        <v/>
      </c>
      <c r="M32" s="21" t="str">
        <f>IF(ISBLANK(Investitionsplan!T32),"",Investitionsplan!T32)</f>
        <v/>
      </c>
      <c r="N32" s="21" t="str">
        <f>IF(ISBLANK(Investitionsplan!U32),"",Investitionsplan!U32)</f>
        <v/>
      </c>
    </row>
    <row r="33" spans="1:14" x14ac:dyDescent="0.25">
      <c r="A33" s="30" t="str">
        <f>IF(ISBLANK(Investitionsplan!B33),"",Investitionsplan!B33)</f>
        <v/>
      </c>
      <c r="B33" s="10" t="str">
        <f>IF(ISBLANK(Investitionsplan!E33),"",Investitionsplan!E33)</f>
        <v/>
      </c>
      <c r="C33" s="73" t="str">
        <f>IF(ISBLANK(Investitionsplan!I33),"",Investitionsplan!I33)</f>
        <v/>
      </c>
      <c r="D33" s="21" t="str">
        <f>IF(ISBLANK(Investitionsplan!K33),"",Investitionsplan!K33)</f>
        <v/>
      </c>
      <c r="E33" s="21" t="str">
        <f>IF(ISBLANK(Investitionsplan!L33),"",Investitionsplan!L33)</f>
        <v/>
      </c>
      <c r="F33" s="21" t="str">
        <f>IF(ISBLANK(Investitionsplan!M33),"",Investitionsplan!M33)</f>
        <v/>
      </c>
      <c r="G33" s="21" t="str">
        <f>IF(ISBLANK(Investitionsplan!N33),"",Investitionsplan!N33)</f>
        <v/>
      </c>
      <c r="H33" s="21" t="str">
        <f>IF(ISBLANK(Investitionsplan!O33),"",Investitionsplan!O33)</f>
        <v/>
      </c>
      <c r="I33" s="21" t="str">
        <f>IF(ISBLANK(Investitionsplan!P33),"",Investitionsplan!P33)</f>
        <v/>
      </c>
      <c r="J33" s="21" t="str">
        <f>IF(ISBLANK(Investitionsplan!Q33),"",Investitionsplan!Q33)</f>
        <v/>
      </c>
      <c r="K33" s="21" t="str">
        <f>IF(ISBLANK(Investitionsplan!R33),"",Investitionsplan!R33)</f>
        <v/>
      </c>
      <c r="L33" s="21" t="str">
        <f>IF(ISBLANK(Investitionsplan!S33),"",Investitionsplan!S33)</f>
        <v/>
      </c>
      <c r="M33" s="21" t="str">
        <f>IF(ISBLANK(Investitionsplan!T33),"",Investitionsplan!T33)</f>
        <v/>
      </c>
      <c r="N33" s="21" t="str">
        <f>IF(ISBLANK(Investitionsplan!U33),"",Investitionsplan!U33)</f>
        <v/>
      </c>
    </row>
    <row r="34" spans="1:14" x14ac:dyDescent="0.25">
      <c r="A34" s="30" t="str">
        <f>IF(ISBLANK(Investitionsplan!B34),"",Investitionsplan!B34)</f>
        <v/>
      </c>
      <c r="B34" s="10" t="str">
        <f>IF(ISBLANK(Investitionsplan!E34),"",Investitionsplan!E34)</f>
        <v/>
      </c>
      <c r="C34" s="73" t="str">
        <f>IF(ISBLANK(Investitionsplan!I34),"",Investitionsplan!I34)</f>
        <v/>
      </c>
      <c r="D34" s="21" t="str">
        <f>IF(ISBLANK(Investitionsplan!K34),"",Investitionsplan!K34)</f>
        <v/>
      </c>
      <c r="E34" s="21" t="str">
        <f>IF(ISBLANK(Investitionsplan!L34),"",Investitionsplan!L34)</f>
        <v/>
      </c>
      <c r="F34" s="21" t="str">
        <f>IF(ISBLANK(Investitionsplan!M34),"",Investitionsplan!M34)</f>
        <v/>
      </c>
      <c r="G34" s="21" t="str">
        <f>IF(ISBLANK(Investitionsplan!N34),"",Investitionsplan!N34)</f>
        <v/>
      </c>
      <c r="H34" s="21" t="str">
        <f>IF(ISBLANK(Investitionsplan!O34),"",Investitionsplan!O34)</f>
        <v/>
      </c>
      <c r="I34" s="21" t="str">
        <f>IF(ISBLANK(Investitionsplan!P34),"",Investitionsplan!P34)</f>
        <v/>
      </c>
      <c r="J34" s="21" t="str">
        <f>IF(ISBLANK(Investitionsplan!Q34),"",Investitionsplan!Q34)</f>
        <v/>
      </c>
      <c r="K34" s="21" t="str">
        <f>IF(ISBLANK(Investitionsplan!R34),"",Investitionsplan!R34)</f>
        <v/>
      </c>
      <c r="L34" s="21" t="str">
        <f>IF(ISBLANK(Investitionsplan!S34),"",Investitionsplan!S34)</f>
        <v/>
      </c>
      <c r="M34" s="21" t="str">
        <f>IF(ISBLANK(Investitionsplan!T34),"",Investitionsplan!T34)</f>
        <v/>
      </c>
      <c r="N34" s="21" t="str">
        <f>IF(ISBLANK(Investitionsplan!U34),"",Investitionsplan!U34)</f>
        <v/>
      </c>
    </row>
    <row r="35" spans="1:14" x14ac:dyDescent="0.25">
      <c r="A35" s="30" t="str">
        <f>IF(ISBLANK(Investitionsplan!B35),"",Investitionsplan!B35)</f>
        <v/>
      </c>
      <c r="B35" s="10" t="str">
        <f>IF(ISBLANK(Investitionsplan!E35),"",Investitionsplan!E35)</f>
        <v/>
      </c>
      <c r="C35" s="73" t="str">
        <f>IF(ISBLANK(Investitionsplan!I35),"",Investitionsplan!I35)</f>
        <v/>
      </c>
      <c r="D35" s="21" t="str">
        <f>IF(ISBLANK(Investitionsplan!K35),"",Investitionsplan!K35)</f>
        <v/>
      </c>
      <c r="E35" s="21" t="str">
        <f>IF(ISBLANK(Investitionsplan!L35),"",Investitionsplan!L35)</f>
        <v/>
      </c>
      <c r="F35" s="21" t="str">
        <f>IF(ISBLANK(Investitionsplan!M35),"",Investitionsplan!M35)</f>
        <v/>
      </c>
      <c r="G35" s="21" t="str">
        <f>IF(ISBLANK(Investitionsplan!N35),"",Investitionsplan!N35)</f>
        <v/>
      </c>
      <c r="H35" s="21" t="str">
        <f>IF(ISBLANK(Investitionsplan!O35),"",Investitionsplan!O35)</f>
        <v/>
      </c>
      <c r="I35" s="21" t="str">
        <f>IF(ISBLANK(Investitionsplan!P35),"",Investitionsplan!P35)</f>
        <v/>
      </c>
      <c r="J35" s="21" t="str">
        <f>IF(ISBLANK(Investitionsplan!Q35),"",Investitionsplan!Q35)</f>
        <v/>
      </c>
      <c r="K35" s="21" t="str">
        <f>IF(ISBLANK(Investitionsplan!R35),"",Investitionsplan!R35)</f>
        <v/>
      </c>
      <c r="L35" s="21" t="str">
        <f>IF(ISBLANK(Investitionsplan!S35),"",Investitionsplan!S35)</f>
        <v/>
      </c>
      <c r="M35" s="21" t="str">
        <f>IF(ISBLANK(Investitionsplan!T35),"",Investitionsplan!T35)</f>
        <v/>
      </c>
      <c r="N35" s="21" t="str">
        <f>IF(ISBLANK(Investitionsplan!U35),"",Investitionsplan!U35)</f>
        <v/>
      </c>
    </row>
    <row r="36" spans="1:14" x14ac:dyDescent="0.25">
      <c r="A36" s="30" t="str">
        <f>IF(ISBLANK(Investitionsplan!B36),"",Investitionsplan!B36)</f>
        <v/>
      </c>
      <c r="B36" s="10" t="str">
        <f>IF(ISBLANK(Investitionsplan!E36),"",Investitionsplan!E36)</f>
        <v/>
      </c>
      <c r="C36" s="73" t="str">
        <f>IF(ISBLANK(Investitionsplan!I36),"",Investitionsplan!I36)</f>
        <v/>
      </c>
      <c r="D36" s="21" t="str">
        <f>IF(ISBLANK(Investitionsplan!K36),"",Investitionsplan!K36)</f>
        <v/>
      </c>
      <c r="E36" s="21" t="str">
        <f>IF(ISBLANK(Investitionsplan!L36),"",Investitionsplan!L36)</f>
        <v/>
      </c>
      <c r="F36" s="21" t="str">
        <f>IF(ISBLANK(Investitionsplan!M36),"",Investitionsplan!M36)</f>
        <v/>
      </c>
      <c r="G36" s="21" t="str">
        <f>IF(ISBLANK(Investitionsplan!N36),"",Investitionsplan!N36)</f>
        <v/>
      </c>
      <c r="H36" s="21" t="str">
        <f>IF(ISBLANK(Investitionsplan!O36),"",Investitionsplan!O36)</f>
        <v/>
      </c>
      <c r="I36" s="21" t="str">
        <f>IF(ISBLANK(Investitionsplan!P36),"",Investitionsplan!P36)</f>
        <v/>
      </c>
      <c r="J36" s="21" t="str">
        <f>IF(ISBLANK(Investitionsplan!Q36),"",Investitionsplan!Q36)</f>
        <v/>
      </c>
      <c r="K36" s="21" t="str">
        <f>IF(ISBLANK(Investitionsplan!R36),"",Investitionsplan!R36)</f>
        <v/>
      </c>
      <c r="L36" s="21" t="str">
        <f>IF(ISBLANK(Investitionsplan!S36),"",Investitionsplan!S36)</f>
        <v/>
      </c>
      <c r="M36" s="21" t="str">
        <f>IF(ISBLANK(Investitionsplan!T36),"",Investitionsplan!T36)</f>
        <v/>
      </c>
      <c r="N36" s="21" t="str">
        <f>IF(ISBLANK(Investitionsplan!U36),"",Investitionsplan!U36)</f>
        <v/>
      </c>
    </row>
    <row r="37" spans="1:14" x14ac:dyDescent="0.25">
      <c r="A37" s="30" t="str">
        <f>IF(ISBLANK(Investitionsplan!B37),"",Investitionsplan!B37)</f>
        <v/>
      </c>
      <c r="B37" s="10" t="str">
        <f>IF(ISBLANK(Investitionsplan!E37),"",Investitionsplan!E37)</f>
        <v/>
      </c>
      <c r="C37" s="73" t="str">
        <f>IF(ISBLANK(Investitionsplan!I37),"",Investitionsplan!I37)</f>
        <v/>
      </c>
      <c r="D37" s="21" t="str">
        <f>IF(ISBLANK(Investitionsplan!K37),"",Investitionsplan!K37)</f>
        <v/>
      </c>
      <c r="E37" s="21" t="str">
        <f>IF(ISBLANK(Investitionsplan!L37),"",Investitionsplan!L37)</f>
        <v/>
      </c>
      <c r="F37" s="21" t="str">
        <f>IF(ISBLANK(Investitionsplan!M37),"",Investitionsplan!M37)</f>
        <v/>
      </c>
      <c r="G37" s="21" t="str">
        <f>IF(ISBLANK(Investitionsplan!N37),"",Investitionsplan!N37)</f>
        <v/>
      </c>
      <c r="H37" s="21" t="str">
        <f>IF(ISBLANK(Investitionsplan!O37),"",Investitionsplan!O37)</f>
        <v/>
      </c>
      <c r="I37" s="21" t="str">
        <f>IF(ISBLANK(Investitionsplan!P37),"",Investitionsplan!P37)</f>
        <v/>
      </c>
      <c r="J37" s="21" t="str">
        <f>IF(ISBLANK(Investitionsplan!Q37),"",Investitionsplan!Q37)</f>
        <v/>
      </c>
      <c r="K37" s="21" t="str">
        <f>IF(ISBLANK(Investitionsplan!R37),"",Investitionsplan!R37)</f>
        <v/>
      </c>
      <c r="L37" s="21" t="str">
        <f>IF(ISBLANK(Investitionsplan!S37),"",Investitionsplan!S37)</f>
        <v/>
      </c>
      <c r="M37" s="21" t="str">
        <f>IF(ISBLANK(Investitionsplan!T37),"",Investitionsplan!T37)</f>
        <v/>
      </c>
      <c r="N37" s="21" t="str">
        <f>IF(ISBLANK(Investitionsplan!U37),"",Investitionsplan!U37)</f>
        <v/>
      </c>
    </row>
    <row r="38" spans="1:14" x14ac:dyDescent="0.25">
      <c r="A38" s="30" t="str">
        <f>IF(ISBLANK(Investitionsplan!B38),"",Investitionsplan!B38)</f>
        <v/>
      </c>
      <c r="B38" s="10" t="str">
        <f>IF(ISBLANK(Investitionsplan!E38),"",Investitionsplan!E38)</f>
        <v/>
      </c>
      <c r="C38" s="73" t="str">
        <f>IF(ISBLANK(Investitionsplan!I38),"",Investitionsplan!I38)</f>
        <v/>
      </c>
      <c r="D38" s="21" t="str">
        <f>IF(ISBLANK(Investitionsplan!K38),"",Investitionsplan!K38)</f>
        <v/>
      </c>
      <c r="E38" s="21" t="str">
        <f>IF(ISBLANK(Investitionsplan!L38),"",Investitionsplan!L38)</f>
        <v/>
      </c>
      <c r="F38" s="21" t="str">
        <f>IF(ISBLANK(Investitionsplan!M38),"",Investitionsplan!M38)</f>
        <v/>
      </c>
      <c r="G38" s="21" t="str">
        <f>IF(ISBLANK(Investitionsplan!N38),"",Investitionsplan!N38)</f>
        <v/>
      </c>
      <c r="H38" s="21" t="str">
        <f>IF(ISBLANK(Investitionsplan!O38),"",Investitionsplan!O38)</f>
        <v/>
      </c>
      <c r="I38" s="21" t="str">
        <f>IF(ISBLANK(Investitionsplan!P38),"",Investitionsplan!P38)</f>
        <v/>
      </c>
      <c r="J38" s="21" t="str">
        <f>IF(ISBLANK(Investitionsplan!Q38),"",Investitionsplan!Q38)</f>
        <v/>
      </c>
      <c r="K38" s="21" t="str">
        <f>IF(ISBLANK(Investitionsplan!R38),"",Investitionsplan!R38)</f>
        <v/>
      </c>
      <c r="L38" s="21" t="str">
        <f>IF(ISBLANK(Investitionsplan!S38),"",Investitionsplan!S38)</f>
        <v/>
      </c>
      <c r="M38" s="21" t="str">
        <f>IF(ISBLANK(Investitionsplan!T38),"",Investitionsplan!T38)</f>
        <v/>
      </c>
      <c r="N38" s="21" t="str">
        <f>IF(ISBLANK(Investitionsplan!U38),"",Investitionsplan!U38)</f>
        <v/>
      </c>
    </row>
    <row r="39" spans="1:14" x14ac:dyDescent="0.25">
      <c r="A39" s="30" t="str">
        <f>IF(ISBLANK(Investitionsplan!B39),"",Investitionsplan!B39)</f>
        <v/>
      </c>
      <c r="B39" s="10" t="str">
        <f>IF(ISBLANK(Investitionsplan!E39),"",Investitionsplan!E39)</f>
        <v/>
      </c>
      <c r="C39" s="73" t="str">
        <f>IF(ISBLANK(Investitionsplan!I39),"",Investitionsplan!I39)</f>
        <v/>
      </c>
      <c r="D39" s="21" t="str">
        <f>IF(ISBLANK(Investitionsplan!K39),"",Investitionsplan!K39)</f>
        <v/>
      </c>
      <c r="E39" s="21" t="str">
        <f>IF(ISBLANK(Investitionsplan!L39),"",Investitionsplan!L39)</f>
        <v/>
      </c>
      <c r="F39" s="21" t="str">
        <f>IF(ISBLANK(Investitionsplan!M39),"",Investitionsplan!M39)</f>
        <v/>
      </c>
      <c r="G39" s="21" t="str">
        <f>IF(ISBLANK(Investitionsplan!N39),"",Investitionsplan!N39)</f>
        <v/>
      </c>
      <c r="H39" s="21" t="str">
        <f>IF(ISBLANK(Investitionsplan!O39),"",Investitionsplan!O39)</f>
        <v/>
      </c>
      <c r="I39" s="21" t="str">
        <f>IF(ISBLANK(Investitionsplan!P39),"",Investitionsplan!P39)</f>
        <v/>
      </c>
      <c r="J39" s="21" t="str">
        <f>IF(ISBLANK(Investitionsplan!Q39),"",Investitionsplan!Q39)</f>
        <v/>
      </c>
      <c r="K39" s="21" t="str">
        <f>IF(ISBLANK(Investitionsplan!R39),"",Investitionsplan!R39)</f>
        <v/>
      </c>
      <c r="L39" s="21" t="str">
        <f>IF(ISBLANK(Investitionsplan!S39),"",Investitionsplan!S39)</f>
        <v/>
      </c>
      <c r="M39" s="21" t="str">
        <f>IF(ISBLANK(Investitionsplan!T39),"",Investitionsplan!T39)</f>
        <v/>
      </c>
      <c r="N39" s="21" t="str">
        <f>IF(ISBLANK(Investitionsplan!U39),"",Investitionsplan!U39)</f>
        <v/>
      </c>
    </row>
    <row r="40" spans="1:14" hidden="1" outlineLevel="1" x14ac:dyDescent="0.25">
      <c r="A40" s="30" t="str">
        <f>IF(ISBLANK(Investitionsplan!B40),"",Investitionsplan!B40)</f>
        <v/>
      </c>
      <c r="B40" s="10" t="str">
        <f>IF(ISBLANK(Investitionsplan!E40),"",Investitionsplan!E40)</f>
        <v/>
      </c>
      <c r="C40" s="73" t="str">
        <f>IF(ISBLANK(Investitionsplan!I40),"",Investitionsplan!I40)</f>
        <v/>
      </c>
      <c r="D40" s="21" t="str">
        <f>IF(ISBLANK(Investitionsplan!K40),"",Investitionsplan!K40)</f>
        <v/>
      </c>
      <c r="E40" s="21" t="str">
        <f>IF(ISBLANK(Investitionsplan!L40),"",Investitionsplan!L40)</f>
        <v/>
      </c>
      <c r="F40" s="21" t="str">
        <f>IF(ISBLANK(Investitionsplan!M40),"",Investitionsplan!M40)</f>
        <v/>
      </c>
      <c r="G40" s="21" t="str">
        <f>IF(ISBLANK(Investitionsplan!N40),"",Investitionsplan!N40)</f>
        <v/>
      </c>
      <c r="H40" s="21" t="str">
        <f>IF(ISBLANK(Investitionsplan!O40),"",Investitionsplan!O40)</f>
        <v/>
      </c>
      <c r="I40" s="21" t="str">
        <f>IF(ISBLANK(Investitionsplan!P40),"",Investitionsplan!P40)</f>
        <v/>
      </c>
      <c r="J40" s="21" t="str">
        <f>IF(ISBLANK(Investitionsplan!Q40),"",Investitionsplan!Q40)</f>
        <v/>
      </c>
      <c r="K40" s="21" t="str">
        <f>IF(ISBLANK(Investitionsplan!R40),"",Investitionsplan!R40)</f>
        <v/>
      </c>
      <c r="L40" s="21" t="str">
        <f>IF(ISBLANK(Investitionsplan!S40),"",Investitionsplan!S40)</f>
        <v/>
      </c>
      <c r="M40" s="21" t="str">
        <f>IF(ISBLANK(Investitionsplan!T40),"",Investitionsplan!T40)</f>
        <v/>
      </c>
      <c r="N40" s="21" t="str">
        <f>IF(ISBLANK(Investitionsplan!U40),"",Investitionsplan!U40)</f>
        <v/>
      </c>
    </row>
    <row r="41" spans="1:14" hidden="1" outlineLevel="1" x14ac:dyDescent="0.25">
      <c r="A41" s="30" t="str">
        <f>IF(ISBLANK(Investitionsplan!B41),"",Investitionsplan!B41)</f>
        <v/>
      </c>
      <c r="B41" s="10" t="str">
        <f>IF(ISBLANK(Investitionsplan!E41),"",Investitionsplan!E41)</f>
        <v/>
      </c>
      <c r="C41" s="73" t="str">
        <f>IF(ISBLANK(Investitionsplan!I41),"",Investitionsplan!I41)</f>
        <v/>
      </c>
      <c r="D41" s="21" t="str">
        <f>IF(ISBLANK(Investitionsplan!K41),"",Investitionsplan!K41)</f>
        <v/>
      </c>
      <c r="E41" s="21" t="str">
        <f>IF(ISBLANK(Investitionsplan!L41),"",Investitionsplan!L41)</f>
        <v/>
      </c>
      <c r="F41" s="21" t="str">
        <f>IF(ISBLANK(Investitionsplan!M41),"",Investitionsplan!M41)</f>
        <v/>
      </c>
      <c r="G41" s="21" t="str">
        <f>IF(ISBLANK(Investitionsplan!N41),"",Investitionsplan!N41)</f>
        <v/>
      </c>
      <c r="H41" s="21" t="str">
        <f>IF(ISBLANK(Investitionsplan!O41),"",Investitionsplan!O41)</f>
        <v/>
      </c>
      <c r="I41" s="21" t="str">
        <f>IF(ISBLANK(Investitionsplan!P41),"",Investitionsplan!P41)</f>
        <v/>
      </c>
      <c r="J41" s="21" t="str">
        <f>IF(ISBLANK(Investitionsplan!Q41),"",Investitionsplan!Q41)</f>
        <v/>
      </c>
      <c r="K41" s="21" t="str">
        <f>IF(ISBLANK(Investitionsplan!R41),"",Investitionsplan!R41)</f>
        <v/>
      </c>
      <c r="L41" s="21" t="str">
        <f>IF(ISBLANK(Investitionsplan!S41),"",Investitionsplan!S41)</f>
        <v/>
      </c>
      <c r="M41" s="21" t="str">
        <f>IF(ISBLANK(Investitionsplan!T41),"",Investitionsplan!T41)</f>
        <v/>
      </c>
      <c r="N41" s="21" t="str">
        <f>IF(ISBLANK(Investitionsplan!U41),"",Investitionsplan!U41)</f>
        <v/>
      </c>
    </row>
    <row r="42" spans="1:14" hidden="1" outlineLevel="1" x14ac:dyDescent="0.25">
      <c r="A42" s="30" t="str">
        <f>IF(ISBLANK(Investitionsplan!B42),"",Investitionsplan!B42)</f>
        <v/>
      </c>
      <c r="B42" s="10" t="str">
        <f>IF(ISBLANK(Investitionsplan!E42),"",Investitionsplan!E42)</f>
        <v/>
      </c>
      <c r="C42" s="73" t="str">
        <f>IF(ISBLANK(Investitionsplan!I42),"",Investitionsplan!I42)</f>
        <v/>
      </c>
      <c r="D42" s="21" t="str">
        <f>IF(ISBLANK(Investitionsplan!K42),"",Investitionsplan!K42)</f>
        <v/>
      </c>
      <c r="E42" s="21" t="str">
        <f>IF(ISBLANK(Investitionsplan!L42),"",Investitionsplan!L42)</f>
        <v/>
      </c>
      <c r="F42" s="21" t="str">
        <f>IF(ISBLANK(Investitionsplan!M42),"",Investitionsplan!M42)</f>
        <v/>
      </c>
      <c r="G42" s="21" t="str">
        <f>IF(ISBLANK(Investitionsplan!N42),"",Investitionsplan!N42)</f>
        <v/>
      </c>
      <c r="H42" s="21" t="str">
        <f>IF(ISBLANK(Investitionsplan!O42),"",Investitionsplan!O42)</f>
        <v/>
      </c>
      <c r="I42" s="21" t="str">
        <f>IF(ISBLANK(Investitionsplan!P42),"",Investitionsplan!P42)</f>
        <v/>
      </c>
      <c r="J42" s="21" t="str">
        <f>IF(ISBLANK(Investitionsplan!Q42),"",Investitionsplan!Q42)</f>
        <v/>
      </c>
      <c r="K42" s="21" t="str">
        <f>IF(ISBLANK(Investitionsplan!R42),"",Investitionsplan!R42)</f>
        <v/>
      </c>
      <c r="L42" s="21" t="str">
        <f>IF(ISBLANK(Investitionsplan!S42),"",Investitionsplan!S42)</f>
        <v/>
      </c>
      <c r="M42" s="21" t="str">
        <f>IF(ISBLANK(Investitionsplan!T42),"",Investitionsplan!T42)</f>
        <v/>
      </c>
      <c r="N42" s="21" t="str">
        <f>IF(ISBLANK(Investitionsplan!U42),"",Investitionsplan!U42)</f>
        <v/>
      </c>
    </row>
    <row r="43" spans="1:14" hidden="1" outlineLevel="1" x14ac:dyDescent="0.25">
      <c r="A43" s="30" t="str">
        <f>IF(ISBLANK(Investitionsplan!B43),"",Investitionsplan!B43)</f>
        <v/>
      </c>
      <c r="B43" s="10" t="str">
        <f>IF(ISBLANK(Investitionsplan!E43),"",Investitionsplan!E43)</f>
        <v/>
      </c>
      <c r="C43" s="73" t="str">
        <f>IF(ISBLANK(Investitionsplan!I43),"",Investitionsplan!I43)</f>
        <v/>
      </c>
      <c r="D43" s="21" t="str">
        <f>IF(ISBLANK(Investitionsplan!K43),"",Investitionsplan!K43)</f>
        <v/>
      </c>
      <c r="E43" s="21" t="str">
        <f>IF(ISBLANK(Investitionsplan!L43),"",Investitionsplan!L43)</f>
        <v/>
      </c>
      <c r="F43" s="21" t="str">
        <f>IF(ISBLANK(Investitionsplan!M43),"",Investitionsplan!M43)</f>
        <v/>
      </c>
      <c r="G43" s="21" t="str">
        <f>IF(ISBLANK(Investitionsplan!N43),"",Investitionsplan!N43)</f>
        <v/>
      </c>
      <c r="H43" s="21" t="str">
        <f>IF(ISBLANK(Investitionsplan!O43),"",Investitionsplan!O43)</f>
        <v/>
      </c>
      <c r="I43" s="21" t="str">
        <f>IF(ISBLANK(Investitionsplan!P43),"",Investitionsplan!P43)</f>
        <v/>
      </c>
      <c r="J43" s="21" t="str">
        <f>IF(ISBLANK(Investitionsplan!Q43),"",Investitionsplan!Q43)</f>
        <v/>
      </c>
      <c r="K43" s="21" t="str">
        <f>IF(ISBLANK(Investitionsplan!R43),"",Investitionsplan!R43)</f>
        <v/>
      </c>
      <c r="L43" s="21" t="str">
        <f>IF(ISBLANK(Investitionsplan!S43),"",Investitionsplan!S43)</f>
        <v/>
      </c>
      <c r="M43" s="21" t="str">
        <f>IF(ISBLANK(Investitionsplan!T43),"",Investitionsplan!T43)</f>
        <v/>
      </c>
      <c r="N43" s="21" t="str">
        <f>IF(ISBLANK(Investitionsplan!U43),"",Investitionsplan!U43)</f>
        <v/>
      </c>
    </row>
    <row r="44" spans="1:14" hidden="1" outlineLevel="1" x14ac:dyDescent="0.25">
      <c r="A44" s="30" t="str">
        <f>IF(ISBLANK(Investitionsplan!B44),"",Investitionsplan!B44)</f>
        <v/>
      </c>
      <c r="B44" s="10" t="str">
        <f>IF(ISBLANK(Investitionsplan!E44),"",Investitionsplan!E44)</f>
        <v/>
      </c>
      <c r="C44" s="73" t="str">
        <f>IF(ISBLANK(Investitionsplan!I44),"",Investitionsplan!I44)</f>
        <v/>
      </c>
      <c r="D44" s="21" t="str">
        <f>IF(ISBLANK(Investitionsplan!K44),"",Investitionsplan!K44)</f>
        <v/>
      </c>
      <c r="E44" s="21" t="str">
        <f>IF(ISBLANK(Investitionsplan!L44),"",Investitionsplan!L44)</f>
        <v/>
      </c>
      <c r="F44" s="21" t="str">
        <f>IF(ISBLANK(Investitionsplan!M44),"",Investitionsplan!M44)</f>
        <v/>
      </c>
      <c r="G44" s="21" t="str">
        <f>IF(ISBLANK(Investitionsplan!N44),"",Investitionsplan!N44)</f>
        <v/>
      </c>
      <c r="H44" s="21" t="str">
        <f>IF(ISBLANK(Investitionsplan!O44),"",Investitionsplan!O44)</f>
        <v/>
      </c>
      <c r="I44" s="21" t="str">
        <f>IF(ISBLANK(Investitionsplan!P44),"",Investitionsplan!P44)</f>
        <v/>
      </c>
      <c r="J44" s="21" t="str">
        <f>IF(ISBLANK(Investitionsplan!Q44),"",Investitionsplan!Q44)</f>
        <v/>
      </c>
      <c r="K44" s="21" t="str">
        <f>IF(ISBLANK(Investitionsplan!R44),"",Investitionsplan!R44)</f>
        <v/>
      </c>
      <c r="L44" s="21" t="str">
        <f>IF(ISBLANK(Investitionsplan!S44),"",Investitionsplan!S44)</f>
        <v/>
      </c>
      <c r="M44" s="21" t="str">
        <f>IF(ISBLANK(Investitionsplan!T44),"",Investitionsplan!T44)</f>
        <v/>
      </c>
      <c r="N44" s="21" t="str">
        <f>IF(ISBLANK(Investitionsplan!U44),"",Investitionsplan!U44)</f>
        <v/>
      </c>
    </row>
    <row r="45" spans="1:14" hidden="1" outlineLevel="1" x14ac:dyDescent="0.25">
      <c r="A45" s="30" t="str">
        <f>IF(ISBLANK(Investitionsplan!B45),"",Investitionsplan!B45)</f>
        <v/>
      </c>
      <c r="B45" s="10" t="str">
        <f>IF(ISBLANK(Investitionsplan!E45),"",Investitionsplan!E45)</f>
        <v/>
      </c>
      <c r="C45" s="73" t="str">
        <f>IF(ISBLANK(Investitionsplan!I45),"",Investitionsplan!I45)</f>
        <v/>
      </c>
      <c r="D45" s="21" t="str">
        <f>IF(ISBLANK(Investitionsplan!K45),"",Investitionsplan!K45)</f>
        <v/>
      </c>
      <c r="E45" s="21" t="str">
        <f>IF(ISBLANK(Investitionsplan!L45),"",Investitionsplan!L45)</f>
        <v/>
      </c>
      <c r="F45" s="21" t="str">
        <f>IF(ISBLANK(Investitionsplan!M45),"",Investitionsplan!M45)</f>
        <v/>
      </c>
      <c r="G45" s="21" t="str">
        <f>IF(ISBLANK(Investitionsplan!N45),"",Investitionsplan!N45)</f>
        <v/>
      </c>
      <c r="H45" s="21" t="str">
        <f>IF(ISBLANK(Investitionsplan!O45),"",Investitionsplan!O45)</f>
        <v/>
      </c>
      <c r="I45" s="21" t="str">
        <f>IF(ISBLANK(Investitionsplan!P45),"",Investitionsplan!P45)</f>
        <v/>
      </c>
      <c r="J45" s="21" t="str">
        <f>IF(ISBLANK(Investitionsplan!Q45),"",Investitionsplan!Q45)</f>
        <v/>
      </c>
      <c r="K45" s="21" t="str">
        <f>IF(ISBLANK(Investitionsplan!R45),"",Investitionsplan!R45)</f>
        <v/>
      </c>
      <c r="L45" s="21" t="str">
        <f>IF(ISBLANK(Investitionsplan!S45),"",Investitionsplan!S45)</f>
        <v/>
      </c>
      <c r="M45" s="21" t="str">
        <f>IF(ISBLANK(Investitionsplan!T45),"",Investitionsplan!T45)</f>
        <v/>
      </c>
      <c r="N45" s="21" t="str">
        <f>IF(ISBLANK(Investitionsplan!U45),"",Investitionsplan!U45)</f>
        <v/>
      </c>
    </row>
    <row r="46" spans="1:14" hidden="1" outlineLevel="1" x14ac:dyDescent="0.25">
      <c r="A46" s="30" t="str">
        <f>IF(ISBLANK(Investitionsplan!B46),"",Investitionsplan!B46)</f>
        <v/>
      </c>
      <c r="B46" s="10" t="str">
        <f>IF(ISBLANK(Investitionsplan!E46),"",Investitionsplan!E46)</f>
        <v/>
      </c>
      <c r="C46" s="73" t="str">
        <f>IF(ISBLANK(Investitionsplan!I46),"",Investitionsplan!I46)</f>
        <v/>
      </c>
      <c r="D46" s="21" t="str">
        <f>IF(ISBLANK(Investitionsplan!K46),"",Investitionsplan!K46)</f>
        <v/>
      </c>
      <c r="E46" s="21" t="str">
        <f>IF(ISBLANK(Investitionsplan!L46),"",Investitionsplan!L46)</f>
        <v/>
      </c>
      <c r="F46" s="21" t="str">
        <f>IF(ISBLANK(Investitionsplan!M46),"",Investitionsplan!M46)</f>
        <v/>
      </c>
      <c r="G46" s="21" t="str">
        <f>IF(ISBLANK(Investitionsplan!N46),"",Investitionsplan!N46)</f>
        <v/>
      </c>
      <c r="H46" s="21" t="str">
        <f>IF(ISBLANK(Investitionsplan!O46),"",Investitionsplan!O46)</f>
        <v/>
      </c>
      <c r="I46" s="21" t="str">
        <f>IF(ISBLANK(Investitionsplan!P46),"",Investitionsplan!P46)</f>
        <v/>
      </c>
      <c r="J46" s="21" t="str">
        <f>IF(ISBLANK(Investitionsplan!Q46),"",Investitionsplan!Q46)</f>
        <v/>
      </c>
      <c r="K46" s="21" t="str">
        <f>IF(ISBLANK(Investitionsplan!R46),"",Investitionsplan!R46)</f>
        <v/>
      </c>
      <c r="L46" s="21" t="str">
        <f>IF(ISBLANK(Investitionsplan!S46),"",Investitionsplan!S46)</f>
        <v/>
      </c>
      <c r="M46" s="21" t="str">
        <f>IF(ISBLANK(Investitionsplan!T46),"",Investitionsplan!T46)</f>
        <v/>
      </c>
      <c r="N46" s="21" t="str">
        <f>IF(ISBLANK(Investitionsplan!U46),"",Investitionsplan!U46)</f>
        <v/>
      </c>
    </row>
    <row r="47" spans="1:14" hidden="1" outlineLevel="1" x14ac:dyDescent="0.25">
      <c r="A47" s="30" t="str">
        <f>IF(ISBLANK(Investitionsplan!B47),"",Investitionsplan!B47)</f>
        <v/>
      </c>
      <c r="B47" s="10" t="str">
        <f>IF(ISBLANK(Investitionsplan!E47),"",Investitionsplan!E47)</f>
        <v/>
      </c>
      <c r="C47" s="73" t="str">
        <f>IF(ISBLANK(Investitionsplan!I47),"",Investitionsplan!I47)</f>
        <v/>
      </c>
      <c r="D47" s="21" t="str">
        <f>IF(ISBLANK(Investitionsplan!K47),"",Investitionsplan!K47)</f>
        <v/>
      </c>
      <c r="E47" s="21" t="str">
        <f>IF(ISBLANK(Investitionsplan!L47),"",Investitionsplan!L47)</f>
        <v/>
      </c>
      <c r="F47" s="21" t="str">
        <f>IF(ISBLANK(Investitionsplan!M47),"",Investitionsplan!M47)</f>
        <v/>
      </c>
      <c r="G47" s="21" t="str">
        <f>IF(ISBLANK(Investitionsplan!N47),"",Investitionsplan!N47)</f>
        <v/>
      </c>
      <c r="H47" s="21" t="str">
        <f>IF(ISBLANK(Investitionsplan!O47),"",Investitionsplan!O47)</f>
        <v/>
      </c>
      <c r="I47" s="21" t="str">
        <f>IF(ISBLANK(Investitionsplan!P47),"",Investitionsplan!P47)</f>
        <v/>
      </c>
      <c r="J47" s="21" t="str">
        <f>IF(ISBLANK(Investitionsplan!Q47),"",Investitionsplan!Q47)</f>
        <v/>
      </c>
      <c r="K47" s="21" t="str">
        <f>IF(ISBLANK(Investitionsplan!R47),"",Investitionsplan!R47)</f>
        <v/>
      </c>
      <c r="L47" s="21" t="str">
        <f>IF(ISBLANK(Investitionsplan!S47),"",Investitionsplan!S47)</f>
        <v/>
      </c>
      <c r="M47" s="21" t="str">
        <f>IF(ISBLANK(Investitionsplan!T47),"",Investitionsplan!T47)</f>
        <v/>
      </c>
      <c r="N47" s="21" t="str">
        <f>IF(ISBLANK(Investitionsplan!U47),"",Investitionsplan!U47)</f>
        <v/>
      </c>
    </row>
    <row r="48" spans="1:14" hidden="1" outlineLevel="1" x14ac:dyDescent="0.25">
      <c r="A48" s="30" t="str">
        <f>IF(ISBLANK(Investitionsplan!B48),"",Investitionsplan!B48)</f>
        <v/>
      </c>
      <c r="B48" s="10" t="str">
        <f>IF(ISBLANK(Investitionsplan!E48),"",Investitionsplan!E48)</f>
        <v/>
      </c>
      <c r="C48" s="73" t="str">
        <f>IF(ISBLANK(Investitionsplan!I48),"",Investitionsplan!I48)</f>
        <v/>
      </c>
      <c r="D48" s="21" t="str">
        <f>IF(ISBLANK(Investitionsplan!K48),"",Investitionsplan!K48)</f>
        <v/>
      </c>
      <c r="E48" s="21" t="str">
        <f>IF(ISBLANK(Investitionsplan!L48),"",Investitionsplan!L48)</f>
        <v/>
      </c>
      <c r="F48" s="21" t="str">
        <f>IF(ISBLANK(Investitionsplan!M48),"",Investitionsplan!M48)</f>
        <v/>
      </c>
      <c r="G48" s="21" t="str">
        <f>IF(ISBLANK(Investitionsplan!N48),"",Investitionsplan!N48)</f>
        <v/>
      </c>
      <c r="H48" s="21" t="str">
        <f>IF(ISBLANK(Investitionsplan!O48),"",Investitionsplan!O48)</f>
        <v/>
      </c>
      <c r="I48" s="21" t="str">
        <f>IF(ISBLANK(Investitionsplan!P48),"",Investitionsplan!P48)</f>
        <v/>
      </c>
      <c r="J48" s="21" t="str">
        <f>IF(ISBLANK(Investitionsplan!Q48),"",Investitionsplan!Q48)</f>
        <v/>
      </c>
      <c r="K48" s="21" t="str">
        <f>IF(ISBLANK(Investitionsplan!R48),"",Investitionsplan!R48)</f>
        <v/>
      </c>
      <c r="L48" s="21" t="str">
        <f>IF(ISBLANK(Investitionsplan!S48),"",Investitionsplan!S48)</f>
        <v/>
      </c>
      <c r="M48" s="21" t="str">
        <f>IF(ISBLANK(Investitionsplan!T48),"",Investitionsplan!T48)</f>
        <v/>
      </c>
      <c r="N48" s="21" t="str">
        <f>IF(ISBLANK(Investitionsplan!U48),"",Investitionsplan!U48)</f>
        <v/>
      </c>
    </row>
    <row r="49" spans="1:14" hidden="1" outlineLevel="1" x14ac:dyDescent="0.25">
      <c r="A49" s="30" t="str">
        <f>IF(ISBLANK(Investitionsplan!B49),"",Investitionsplan!B49)</f>
        <v/>
      </c>
      <c r="B49" s="10" t="str">
        <f>IF(ISBLANK(Investitionsplan!E49),"",Investitionsplan!E49)</f>
        <v/>
      </c>
      <c r="C49" s="73" t="str">
        <f>IF(ISBLANK(Investitionsplan!I49),"",Investitionsplan!I49)</f>
        <v/>
      </c>
      <c r="D49" s="21" t="str">
        <f>IF(ISBLANK(Investitionsplan!K49),"",Investitionsplan!K49)</f>
        <v/>
      </c>
      <c r="E49" s="21" t="str">
        <f>IF(ISBLANK(Investitionsplan!L49),"",Investitionsplan!L49)</f>
        <v/>
      </c>
      <c r="F49" s="21" t="str">
        <f>IF(ISBLANK(Investitionsplan!M49),"",Investitionsplan!M49)</f>
        <v/>
      </c>
      <c r="G49" s="21" t="str">
        <f>IF(ISBLANK(Investitionsplan!N49),"",Investitionsplan!N49)</f>
        <v/>
      </c>
      <c r="H49" s="21" t="str">
        <f>IF(ISBLANK(Investitionsplan!O49),"",Investitionsplan!O49)</f>
        <v/>
      </c>
      <c r="I49" s="21" t="str">
        <f>IF(ISBLANK(Investitionsplan!P49),"",Investitionsplan!P49)</f>
        <v/>
      </c>
      <c r="J49" s="21" t="str">
        <f>IF(ISBLANK(Investitionsplan!Q49),"",Investitionsplan!Q49)</f>
        <v/>
      </c>
      <c r="K49" s="21" t="str">
        <f>IF(ISBLANK(Investitionsplan!R49),"",Investitionsplan!R49)</f>
        <v/>
      </c>
      <c r="L49" s="21" t="str">
        <f>IF(ISBLANK(Investitionsplan!S49),"",Investitionsplan!S49)</f>
        <v/>
      </c>
      <c r="M49" s="21" t="str">
        <f>IF(ISBLANK(Investitionsplan!T49),"",Investitionsplan!T49)</f>
        <v/>
      </c>
      <c r="N49" s="21" t="str">
        <f>IF(ISBLANK(Investitionsplan!U49),"",Investitionsplan!U49)</f>
        <v/>
      </c>
    </row>
    <row r="50" spans="1:14" hidden="1" outlineLevel="1" x14ac:dyDescent="0.25">
      <c r="A50" s="30" t="str">
        <f>IF(ISBLANK(Investitionsplan!B50),"",Investitionsplan!B50)</f>
        <v/>
      </c>
      <c r="B50" s="10" t="str">
        <f>IF(ISBLANK(Investitionsplan!E50),"",Investitionsplan!E50)</f>
        <v/>
      </c>
      <c r="C50" s="73" t="str">
        <f>IF(ISBLANK(Investitionsplan!I50),"",Investitionsplan!I50)</f>
        <v/>
      </c>
      <c r="D50" s="21" t="str">
        <f>IF(ISBLANK(Investitionsplan!K50),"",Investitionsplan!K50)</f>
        <v/>
      </c>
      <c r="E50" s="21" t="str">
        <f>IF(ISBLANK(Investitionsplan!L50),"",Investitionsplan!L50)</f>
        <v/>
      </c>
      <c r="F50" s="21" t="str">
        <f>IF(ISBLANK(Investitionsplan!M50),"",Investitionsplan!M50)</f>
        <v/>
      </c>
      <c r="G50" s="21" t="str">
        <f>IF(ISBLANK(Investitionsplan!N50),"",Investitionsplan!N50)</f>
        <v/>
      </c>
      <c r="H50" s="21" t="str">
        <f>IF(ISBLANK(Investitionsplan!O50),"",Investitionsplan!O50)</f>
        <v/>
      </c>
      <c r="I50" s="21" t="str">
        <f>IF(ISBLANK(Investitionsplan!P50),"",Investitionsplan!P50)</f>
        <v/>
      </c>
      <c r="J50" s="21" t="str">
        <f>IF(ISBLANK(Investitionsplan!Q50),"",Investitionsplan!Q50)</f>
        <v/>
      </c>
      <c r="K50" s="21" t="str">
        <f>IF(ISBLANK(Investitionsplan!R50),"",Investitionsplan!R50)</f>
        <v/>
      </c>
      <c r="L50" s="21" t="str">
        <f>IF(ISBLANK(Investitionsplan!S50),"",Investitionsplan!S50)</f>
        <v/>
      </c>
      <c r="M50" s="21" t="str">
        <f>IF(ISBLANK(Investitionsplan!T50),"",Investitionsplan!T50)</f>
        <v/>
      </c>
      <c r="N50" s="21" t="str">
        <f>IF(ISBLANK(Investitionsplan!U50),"",Investitionsplan!U50)</f>
        <v/>
      </c>
    </row>
    <row r="51" spans="1:14" hidden="1" outlineLevel="1" x14ac:dyDescent="0.25">
      <c r="A51" s="30" t="str">
        <f>IF(ISBLANK(Investitionsplan!B51),"",Investitionsplan!B51)</f>
        <v/>
      </c>
      <c r="B51" s="10" t="str">
        <f>IF(ISBLANK(Investitionsplan!E51),"",Investitionsplan!E51)</f>
        <v/>
      </c>
      <c r="C51" s="73" t="str">
        <f>IF(ISBLANK(Investitionsplan!I51),"",Investitionsplan!I51)</f>
        <v/>
      </c>
      <c r="D51" s="21" t="str">
        <f>IF(ISBLANK(Investitionsplan!K51),"",Investitionsplan!K51)</f>
        <v/>
      </c>
      <c r="E51" s="21" t="str">
        <f>IF(ISBLANK(Investitionsplan!L51),"",Investitionsplan!L51)</f>
        <v/>
      </c>
      <c r="F51" s="21" t="str">
        <f>IF(ISBLANK(Investitionsplan!M51),"",Investitionsplan!M51)</f>
        <v/>
      </c>
      <c r="G51" s="21" t="str">
        <f>IF(ISBLANK(Investitionsplan!N51),"",Investitionsplan!N51)</f>
        <v/>
      </c>
      <c r="H51" s="21" t="str">
        <f>IF(ISBLANK(Investitionsplan!O51),"",Investitionsplan!O51)</f>
        <v/>
      </c>
      <c r="I51" s="21" t="str">
        <f>IF(ISBLANK(Investitionsplan!P51),"",Investitionsplan!P51)</f>
        <v/>
      </c>
      <c r="J51" s="21" t="str">
        <f>IF(ISBLANK(Investitionsplan!Q51),"",Investitionsplan!Q51)</f>
        <v/>
      </c>
      <c r="K51" s="21" t="str">
        <f>IF(ISBLANK(Investitionsplan!R51),"",Investitionsplan!R51)</f>
        <v/>
      </c>
      <c r="L51" s="21" t="str">
        <f>IF(ISBLANK(Investitionsplan!S51),"",Investitionsplan!S51)</f>
        <v/>
      </c>
      <c r="M51" s="21" t="str">
        <f>IF(ISBLANK(Investitionsplan!T51),"",Investitionsplan!T51)</f>
        <v/>
      </c>
      <c r="N51" s="21" t="str">
        <f>IF(ISBLANK(Investitionsplan!U51),"",Investitionsplan!U51)</f>
        <v/>
      </c>
    </row>
    <row r="52" spans="1:14" hidden="1" outlineLevel="1" x14ac:dyDescent="0.25">
      <c r="A52" s="30" t="str">
        <f>IF(ISBLANK(Investitionsplan!B52),"",Investitionsplan!B52)</f>
        <v/>
      </c>
      <c r="B52" s="10" t="str">
        <f>IF(ISBLANK(Investitionsplan!E52),"",Investitionsplan!E52)</f>
        <v/>
      </c>
      <c r="C52" s="73" t="str">
        <f>IF(ISBLANK(Investitionsplan!I52),"",Investitionsplan!I52)</f>
        <v/>
      </c>
      <c r="D52" s="21" t="str">
        <f>IF(ISBLANK(Investitionsplan!K52),"",Investitionsplan!K52)</f>
        <v/>
      </c>
      <c r="E52" s="21" t="str">
        <f>IF(ISBLANK(Investitionsplan!L52),"",Investitionsplan!L52)</f>
        <v/>
      </c>
      <c r="F52" s="21" t="str">
        <f>IF(ISBLANK(Investitionsplan!M52),"",Investitionsplan!M52)</f>
        <v/>
      </c>
      <c r="G52" s="21" t="str">
        <f>IF(ISBLANK(Investitionsplan!N52),"",Investitionsplan!N52)</f>
        <v/>
      </c>
      <c r="H52" s="21" t="str">
        <f>IF(ISBLANK(Investitionsplan!O52),"",Investitionsplan!O52)</f>
        <v/>
      </c>
      <c r="I52" s="21" t="str">
        <f>IF(ISBLANK(Investitionsplan!P52),"",Investitionsplan!P52)</f>
        <v/>
      </c>
      <c r="J52" s="21" t="str">
        <f>IF(ISBLANK(Investitionsplan!Q52),"",Investitionsplan!Q52)</f>
        <v/>
      </c>
      <c r="K52" s="21" t="str">
        <f>IF(ISBLANK(Investitionsplan!R52),"",Investitionsplan!R52)</f>
        <v/>
      </c>
      <c r="L52" s="21" t="str">
        <f>IF(ISBLANK(Investitionsplan!S52),"",Investitionsplan!S52)</f>
        <v/>
      </c>
      <c r="M52" s="21" t="str">
        <f>IF(ISBLANK(Investitionsplan!T52),"",Investitionsplan!T52)</f>
        <v/>
      </c>
      <c r="N52" s="21" t="str">
        <f>IF(ISBLANK(Investitionsplan!U52),"",Investitionsplan!U52)</f>
        <v/>
      </c>
    </row>
    <row r="53" spans="1:14" hidden="1" outlineLevel="1" x14ac:dyDescent="0.25">
      <c r="A53" s="30" t="str">
        <f>IF(ISBLANK(Investitionsplan!B53),"",Investitionsplan!B53)</f>
        <v/>
      </c>
      <c r="B53" s="10" t="str">
        <f>IF(ISBLANK(Investitionsplan!E53),"",Investitionsplan!E53)</f>
        <v/>
      </c>
      <c r="C53" s="73" t="str">
        <f>IF(ISBLANK(Investitionsplan!I53),"",Investitionsplan!I53)</f>
        <v/>
      </c>
      <c r="D53" s="21" t="str">
        <f>IF(ISBLANK(Investitionsplan!K53),"",Investitionsplan!K53)</f>
        <v/>
      </c>
      <c r="E53" s="21" t="str">
        <f>IF(ISBLANK(Investitionsplan!L53),"",Investitionsplan!L53)</f>
        <v/>
      </c>
      <c r="F53" s="21" t="str">
        <f>IF(ISBLANK(Investitionsplan!M53),"",Investitionsplan!M53)</f>
        <v/>
      </c>
      <c r="G53" s="21" t="str">
        <f>IF(ISBLANK(Investitionsplan!N53),"",Investitionsplan!N53)</f>
        <v/>
      </c>
      <c r="H53" s="21" t="str">
        <f>IF(ISBLANK(Investitionsplan!O53),"",Investitionsplan!O53)</f>
        <v/>
      </c>
      <c r="I53" s="21" t="str">
        <f>IF(ISBLANK(Investitionsplan!P53),"",Investitionsplan!P53)</f>
        <v/>
      </c>
      <c r="J53" s="21" t="str">
        <f>IF(ISBLANK(Investitionsplan!Q53),"",Investitionsplan!Q53)</f>
        <v/>
      </c>
      <c r="K53" s="21" t="str">
        <f>IF(ISBLANK(Investitionsplan!R53),"",Investitionsplan!R53)</f>
        <v/>
      </c>
      <c r="L53" s="21" t="str">
        <f>IF(ISBLANK(Investitionsplan!S53),"",Investitionsplan!S53)</f>
        <v/>
      </c>
      <c r="M53" s="21" t="str">
        <f>IF(ISBLANK(Investitionsplan!T53),"",Investitionsplan!T53)</f>
        <v/>
      </c>
      <c r="N53" s="21" t="str">
        <f>IF(ISBLANK(Investitionsplan!U53),"",Investitionsplan!U53)</f>
        <v/>
      </c>
    </row>
    <row r="54" spans="1:14" hidden="1" outlineLevel="1" x14ac:dyDescent="0.25">
      <c r="A54" s="30" t="str">
        <f>IF(ISBLANK(Investitionsplan!B54),"",Investitionsplan!B54)</f>
        <v/>
      </c>
      <c r="B54" s="10" t="str">
        <f>IF(ISBLANK(Investitionsplan!E54),"",Investitionsplan!E54)</f>
        <v/>
      </c>
      <c r="C54" s="73" t="str">
        <f>IF(ISBLANK(Investitionsplan!I54),"",Investitionsplan!I54)</f>
        <v/>
      </c>
      <c r="D54" s="21" t="str">
        <f>IF(ISBLANK(Investitionsplan!K54),"",Investitionsplan!K54)</f>
        <v/>
      </c>
      <c r="E54" s="21" t="str">
        <f>IF(ISBLANK(Investitionsplan!L54),"",Investitionsplan!L54)</f>
        <v/>
      </c>
      <c r="F54" s="21" t="str">
        <f>IF(ISBLANK(Investitionsplan!M54),"",Investitionsplan!M54)</f>
        <v/>
      </c>
      <c r="G54" s="21" t="str">
        <f>IF(ISBLANK(Investitionsplan!N54),"",Investitionsplan!N54)</f>
        <v/>
      </c>
      <c r="H54" s="21" t="str">
        <f>IF(ISBLANK(Investitionsplan!O54),"",Investitionsplan!O54)</f>
        <v/>
      </c>
      <c r="I54" s="21" t="str">
        <f>IF(ISBLANK(Investitionsplan!P54),"",Investitionsplan!P54)</f>
        <v/>
      </c>
      <c r="J54" s="21" t="str">
        <f>IF(ISBLANK(Investitionsplan!Q54),"",Investitionsplan!Q54)</f>
        <v/>
      </c>
      <c r="K54" s="21" t="str">
        <f>IF(ISBLANK(Investitionsplan!R54),"",Investitionsplan!R54)</f>
        <v/>
      </c>
      <c r="L54" s="21" t="str">
        <f>IF(ISBLANK(Investitionsplan!S54),"",Investitionsplan!S54)</f>
        <v/>
      </c>
      <c r="M54" s="21" t="str">
        <f>IF(ISBLANK(Investitionsplan!T54),"",Investitionsplan!T54)</f>
        <v/>
      </c>
      <c r="N54" s="21" t="str">
        <f>IF(ISBLANK(Investitionsplan!U54),"",Investitionsplan!U54)</f>
        <v/>
      </c>
    </row>
    <row r="55" spans="1:14" hidden="1" outlineLevel="1" x14ac:dyDescent="0.25">
      <c r="A55" s="30" t="str">
        <f>IF(ISBLANK(Investitionsplan!B55),"",Investitionsplan!B55)</f>
        <v/>
      </c>
      <c r="B55" s="10" t="str">
        <f>IF(ISBLANK(Investitionsplan!E55),"",Investitionsplan!E55)</f>
        <v/>
      </c>
      <c r="C55" s="73" t="str">
        <f>IF(ISBLANK(Investitionsplan!I55),"",Investitionsplan!I55)</f>
        <v/>
      </c>
      <c r="D55" s="21" t="str">
        <f>IF(ISBLANK(Investitionsplan!K55),"",Investitionsplan!K55)</f>
        <v/>
      </c>
      <c r="E55" s="21" t="str">
        <f>IF(ISBLANK(Investitionsplan!L55),"",Investitionsplan!L55)</f>
        <v/>
      </c>
      <c r="F55" s="21" t="str">
        <f>IF(ISBLANK(Investitionsplan!M55),"",Investitionsplan!M55)</f>
        <v/>
      </c>
      <c r="G55" s="21" t="str">
        <f>IF(ISBLANK(Investitionsplan!N55),"",Investitionsplan!N55)</f>
        <v/>
      </c>
      <c r="H55" s="21" t="str">
        <f>IF(ISBLANK(Investitionsplan!O55),"",Investitionsplan!O55)</f>
        <v/>
      </c>
      <c r="I55" s="21" t="str">
        <f>IF(ISBLANK(Investitionsplan!P55),"",Investitionsplan!P55)</f>
        <v/>
      </c>
      <c r="J55" s="21" t="str">
        <f>IF(ISBLANK(Investitionsplan!Q55),"",Investitionsplan!Q55)</f>
        <v/>
      </c>
      <c r="K55" s="21" t="str">
        <f>IF(ISBLANK(Investitionsplan!R55),"",Investitionsplan!R55)</f>
        <v/>
      </c>
      <c r="L55" s="21" t="str">
        <f>IF(ISBLANK(Investitionsplan!S55),"",Investitionsplan!S55)</f>
        <v/>
      </c>
      <c r="M55" s="21" t="str">
        <f>IF(ISBLANK(Investitionsplan!T55),"",Investitionsplan!T55)</f>
        <v/>
      </c>
      <c r="N55" s="21" t="str">
        <f>IF(ISBLANK(Investitionsplan!U55),"",Investitionsplan!U55)</f>
        <v/>
      </c>
    </row>
    <row r="56" spans="1:14" hidden="1" outlineLevel="1" x14ac:dyDescent="0.25">
      <c r="A56" s="30" t="str">
        <f>IF(ISBLANK(Investitionsplan!B56),"",Investitionsplan!B56)</f>
        <v/>
      </c>
      <c r="B56" s="10" t="str">
        <f>IF(ISBLANK(Investitionsplan!E56),"",Investitionsplan!E56)</f>
        <v/>
      </c>
      <c r="C56" s="73" t="str">
        <f>IF(ISBLANK(Investitionsplan!I56),"",Investitionsplan!I56)</f>
        <v/>
      </c>
      <c r="D56" s="21" t="str">
        <f>IF(ISBLANK(Investitionsplan!K56),"",Investitionsplan!K56)</f>
        <v/>
      </c>
      <c r="E56" s="21" t="str">
        <f>IF(ISBLANK(Investitionsplan!L56),"",Investitionsplan!L56)</f>
        <v/>
      </c>
      <c r="F56" s="21" t="str">
        <f>IF(ISBLANK(Investitionsplan!M56),"",Investitionsplan!M56)</f>
        <v/>
      </c>
      <c r="G56" s="21" t="str">
        <f>IF(ISBLANK(Investitionsplan!N56),"",Investitionsplan!N56)</f>
        <v/>
      </c>
      <c r="H56" s="21" t="str">
        <f>IF(ISBLANK(Investitionsplan!O56),"",Investitionsplan!O56)</f>
        <v/>
      </c>
      <c r="I56" s="21" t="str">
        <f>IF(ISBLANK(Investitionsplan!P56),"",Investitionsplan!P56)</f>
        <v/>
      </c>
      <c r="J56" s="21" t="str">
        <f>IF(ISBLANK(Investitionsplan!Q56),"",Investitionsplan!Q56)</f>
        <v/>
      </c>
      <c r="K56" s="21" t="str">
        <f>IF(ISBLANK(Investitionsplan!R56),"",Investitionsplan!R56)</f>
        <v/>
      </c>
      <c r="L56" s="21" t="str">
        <f>IF(ISBLANK(Investitionsplan!S56),"",Investitionsplan!S56)</f>
        <v/>
      </c>
      <c r="M56" s="21" t="str">
        <f>IF(ISBLANK(Investitionsplan!T56),"",Investitionsplan!T56)</f>
        <v/>
      </c>
      <c r="N56" s="21" t="str">
        <f>IF(ISBLANK(Investitionsplan!U56),"",Investitionsplan!U56)</f>
        <v/>
      </c>
    </row>
    <row r="57" spans="1:14" hidden="1" outlineLevel="1" x14ac:dyDescent="0.25">
      <c r="A57" s="30" t="str">
        <f>IF(ISBLANK(Investitionsplan!B57),"",Investitionsplan!B57)</f>
        <v/>
      </c>
      <c r="B57" s="10" t="str">
        <f>IF(ISBLANK(Investitionsplan!E57),"",Investitionsplan!E57)</f>
        <v/>
      </c>
      <c r="C57" s="73" t="str">
        <f>IF(ISBLANK(Investitionsplan!I57),"",Investitionsplan!I57)</f>
        <v/>
      </c>
      <c r="D57" s="21" t="str">
        <f>IF(ISBLANK(Investitionsplan!K57),"",Investitionsplan!K57)</f>
        <v/>
      </c>
      <c r="E57" s="21" t="str">
        <f>IF(ISBLANK(Investitionsplan!L57),"",Investitionsplan!L57)</f>
        <v/>
      </c>
      <c r="F57" s="21" t="str">
        <f>IF(ISBLANK(Investitionsplan!M57),"",Investitionsplan!M57)</f>
        <v/>
      </c>
      <c r="G57" s="21" t="str">
        <f>IF(ISBLANK(Investitionsplan!N57),"",Investitionsplan!N57)</f>
        <v/>
      </c>
      <c r="H57" s="21" t="str">
        <f>IF(ISBLANK(Investitionsplan!O57),"",Investitionsplan!O57)</f>
        <v/>
      </c>
      <c r="I57" s="21" t="str">
        <f>IF(ISBLANK(Investitionsplan!P57),"",Investitionsplan!P57)</f>
        <v/>
      </c>
      <c r="J57" s="21" t="str">
        <f>IF(ISBLANK(Investitionsplan!Q57),"",Investitionsplan!Q57)</f>
        <v/>
      </c>
      <c r="K57" s="21" t="str">
        <f>IF(ISBLANK(Investitionsplan!R57),"",Investitionsplan!R57)</f>
        <v/>
      </c>
      <c r="L57" s="21" t="str">
        <f>IF(ISBLANK(Investitionsplan!S57),"",Investitionsplan!S57)</f>
        <v/>
      </c>
      <c r="M57" s="21" t="str">
        <f>IF(ISBLANK(Investitionsplan!T57),"",Investitionsplan!T57)</f>
        <v/>
      </c>
      <c r="N57" s="21" t="str">
        <f>IF(ISBLANK(Investitionsplan!U57),"",Investitionsplan!U57)</f>
        <v/>
      </c>
    </row>
    <row r="58" spans="1:14" hidden="1" outlineLevel="1" x14ac:dyDescent="0.25">
      <c r="A58" s="30" t="str">
        <f>IF(ISBLANK(Investitionsplan!B58),"",Investitionsplan!B58)</f>
        <v/>
      </c>
      <c r="B58" s="10" t="str">
        <f>IF(ISBLANK(Investitionsplan!E58),"",Investitionsplan!E58)</f>
        <v/>
      </c>
      <c r="C58" s="73" t="str">
        <f>IF(ISBLANK(Investitionsplan!I58),"",Investitionsplan!I58)</f>
        <v/>
      </c>
      <c r="D58" s="21" t="str">
        <f>IF(ISBLANK(Investitionsplan!K58),"",Investitionsplan!K58)</f>
        <v/>
      </c>
      <c r="E58" s="21" t="str">
        <f>IF(ISBLANK(Investitionsplan!L58),"",Investitionsplan!L58)</f>
        <v/>
      </c>
      <c r="F58" s="21" t="str">
        <f>IF(ISBLANK(Investitionsplan!M58),"",Investitionsplan!M58)</f>
        <v/>
      </c>
      <c r="G58" s="21" t="str">
        <f>IF(ISBLANK(Investitionsplan!N58),"",Investitionsplan!N58)</f>
        <v/>
      </c>
      <c r="H58" s="21" t="str">
        <f>IF(ISBLANK(Investitionsplan!O58),"",Investitionsplan!O58)</f>
        <v/>
      </c>
      <c r="I58" s="21" t="str">
        <f>IF(ISBLANK(Investitionsplan!P58),"",Investitionsplan!P58)</f>
        <v/>
      </c>
      <c r="J58" s="21" t="str">
        <f>IF(ISBLANK(Investitionsplan!Q58),"",Investitionsplan!Q58)</f>
        <v/>
      </c>
      <c r="K58" s="21" t="str">
        <f>IF(ISBLANK(Investitionsplan!R58),"",Investitionsplan!R58)</f>
        <v/>
      </c>
      <c r="L58" s="21" t="str">
        <f>IF(ISBLANK(Investitionsplan!S58),"",Investitionsplan!S58)</f>
        <v/>
      </c>
      <c r="M58" s="21" t="str">
        <f>IF(ISBLANK(Investitionsplan!T58),"",Investitionsplan!T58)</f>
        <v/>
      </c>
      <c r="N58" s="21" t="str">
        <f>IF(ISBLANK(Investitionsplan!U58),"",Investitionsplan!U58)</f>
        <v/>
      </c>
    </row>
    <row r="59" spans="1:14" hidden="1" outlineLevel="1" x14ac:dyDescent="0.25">
      <c r="A59" s="30" t="str">
        <f>IF(ISBLANK(Investitionsplan!B59),"",Investitionsplan!B59)</f>
        <v/>
      </c>
      <c r="B59" s="10" t="str">
        <f>IF(ISBLANK(Investitionsplan!E59),"",Investitionsplan!E59)</f>
        <v/>
      </c>
      <c r="C59" s="73" t="str">
        <f>IF(ISBLANK(Investitionsplan!I59),"",Investitionsplan!I59)</f>
        <v/>
      </c>
      <c r="D59" s="21" t="str">
        <f>IF(ISBLANK(Investitionsplan!K59),"",Investitionsplan!K59)</f>
        <v/>
      </c>
      <c r="E59" s="21" t="str">
        <f>IF(ISBLANK(Investitionsplan!L59),"",Investitionsplan!L59)</f>
        <v/>
      </c>
      <c r="F59" s="21" t="str">
        <f>IF(ISBLANK(Investitionsplan!M59),"",Investitionsplan!M59)</f>
        <v/>
      </c>
      <c r="G59" s="21" t="str">
        <f>IF(ISBLANK(Investitionsplan!N59),"",Investitionsplan!N59)</f>
        <v/>
      </c>
      <c r="H59" s="21" t="str">
        <f>IF(ISBLANK(Investitionsplan!O59),"",Investitionsplan!O59)</f>
        <v/>
      </c>
      <c r="I59" s="21" t="str">
        <f>IF(ISBLANK(Investitionsplan!P59),"",Investitionsplan!P59)</f>
        <v/>
      </c>
      <c r="J59" s="21" t="str">
        <f>IF(ISBLANK(Investitionsplan!Q59),"",Investitionsplan!Q59)</f>
        <v/>
      </c>
      <c r="K59" s="21" t="str">
        <f>IF(ISBLANK(Investitionsplan!R59),"",Investitionsplan!R59)</f>
        <v/>
      </c>
      <c r="L59" s="21" t="str">
        <f>IF(ISBLANK(Investitionsplan!S59),"",Investitionsplan!S59)</f>
        <v/>
      </c>
      <c r="M59" s="21" t="str">
        <f>IF(ISBLANK(Investitionsplan!T59),"",Investitionsplan!T59)</f>
        <v/>
      </c>
      <c r="N59" s="21" t="str">
        <f>IF(ISBLANK(Investitionsplan!U59),"",Investitionsplan!U59)</f>
        <v/>
      </c>
    </row>
    <row r="60" spans="1:14" hidden="1" outlineLevel="1" x14ac:dyDescent="0.25">
      <c r="A60" s="30" t="str">
        <f>IF(ISBLANK(Investitionsplan!B60),"",Investitionsplan!B60)</f>
        <v/>
      </c>
      <c r="B60" s="10" t="str">
        <f>IF(ISBLANK(Investitionsplan!E60),"",Investitionsplan!E60)</f>
        <v/>
      </c>
      <c r="C60" s="73" t="str">
        <f>IF(ISBLANK(Investitionsplan!I60),"",Investitionsplan!I60)</f>
        <v/>
      </c>
      <c r="D60" s="21" t="str">
        <f>IF(ISBLANK(Investitionsplan!K60),"",Investitionsplan!K60)</f>
        <v/>
      </c>
      <c r="E60" s="21" t="str">
        <f>IF(ISBLANK(Investitionsplan!L60),"",Investitionsplan!L60)</f>
        <v/>
      </c>
      <c r="F60" s="21" t="str">
        <f>IF(ISBLANK(Investitionsplan!M60),"",Investitionsplan!M60)</f>
        <v/>
      </c>
      <c r="G60" s="21" t="str">
        <f>IF(ISBLANK(Investitionsplan!N60),"",Investitionsplan!N60)</f>
        <v/>
      </c>
      <c r="H60" s="21" t="str">
        <f>IF(ISBLANK(Investitionsplan!O60),"",Investitionsplan!O60)</f>
        <v/>
      </c>
      <c r="I60" s="21" t="str">
        <f>IF(ISBLANK(Investitionsplan!P60),"",Investitionsplan!P60)</f>
        <v/>
      </c>
      <c r="J60" s="21" t="str">
        <f>IF(ISBLANK(Investitionsplan!Q60),"",Investitionsplan!Q60)</f>
        <v/>
      </c>
      <c r="K60" s="21" t="str">
        <f>IF(ISBLANK(Investitionsplan!R60),"",Investitionsplan!R60)</f>
        <v/>
      </c>
      <c r="L60" s="21" t="str">
        <f>IF(ISBLANK(Investitionsplan!S60),"",Investitionsplan!S60)</f>
        <v/>
      </c>
      <c r="M60" s="21" t="str">
        <f>IF(ISBLANK(Investitionsplan!T60),"",Investitionsplan!T60)</f>
        <v/>
      </c>
      <c r="N60" s="21" t="str">
        <f>IF(ISBLANK(Investitionsplan!U60),"",Investitionsplan!U60)</f>
        <v/>
      </c>
    </row>
    <row r="61" spans="1:14" hidden="1" outlineLevel="1" x14ac:dyDescent="0.25">
      <c r="A61" s="30" t="str">
        <f>IF(ISBLANK(Investitionsplan!B61),"",Investitionsplan!B61)</f>
        <v/>
      </c>
      <c r="B61" s="10" t="str">
        <f>IF(ISBLANK(Investitionsplan!E61),"",Investitionsplan!E61)</f>
        <v/>
      </c>
      <c r="C61" s="73" t="str">
        <f>IF(ISBLANK(Investitionsplan!I61),"",Investitionsplan!I61)</f>
        <v/>
      </c>
      <c r="D61" s="21" t="str">
        <f>IF(ISBLANK(Investitionsplan!K61),"",Investitionsplan!K61)</f>
        <v/>
      </c>
      <c r="E61" s="21" t="str">
        <f>IF(ISBLANK(Investitionsplan!L61),"",Investitionsplan!L61)</f>
        <v/>
      </c>
      <c r="F61" s="21" t="str">
        <f>IF(ISBLANK(Investitionsplan!M61),"",Investitionsplan!M61)</f>
        <v/>
      </c>
      <c r="G61" s="21" t="str">
        <f>IF(ISBLANK(Investitionsplan!N61),"",Investitionsplan!N61)</f>
        <v/>
      </c>
      <c r="H61" s="21" t="str">
        <f>IF(ISBLANK(Investitionsplan!O61),"",Investitionsplan!O61)</f>
        <v/>
      </c>
      <c r="I61" s="21" t="str">
        <f>IF(ISBLANK(Investitionsplan!P61),"",Investitionsplan!P61)</f>
        <v/>
      </c>
      <c r="J61" s="21" t="str">
        <f>IF(ISBLANK(Investitionsplan!Q61),"",Investitionsplan!Q61)</f>
        <v/>
      </c>
      <c r="K61" s="21" t="str">
        <f>IF(ISBLANK(Investitionsplan!R61),"",Investitionsplan!R61)</f>
        <v/>
      </c>
      <c r="L61" s="21" t="str">
        <f>IF(ISBLANK(Investitionsplan!S61),"",Investitionsplan!S61)</f>
        <v/>
      </c>
      <c r="M61" s="21" t="str">
        <f>IF(ISBLANK(Investitionsplan!T61),"",Investitionsplan!T61)</f>
        <v/>
      </c>
      <c r="N61" s="21" t="str">
        <f>IF(ISBLANK(Investitionsplan!U61),"",Investitionsplan!U61)</f>
        <v/>
      </c>
    </row>
    <row r="62" spans="1:14" hidden="1" outlineLevel="1" x14ac:dyDescent="0.25">
      <c r="A62" s="30" t="str">
        <f>IF(ISBLANK(Investitionsplan!B62),"",Investitionsplan!B62)</f>
        <v/>
      </c>
      <c r="B62" s="10" t="str">
        <f>IF(ISBLANK(Investitionsplan!E62),"",Investitionsplan!E62)</f>
        <v/>
      </c>
      <c r="C62" s="73" t="str">
        <f>IF(ISBLANK(Investitionsplan!I62),"",Investitionsplan!I62)</f>
        <v/>
      </c>
      <c r="D62" s="21" t="str">
        <f>IF(ISBLANK(Investitionsplan!K62),"",Investitionsplan!K62)</f>
        <v/>
      </c>
      <c r="E62" s="21" t="str">
        <f>IF(ISBLANK(Investitionsplan!L62),"",Investitionsplan!L62)</f>
        <v/>
      </c>
      <c r="F62" s="21" t="str">
        <f>IF(ISBLANK(Investitionsplan!M62),"",Investitionsplan!M62)</f>
        <v/>
      </c>
      <c r="G62" s="21" t="str">
        <f>IF(ISBLANK(Investitionsplan!N62),"",Investitionsplan!N62)</f>
        <v/>
      </c>
      <c r="H62" s="21" t="str">
        <f>IF(ISBLANK(Investitionsplan!O62),"",Investitionsplan!O62)</f>
        <v/>
      </c>
      <c r="I62" s="21" t="str">
        <f>IF(ISBLANK(Investitionsplan!P62),"",Investitionsplan!P62)</f>
        <v/>
      </c>
      <c r="J62" s="21" t="str">
        <f>IF(ISBLANK(Investitionsplan!Q62),"",Investitionsplan!Q62)</f>
        <v/>
      </c>
      <c r="K62" s="21" t="str">
        <f>IF(ISBLANK(Investitionsplan!R62),"",Investitionsplan!R62)</f>
        <v/>
      </c>
      <c r="L62" s="21" t="str">
        <f>IF(ISBLANK(Investitionsplan!S62),"",Investitionsplan!S62)</f>
        <v/>
      </c>
      <c r="M62" s="21" t="str">
        <f>IF(ISBLANK(Investitionsplan!T62),"",Investitionsplan!T62)</f>
        <v/>
      </c>
      <c r="N62" s="21" t="str">
        <f>IF(ISBLANK(Investitionsplan!U62),"",Investitionsplan!U62)</f>
        <v/>
      </c>
    </row>
    <row r="63" spans="1:14" hidden="1" outlineLevel="1" x14ac:dyDescent="0.25">
      <c r="A63" s="30" t="str">
        <f>IF(ISBLANK(Investitionsplan!B63),"",Investitionsplan!B63)</f>
        <v/>
      </c>
      <c r="B63" s="10" t="str">
        <f>IF(ISBLANK(Investitionsplan!E63),"",Investitionsplan!E63)</f>
        <v/>
      </c>
      <c r="C63" s="73" t="str">
        <f>IF(ISBLANK(Investitionsplan!I63),"",Investitionsplan!I63)</f>
        <v/>
      </c>
      <c r="D63" s="21" t="str">
        <f>IF(ISBLANK(Investitionsplan!K63),"",Investitionsplan!K63)</f>
        <v/>
      </c>
      <c r="E63" s="21" t="str">
        <f>IF(ISBLANK(Investitionsplan!L63),"",Investitionsplan!L63)</f>
        <v/>
      </c>
      <c r="F63" s="21" t="str">
        <f>IF(ISBLANK(Investitionsplan!M63),"",Investitionsplan!M63)</f>
        <v/>
      </c>
      <c r="G63" s="21" t="str">
        <f>IF(ISBLANK(Investitionsplan!N63),"",Investitionsplan!N63)</f>
        <v/>
      </c>
      <c r="H63" s="21" t="str">
        <f>IF(ISBLANK(Investitionsplan!O63),"",Investitionsplan!O63)</f>
        <v/>
      </c>
      <c r="I63" s="21" t="str">
        <f>IF(ISBLANK(Investitionsplan!P63),"",Investitionsplan!P63)</f>
        <v/>
      </c>
      <c r="J63" s="21" t="str">
        <f>IF(ISBLANK(Investitionsplan!Q63),"",Investitionsplan!Q63)</f>
        <v/>
      </c>
      <c r="K63" s="21" t="str">
        <f>IF(ISBLANK(Investitionsplan!R63),"",Investitionsplan!R63)</f>
        <v/>
      </c>
      <c r="L63" s="21" t="str">
        <f>IF(ISBLANK(Investitionsplan!S63),"",Investitionsplan!S63)</f>
        <v/>
      </c>
      <c r="M63" s="21" t="str">
        <f>IF(ISBLANK(Investitionsplan!T63),"",Investitionsplan!T63)</f>
        <v/>
      </c>
      <c r="N63" s="21" t="str">
        <f>IF(ISBLANK(Investitionsplan!U63),"",Investitionsplan!U63)</f>
        <v/>
      </c>
    </row>
    <row r="64" spans="1:14" hidden="1" outlineLevel="1" x14ac:dyDescent="0.25">
      <c r="A64" s="30" t="str">
        <f>IF(ISBLANK(Investitionsplan!B64),"",Investitionsplan!B64)</f>
        <v/>
      </c>
      <c r="B64" s="10" t="str">
        <f>IF(ISBLANK(Investitionsplan!E64),"",Investitionsplan!E64)</f>
        <v/>
      </c>
      <c r="C64" s="73" t="str">
        <f>IF(ISBLANK(Investitionsplan!I64),"",Investitionsplan!I64)</f>
        <v/>
      </c>
      <c r="D64" s="21" t="str">
        <f>IF(ISBLANK(Investitionsplan!K64),"",Investitionsplan!K64)</f>
        <v/>
      </c>
      <c r="E64" s="21" t="str">
        <f>IF(ISBLANK(Investitionsplan!L64),"",Investitionsplan!L64)</f>
        <v/>
      </c>
      <c r="F64" s="21" t="str">
        <f>IF(ISBLANK(Investitionsplan!M64),"",Investitionsplan!M64)</f>
        <v/>
      </c>
      <c r="G64" s="21" t="str">
        <f>IF(ISBLANK(Investitionsplan!N64),"",Investitionsplan!N64)</f>
        <v/>
      </c>
      <c r="H64" s="21" t="str">
        <f>IF(ISBLANK(Investitionsplan!O64),"",Investitionsplan!O64)</f>
        <v/>
      </c>
      <c r="I64" s="21" t="str">
        <f>IF(ISBLANK(Investitionsplan!P64),"",Investitionsplan!P64)</f>
        <v/>
      </c>
      <c r="J64" s="21" t="str">
        <f>IF(ISBLANK(Investitionsplan!Q64),"",Investitionsplan!Q64)</f>
        <v/>
      </c>
      <c r="K64" s="21" t="str">
        <f>IF(ISBLANK(Investitionsplan!R64),"",Investitionsplan!R64)</f>
        <v/>
      </c>
      <c r="L64" s="21" t="str">
        <f>IF(ISBLANK(Investitionsplan!S64),"",Investitionsplan!S64)</f>
        <v/>
      </c>
      <c r="M64" s="21" t="str">
        <f>IF(ISBLANK(Investitionsplan!T64),"",Investitionsplan!T64)</f>
        <v/>
      </c>
      <c r="N64" s="21" t="str">
        <f>IF(ISBLANK(Investitionsplan!U64),"",Investitionsplan!U64)</f>
        <v/>
      </c>
    </row>
    <row r="65" spans="1:14" hidden="1" outlineLevel="1" x14ac:dyDescent="0.25">
      <c r="A65" s="30" t="str">
        <f>IF(ISBLANK(Investitionsplan!B65),"",Investitionsplan!B65)</f>
        <v/>
      </c>
      <c r="B65" s="10" t="str">
        <f>IF(ISBLANK(Investitionsplan!E65),"",Investitionsplan!E65)</f>
        <v/>
      </c>
      <c r="C65" s="73" t="str">
        <f>IF(ISBLANK(Investitionsplan!I65),"",Investitionsplan!I65)</f>
        <v/>
      </c>
      <c r="D65" s="21" t="str">
        <f>IF(ISBLANK(Investitionsplan!K65),"",Investitionsplan!K65)</f>
        <v/>
      </c>
      <c r="E65" s="21" t="str">
        <f>IF(ISBLANK(Investitionsplan!L65),"",Investitionsplan!L65)</f>
        <v/>
      </c>
      <c r="F65" s="21" t="str">
        <f>IF(ISBLANK(Investitionsplan!M65),"",Investitionsplan!M65)</f>
        <v/>
      </c>
      <c r="G65" s="21" t="str">
        <f>IF(ISBLANK(Investitionsplan!N65),"",Investitionsplan!N65)</f>
        <v/>
      </c>
      <c r="H65" s="21" t="str">
        <f>IF(ISBLANK(Investitionsplan!O65),"",Investitionsplan!O65)</f>
        <v/>
      </c>
      <c r="I65" s="21" t="str">
        <f>IF(ISBLANK(Investitionsplan!P65),"",Investitionsplan!P65)</f>
        <v/>
      </c>
      <c r="J65" s="21" t="str">
        <f>IF(ISBLANK(Investitionsplan!Q65),"",Investitionsplan!Q65)</f>
        <v/>
      </c>
      <c r="K65" s="21" t="str">
        <f>IF(ISBLANK(Investitionsplan!R65),"",Investitionsplan!R65)</f>
        <v/>
      </c>
      <c r="L65" s="21" t="str">
        <f>IF(ISBLANK(Investitionsplan!S65),"",Investitionsplan!S65)</f>
        <v/>
      </c>
      <c r="M65" s="21" t="str">
        <f>IF(ISBLANK(Investitionsplan!T65),"",Investitionsplan!T65)</f>
        <v/>
      </c>
      <c r="N65" s="21" t="str">
        <f>IF(ISBLANK(Investitionsplan!U65),"",Investitionsplan!U65)</f>
        <v/>
      </c>
    </row>
    <row r="66" spans="1:14" hidden="1" outlineLevel="1" x14ac:dyDescent="0.25">
      <c r="A66" s="30" t="str">
        <f>IF(ISBLANK(Investitionsplan!B66),"",Investitionsplan!B66)</f>
        <v/>
      </c>
      <c r="B66" s="10" t="str">
        <f>IF(ISBLANK(Investitionsplan!E66),"",Investitionsplan!E66)</f>
        <v/>
      </c>
      <c r="C66" s="73" t="str">
        <f>IF(ISBLANK(Investitionsplan!I66),"",Investitionsplan!I66)</f>
        <v/>
      </c>
      <c r="D66" s="21" t="str">
        <f>IF(ISBLANK(Investitionsplan!K66),"",Investitionsplan!K66)</f>
        <v/>
      </c>
      <c r="E66" s="21" t="str">
        <f>IF(ISBLANK(Investitionsplan!L66),"",Investitionsplan!L66)</f>
        <v/>
      </c>
      <c r="F66" s="21" t="str">
        <f>IF(ISBLANK(Investitionsplan!M66),"",Investitionsplan!M66)</f>
        <v/>
      </c>
      <c r="G66" s="21" t="str">
        <f>IF(ISBLANK(Investitionsplan!N66),"",Investitionsplan!N66)</f>
        <v/>
      </c>
      <c r="H66" s="21" t="str">
        <f>IF(ISBLANK(Investitionsplan!O66),"",Investitionsplan!O66)</f>
        <v/>
      </c>
      <c r="I66" s="21" t="str">
        <f>IF(ISBLANK(Investitionsplan!P66),"",Investitionsplan!P66)</f>
        <v/>
      </c>
      <c r="J66" s="21" t="str">
        <f>IF(ISBLANK(Investitionsplan!Q66),"",Investitionsplan!Q66)</f>
        <v/>
      </c>
      <c r="K66" s="21" t="str">
        <f>IF(ISBLANK(Investitionsplan!R66),"",Investitionsplan!R66)</f>
        <v/>
      </c>
      <c r="L66" s="21" t="str">
        <f>IF(ISBLANK(Investitionsplan!S66),"",Investitionsplan!S66)</f>
        <v/>
      </c>
      <c r="M66" s="21" t="str">
        <f>IF(ISBLANK(Investitionsplan!T66),"",Investitionsplan!T66)</f>
        <v/>
      </c>
      <c r="N66" s="21" t="str">
        <f>IF(ISBLANK(Investitionsplan!U66),"",Investitionsplan!U66)</f>
        <v/>
      </c>
    </row>
    <row r="67" spans="1:14" hidden="1" outlineLevel="1" x14ac:dyDescent="0.25">
      <c r="A67" s="30" t="str">
        <f>IF(ISBLANK(Investitionsplan!B67),"",Investitionsplan!B67)</f>
        <v/>
      </c>
      <c r="B67" s="10" t="str">
        <f>IF(ISBLANK(Investitionsplan!E67),"",Investitionsplan!E67)</f>
        <v/>
      </c>
      <c r="C67" s="73" t="str">
        <f>IF(ISBLANK(Investitionsplan!I67),"",Investitionsplan!I67)</f>
        <v/>
      </c>
      <c r="D67" s="21" t="str">
        <f>IF(ISBLANK(Investitionsplan!K67),"",Investitionsplan!K67)</f>
        <v/>
      </c>
      <c r="E67" s="21" t="str">
        <f>IF(ISBLANK(Investitionsplan!L67),"",Investitionsplan!L67)</f>
        <v/>
      </c>
      <c r="F67" s="21" t="str">
        <f>IF(ISBLANK(Investitionsplan!M67),"",Investitionsplan!M67)</f>
        <v/>
      </c>
      <c r="G67" s="21" t="str">
        <f>IF(ISBLANK(Investitionsplan!N67),"",Investitionsplan!N67)</f>
        <v/>
      </c>
      <c r="H67" s="21" t="str">
        <f>IF(ISBLANK(Investitionsplan!O67),"",Investitionsplan!O67)</f>
        <v/>
      </c>
      <c r="I67" s="21" t="str">
        <f>IF(ISBLANK(Investitionsplan!P67),"",Investitionsplan!P67)</f>
        <v/>
      </c>
      <c r="J67" s="21" t="str">
        <f>IF(ISBLANK(Investitionsplan!Q67),"",Investitionsplan!Q67)</f>
        <v/>
      </c>
      <c r="K67" s="21" t="str">
        <f>IF(ISBLANK(Investitionsplan!R67),"",Investitionsplan!R67)</f>
        <v/>
      </c>
      <c r="L67" s="21" t="str">
        <f>IF(ISBLANK(Investitionsplan!S67),"",Investitionsplan!S67)</f>
        <v/>
      </c>
      <c r="M67" s="21" t="str">
        <f>IF(ISBLANK(Investitionsplan!T67),"",Investitionsplan!T67)</f>
        <v/>
      </c>
      <c r="N67" s="21" t="str">
        <f>IF(ISBLANK(Investitionsplan!U67),"",Investitionsplan!U67)</f>
        <v/>
      </c>
    </row>
    <row r="68" spans="1:14" hidden="1" outlineLevel="1" x14ac:dyDescent="0.25">
      <c r="A68" s="30" t="str">
        <f>IF(ISBLANK(Investitionsplan!B68),"",Investitionsplan!B68)</f>
        <v/>
      </c>
      <c r="B68" s="10" t="str">
        <f>IF(ISBLANK(Investitionsplan!E68),"",Investitionsplan!E68)</f>
        <v/>
      </c>
      <c r="C68" s="73" t="str">
        <f>IF(ISBLANK(Investitionsplan!I68),"",Investitionsplan!I68)</f>
        <v/>
      </c>
      <c r="D68" s="21" t="str">
        <f>IF(ISBLANK(Investitionsplan!K68),"",Investitionsplan!K68)</f>
        <v/>
      </c>
      <c r="E68" s="21" t="str">
        <f>IF(ISBLANK(Investitionsplan!L68),"",Investitionsplan!L68)</f>
        <v/>
      </c>
      <c r="F68" s="21" t="str">
        <f>IF(ISBLANK(Investitionsplan!M68),"",Investitionsplan!M68)</f>
        <v/>
      </c>
      <c r="G68" s="21" t="str">
        <f>IF(ISBLANK(Investitionsplan!N68),"",Investitionsplan!N68)</f>
        <v/>
      </c>
      <c r="H68" s="21" t="str">
        <f>IF(ISBLANK(Investitionsplan!O68),"",Investitionsplan!O68)</f>
        <v/>
      </c>
      <c r="I68" s="21" t="str">
        <f>IF(ISBLANK(Investitionsplan!P68),"",Investitionsplan!P68)</f>
        <v/>
      </c>
      <c r="J68" s="21" t="str">
        <f>IF(ISBLANK(Investitionsplan!Q68),"",Investitionsplan!Q68)</f>
        <v/>
      </c>
      <c r="K68" s="21" t="str">
        <f>IF(ISBLANK(Investitionsplan!R68),"",Investitionsplan!R68)</f>
        <v/>
      </c>
      <c r="L68" s="21" t="str">
        <f>IF(ISBLANK(Investitionsplan!S68),"",Investitionsplan!S68)</f>
        <v/>
      </c>
      <c r="M68" s="21" t="str">
        <f>IF(ISBLANK(Investitionsplan!T68),"",Investitionsplan!T68)</f>
        <v/>
      </c>
      <c r="N68" s="21" t="str">
        <f>IF(ISBLANK(Investitionsplan!U68),"",Investitionsplan!U68)</f>
        <v/>
      </c>
    </row>
    <row r="69" spans="1:14" hidden="1" outlineLevel="1" x14ac:dyDescent="0.25">
      <c r="A69" s="30" t="str">
        <f>IF(ISBLANK(Investitionsplan!B69),"",Investitionsplan!B69)</f>
        <v/>
      </c>
      <c r="B69" s="10" t="str">
        <f>IF(ISBLANK(Investitionsplan!E69),"",Investitionsplan!E69)</f>
        <v/>
      </c>
      <c r="C69" s="73" t="str">
        <f>IF(ISBLANK(Investitionsplan!I69),"",Investitionsplan!I69)</f>
        <v/>
      </c>
      <c r="D69" s="21" t="str">
        <f>IF(ISBLANK(Investitionsplan!K69),"",Investitionsplan!K69)</f>
        <v/>
      </c>
      <c r="E69" s="21" t="str">
        <f>IF(ISBLANK(Investitionsplan!L69),"",Investitionsplan!L69)</f>
        <v/>
      </c>
      <c r="F69" s="21" t="str">
        <f>IF(ISBLANK(Investitionsplan!M69),"",Investitionsplan!M69)</f>
        <v/>
      </c>
      <c r="G69" s="21" t="str">
        <f>IF(ISBLANK(Investitionsplan!N69),"",Investitionsplan!N69)</f>
        <v/>
      </c>
      <c r="H69" s="21" t="str">
        <f>IF(ISBLANK(Investitionsplan!O69),"",Investitionsplan!O69)</f>
        <v/>
      </c>
      <c r="I69" s="21" t="str">
        <f>IF(ISBLANK(Investitionsplan!P69),"",Investitionsplan!P69)</f>
        <v/>
      </c>
      <c r="J69" s="21" t="str">
        <f>IF(ISBLANK(Investitionsplan!Q69),"",Investitionsplan!Q69)</f>
        <v/>
      </c>
      <c r="K69" s="21" t="str">
        <f>IF(ISBLANK(Investitionsplan!R69),"",Investitionsplan!R69)</f>
        <v/>
      </c>
      <c r="L69" s="21" t="str">
        <f>IF(ISBLANK(Investitionsplan!S69),"",Investitionsplan!S69)</f>
        <v/>
      </c>
      <c r="M69" s="21" t="str">
        <f>IF(ISBLANK(Investitionsplan!T69),"",Investitionsplan!T69)</f>
        <v/>
      </c>
      <c r="N69" s="21" t="str">
        <f>IF(ISBLANK(Investitionsplan!U69),"",Investitionsplan!U69)</f>
        <v/>
      </c>
    </row>
    <row r="70" spans="1:14" hidden="1" outlineLevel="2" x14ac:dyDescent="0.25">
      <c r="A70" s="30" t="str">
        <f>IF(ISBLANK(Investitionsplan!B70),"",Investitionsplan!B70)</f>
        <v/>
      </c>
      <c r="B70" s="10" t="str">
        <f>IF(ISBLANK(Investitionsplan!E70),"",Investitionsplan!E70)</f>
        <v/>
      </c>
      <c r="C70" s="73" t="str">
        <f>IF(ISBLANK(Investitionsplan!I70),"",Investitionsplan!I70)</f>
        <v/>
      </c>
      <c r="D70" s="21" t="str">
        <f>IF(ISBLANK(Investitionsplan!K70),"",Investitionsplan!K70)</f>
        <v/>
      </c>
      <c r="E70" s="21" t="str">
        <f>IF(ISBLANK(Investitionsplan!L70),"",Investitionsplan!L70)</f>
        <v/>
      </c>
      <c r="F70" s="21" t="str">
        <f>IF(ISBLANK(Investitionsplan!M70),"",Investitionsplan!M70)</f>
        <v/>
      </c>
      <c r="G70" s="21" t="str">
        <f>IF(ISBLANK(Investitionsplan!N70),"",Investitionsplan!N70)</f>
        <v/>
      </c>
      <c r="H70" s="21" t="str">
        <f>IF(ISBLANK(Investitionsplan!O70),"",Investitionsplan!O70)</f>
        <v/>
      </c>
      <c r="I70" s="21" t="str">
        <f>IF(ISBLANK(Investitionsplan!P70),"",Investitionsplan!P70)</f>
        <v/>
      </c>
      <c r="J70" s="21" t="str">
        <f>IF(ISBLANK(Investitionsplan!Q70),"",Investitionsplan!Q70)</f>
        <v/>
      </c>
      <c r="K70" s="21" t="str">
        <f>IF(ISBLANK(Investitionsplan!R70),"",Investitionsplan!R70)</f>
        <v/>
      </c>
      <c r="L70" s="21" t="str">
        <f>IF(ISBLANK(Investitionsplan!S70),"",Investitionsplan!S70)</f>
        <v/>
      </c>
      <c r="M70" s="21" t="str">
        <f>IF(ISBLANK(Investitionsplan!T70),"",Investitionsplan!T70)</f>
        <v/>
      </c>
      <c r="N70" s="21" t="str">
        <f>IF(ISBLANK(Investitionsplan!U70),"",Investitionsplan!U70)</f>
        <v/>
      </c>
    </row>
    <row r="71" spans="1:14" hidden="1" outlineLevel="2" x14ac:dyDescent="0.25">
      <c r="A71" s="30" t="str">
        <f>IF(ISBLANK(Investitionsplan!B71),"",Investitionsplan!B71)</f>
        <v/>
      </c>
      <c r="B71" s="10" t="str">
        <f>IF(ISBLANK(Investitionsplan!E71),"",Investitionsplan!E71)</f>
        <v/>
      </c>
      <c r="C71" s="73" t="str">
        <f>IF(ISBLANK(Investitionsplan!I71),"",Investitionsplan!I71)</f>
        <v/>
      </c>
      <c r="D71" s="21" t="str">
        <f>IF(ISBLANK(Investitionsplan!K71),"",Investitionsplan!K71)</f>
        <v/>
      </c>
      <c r="E71" s="21" t="str">
        <f>IF(ISBLANK(Investitionsplan!L71),"",Investitionsplan!L71)</f>
        <v/>
      </c>
      <c r="F71" s="21" t="str">
        <f>IF(ISBLANK(Investitionsplan!M71),"",Investitionsplan!M71)</f>
        <v/>
      </c>
      <c r="G71" s="21" t="str">
        <f>IF(ISBLANK(Investitionsplan!N71),"",Investitionsplan!N71)</f>
        <v/>
      </c>
      <c r="H71" s="21" t="str">
        <f>IF(ISBLANK(Investitionsplan!O71),"",Investitionsplan!O71)</f>
        <v/>
      </c>
      <c r="I71" s="21" t="str">
        <f>IF(ISBLANK(Investitionsplan!P71),"",Investitionsplan!P71)</f>
        <v/>
      </c>
      <c r="J71" s="21" t="str">
        <f>IF(ISBLANK(Investitionsplan!Q71),"",Investitionsplan!Q71)</f>
        <v/>
      </c>
      <c r="K71" s="21" t="str">
        <f>IF(ISBLANK(Investitionsplan!R71),"",Investitionsplan!R71)</f>
        <v/>
      </c>
      <c r="L71" s="21" t="str">
        <f>IF(ISBLANK(Investitionsplan!S71),"",Investitionsplan!S71)</f>
        <v/>
      </c>
      <c r="M71" s="21" t="str">
        <f>IF(ISBLANK(Investitionsplan!T71),"",Investitionsplan!T71)</f>
        <v/>
      </c>
      <c r="N71" s="21" t="str">
        <f>IF(ISBLANK(Investitionsplan!U71),"",Investitionsplan!U71)</f>
        <v/>
      </c>
    </row>
    <row r="72" spans="1:14" hidden="1" outlineLevel="2" x14ac:dyDescent="0.25">
      <c r="A72" s="30" t="str">
        <f>IF(ISBLANK(Investitionsplan!B72),"",Investitionsplan!B72)</f>
        <v/>
      </c>
      <c r="B72" s="10" t="str">
        <f>IF(ISBLANK(Investitionsplan!E72),"",Investitionsplan!E72)</f>
        <v/>
      </c>
      <c r="C72" s="73" t="str">
        <f>IF(ISBLANK(Investitionsplan!I72),"",Investitionsplan!I72)</f>
        <v/>
      </c>
      <c r="D72" s="21" t="str">
        <f>IF(ISBLANK(Investitionsplan!K72),"",Investitionsplan!K72)</f>
        <v/>
      </c>
      <c r="E72" s="21" t="str">
        <f>IF(ISBLANK(Investitionsplan!L72),"",Investitionsplan!L72)</f>
        <v/>
      </c>
      <c r="F72" s="21" t="str">
        <f>IF(ISBLANK(Investitionsplan!M72),"",Investitionsplan!M72)</f>
        <v/>
      </c>
      <c r="G72" s="21" t="str">
        <f>IF(ISBLANK(Investitionsplan!N72),"",Investitionsplan!N72)</f>
        <v/>
      </c>
      <c r="H72" s="21" t="str">
        <f>IF(ISBLANK(Investitionsplan!O72),"",Investitionsplan!O72)</f>
        <v/>
      </c>
      <c r="I72" s="21" t="str">
        <f>IF(ISBLANK(Investitionsplan!P72),"",Investitionsplan!P72)</f>
        <v/>
      </c>
      <c r="J72" s="21" t="str">
        <f>IF(ISBLANK(Investitionsplan!Q72),"",Investitionsplan!Q72)</f>
        <v/>
      </c>
      <c r="K72" s="21" t="str">
        <f>IF(ISBLANK(Investitionsplan!R72),"",Investitionsplan!R72)</f>
        <v/>
      </c>
      <c r="L72" s="21" t="str">
        <f>IF(ISBLANK(Investitionsplan!S72),"",Investitionsplan!S72)</f>
        <v/>
      </c>
      <c r="M72" s="21" t="str">
        <f>IF(ISBLANK(Investitionsplan!T72),"",Investitionsplan!T72)</f>
        <v/>
      </c>
      <c r="N72" s="21" t="str">
        <f>IF(ISBLANK(Investitionsplan!U72),"",Investitionsplan!U72)</f>
        <v/>
      </c>
    </row>
    <row r="73" spans="1:14" hidden="1" outlineLevel="2" x14ac:dyDescent="0.25">
      <c r="A73" s="30" t="str">
        <f>IF(ISBLANK(Investitionsplan!B73),"",Investitionsplan!B73)</f>
        <v/>
      </c>
      <c r="B73" s="10" t="str">
        <f>IF(ISBLANK(Investitionsplan!E73),"",Investitionsplan!E73)</f>
        <v/>
      </c>
      <c r="C73" s="73" t="str">
        <f>IF(ISBLANK(Investitionsplan!I73),"",Investitionsplan!I73)</f>
        <v/>
      </c>
      <c r="D73" s="21" t="str">
        <f>IF(ISBLANK(Investitionsplan!K73),"",Investitionsplan!K73)</f>
        <v/>
      </c>
      <c r="E73" s="21" t="str">
        <f>IF(ISBLANK(Investitionsplan!L73),"",Investitionsplan!L73)</f>
        <v/>
      </c>
      <c r="F73" s="21" t="str">
        <f>IF(ISBLANK(Investitionsplan!M73),"",Investitionsplan!M73)</f>
        <v/>
      </c>
      <c r="G73" s="21" t="str">
        <f>IF(ISBLANK(Investitionsplan!N73),"",Investitionsplan!N73)</f>
        <v/>
      </c>
      <c r="H73" s="21" t="str">
        <f>IF(ISBLANK(Investitionsplan!O73),"",Investitionsplan!O73)</f>
        <v/>
      </c>
      <c r="I73" s="21" t="str">
        <f>IF(ISBLANK(Investitionsplan!P73),"",Investitionsplan!P73)</f>
        <v/>
      </c>
      <c r="J73" s="21" t="str">
        <f>IF(ISBLANK(Investitionsplan!Q73),"",Investitionsplan!Q73)</f>
        <v/>
      </c>
      <c r="K73" s="21" t="str">
        <f>IF(ISBLANK(Investitionsplan!R73),"",Investitionsplan!R73)</f>
        <v/>
      </c>
      <c r="L73" s="21" t="str">
        <f>IF(ISBLANK(Investitionsplan!S73),"",Investitionsplan!S73)</f>
        <v/>
      </c>
      <c r="M73" s="21" t="str">
        <f>IF(ISBLANK(Investitionsplan!T73),"",Investitionsplan!T73)</f>
        <v/>
      </c>
      <c r="N73" s="21" t="str">
        <f>IF(ISBLANK(Investitionsplan!U73),"",Investitionsplan!U73)</f>
        <v/>
      </c>
    </row>
    <row r="74" spans="1:14" hidden="1" outlineLevel="2" x14ac:dyDescent="0.25">
      <c r="A74" s="30" t="str">
        <f>IF(ISBLANK(Investitionsplan!B74),"",Investitionsplan!B74)</f>
        <v/>
      </c>
      <c r="B74" s="10" t="str">
        <f>IF(ISBLANK(Investitionsplan!E74),"",Investitionsplan!E74)</f>
        <v/>
      </c>
      <c r="C74" s="73" t="str">
        <f>IF(ISBLANK(Investitionsplan!I74),"",Investitionsplan!I74)</f>
        <v/>
      </c>
      <c r="D74" s="21" t="str">
        <f>IF(ISBLANK(Investitionsplan!K74),"",Investitionsplan!K74)</f>
        <v/>
      </c>
      <c r="E74" s="21" t="str">
        <f>IF(ISBLANK(Investitionsplan!L74),"",Investitionsplan!L74)</f>
        <v/>
      </c>
      <c r="F74" s="21" t="str">
        <f>IF(ISBLANK(Investitionsplan!M74),"",Investitionsplan!M74)</f>
        <v/>
      </c>
      <c r="G74" s="21" t="str">
        <f>IF(ISBLANK(Investitionsplan!N74),"",Investitionsplan!N74)</f>
        <v/>
      </c>
      <c r="H74" s="21" t="str">
        <f>IF(ISBLANK(Investitionsplan!O74),"",Investitionsplan!O74)</f>
        <v/>
      </c>
      <c r="I74" s="21" t="str">
        <f>IF(ISBLANK(Investitionsplan!P74),"",Investitionsplan!P74)</f>
        <v/>
      </c>
      <c r="J74" s="21" t="str">
        <f>IF(ISBLANK(Investitionsplan!Q74),"",Investitionsplan!Q74)</f>
        <v/>
      </c>
      <c r="K74" s="21" t="str">
        <f>IF(ISBLANK(Investitionsplan!R74),"",Investitionsplan!R74)</f>
        <v/>
      </c>
      <c r="L74" s="21" t="str">
        <f>IF(ISBLANK(Investitionsplan!S74),"",Investitionsplan!S74)</f>
        <v/>
      </c>
      <c r="M74" s="21" t="str">
        <f>IF(ISBLANK(Investitionsplan!T74),"",Investitionsplan!T74)</f>
        <v/>
      </c>
      <c r="N74" s="21" t="str">
        <f>IF(ISBLANK(Investitionsplan!U74),"",Investitionsplan!U74)</f>
        <v/>
      </c>
    </row>
    <row r="75" spans="1:14" hidden="1" outlineLevel="2" x14ac:dyDescent="0.25">
      <c r="A75" s="30" t="str">
        <f>IF(ISBLANK(Investitionsplan!B75),"",Investitionsplan!B75)</f>
        <v/>
      </c>
      <c r="B75" s="10" t="str">
        <f>IF(ISBLANK(Investitionsplan!E75),"",Investitionsplan!E75)</f>
        <v/>
      </c>
      <c r="C75" s="73" t="str">
        <f>IF(ISBLANK(Investitionsplan!I75),"",Investitionsplan!I75)</f>
        <v/>
      </c>
      <c r="D75" s="21" t="str">
        <f>IF(ISBLANK(Investitionsplan!K75),"",Investitionsplan!K75)</f>
        <v/>
      </c>
      <c r="E75" s="21" t="str">
        <f>IF(ISBLANK(Investitionsplan!L75),"",Investitionsplan!L75)</f>
        <v/>
      </c>
      <c r="F75" s="21" t="str">
        <f>IF(ISBLANK(Investitionsplan!M75),"",Investitionsplan!M75)</f>
        <v/>
      </c>
      <c r="G75" s="21" t="str">
        <f>IF(ISBLANK(Investitionsplan!N75),"",Investitionsplan!N75)</f>
        <v/>
      </c>
      <c r="H75" s="21" t="str">
        <f>IF(ISBLANK(Investitionsplan!O75),"",Investitionsplan!O75)</f>
        <v/>
      </c>
      <c r="I75" s="21" t="str">
        <f>IF(ISBLANK(Investitionsplan!P75),"",Investitionsplan!P75)</f>
        <v/>
      </c>
      <c r="J75" s="21" t="str">
        <f>IF(ISBLANK(Investitionsplan!Q75),"",Investitionsplan!Q75)</f>
        <v/>
      </c>
      <c r="K75" s="21" t="str">
        <f>IF(ISBLANK(Investitionsplan!R75),"",Investitionsplan!R75)</f>
        <v/>
      </c>
      <c r="L75" s="21" t="str">
        <f>IF(ISBLANK(Investitionsplan!S75),"",Investitionsplan!S75)</f>
        <v/>
      </c>
      <c r="M75" s="21" t="str">
        <f>IF(ISBLANK(Investitionsplan!T75),"",Investitionsplan!T75)</f>
        <v/>
      </c>
      <c r="N75" s="21" t="str">
        <f>IF(ISBLANK(Investitionsplan!U75),"",Investitionsplan!U75)</f>
        <v/>
      </c>
    </row>
    <row r="76" spans="1:14" hidden="1" outlineLevel="2" x14ac:dyDescent="0.25">
      <c r="A76" s="30" t="str">
        <f>IF(ISBLANK(Investitionsplan!B76),"",Investitionsplan!B76)</f>
        <v/>
      </c>
      <c r="B76" s="10" t="str">
        <f>IF(ISBLANK(Investitionsplan!E76),"",Investitionsplan!E76)</f>
        <v/>
      </c>
      <c r="C76" s="73" t="str">
        <f>IF(ISBLANK(Investitionsplan!I76),"",Investitionsplan!I76)</f>
        <v/>
      </c>
      <c r="D76" s="21" t="str">
        <f>IF(ISBLANK(Investitionsplan!K76),"",Investitionsplan!K76)</f>
        <v/>
      </c>
      <c r="E76" s="21" t="str">
        <f>IF(ISBLANK(Investitionsplan!L76),"",Investitionsplan!L76)</f>
        <v/>
      </c>
      <c r="F76" s="21" t="str">
        <f>IF(ISBLANK(Investitionsplan!M76),"",Investitionsplan!M76)</f>
        <v/>
      </c>
      <c r="G76" s="21" t="str">
        <f>IF(ISBLANK(Investitionsplan!N76),"",Investitionsplan!N76)</f>
        <v/>
      </c>
      <c r="H76" s="21" t="str">
        <f>IF(ISBLANK(Investitionsplan!O76),"",Investitionsplan!O76)</f>
        <v/>
      </c>
      <c r="I76" s="21" t="str">
        <f>IF(ISBLANK(Investitionsplan!P76),"",Investitionsplan!P76)</f>
        <v/>
      </c>
      <c r="J76" s="21" t="str">
        <f>IF(ISBLANK(Investitionsplan!Q76),"",Investitionsplan!Q76)</f>
        <v/>
      </c>
      <c r="K76" s="21" t="str">
        <f>IF(ISBLANK(Investitionsplan!R76),"",Investitionsplan!R76)</f>
        <v/>
      </c>
      <c r="L76" s="21" t="str">
        <f>IF(ISBLANK(Investitionsplan!S76),"",Investitionsplan!S76)</f>
        <v/>
      </c>
      <c r="M76" s="21" t="str">
        <f>IF(ISBLANK(Investitionsplan!T76),"",Investitionsplan!T76)</f>
        <v/>
      </c>
      <c r="N76" s="21" t="str">
        <f>IF(ISBLANK(Investitionsplan!U76),"",Investitionsplan!U76)</f>
        <v/>
      </c>
    </row>
    <row r="77" spans="1:14" hidden="1" outlineLevel="2" x14ac:dyDescent="0.25">
      <c r="A77" s="30" t="str">
        <f>IF(ISBLANK(Investitionsplan!B77),"",Investitionsplan!B77)</f>
        <v/>
      </c>
      <c r="B77" s="10" t="str">
        <f>IF(ISBLANK(Investitionsplan!E77),"",Investitionsplan!E77)</f>
        <v/>
      </c>
      <c r="C77" s="73" t="str">
        <f>IF(ISBLANK(Investitionsplan!I77),"",Investitionsplan!I77)</f>
        <v/>
      </c>
      <c r="D77" s="21" t="str">
        <f>IF(ISBLANK(Investitionsplan!K77),"",Investitionsplan!K77)</f>
        <v/>
      </c>
      <c r="E77" s="21" t="str">
        <f>IF(ISBLANK(Investitionsplan!L77),"",Investitionsplan!L77)</f>
        <v/>
      </c>
      <c r="F77" s="21" t="str">
        <f>IF(ISBLANK(Investitionsplan!M77),"",Investitionsplan!M77)</f>
        <v/>
      </c>
      <c r="G77" s="21" t="str">
        <f>IF(ISBLANK(Investitionsplan!N77),"",Investitionsplan!N77)</f>
        <v/>
      </c>
      <c r="H77" s="21" t="str">
        <f>IF(ISBLANK(Investitionsplan!O77),"",Investitionsplan!O77)</f>
        <v/>
      </c>
      <c r="I77" s="21" t="str">
        <f>IF(ISBLANK(Investitionsplan!P77),"",Investitionsplan!P77)</f>
        <v/>
      </c>
      <c r="J77" s="21" t="str">
        <f>IF(ISBLANK(Investitionsplan!Q77),"",Investitionsplan!Q77)</f>
        <v/>
      </c>
      <c r="K77" s="21" t="str">
        <f>IF(ISBLANK(Investitionsplan!R77),"",Investitionsplan!R77)</f>
        <v/>
      </c>
      <c r="L77" s="21" t="str">
        <f>IF(ISBLANK(Investitionsplan!S77),"",Investitionsplan!S77)</f>
        <v/>
      </c>
      <c r="M77" s="21" t="str">
        <f>IF(ISBLANK(Investitionsplan!T77),"",Investitionsplan!T77)</f>
        <v/>
      </c>
      <c r="N77" s="21" t="str">
        <f>IF(ISBLANK(Investitionsplan!U77),"",Investitionsplan!U77)</f>
        <v/>
      </c>
    </row>
    <row r="78" spans="1:14" hidden="1" outlineLevel="2" x14ac:dyDescent="0.25">
      <c r="A78" s="30" t="str">
        <f>IF(ISBLANK(Investitionsplan!B78),"",Investitionsplan!B78)</f>
        <v/>
      </c>
      <c r="B78" s="10" t="str">
        <f>IF(ISBLANK(Investitionsplan!E78),"",Investitionsplan!E78)</f>
        <v/>
      </c>
      <c r="C78" s="73" t="str">
        <f>IF(ISBLANK(Investitionsplan!I78),"",Investitionsplan!I78)</f>
        <v/>
      </c>
      <c r="D78" s="21" t="str">
        <f>IF(ISBLANK(Investitionsplan!K78),"",Investitionsplan!K78)</f>
        <v/>
      </c>
      <c r="E78" s="21" t="str">
        <f>IF(ISBLANK(Investitionsplan!L78),"",Investitionsplan!L78)</f>
        <v/>
      </c>
      <c r="F78" s="21" t="str">
        <f>IF(ISBLANK(Investitionsplan!M78),"",Investitionsplan!M78)</f>
        <v/>
      </c>
      <c r="G78" s="21" t="str">
        <f>IF(ISBLANK(Investitionsplan!N78),"",Investitionsplan!N78)</f>
        <v/>
      </c>
      <c r="H78" s="21" t="str">
        <f>IF(ISBLANK(Investitionsplan!O78),"",Investitionsplan!O78)</f>
        <v/>
      </c>
      <c r="I78" s="21" t="str">
        <f>IF(ISBLANK(Investitionsplan!P78),"",Investitionsplan!P78)</f>
        <v/>
      </c>
      <c r="J78" s="21" t="str">
        <f>IF(ISBLANK(Investitionsplan!Q78),"",Investitionsplan!Q78)</f>
        <v/>
      </c>
      <c r="K78" s="21" t="str">
        <f>IF(ISBLANK(Investitionsplan!R78),"",Investitionsplan!R78)</f>
        <v/>
      </c>
      <c r="L78" s="21" t="str">
        <f>IF(ISBLANK(Investitionsplan!S78),"",Investitionsplan!S78)</f>
        <v/>
      </c>
      <c r="M78" s="21" t="str">
        <f>IF(ISBLANK(Investitionsplan!T78),"",Investitionsplan!T78)</f>
        <v/>
      </c>
      <c r="N78" s="21" t="str">
        <f>IF(ISBLANK(Investitionsplan!U78),"",Investitionsplan!U78)</f>
        <v/>
      </c>
    </row>
    <row r="79" spans="1:14" hidden="1" outlineLevel="2" x14ac:dyDescent="0.25">
      <c r="A79" s="30" t="str">
        <f>IF(ISBLANK(Investitionsplan!B79),"",Investitionsplan!B79)</f>
        <v/>
      </c>
      <c r="B79" s="10" t="str">
        <f>IF(ISBLANK(Investitionsplan!E79),"",Investitionsplan!E79)</f>
        <v/>
      </c>
      <c r="C79" s="73" t="str">
        <f>IF(ISBLANK(Investitionsplan!I79),"",Investitionsplan!I79)</f>
        <v/>
      </c>
      <c r="D79" s="21" t="str">
        <f>IF(ISBLANK(Investitionsplan!K79),"",Investitionsplan!K79)</f>
        <v/>
      </c>
      <c r="E79" s="21" t="str">
        <f>IF(ISBLANK(Investitionsplan!L79),"",Investitionsplan!L79)</f>
        <v/>
      </c>
      <c r="F79" s="21" t="str">
        <f>IF(ISBLANK(Investitionsplan!M79),"",Investitionsplan!M79)</f>
        <v/>
      </c>
      <c r="G79" s="21" t="str">
        <f>IF(ISBLANK(Investitionsplan!N79),"",Investitionsplan!N79)</f>
        <v/>
      </c>
      <c r="H79" s="21" t="str">
        <f>IF(ISBLANK(Investitionsplan!O79),"",Investitionsplan!O79)</f>
        <v/>
      </c>
      <c r="I79" s="21" t="str">
        <f>IF(ISBLANK(Investitionsplan!P79),"",Investitionsplan!P79)</f>
        <v/>
      </c>
      <c r="J79" s="21" t="str">
        <f>IF(ISBLANK(Investitionsplan!Q79),"",Investitionsplan!Q79)</f>
        <v/>
      </c>
      <c r="K79" s="21" t="str">
        <f>IF(ISBLANK(Investitionsplan!R79),"",Investitionsplan!R79)</f>
        <v/>
      </c>
      <c r="L79" s="21" t="str">
        <f>IF(ISBLANK(Investitionsplan!S79),"",Investitionsplan!S79)</f>
        <v/>
      </c>
      <c r="M79" s="21" t="str">
        <f>IF(ISBLANK(Investitionsplan!T79),"",Investitionsplan!T79)</f>
        <v/>
      </c>
      <c r="N79" s="21" t="str">
        <f>IF(ISBLANK(Investitionsplan!U79),"",Investitionsplan!U79)</f>
        <v/>
      </c>
    </row>
    <row r="80" spans="1:14" hidden="1" outlineLevel="2" x14ac:dyDescent="0.25">
      <c r="A80" s="30" t="str">
        <f>IF(ISBLANK(Investitionsplan!B80),"",Investitionsplan!B80)</f>
        <v/>
      </c>
      <c r="B80" s="10" t="str">
        <f>IF(ISBLANK(Investitionsplan!E80),"",Investitionsplan!E80)</f>
        <v/>
      </c>
      <c r="C80" s="73" t="str">
        <f>IF(ISBLANK(Investitionsplan!I80),"",Investitionsplan!I80)</f>
        <v/>
      </c>
      <c r="D80" s="21" t="str">
        <f>IF(ISBLANK(Investitionsplan!K80),"",Investitionsplan!K80)</f>
        <v/>
      </c>
      <c r="E80" s="21" t="str">
        <f>IF(ISBLANK(Investitionsplan!L80),"",Investitionsplan!L80)</f>
        <v/>
      </c>
      <c r="F80" s="21" t="str">
        <f>IF(ISBLANK(Investitionsplan!M80),"",Investitionsplan!M80)</f>
        <v/>
      </c>
      <c r="G80" s="21" t="str">
        <f>IF(ISBLANK(Investitionsplan!N80),"",Investitionsplan!N80)</f>
        <v/>
      </c>
      <c r="H80" s="21" t="str">
        <f>IF(ISBLANK(Investitionsplan!O80),"",Investitionsplan!O80)</f>
        <v/>
      </c>
      <c r="I80" s="21" t="str">
        <f>IF(ISBLANK(Investitionsplan!P80),"",Investitionsplan!P80)</f>
        <v/>
      </c>
      <c r="J80" s="21" t="str">
        <f>IF(ISBLANK(Investitionsplan!Q80),"",Investitionsplan!Q80)</f>
        <v/>
      </c>
      <c r="K80" s="21" t="str">
        <f>IF(ISBLANK(Investitionsplan!R80),"",Investitionsplan!R80)</f>
        <v/>
      </c>
      <c r="L80" s="21" t="str">
        <f>IF(ISBLANK(Investitionsplan!S80),"",Investitionsplan!S80)</f>
        <v/>
      </c>
      <c r="M80" s="21" t="str">
        <f>IF(ISBLANK(Investitionsplan!T80),"",Investitionsplan!T80)</f>
        <v/>
      </c>
      <c r="N80" s="21" t="str">
        <f>IF(ISBLANK(Investitionsplan!U80),"",Investitionsplan!U80)</f>
        <v/>
      </c>
    </row>
    <row r="81" spans="1:14" hidden="1" outlineLevel="2" x14ac:dyDescent="0.25">
      <c r="A81" s="30" t="str">
        <f>IF(ISBLANK(Investitionsplan!B81),"",Investitionsplan!B81)</f>
        <v/>
      </c>
      <c r="B81" s="10" t="str">
        <f>IF(ISBLANK(Investitionsplan!E81),"",Investitionsplan!E81)</f>
        <v/>
      </c>
      <c r="C81" s="73" t="str">
        <f>IF(ISBLANK(Investitionsplan!I81),"",Investitionsplan!I81)</f>
        <v/>
      </c>
      <c r="D81" s="21" t="str">
        <f>IF(ISBLANK(Investitionsplan!K81),"",Investitionsplan!K81)</f>
        <v/>
      </c>
      <c r="E81" s="21" t="str">
        <f>IF(ISBLANK(Investitionsplan!L81),"",Investitionsplan!L81)</f>
        <v/>
      </c>
      <c r="F81" s="21" t="str">
        <f>IF(ISBLANK(Investitionsplan!M81),"",Investitionsplan!M81)</f>
        <v/>
      </c>
      <c r="G81" s="21" t="str">
        <f>IF(ISBLANK(Investitionsplan!N81),"",Investitionsplan!N81)</f>
        <v/>
      </c>
      <c r="H81" s="21" t="str">
        <f>IF(ISBLANK(Investitionsplan!O81),"",Investitionsplan!O81)</f>
        <v/>
      </c>
      <c r="I81" s="21" t="str">
        <f>IF(ISBLANK(Investitionsplan!P81),"",Investitionsplan!P81)</f>
        <v/>
      </c>
      <c r="J81" s="21" t="str">
        <f>IF(ISBLANK(Investitionsplan!Q81),"",Investitionsplan!Q81)</f>
        <v/>
      </c>
      <c r="K81" s="21" t="str">
        <f>IF(ISBLANK(Investitionsplan!R81),"",Investitionsplan!R81)</f>
        <v/>
      </c>
      <c r="L81" s="21" t="str">
        <f>IF(ISBLANK(Investitionsplan!S81),"",Investitionsplan!S81)</f>
        <v/>
      </c>
      <c r="M81" s="21" t="str">
        <f>IF(ISBLANK(Investitionsplan!T81),"",Investitionsplan!T81)</f>
        <v/>
      </c>
      <c r="N81" s="21" t="str">
        <f>IF(ISBLANK(Investitionsplan!U81),"",Investitionsplan!U81)</f>
        <v/>
      </c>
    </row>
    <row r="82" spans="1:14" hidden="1" outlineLevel="2" x14ac:dyDescent="0.25">
      <c r="A82" s="30" t="str">
        <f>IF(ISBLANK(Investitionsplan!B82),"",Investitionsplan!B82)</f>
        <v/>
      </c>
      <c r="B82" s="10" t="str">
        <f>IF(ISBLANK(Investitionsplan!E82),"",Investitionsplan!E82)</f>
        <v/>
      </c>
      <c r="C82" s="73" t="str">
        <f>IF(ISBLANK(Investitionsplan!I82),"",Investitionsplan!I82)</f>
        <v/>
      </c>
      <c r="D82" s="21" t="str">
        <f>IF(ISBLANK(Investitionsplan!K82),"",Investitionsplan!K82)</f>
        <v/>
      </c>
      <c r="E82" s="21" t="str">
        <f>IF(ISBLANK(Investitionsplan!L82),"",Investitionsplan!L82)</f>
        <v/>
      </c>
      <c r="F82" s="21" t="str">
        <f>IF(ISBLANK(Investitionsplan!M82),"",Investitionsplan!M82)</f>
        <v/>
      </c>
      <c r="G82" s="21" t="str">
        <f>IF(ISBLANK(Investitionsplan!N82),"",Investitionsplan!N82)</f>
        <v/>
      </c>
      <c r="H82" s="21" t="str">
        <f>IF(ISBLANK(Investitionsplan!O82),"",Investitionsplan!O82)</f>
        <v/>
      </c>
      <c r="I82" s="21" t="str">
        <f>IF(ISBLANK(Investitionsplan!P82),"",Investitionsplan!P82)</f>
        <v/>
      </c>
      <c r="J82" s="21" t="str">
        <f>IF(ISBLANK(Investitionsplan!Q82),"",Investitionsplan!Q82)</f>
        <v/>
      </c>
      <c r="K82" s="21" t="str">
        <f>IF(ISBLANK(Investitionsplan!R82),"",Investitionsplan!R82)</f>
        <v/>
      </c>
      <c r="L82" s="21" t="str">
        <f>IF(ISBLANK(Investitionsplan!S82),"",Investitionsplan!S82)</f>
        <v/>
      </c>
      <c r="M82" s="21" t="str">
        <f>IF(ISBLANK(Investitionsplan!T82),"",Investitionsplan!T82)</f>
        <v/>
      </c>
      <c r="N82" s="21" t="str">
        <f>IF(ISBLANK(Investitionsplan!U82),"",Investitionsplan!U82)</f>
        <v/>
      </c>
    </row>
    <row r="83" spans="1:14" hidden="1" outlineLevel="2" x14ac:dyDescent="0.25">
      <c r="A83" s="30" t="str">
        <f>IF(ISBLANK(Investitionsplan!B83),"",Investitionsplan!B83)</f>
        <v/>
      </c>
      <c r="B83" s="10" t="str">
        <f>IF(ISBLANK(Investitionsplan!E83),"",Investitionsplan!E83)</f>
        <v/>
      </c>
      <c r="C83" s="73" t="str">
        <f>IF(ISBLANK(Investitionsplan!I83),"",Investitionsplan!I83)</f>
        <v/>
      </c>
      <c r="D83" s="21" t="str">
        <f>IF(ISBLANK(Investitionsplan!K83),"",Investitionsplan!K83)</f>
        <v/>
      </c>
      <c r="E83" s="21" t="str">
        <f>IF(ISBLANK(Investitionsplan!L83),"",Investitionsplan!L83)</f>
        <v/>
      </c>
      <c r="F83" s="21" t="str">
        <f>IF(ISBLANK(Investitionsplan!M83),"",Investitionsplan!M83)</f>
        <v/>
      </c>
      <c r="G83" s="21" t="str">
        <f>IF(ISBLANK(Investitionsplan!N83),"",Investitionsplan!N83)</f>
        <v/>
      </c>
      <c r="H83" s="21" t="str">
        <f>IF(ISBLANK(Investitionsplan!O83),"",Investitionsplan!O83)</f>
        <v/>
      </c>
      <c r="I83" s="21" t="str">
        <f>IF(ISBLANK(Investitionsplan!P83),"",Investitionsplan!P83)</f>
        <v/>
      </c>
      <c r="J83" s="21" t="str">
        <f>IF(ISBLANK(Investitionsplan!Q83),"",Investitionsplan!Q83)</f>
        <v/>
      </c>
      <c r="K83" s="21" t="str">
        <f>IF(ISBLANK(Investitionsplan!R83),"",Investitionsplan!R83)</f>
        <v/>
      </c>
      <c r="L83" s="21" t="str">
        <f>IF(ISBLANK(Investitionsplan!S83),"",Investitionsplan!S83)</f>
        <v/>
      </c>
      <c r="M83" s="21" t="str">
        <f>IF(ISBLANK(Investitionsplan!T83),"",Investitionsplan!T83)</f>
        <v/>
      </c>
      <c r="N83" s="21" t="str">
        <f>IF(ISBLANK(Investitionsplan!U83),"",Investitionsplan!U83)</f>
        <v/>
      </c>
    </row>
    <row r="84" spans="1:14" hidden="1" outlineLevel="2" x14ac:dyDescent="0.25">
      <c r="A84" s="30" t="str">
        <f>IF(ISBLANK(Investitionsplan!B84),"",Investitionsplan!B84)</f>
        <v/>
      </c>
      <c r="B84" s="10" t="str">
        <f>IF(ISBLANK(Investitionsplan!E84),"",Investitionsplan!E84)</f>
        <v/>
      </c>
      <c r="C84" s="73" t="str">
        <f>IF(ISBLANK(Investitionsplan!I84),"",Investitionsplan!I84)</f>
        <v/>
      </c>
      <c r="D84" s="21" t="str">
        <f>IF(ISBLANK(Investitionsplan!K84),"",Investitionsplan!K84)</f>
        <v/>
      </c>
      <c r="E84" s="21" t="str">
        <f>IF(ISBLANK(Investitionsplan!L84),"",Investitionsplan!L84)</f>
        <v/>
      </c>
      <c r="F84" s="21" t="str">
        <f>IF(ISBLANK(Investitionsplan!M84),"",Investitionsplan!M84)</f>
        <v/>
      </c>
      <c r="G84" s="21" t="str">
        <f>IF(ISBLANK(Investitionsplan!N84),"",Investitionsplan!N84)</f>
        <v/>
      </c>
      <c r="H84" s="21" t="str">
        <f>IF(ISBLANK(Investitionsplan!O84),"",Investitionsplan!O84)</f>
        <v/>
      </c>
      <c r="I84" s="21" t="str">
        <f>IF(ISBLANK(Investitionsplan!P84),"",Investitionsplan!P84)</f>
        <v/>
      </c>
      <c r="J84" s="21" t="str">
        <f>IF(ISBLANK(Investitionsplan!Q84),"",Investitionsplan!Q84)</f>
        <v/>
      </c>
      <c r="K84" s="21" t="str">
        <f>IF(ISBLANK(Investitionsplan!R84),"",Investitionsplan!R84)</f>
        <v/>
      </c>
      <c r="L84" s="21" t="str">
        <f>IF(ISBLANK(Investitionsplan!S84),"",Investitionsplan!S84)</f>
        <v/>
      </c>
      <c r="M84" s="21" t="str">
        <f>IF(ISBLANK(Investitionsplan!T84),"",Investitionsplan!T84)</f>
        <v/>
      </c>
      <c r="N84" s="21" t="str">
        <f>IF(ISBLANK(Investitionsplan!U84),"",Investitionsplan!U84)</f>
        <v/>
      </c>
    </row>
    <row r="85" spans="1:14" hidden="1" outlineLevel="2" x14ac:dyDescent="0.25">
      <c r="A85" s="30" t="str">
        <f>IF(ISBLANK(Investitionsplan!B85),"",Investitionsplan!B85)</f>
        <v/>
      </c>
      <c r="B85" s="10" t="str">
        <f>IF(ISBLANK(Investitionsplan!E85),"",Investitionsplan!E85)</f>
        <v/>
      </c>
      <c r="C85" s="73" t="str">
        <f>IF(ISBLANK(Investitionsplan!I85),"",Investitionsplan!I85)</f>
        <v/>
      </c>
      <c r="D85" s="21" t="str">
        <f>IF(ISBLANK(Investitionsplan!K85),"",Investitionsplan!K85)</f>
        <v/>
      </c>
      <c r="E85" s="21" t="str">
        <f>IF(ISBLANK(Investitionsplan!L85),"",Investitionsplan!L85)</f>
        <v/>
      </c>
      <c r="F85" s="21" t="str">
        <f>IF(ISBLANK(Investitionsplan!M85),"",Investitionsplan!M85)</f>
        <v/>
      </c>
      <c r="G85" s="21" t="str">
        <f>IF(ISBLANK(Investitionsplan!N85),"",Investitionsplan!N85)</f>
        <v/>
      </c>
      <c r="H85" s="21" t="str">
        <f>IF(ISBLANK(Investitionsplan!O85),"",Investitionsplan!O85)</f>
        <v/>
      </c>
      <c r="I85" s="21" t="str">
        <f>IF(ISBLANK(Investitionsplan!P85),"",Investitionsplan!P85)</f>
        <v/>
      </c>
      <c r="J85" s="21" t="str">
        <f>IF(ISBLANK(Investitionsplan!Q85),"",Investitionsplan!Q85)</f>
        <v/>
      </c>
      <c r="K85" s="21" t="str">
        <f>IF(ISBLANK(Investitionsplan!R85),"",Investitionsplan!R85)</f>
        <v/>
      </c>
      <c r="L85" s="21" t="str">
        <f>IF(ISBLANK(Investitionsplan!S85),"",Investitionsplan!S85)</f>
        <v/>
      </c>
      <c r="M85" s="21" t="str">
        <f>IF(ISBLANK(Investitionsplan!T85),"",Investitionsplan!T85)</f>
        <v/>
      </c>
      <c r="N85" s="21" t="str">
        <f>IF(ISBLANK(Investitionsplan!U85),"",Investitionsplan!U85)</f>
        <v/>
      </c>
    </row>
    <row r="86" spans="1:14" hidden="1" outlineLevel="2" x14ac:dyDescent="0.25">
      <c r="A86" s="30" t="str">
        <f>IF(ISBLANK(Investitionsplan!B86),"",Investitionsplan!B86)</f>
        <v/>
      </c>
      <c r="B86" s="10" t="str">
        <f>IF(ISBLANK(Investitionsplan!E86),"",Investitionsplan!E86)</f>
        <v/>
      </c>
      <c r="C86" s="73" t="str">
        <f>IF(ISBLANK(Investitionsplan!I86),"",Investitionsplan!I86)</f>
        <v/>
      </c>
      <c r="D86" s="21" t="str">
        <f>IF(ISBLANK(Investitionsplan!K86),"",Investitionsplan!K86)</f>
        <v/>
      </c>
      <c r="E86" s="21" t="str">
        <f>IF(ISBLANK(Investitionsplan!L86),"",Investitionsplan!L86)</f>
        <v/>
      </c>
      <c r="F86" s="21" t="str">
        <f>IF(ISBLANK(Investitionsplan!M86),"",Investitionsplan!M86)</f>
        <v/>
      </c>
      <c r="G86" s="21" t="str">
        <f>IF(ISBLANK(Investitionsplan!N86),"",Investitionsplan!N86)</f>
        <v/>
      </c>
      <c r="H86" s="21" t="str">
        <f>IF(ISBLANK(Investitionsplan!O86),"",Investitionsplan!O86)</f>
        <v/>
      </c>
      <c r="I86" s="21" t="str">
        <f>IF(ISBLANK(Investitionsplan!P86),"",Investitionsplan!P86)</f>
        <v/>
      </c>
      <c r="J86" s="21" t="str">
        <f>IF(ISBLANK(Investitionsplan!Q86),"",Investitionsplan!Q86)</f>
        <v/>
      </c>
      <c r="K86" s="21" t="str">
        <f>IF(ISBLANK(Investitionsplan!R86),"",Investitionsplan!R86)</f>
        <v/>
      </c>
      <c r="L86" s="21" t="str">
        <f>IF(ISBLANK(Investitionsplan!S86),"",Investitionsplan!S86)</f>
        <v/>
      </c>
      <c r="M86" s="21" t="str">
        <f>IF(ISBLANK(Investitionsplan!T86),"",Investitionsplan!T86)</f>
        <v/>
      </c>
      <c r="N86" s="21" t="str">
        <f>IF(ISBLANK(Investitionsplan!U86),"",Investitionsplan!U86)</f>
        <v/>
      </c>
    </row>
    <row r="87" spans="1:14" hidden="1" outlineLevel="2" x14ac:dyDescent="0.25">
      <c r="A87" s="30" t="str">
        <f>IF(ISBLANK(Investitionsplan!B87),"",Investitionsplan!B87)</f>
        <v/>
      </c>
      <c r="B87" s="10" t="str">
        <f>IF(ISBLANK(Investitionsplan!E87),"",Investitionsplan!E87)</f>
        <v/>
      </c>
      <c r="C87" s="73" t="str">
        <f>IF(ISBLANK(Investitionsplan!I87),"",Investitionsplan!I87)</f>
        <v/>
      </c>
      <c r="D87" s="21" t="str">
        <f>IF(ISBLANK(Investitionsplan!K87),"",Investitionsplan!K87)</f>
        <v/>
      </c>
      <c r="E87" s="21" t="str">
        <f>IF(ISBLANK(Investitionsplan!L87),"",Investitionsplan!L87)</f>
        <v/>
      </c>
      <c r="F87" s="21" t="str">
        <f>IF(ISBLANK(Investitionsplan!M87),"",Investitionsplan!M87)</f>
        <v/>
      </c>
      <c r="G87" s="21" t="str">
        <f>IF(ISBLANK(Investitionsplan!N87),"",Investitionsplan!N87)</f>
        <v/>
      </c>
      <c r="H87" s="21" t="str">
        <f>IF(ISBLANK(Investitionsplan!O87),"",Investitionsplan!O87)</f>
        <v/>
      </c>
      <c r="I87" s="21" t="str">
        <f>IF(ISBLANK(Investitionsplan!P87),"",Investitionsplan!P87)</f>
        <v/>
      </c>
      <c r="J87" s="21" t="str">
        <f>IF(ISBLANK(Investitionsplan!Q87),"",Investitionsplan!Q87)</f>
        <v/>
      </c>
      <c r="K87" s="21" t="str">
        <f>IF(ISBLANK(Investitionsplan!R87),"",Investitionsplan!R87)</f>
        <v/>
      </c>
      <c r="L87" s="21" t="str">
        <f>IF(ISBLANK(Investitionsplan!S87),"",Investitionsplan!S87)</f>
        <v/>
      </c>
      <c r="M87" s="21" t="str">
        <f>IF(ISBLANK(Investitionsplan!T87),"",Investitionsplan!T87)</f>
        <v/>
      </c>
      <c r="N87" s="21" t="str">
        <f>IF(ISBLANK(Investitionsplan!U87),"",Investitionsplan!U87)</f>
        <v/>
      </c>
    </row>
    <row r="88" spans="1:14" hidden="1" outlineLevel="2" x14ac:dyDescent="0.25">
      <c r="A88" s="30" t="str">
        <f>IF(ISBLANK(Investitionsplan!B88),"",Investitionsplan!B88)</f>
        <v/>
      </c>
      <c r="B88" s="10" t="str">
        <f>IF(ISBLANK(Investitionsplan!E88),"",Investitionsplan!E88)</f>
        <v/>
      </c>
      <c r="C88" s="73" t="str">
        <f>IF(ISBLANK(Investitionsplan!I88),"",Investitionsplan!I88)</f>
        <v/>
      </c>
      <c r="D88" s="21" t="str">
        <f>IF(ISBLANK(Investitionsplan!K88),"",Investitionsplan!K88)</f>
        <v/>
      </c>
      <c r="E88" s="21" t="str">
        <f>IF(ISBLANK(Investitionsplan!L88),"",Investitionsplan!L88)</f>
        <v/>
      </c>
      <c r="F88" s="21" t="str">
        <f>IF(ISBLANK(Investitionsplan!M88),"",Investitionsplan!M88)</f>
        <v/>
      </c>
      <c r="G88" s="21" t="str">
        <f>IF(ISBLANK(Investitionsplan!N88),"",Investitionsplan!N88)</f>
        <v/>
      </c>
      <c r="H88" s="21" t="str">
        <f>IF(ISBLANK(Investitionsplan!O88),"",Investitionsplan!O88)</f>
        <v/>
      </c>
      <c r="I88" s="21" t="str">
        <f>IF(ISBLANK(Investitionsplan!P88),"",Investitionsplan!P88)</f>
        <v/>
      </c>
      <c r="J88" s="21" t="str">
        <f>IF(ISBLANK(Investitionsplan!Q88),"",Investitionsplan!Q88)</f>
        <v/>
      </c>
      <c r="K88" s="21" t="str">
        <f>IF(ISBLANK(Investitionsplan!R88),"",Investitionsplan!R88)</f>
        <v/>
      </c>
      <c r="L88" s="21" t="str">
        <f>IF(ISBLANK(Investitionsplan!S88),"",Investitionsplan!S88)</f>
        <v/>
      </c>
      <c r="M88" s="21" t="str">
        <f>IF(ISBLANK(Investitionsplan!T88),"",Investitionsplan!T88)</f>
        <v/>
      </c>
      <c r="N88" s="21" t="str">
        <f>IF(ISBLANK(Investitionsplan!U88),"",Investitionsplan!U88)</f>
        <v/>
      </c>
    </row>
    <row r="89" spans="1:14" hidden="1" outlineLevel="2" x14ac:dyDescent="0.25">
      <c r="A89" s="30" t="str">
        <f>IF(ISBLANK(Investitionsplan!B89),"",Investitionsplan!B89)</f>
        <v/>
      </c>
      <c r="B89" s="10" t="str">
        <f>IF(ISBLANK(Investitionsplan!E89),"",Investitionsplan!E89)</f>
        <v/>
      </c>
      <c r="C89" s="73" t="str">
        <f>IF(ISBLANK(Investitionsplan!I89),"",Investitionsplan!I89)</f>
        <v/>
      </c>
      <c r="D89" s="21" t="str">
        <f>IF(ISBLANK(Investitionsplan!K89),"",Investitionsplan!K89)</f>
        <v/>
      </c>
      <c r="E89" s="21" t="str">
        <f>IF(ISBLANK(Investitionsplan!L89),"",Investitionsplan!L89)</f>
        <v/>
      </c>
      <c r="F89" s="21" t="str">
        <f>IF(ISBLANK(Investitionsplan!M89),"",Investitionsplan!M89)</f>
        <v/>
      </c>
      <c r="G89" s="21" t="str">
        <f>IF(ISBLANK(Investitionsplan!N89),"",Investitionsplan!N89)</f>
        <v/>
      </c>
      <c r="H89" s="21" t="str">
        <f>IF(ISBLANK(Investitionsplan!O89),"",Investitionsplan!O89)</f>
        <v/>
      </c>
      <c r="I89" s="21" t="str">
        <f>IF(ISBLANK(Investitionsplan!P89),"",Investitionsplan!P89)</f>
        <v/>
      </c>
      <c r="J89" s="21" t="str">
        <f>IF(ISBLANK(Investitionsplan!Q89),"",Investitionsplan!Q89)</f>
        <v/>
      </c>
      <c r="K89" s="21" t="str">
        <f>IF(ISBLANK(Investitionsplan!R89),"",Investitionsplan!R89)</f>
        <v/>
      </c>
      <c r="L89" s="21" t="str">
        <f>IF(ISBLANK(Investitionsplan!S89),"",Investitionsplan!S89)</f>
        <v/>
      </c>
      <c r="M89" s="21" t="str">
        <f>IF(ISBLANK(Investitionsplan!T89),"",Investitionsplan!T89)</f>
        <v/>
      </c>
      <c r="N89" s="21" t="str">
        <f>IF(ISBLANK(Investitionsplan!U89),"",Investitionsplan!U89)</f>
        <v/>
      </c>
    </row>
    <row r="90" spans="1:14" hidden="1" outlineLevel="2" x14ac:dyDescent="0.25">
      <c r="A90" s="30" t="str">
        <f>IF(ISBLANK(Investitionsplan!B90),"",Investitionsplan!B90)</f>
        <v/>
      </c>
      <c r="B90" s="10" t="str">
        <f>IF(ISBLANK(Investitionsplan!E90),"",Investitionsplan!E90)</f>
        <v/>
      </c>
      <c r="C90" s="73" t="str">
        <f>IF(ISBLANK(Investitionsplan!I90),"",Investitionsplan!I90)</f>
        <v/>
      </c>
      <c r="D90" s="21" t="str">
        <f>IF(ISBLANK(Investitionsplan!K90),"",Investitionsplan!K90)</f>
        <v/>
      </c>
      <c r="E90" s="21" t="str">
        <f>IF(ISBLANK(Investitionsplan!L90),"",Investitionsplan!L90)</f>
        <v/>
      </c>
      <c r="F90" s="21" t="str">
        <f>IF(ISBLANK(Investitionsplan!M90),"",Investitionsplan!M90)</f>
        <v/>
      </c>
      <c r="G90" s="21" t="str">
        <f>IF(ISBLANK(Investitionsplan!N90),"",Investitionsplan!N90)</f>
        <v/>
      </c>
      <c r="H90" s="21" t="str">
        <f>IF(ISBLANK(Investitionsplan!O90),"",Investitionsplan!O90)</f>
        <v/>
      </c>
      <c r="I90" s="21" t="str">
        <f>IF(ISBLANK(Investitionsplan!P90),"",Investitionsplan!P90)</f>
        <v/>
      </c>
      <c r="J90" s="21" t="str">
        <f>IF(ISBLANK(Investitionsplan!Q90),"",Investitionsplan!Q90)</f>
        <v/>
      </c>
      <c r="K90" s="21" t="str">
        <f>IF(ISBLANK(Investitionsplan!R90),"",Investitionsplan!R90)</f>
        <v/>
      </c>
      <c r="L90" s="21" t="str">
        <f>IF(ISBLANK(Investitionsplan!S90),"",Investitionsplan!S90)</f>
        <v/>
      </c>
      <c r="M90" s="21" t="str">
        <f>IF(ISBLANK(Investitionsplan!T90),"",Investitionsplan!T90)</f>
        <v/>
      </c>
      <c r="N90" s="21" t="str">
        <f>IF(ISBLANK(Investitionsplan!U90),"",Investitionsplan!U90)</f>
        <v/>
      </c>
    </row>
    <row r="91" spans="1:14" hidden="1" outlineLevel="2" x14ac:dyDescent="0.25">
      <c r="A91" s="30" t="str">
        <f>IF(ISBLANK(Investitionsplan!B91),"",Investitionsplan!B91)</f>
        <v/>
      </c>
      <c r="B91" s="10" t="str">
        <f>IF(ISBLANK(Investitionsplan!E91),"",Investitionsplan!E91)</f>
        <v/>
      </c>
      <c r="C91" s="73" t="str">
        <f>IF(ISBLANK(Investitionsplan!I91),"",Investitionsplan!I91)</f>
        <v/>
      </c>
      <c r="D91" s="21" t="str">
        <f>IF(ISBLANK(Investitionsplan!K91),"",Investitionsplan!K91)</f>
        <v/>
      </c>
      <c r="E91" s="21" t="str">
        <f>IF(ISBLANK(Investitionsplan!L91),"",Investitionsplan!L91)</f>
        <v/>
      </c>
      <c r="F91" s="21" t="str">
        <f>IF(ISBLANK(Investitionsplan!M91),"",Investitionsplan!M91)</f>
        <v/>
      </c>
      <c r="G91" s="21" t="str">
        <f>IF(ISBLANK(Investitionsplan!N91),"",Investitionsplan!N91)</f>
        <v/>
      </c>
      <c r="H91" s="21" t="str">
        <f>IF(ISBLANK(Investitionsplan!O91),"",Investitionsplan!O91)</f>
        <v/>
      </c>
      <c r="I91" s="21" t="str">
        <f>IF(ISBLANK(Investitionsplan!P91),"",Investitionsplan!P91)</f>
        <v/>
      </c>
      <c r="J91" s="21" t="str">
        <f>IF(ISBLANK(Investitionsplan!Q91),"",Investitionsplan!Q91)</f>
        <v/>
      </c>
      <c r="K91" s="21" t="str">
        <f>IF(ISBLANK(Investitionsplan!R91),"",Investitionsplan!R91)</f>
        <v/>
      </c>
      <c r="L91" s="21" t="str">
        <f>IF(ISBLANK(Investitionsplan!S91),"",Investitionsplan!S91)</f>
        <v/>
      </c>
      <c r="M91" s="21" t="str">
        <f>IF(ISBLANK(Investitionsplan!T91),"",Investitionsplan!T91)</f>
        <v/>
      </c>
      <c r="N91" s="21" t="str">
        <f>IF(ISBLANK(Investitionsplan!U91),"",Investitionsplan!U91)</f>
        <v/>
      </c>
    </row>
    <row r="92" spans="1:14" hidden="1" outlineLevel="2" x14ac:dyDescent="0.25">
      <c r="A92" s="30" t="str">
        <f>IF(ISBLANK(Investitionsplan!B92),"",Investitionsplan!B92)</f>
        <v/>
      </c>
      <c r="B92" s="10" t="str">
        <f>IF(ISBLANK(Investitionsplan!E92),"",Investitionsplan!E92)</f>
        <v/>
      </c>
      <c r="C92" s="73" t="str">
        <f>IF(ISBLANK(Investitionsplan!I92),"",Investitionsplan!I92)</f>
        <v/>
      </c>
      <c r="D92" s="21" t="str">
        <f>IF(ISBLANK(Investitionsplan!K92),"",Investitionsplan!K92)</f>
        <v/>
      </c>
      <c r="E92" s="21" t="str">
        <f>IF(ISBLANK(Investitionsplan!L92),"",Investitionsplan!L92)</f>
        <v/>
      </c>
      <c r="F92" s="21" t="str">
        <f>IF(ISBLANK(Investitionsplan!M92),"",Investitionsplan!M92)</f>
        <v/>
      </c>
      <c r="G92" s="21" t="str">
        <f>IF(ISBLANK(Investitionsplan!N92),"",Investitionsplan!N92)</f>
        <v/>
      </c>
      <c r="H92" s="21" t="str">
        <f>IF(ISBLANK(Investitionsplan!O92),"",Investitionsplan!O92)</f>
        <v/>
      </c>
      <c r="I92" s="21" t="str">
        <f>IF(ISBLANK(Investitionsplan!P92),"",Investitionsplan!P92)</f>
        <v/>
      </c>
      <c r="J92" s="21" t="str">
        <f>IF(ISBLANK(Investitionsplan!Q92),"",Investitionsplan!Q92)</f>
        <v/>
      </c>
      <c r="K92" s="21" t="str">
        <f>IF(ISBLANK(Investitionsplan!R92),"",Investitionsplan!R92)</f>
        <v/>
      </c>
      <c r="L92" s="21" t="str">
        <f>IF(ISBLANK(Investitionsplan!S92),"",Investitionsplan!S92)</f>
        <v/>
      </c>
      <c r="M92" s="21" t="str">
        <f>IF(ISBLANK(Investitionsplan!T92),"",Investitionsplan!T92)</f>
        <v/>
      </c>
      <c r="N92" s="21" t="str">
        <f>IF(ISBLANK(Investitionsplan!U92),"",Investitionsplan!U92)</f>
        <v/>
      </c>
    </row>
    <row r="93" spans="1:14" hidden="1" outlineLevel="2" x14ac:dyDescent="0.25">
      <c r="A93" s="30" t="str">
        <f>IF(ISBLANK(Investitionsplan!B93),"",Investitionsplan!B93)</f>
        <v/>
      </c>
      <c r="B93" s="10" t="str">
        <f>IF(ISBLANK(Investitionsplan!E93),"",Investitionsplan!E93)</f>
        <v/>
      </c>
      <c r="C93" s="73" t="str">
        <f>IF(ISBLANK(Investitionsplan!I93),"",Investitionsplan!I93)</f>
        <v/>
      </c>
      <c r="D93" s="21" t="str">
        <f>IF(ISBLANK(Investitionsplan!K93),"",Investitionsplan!K93)</f>
        <v/>
      </c>
      <c r="E93" s="21" t="str">
        <f>IF(ISBLANK(Investitionsplan!L93),"",Investitionsplan!L93)</f>
        <v/>
      </c>
      <c r="F93" s="21" t="str">
        <f>IF(ISBLANK(Investitionsplan!M93),"",Investitionsplan!M93)</f>
        <v/>
      </c>
      <c r="G93" s="21" t="str">
        <f>IF(ISBLANK(Investitionsplan!N93),"",Investitionsplan!N93)</f>
        <v/>
      </c>
      <c r="H93" s="21" t="str">
        <f>IF(ISBLANK(Investitionsplan!O93),"",Investitionsplan!O93)</f>
        <v/>
      </c>
      <c r="I93" s="21" t="str">
        <f>IF(ISBLANK(Investitionsplan!P93),"",Investitionsplan!P93)</f>
        <v/>
      </c>
      <c r="J93" s="21" t="str">
        <f>IF(ISBLANK(Investitionsplan!Q93),"",Investitionsplan!Q93)</f>
        <v/>
      </c>
      <c r="K93" s="21" t="str">
        <f>IF(ISBLANK(Investitionsplan!R93),"",Investitionsplan!R93)</f>
        <v/>
      </c>
      <c r="L93" s="21" t="str">
        <f>IF(ISBLANK(Investitionsplan!S93),"",Investitionsplan!S93)</f>
        <v/>
      </c>
      <c r="M93" s="21" t="str">
        <f>IF(ISBLANK(Investitionsplan!T93),"",Investitionsplan!T93)</f>
        <v/>
      </c>
      <c r="N93" s="21" t="str">
        <f>IF(ISBLANK(Investitionsplan!U93),"",Investitionsplan!U93)</f>
        <v/>
      </c>
    </row>
    <row r="94" spans="1:14" hidden="1" outlineLevel="2" x14ac:dyDescent="0.25">
      <c r="A94" s="30" t="str">
        <f>IF(ISBLANK(Investitionsplan!B94),"",Investitionsplan!B94)</f>
        <v/>
      </c>
      <c r="B94" s="10" t="str">
        <f>IF(ISBLANK(Investitionsplan!E94),"",Investitionsplan!E94)</f>
        <v/>
      </c>
      <c r="C94" s="73" t="str">
        <f>IF(ISBLANK(Investitionsplan!I94),"",Investitionsplan!I94)</f>
        <v/>
      </c>
      <c r="D94" s="21" t="str">
        <f>IF(ISBLANK(Investitionsplan!K94),"",Investitionsplan!K94)</f>
        <v/>
      </c>
      <c r="E94" s="21" t="str">
        <f>IF(ISBLANK(Investitionsplan!L94),"",Investitionsplan!L94)</f>
        <v/>
      </c>
      <c r="F94" s="21" t="str">
        <f>IF(ISBLANK(Investitionsplan!M94),"",Investitionsplan!M94)</f>
        <v/>
      </c>
      <c r="G94" s="21" t="str">
        <f>IF(ISBLANK(Investitionsplan!N94),"",Investitionsplan!N94)</f>
        <v/>
      </c>
      <c r="H94" s="21" t="str">
        <f>IF(ISBLANK(Investitionsplan!O94),"",Investitionsplan!O94)</f>
        <v/>
      </c>
      <c r="I94" s="21" t="str">
        <f>IF(ISBLANK(Investitionsplan!P94),"",Investitionsplan!P94)</f>
        <v/>
      </c>
      <c r="J94" s="21" t="str">
        <f>IF(ISBLANK(Investitionsplan!Q94),"",Investitionsplan!Q94)</f>
        <v/>
      </c>
      <c r="K94" s="21" t="str">
        <f>IF(ISBLANK(Investitionsplan!R94),"",Investitionsplan!R94)</f>
        <v/>
      </c>
      <c r="L94" s="21" t="str">
        <f>IF(ISBLANK(Investitionsplan!S94),"",Investitionsplan!S94)</f>
        <v/>
      </c>
      <c r="M94" s="21" t="str">
        <f>IF(ISBLANK(Investitionsplan!T94),"",Investitionsplan!T94)</f>
        <v/>
      </c>
      <c r="N94" s="21" t="str">
        <f>IF(ISBLANK(Investitionsplan!U94),"",Investitionsplan!U94)</f>
        <v/>
      </c>
    </row>
    <row r="95" spans="1:14" hidden="1" outlineLevel="2" x14ac:dyDescent="0.25">
      <c r="A95" s="30" t="str">
        <f>IF(ISBLANK(Investitionsplan!B95),"",Investitionsplan!B95)</f>
        <v/>
      </c>
      <c r="B95" s="10" t="str">
        <f>IF(ISBLANK(Investitionsplan!E95),"",Investitionsplan!E95)</f>
        <v/>
      </c>
      <c r="C95" s="73" t="str">
        <f>IF(ISBLANK(Investitionsplan!I95),"",Investitionsplan!I95)</f>
        <v/>
      </c>
      <c r="D95" s="21" t="str">
        <f>IF(ISBLANK(Investitionsplan!K95),"",Investitionsplan!K95)</f>
        <v/>
      </c>
      <c r="E95" s="21" t="str">
        <f>IF(ISBLANK(Investitionsplan!L95),"",Investitionsplan!L95)</f>
        <v/>
      </c>
      <c r="F95" s="21" t="str">
        <f>IF(ISBLANK(Investitionsplan!M95),"",Investitionsplan!M95)</f>
        <v/>
      </c>
      <c r="G95" s="21" t="str">
        <f>IF(ISBLANK(Investitionsplan!N95),"",Investitionsplan!N95)</f>
        <v/>
      </c>
      <c r="H95" s="21" t="str">
        <f>IF(ISBLANK(Investitionsplan!O95),"",Investitionsplan!O95)</f>
        <v/>
      </c>
      <c r="I95" s="21" t="str">
        <f>IF(ISBLANK(Investitionsplan!P95),"",Investitionsplan!P95)</f>
        <v/>
      </c>
      <c r="J95" s="21" t="str">
        <f>IF(ISBLANK(Investitionsplan!Q95),"",Investitionsplan!Q95)</f>
        <v/>
      </c>
      <c r="K95" s="21" t="str">
        <f>IF(ISBLANK(Investitionsplan!R95),"",Investitionsplan!R95)</f>
        <v/>
      </c>
      <c r="L95" s="21" t="str">
        <f>IF(ISBLANK(Investitionsplan!S95),"",Investitionsplan!S95)</f>
        <v/>
      </c>
      <c r="M95" s="21" t="str">
        <f>IF(ISBLANK(Investitionsplan!T95),"",Investitionsplan!T95)</f>
        <v/>
      </c>
      <c r="N95" s="21" t="str">
        <f>IF(ISBLANK(Investitionsplan!U95),"",Investitionsplan!U95)</f>
        <v/>
      </c>
    </row>
    <row r="96" spans="1:14" hidden="1" outlineLevel="2" x14ac:dyDescent="0.25">
      <c r="A96" s="30" t="str">
        <f>IF(ISBLANK(Investitionsplan!B96),"",Investitionsplan!B96)</f>
        <v/>
      </c>
      <c r="B96" s="10" t="str">
        <f>IF(ISBLANK(Investitionsplan!E96),"",Investitionsplan!E96)</f>
        <v/>
      </c>
      <c r="C96" s="73" t="str">
        <f>IF(ISBLANK(Investitionsplan!I96),"",Investitionsplan!I96)</f>
        <v/>
      </c>
      <c r="D96" s="21" t="str">
        <f>IF(ISBLANK(Investitionsplan!K96),"",Investitionsplan!K96)</f>
        <v/>
      </c>
      <c r="E96" s="21" t="str">
        <f>IF(ISBLANK(Investitionsplan!L96),"",Investitionsplan!L96)</f>
        <v/>
      </c>
      <c r="F96" s="21" t="str">
        <f>IF(ISBLANK(Investitionsplan!M96),"",Investitionsplan!M96)</f>
        <v/>
      </c>
      <c r="G96" s="21" t="str">
        <f>IF(ISBLANK(Investitionsplan!N96),"",Investitionsplan!N96)</f>
        <v/>
      </c>
      <c r="H96" s="21" t="str">
        <f>IF(ISBLANK(Investitionsplan!O96),"",Investitionsplan!O96)</f>
        <v/>
      </c>
      <c r="I96" s="21" t="str">
        <f>IF(ISBLANK(Investitionsplan!P96),"",Investitionsplan!P96)</f>
        <v/>
      </c>
      <c r="J96" s="21" t="str">
        <f>IF(ISBLANK(Investitionsplan!Q96),"",Investitionsplan!Q96)</f>
        <v/>
      </c>
      <c r="K96" s="21" t="str">
        <f>IF(ISBLANK(Investitionsplan!R96),"",Investitionsplan!R96)</f>
        <v/>
      </c>
      <c r="L96" s="21" t="str">
        <f>IF(ISBLANK(Investitionsplan!S96),"",Investitionsplan!S96)</f>
        <v/>
      </c>
      <c r="M96" s="21" t="str">
        <f>IF(ISBLANK(Investitionsplan!T96),"",Investitionsplan!T96)</f>
        <v/>
      </c>
      <c r="N96" s="21" t="str">
        <f>IF(ISBLANK(Investitionsplan!U96),"",Investitionsplan!U96)</f>
        <v/>
      </c>
    </row>
    <row r="97" spans="1:14" hidden="1" outlineLevel="2" x14ac:dyDescent="0.25">
      <c r="A97" s="30" t="str">
        <f>IF(ISBLANK(Investitionsplan!B97),"",Investitionsplan!B97)</f>
        <v/>
      </c>
      <c r="B97" s="10" t="str">
        <f>IF(ISBLANK(Investitionsplan!E97),"",Investitionsplan!E97)</f>
        <v/>
      </c>
      <c r="C97" s="73" t="str">
        <f>IF(ISBLANK(Investitionsplan!I97),"",Investitionsplan!I97)</f>
        <v/>
      </c>
      <c r="D97" s="21" t="str">
        <f>IF(ISBLANK(Investitionsplan!K97),"",Investitionsplan!K97)</f>
        <v/>
      </c>
      <c r="E97" s="21" t="str">
        <f>IF(ISBLANK(Investitionsplan!L97),"",Investitionsplan!L97)</f>
        <v/>
      </c>
      <c r="F97" s="21" t="str">
        <f>IF(ISBLANK(Investitionsplan!M97),"",Investitionsplan!M97)</f>
        <v/>
      </c>
      <c r="G97" s="21" t="str">
        <f>IF(ISBLANK(Investitionsplan!N97),"",Investitionsplan!N97)</f>
        <v/>
      </c>
      <c r="H97" s="21" t="str">
        <f>IF(ISBLANK(Investitionsplan!O97),"",Investitionsplan!O97)</f>
        <v/>
      </c>
      <c r="I97" s="21" t="str">
        <f>IF(ISBLANK(Investitionsplan!P97),"",Investitionsplan!P97)</f>
        <v/>
      </c>
      <c r="J97" s="21" t="str">
        <f>IF(ISBLANK(Investitionsplan!Q97),"",Investitionsplan!Q97)</f>
        <v/>
      </c>
      <c r="K97" s="21" t="str">
        <f>IF(ISBLANK(Investitionsplan!R97),"",Investitionsplan!R97)</f>
        <v/>
      </c>
      <c r="L97" s="21" t="str">
        <f>IF(ISBLANK(Investitionsplan!S97),"",Investitionsplan!S97)</f>
        <v/>
      </c>
      <c r="M97" s="21" t="str">
        <f>IF(ISBLANK(Investitionsplan!T97),"",Investitionsplan!T97)</f>
        <v/>
      </c>
      <c r="N97" s="21" t="str">
        <f>IF(ISBLANK(Investitionsplan!U97),"",Investitionsplan!U97)</f>
        <v/>
      </c>
    </row>
    <row r="98" spans="1:14" hidden="1" outlineLevel="2" x14ac:dyDescent="0.25">
      <c r="A98" s="30" t="str">
        <f>IF(ISBLANK(Investitionsplan!B98),"",Investitionsplan!B98)</f>
        <v/>
      </c>
      <c r="B98" s="10" t="str">
        <f>IF(ISBLANK(Investitionsplan!E98),"",Investitionsplan!E98)</f>
        <v/>
      </c>
      <c r="C98" s="73" t="str">
        <f>IF(ISBLANK(Investitionsplan!I98),"",Investitionsplan!I98)</f>
        <v/>
      </c>
      <c r="D98" s="21" t="str">
        <f>IF(ISBLANK(Investitionsplan!K98),"",Investitionsplan!K98)</f>
        <v/>
      </c>
      <c r="E98" s="21" t="str">
        <f>IF(ISBLANK(Investitionsplan!L98),"",Investitionsplan!L98)</f>
        <v/>
      </c>
      <c r="F98" s="21" t="str">
        <f>IF(ISBLANK(Investitionsplan!M98),"",Investitionsplan!M98)</f>
        <v/>
      </c>
      <c r="G98" s="21" t="str">
        <f>IF(ISBLANK(Investitionsplan!N98),"",Investitionsplan!N98)</f>
        <v/>
      </c>
      <c r="H98" s="21" t="str">
        <f>IF(ISBLANK(Investitionsplan!O98),"",Investitionsplan!O98)</f>
        <v/>
      </c>
      <c r="I98" s="21" t="str">
        <f>IF(ISBLANK(Investitionsplan!P98),"",Investitionsplan!P98)</f>
        <v/>
      </c>
      <c r="J98" s="21" t="str">
        <f>IF(ISBLANK(Investitionsplan!Q98),"",Investitionsplan!Q98)</f>
        <v/>
      </c>
      <c r="K98" s="21" t="str">
        <f>IF(ISBLANK(Investitionsplan!R98),"",Investitionsplan!R98)</f>
        <v/>
      </c>
      <c r="L98" s="21" t="str">
        <f>IF(ISBLANK(Investitionsplan!S98),"",Investitionsplan!S98)</f>
        <v/>
      </c>
      <c r="M98" s="21" t="str">
        <f>IF(ISBLANK(Investitionsplan!T98),"",Investitionsplan!T98)</f>
        <v/>
      </c>
      <c r="N98" s="21" t="str">
        <f>IF(ISBLANK(Investitionsplan!U98),"",Investitionsplan!U98)</f>
        <v/>
      </c>
    </row>
    <row r="99" spans="1:14" hidden="1" outlineLevel="2" x14ac:dyDescent="0.25">
      <c r="A99" s="30" t="str">
        <f>IF(ISBLANK(Investitionsplan!B99),"",Investitionsplan!B99)</f>
        <v/>
      </c>
      <c r="B99" s="10" t="str">
        <f>IF(ISBLANK(Investitionsplan!E99),"",Investitionsplan!E99)</f>
        <v/>
      </c>
      <c r="C99" s="73" t="str">
        <f>IF(ISBLANK(Investitionsplan!I99),"",Investitionsplan!I99)</f>
        <v/>
      </c>
      <c r="D99" s="21" t="str">
        <f>IF(ISBLANK(Investitionsplan!K99),"",Investitionsplan!K99)</f>
        <v/>
      </c>
      <c r="E99" s="21" t="str">
        <f>IF(ISBLANK(Investitionsplan!L99),"",Investitionsplan!L99)</f>
        <v/>
      </c>
      <c r="F99" s="21" t="str">
        <f>IF(ISBLANK(Investitionsplan!M99),"",Investitionsplan!M99)</f>
        <v/>
      </c>
      <c r="G99" s="21" t="str">
        <f>IF(ISBLANK(Investitionsplan!N99),"",Investitionsplan!N99)</f>
        <v/>
      </c>
      <c r="H99" s="21" t="str">
        <f>IF(ISBLANK(Investitionsplan!O99),"",Investitionsplan!O99)</f>
        <v/>
      </c>
      <c r="I99" s="21" t="str">
        <f>IF(ISBLANK(Investitionsplan!P99),"",Investitionsplan!P99)</f>
        <v/>
      </c>
      <c r="J99" s="21" t="str">
        <f>IF(ISBLANK(Investitionsplan!Q99),"",Investitionsplan!Q99)</f>
        <v/>
      </c>
      <c r="K99" s="21" t="str">
        <f>IF(ISBLANK(Investitionsplan!R99),"",Investitionsplan!R99)</f>
        <v/>
      </c>
      <c r="L99" s="21" t="str">
        <f>IF(ISBLANK(Investitionsplan!S99),"",Investitionsplan!S99)</f>
        <v/>
      </c>
      <c r="M99" s="21" t="str">
        <f>IF(ISBLANK(Investitionsplan!T99),"",Investitionsplan!T99)</f>
        <v/>
      </c>
      <c r="N99" s="21" t="str">
        <f>IF(ISBLANK(Investitionsplan!U99),"",Investitionsplan!U99)</f>
        <v/>
      </c>
    </row>
    <row r="100" spans="1:14" hidden="1" outlineLevel="2" x14ac:dyDescent="0.25">
      <c r="A100" s="30" t="str">
        <f>IF(ISBLANK(Investitionsplan!B100),"",Investitionsplan!B100)</f>
        <v/>
      </c>
      <c r="B100" s="10" t="str">
        <f>IF(ISBLANK(Investitionsplan!E100),"",Investitionsplan!E100)</f>
        <v/>
      </c>
      <c r="C100" s="73" t="str">
        <f>IF(ISBLANK(Investitionsplan!I100),"",Investitionsplan!I100)</f>
        <v/>
      </c>
      <c r="D100" s="21" t="str">
        <f>IF(ISBLANK(Investitionsplan!K100),"",Investitionsplan!K100)</f>
        <v/>
      </c>
      <c r="E100" s="21" t="str">
        <f>IF(ISBLANK(Investitionsplan!L100),"",Investitionsplan!L100)</f>
        <v/>
      </c>
      <c r="F100" s="21" t="str">
        <f>IF(ISBLANK(Investitionsplan!M100),"",Investitionsplan!M100)</f>
        <v/>
      </c>
      <c r="G100" s="21" t="str">
        <f>IF(ISBLANK(Investitionsplan!N100),"",Investitionsplan!N100)</f>
        <v/>
      </c>
      <c r="H100" s="21" t="str">
        <f>IF(ISBLANK(Investitionsplan!O100),"",Investitionsplan!O100)</f>
        <v/>
      </c>
      <c r="I100" s="21" t="str">
        <f>IF(ISBLANK(Investitionsplan!P100),"",Investitionsplan!P100)</f>
        <v/>
      </c>
      <c r="J100" s="21" t="str">
        <f>IF(ISBLANK(Investitionsplan!Q100),"",Investitionsplan!Q100)</f>
        <v/>
      </c>
      <c r="K100" s="21" t="str">
        <f>IF(ISBLANK(Investitionsplan!R100),"",Investitionsplan!R100)</f>
        <v/>
      </c>
      <c r="L100" s="21" t="str">
        <f>IF(ISBLANK(Investitionsplan!S100),"",Investitionsplan!S100)</f>
        <v/>
      </c>
      <c r="M100" s="21" t="str">
        <f>IF(ISBLANK(Investitionsplan!T100),"",Investitionsplan!T100)</f>
        <v/>
      </c>
      <c r="N100" s="21" t="str">
        <f>IF(ISBLANK(Investitionsplan!U100),"",Investitionsplan!U100)</f>
        <v/>
      </c>
    </row>
    <row r="101" spans="1:14" hidden="1" outlineLevel="2" x14ac:dyDescent="0.25">
      <c r="A101" s="30" t="str">
        <f>IF(ISBLANK(Investitionsplan!B101),"",Investitionsplan!B101)</f>
        <v/>
      </c>
      <c r="B101" s="10" t="str">
        <f>IF(ISBLANK(Investitionsplan!E101),"",Investitionsplan!E101)</f>
        <v/>
      </c>
      <c r="C101" s="73" t="str">
        <f>IF(ISBLANK(Investitionsplan!I101),"",Investitionsplan!I101)</f>
        <v/>
      </c>
      <c r="D101" s="21" t="str">
        <f>IF(ISBLANK(Investitionsplan!K101),"",Investitionsplan!K101)</f>
        <v/>
      </c>
      <c r="E101" s="21" t="str">
        <f>IF(ISBLANK(Investitionsplan!L101),"",Investitionsplan!L101)</f>
        <v/>
      </c>
      <c r="F101" s="21" t="str">
        <f>IF(ISBLANK(Investitionsplan!M101),"",Investitionsplan!M101)</f>
        <v/>
      </c>
      <c r="G101" s="21" t="str">
        <f>IF(ISBLANK(Investitionsplan!N101),"",Investitionsplan!N101)</f>
        <v/>
      </c>
      <c r="H101" s="21" t="str">
        <f>IF(ISBLANK(Investitionsplan!O101),"",Investitionsplan!O101)</f>
        <v/>
      </c>
      <c r="I101" s="21" t="str">
        <f>IF(ISBLANK(Investitionsplan!P101),"",Investitionsplan!P101)</f>
        <v/>
      </c>
      <c r="J101" s="21" t="str">
        <f>IF(ISBLANK(Investitionsplan!Q101),"",Investitionsplan!Q101)</f>
        <v/>
      </c>
      <c r="K101" s="21" t="str">
        <f>IF(ISBLANK(Investitionsplan!R101),"",Investitionsplan!R101)</f>
        <v/>
      </c>
      <c r="L101" s="21" t="str">
        <f>IF(ISBLANK(Investitionsplan!S101),"",Investitionsplan!S101)</f>
        <v/>
      </c>
      <c r="M101" s="21" t="str">
        <f>IF(ISBLANK(Investitionsplan!T101),"",Investitionsplan!T101)</f>
        <v/>
      </c>
      <c r="N101" s="21" t="str">
        <f>IF(ISBLANK(Investitionsplan!U101),"",Investitionsplan!U101)</f>
        <v/>
      </c>
    </row>
    <row r="102" spans="1:14" hidden="1" outlineLevel="2" x14ac:dyDescent="0.25">
      <c r="A102" s="30" t="str">
        <f>IF(ISBLANK(Investitionsplan!B102),"",Investitionsplan!B102)</f>
        <v/>
      </c>
      <c r="B102" s="10" t="str">
        <f>IF(ISBLANK(Investitionsplan!E102),"",Investitionsplan!E102)</f>
        <v/>
      </c>
      <c r="C102" s="73" t="str">
        <f>IF(ISBLANK(Investitionsplan!I102),"",Investitionsplan!I102)</f>
        <v/>
      </c>
      <c r="D102" s="21" t="str">
        <f>IF(ISBLANK(Investitionsplan!K102),"",Investitionsplan!K102)</f>
        <v/>
      </c>
      <c r="E102" s="21" t="str">
        <f>IF(ISBLANK(Investitionsplan!L102),"",Investitionsplan!L102)</f>
        <v/>
      </c>
      <c r="F102" s="21" t="str">
        <f>IF(ISBLANK(Investitionsplan!M102),"",Investitionsplan!M102)</f>
        <v/>
      </c>
      <c r="G102" s="21" t="str">
        <f>IF(ISBLANK(Investitionsplan!N102),"",Investitionsplan!N102)</f>
        <v/>
      </c>
      <c r="H102" s="21" t="str">
        <f>IF(ISBLANK(Investitionsplan!O102),"",Investitionsplan!O102)</f>
        <v/>
      </c>
      <c r="I102" s="21" t="str">
        <f>IF(ISBLANK(Investitionsplan!P102),"",Investitionsplan!P102)</f>
        <v/>
      </c>
      <c r="J102" s="21" t="str">
        <f>IF(ISBLANK(Investitionsplan!Q102),"",Investitionsplan!Q102)</f>
        <v/>
      </c>
      <c r="K102" s="21" t="str">
        <f>IF(ISBLANK(Investitionsplan!R102),"",Investitionsplan!R102)</f>
        <v/>
      </c>
      <c r="L102" s="21" t="str">
        <f>IF(ISBLANK(Investitionsplan!S102),"",Investitionsplan!S102)</f>
        <v/>
      </c>
      <c r="M102" s="21" t="str">
        <f>IF(ISBLANK(Investitionsplan!T102),"",Investitionsplan!T102)</f>
        <v/>
      </c>
      <c r="N102" s="21" t="str">
        <f>IF(ISBLANK(Investitionsplan!U102),"",Investitionsplan!U102)</f>
        <v/>
      </c>
    </row>
    <row r="103" spans="1:14" hidden="1" outlineLevel="2" x14ac:dyDescent="0.25">
      <c r="A103" s="30" t="str">
        <f>IF(ISBLANK(Investitionsplan!B103),"",Investitionsplan!B103)</f>
        <v/>
      </c>
      <c r="B103" s="10" t="str">
        <f>IF(ISBLANK(Investitionsplan!E103),"",Investitionsplan!E103)</f>
        <v/>
      </c>
      <c r="C103" s="73" t="str">
        <f>IF(ISBLANK(Investitionsplan!I103),"",Investitionsplan!I103)</f>
        <v/>
      </c>
      <c r="D103" s="21" t="str">
        <f>IF(ISBLANK(Investitionsplan!K103),"",Investitionsplan!K103)</f>
        <v/>
      </c>
      <c r="E103" s="21" t="str">
        <f>IF(ISBLANK(Investitionsplan!L103),"",Investitionsplan!L103)</f>
        <v/>
      </c>
      <c r="F103" s="21" t="str">
        <f>IF(ISBLANK(Investitionsplan!M103),"",Investitionsplan!M103)</f>
        <v/>
      </c>
      <c r="G103" s="21" t="str">
        <f>IF(ISBLANK(Investitionsplan!N103),"",Investitionsplan!N103)</f>
        <v/>
      </c>
      <c r="H103" s="21" t="str">
        <f>IF(ISBLANK(Investitionsplan!O103),"",Investitionsplan!O103)</f>
        <v/>
      </c>
      <c r="I103" s="21" t="str">
        <f>IF(ISBLANK(Investitionsplan!P103),"",Investitionsplan!P103)</f>
        <v/>
      </c>
      <c r="J103" s="21" t="str">
        <f>IF(ISBLANK(Investitionsplan!Q103),"",Investitionsplan!Q103)</f>
        <v/>
      </c>
      <c r="K103" s="21" t="str">
        <f>IF(ISBLANK(Investitionsplan!R103),"",Investitionsplan!R103)</f>
        <v/>
      </c>
      <c r="L103" s="21" t="str">
        <f>IF(ISBLANK(Investitionsplan!S103),"",Investitionsplan!S103)</f>
        <v/>
      </c>
      <c r="M103" s="21" t="str">
        <f>IF(ISBLANK(Investitionsplan!T103),"",Investitionsplan!T103)</f>
        <v/>
      </c>
      <c r="N103" s="21" t="str">
        <f>IF(ISBLANK(Investitionsplan!U103),"",Investitionsplan!U103)</f>
        <v/>
      </c>
    </row>
    <row r="104" spans="1:14" hidden="1" outlineLevel="2" x14ac:dyDescent="0.25">
      <c r="A104" s="30" t="str">
        <f>IF(ISBLANK(Investitionsplan!B104),"",Investitionsplan!B104)</f>
        <v/>
      </c>
      <c r="B104" s="10" t="str">
        <f>IF(ISBLANK(Investitionsplan!E104),"",Investitionsplan!E104)</f>
        <v/>
      </c>
      <c r="C104" s="73" t="str">
        <f>IF(ISBLANK(Investitionsplan!I104),"",Investitionsplan!I104)</f>
        <v/>
      </c>
      <c r="D104" s="21" t="str">
        <f>IF(ISBLANK(Investitionsplan!K104),"",Investitionsplan!K104)</f>
        <v/>
      </c>
      <c r="E104" s="21" t="str">
        <f>IF(ISBLANK(Investitionsplan!L104),"",Investitionsplan!L104)</f>
        <v/>
      </c>
      <c r="F104" s="21" t="str">
        <f>IF(ISBLANK(Investitionsplan!M104),"",Investitionsplan!M104)</f>
        <v/>
      </c>
      <c r="G104" s="21" t="str">
        <f>IF(ISBLANK(Investitionsplan!N104),"",Investitionsplan!N104)</f>
        <v/>
      </c>
      <c r="H104" s="21" t="str">
        <f>IF(ISBLANK(Investitionsplan!O104),"",Investitionsplan!O104)</f>
        <v/>
      </c>
      <c r="I104" s="21" t="str">
        <f>IF(ISBLANK(Investitionsplan!P104),"",Investitionsplan!P104)</f>
        <v/>
      </c>
      <c r="J104" s="21" t="str">
        <f>IF(ISBLANK(Investitionsplan!Q104),"",Investitionsplan!Q104)</f>
        <v/>
      </c>
      <c r="K104" s="21" t="str">
        <f>IF(ISBLANK(Investitionsplan!R104),"",Investitionsplan!R104)</f>
        <v/>
      </c>
      <c r="L104" s="21" t="str">
        <f>IF(ISBLANK(Investitionsplan!S104),"",Investitionsplan!S104)</f>
        <v/>
      </c>
      <c r="M104" s="21" t="str">
        <f>IF(ISBLANK(Investitionsplan!T104),"",Investitionsplan!T104)</f>
        <v/>
      </c>
      <c r="N104" s="21" t="str">
        <f>IF(ISBLANK(Investitionsplan!U104),"",Investitionsplan!U104)</f>
        <v/>
      </c>
    </row>
    <row r="105" spans="1:14" hidden="1" outlineLevel="2" x14ac:dyDescent="0.25">
      <c r="A105" s="30" t="str">
        <f>IF(ISBLANK(Investitionsplan!B105),"",Investitionsplan!B105)</f>
        <v/>
      </c>
      <c r="B105" s="10" t="str">
        <f>IF(ISBLANK(Investitionsplan!E105),"",Investitionsplan!E105)</f>
        <v/>
      </c>
      <c r="C105" s="73" t="str">
        <f>IF(ISBLANK(Investitionsplan!I105),"",Investitionsplan!I105)</f>
        <v/>
      </c>
      <c r="D105" s="21" t="str">
        <f>IF(ISBLANK(Investitionsplan!K105),"",Investitionsplan!K105)</f>
        <v/>
      </c>
      <c r="E105" s="21" t="str">
        <f>IF(ISBLANK(Investitionsplan!L105),"",Investitionsplan!L105)</f>
        <v/>
      </c>
      <c r="F105" s="21" t="str">
        <f>IF(ISBLANK(Investitionsplan!M105),"",Investitionsplan!M105)</f>
        <v/>
      </c>
      <c r="G105" s="21" t="str">
        <f>IF(ISBLANK(Investitionsplan!N105),"",Investitionsplan!N105)</f>
        <v/>
      </c>
      <c r="H105" s="21" t="str">
        <f>IF(ISBLANK(Investitionsplan!O105),"",Investitionsplan!O105)</f>
        <v/>
      </c>
      <c r="I105" s="21" t="str">
        <f>IF(ISBLANK(Investitionsplan!P105),"",Investitionsplan!P105)</f>
        <v/>
      </c>
      <c r="J105" s="21" t="str">
        <f>IF(ISBLANK(Investitionsplan!Q105),"",Investitionsplan!Q105)</f>
        <v/>
      </c>
      <c r="K105" s="21" t="str">
        <f>IF(ISBLANK(Investitionsplan!R105),"",Investitionsplan!R105)</f>
        <v/>
      </c>
      <c r="L105" s="21" t="str">
        <f>IF(ISBLANK(Investitionsplan!S105),"",Investitionsplan!S105)</f>
        <v/>
      </c>
      <c r="M105" s="21" t="str">
        <f>IF(ISBLANK(Investitionsplan!T105),"",Investitionsplan!T105)</f>
        <v/>
      </c>
      <c r="N105" s="21" t="str">
        <f>IF(ISBLANK(Investitionsplan!U105),"",Investitionsplan!U105)</f>
        <v/>
      </c>
    </row>
    <row r="106" spans="1:14" hidden="1" outlineLevel="2" x14ac:dyDescent="0.25">
      <c r="A106" s="30" t="str">
        <f>IF(ISBLANK(Investitionsplan!B106),"",Investitionsplan!B106)</f>
        <v/>
      </c>
      <c r="B106" s="10" t="str">
        <f>IF(ISBLANK(Investitionsplan!E106),"",Investitionsplan!E106)</f>
        <v/>
      </c>
      <c r="C106" s="73" t="str">
        <f>IF(ISBLANK(Investitionsplan!I106),"",Investitionsplan!I106)</f>
        <v/>
      </c>
      <c r="D106" s="21" t="str">
        <f>IF(ISBLANK(Investitionsplan!K106),"",Investitionsplan!K106)</f>
        <v/>
      </c>
      <c r="E106" s="21" t="str">
        <f>IF(ISBLANK(Investitionsplan!L106),"",Investitionsplan!L106)</f>
        <v/>
      </c>
      <c r="F106" s="21" t="str">
        <f>IF(ISBLANK(Investitionsplan!M106),"",Investitionsplan!M106)</f>
        <v/>
      </c>
      <c r="G106" s="21" t="str">
        <f>IF(ISBLANK(Investitionsplan!N106),"",Investitionsplan!N106)</f>
        <v/>
      </c>
      <c r="H106" s="21" t="str">
        <f>IF(ISBLANK(Investitionsplan!O106),"",Investitionsplan!O106)</f>
        <v/>
      </c>
      <c r="I106" s="21" t="str">
        <f>IF(ISBLANK(Investitionsplan!P106),"",Investitionsplan!P106)</f>
        <v/>
      </c>
      <c r="J106" s="21" t="str">
        <f>IF(ISBLANK(Investitionsplan!Q106),"",Investitionsplan!Q106)</f>
        <v/>
      </c>
      <c r="K106" s="21" t="str">
        <f>IF(ISBLANK(Investitionsplan!R106),"",Investitionsplan!R106)</f>
        <v/>
      </c>
      <c r="L106" s="21" t="str">
        <f>IF(ISBLANK(Investitionsplan!S106),"",Investitionsplan!S106)</f>
        <v/>
      </c>
      <c r="M106" s="21" t="str">
        <f>IF(ISBLANK(Investitionsplan!T106),"",Investitionsplan!T106)</f>
        <v/>
      </c>
      <c r="N106" s="21" t="str">
        <f>IF(ISBLANK(Investitionsplan!U106),"",Investitionsplan!U106)</f>
        <v/>
      </c>
    </row>
    <row r="107" spans="1:14" collapsed="1" x14ac:dyDescent="0.25">
      <c r="A107" s="18" t="s">
        <v>263</v>
      </c>
      <c r="B107" s="14"/>
      <c r="C107" s="22">
        <f>SUMIF(Investitionsplan!$C$7:$C$106,1,Investitionsplan!I$7:I$106)</f>
        <v>0</v>
      </c>
      <c r="D107" s="22">
        <f>SUMIF(Investitionsplan!$C$7:$C$106,1,Investitionsplan!K$7:K$106)</f>
        <v>0</v>
      </c>
      <c r="E107" s="22">
        <f>SUMIF(Investitionsplan!$C$7:$C$106,1,Investitionsplan!L$7:L$106)</f>
        <v>0</v>
      </c>
      <c r="F107" s="22">
        <f>SUMIF(Investitionsplan!$C$7:$C$106,1,Investitionsplan!M$7:M$106)</f>
        <v>0</v>
      </c>
      <c r="G107" s="22">
        <f>SUMIF(Investitionsplan!$C$7:$C$106,1,Investitionsplan!N$7:N$106)</f>
        <v>0</v>
      </c>
      <c r="H107" s="22">
        <f>SUMIF(Investitionsplan!$C$7:$C$106,1,Investitionsplan!O$7:O$106)</f>
        <v>0</v>
      </c>
      <c r="I107" s="22">
        <f>SUMIF(Investitionsplan!$C$7:$C$106,1,Investitionsplan!P$7:P$106)</f>
        <v>0</v>
      </c>
      <c r="J107" s="22">
        <f>SUMIF(Investitionsplan!$C$7:$C$106,1,Investitionsplan!Q$7:Q$106)</f>
        <v>0</v>
      </c>
      <c r="K107" s="22">
        <f>SUMIF(Investitionsplan!$C$7:$C$106,1,Investitionsplan!R$7:R$106)</f>
        <v>0</v>
      </c>
      <c r="L107" s="22">
        <f>SUMIF(Investitionsplan!$C$7:$C$106,1,Investitionsplan!S$7:S$106)</f>
        <v>0</v>
      </c>
      <c r="M107" s="22">
        <f>SUMIF(Investitionsplan!$C$7:$C$106,1,Investitionsplan!T$7:T$106)</f>
        <v>0</v>
      </c>
      <c r="N107" s="22">
        <f>SUMIF(Investitionsplan!$C$7:$C$106,1,Investitionsplan!U$7:U$106)</f>
        <v>0</v>
      </c>
    </row>
    <row r="108" spans="1:14" x14ac:dyDescent="0.25">
      <c r="A108" s="18" t="s">
        <v>217</v>
      </c>
      <c r="B108" s="14"/>
      <c r="C108" s="22">
        <f>SUMIF(Investitionsplan!$C$7:$C$106,2,Investitionsplan!I$7:I$106)</f>
        <v>0</v>
      </c>
      <c r="D108" s="22">
        <f>SUMIF(Investitionsplan!$C$7:$C$106,2,Investitionsplan!K$7:K$106)</f>
        <v>0</v>
      </c>
      <c r="E108" s="22">
        <f>SUMIF(Investitionsplan!$C$7:$C$106,2,Investitionsplan!L$7:L$106)</f>
        <v>0</v>
      </c>
      <c r="F108" s="22">
        <f>SUMIF(Investitionsplan!$C$7:$C$106,2,Investitionsplan!M$7:M$106)</f>
        <v>0</v>
      </c>
      <c r="G108" s="22">
        <f>SUMIF(Investitionsplan!$C$7:$C$106,2,Investitionsplan!N$7:N$106)</f>
        <v>0</v>
      </c>
      <c r="H108" s="22">
        <f>SUMIF(Investitionsplan!$C$7:$C$106,2,Investitionsplan!O$7:O$106)</f>
        <v>0</v>
      </c>
      <c r="I108" s="22">
        <f>SUMIF(Investitionsplan!$C$7:$C$106,2,Investitionsplan!P$7:P$106)</f>
        <v>0</v>
      </c>
      <c r="J108" s="22">
        <f>SUMIF(Investitionsplan!$C$7:$C$106,2,Investitionsplan!Q$7:Q$106)</f>
        <v>0</v>
      </c>
      <c r="K108" s="22">
        <f>SUMIF(Investitionsplan!$C$7:$C$106,2,Investitionsplan!R$7:R$106)</f>
        <v>0</v>
      </c>
      <c r="L108" s="22">
        <f>SUMIF(Investitionsplan!$C$7:$C$106,2,Investitionsplan!S$7:S$106)</f>
        <v>0</v>
      </c>
      <c r="M108" s="22">
        <f>SUMIF(Investitionsplan!$C$7:$C$106,2,Investitionsplan!T$7:T$106)</f>
        <v>0</v>
      </c>
      <c r="N108" s="22">
        <f>SUMIF(Investitionsplan!$C$7:$C$106,2,Investitionsplan!U$7:U$106)</f>
        <v>0</v>
      </c>
    </row>
    <row r="109" spans="1:14" x14ac:dyDescent="0.25">
      <c r="A109" s="18" t="s">
        <v>216</v>
      </c>
      <c r="B109" s="14"/>
      <c r="C109" s="22">
        <f>SUMIF(Investitionsplan!$C$7:$C$106,3,Investitionsplan!I$7:I$106)</f>
        <v>0</v>
      </c>
      <c r="D109" s="22">
        <f>SUMIF(Investitionsplan!$C$7:$C$106,3,Investitionsplan!K$7:K$106)</f>
        <v>0</v>
      </c>
      <c r="E109" s="22">
        <f>SUMIF(Investitionsplan!$C$7:$C$106,3,Investitionsplan!L$7:L$106)</f>
        <v>0</v>
      </c>
      <c r="F109" s="22">
        <f>SUMIF(Investitionsplan!$C$7:$C$106,3,Investitionsplan!M$7:M$106)</f>
        <v>0</v>
      </c>
      <c r="G109" s="22">
        <f>SUMIF(Investitionsplan!$C$7:$C$106,3,Investitionsplan!N$7:N$106)</f>
        <v>0</v>
      </c>
      <c r="H109" s="22">
        <f>SUMIF(Investitionsplan!$C$7:$C$106,3,Investitionsplan!O$7:O$106)</f>
        <v>0</v>
      </c>
      <c r="I109" s="22">
        <f>SUMIF(Investitionsplan!$C$7:$C$106,3,Investitionsplan!P$7:P$106)</f>
        <v>0</v>
      </c>
      <c r="J109" s="22">
        <f>SUMIF(Investitionsplan!$C$7:$C$106,3,Investitionsplan!Q$7:Q$106)</f>
        <v>0</v>
      </c>
      <c r="K109" s="22">
        <f>SUMIF(Investitionsplan!$C$7:$C$106,3,Investitionsplan!R$7:R$106)</f>
        <v>0</v>
      </c>
      <c r="L109" s="22">
        <f>SUMIF(Investitionsplan!$C$7:$C$106,3,Investitionsplan!S$7:S$106)</f>
        <v>0</v>
      </c>
      <c r="M109" s="22">
        <f>SUMIF(Investitionsplan!$C$7:$C$106,3,Investitionsplan!T$7:T$106)</f>
        <v>0</v>
      </c>
      <c r="N109" s="22">
        <f>SUMIF(Investitionsplan!$C$7:$C$106,3,Investitionsplan!U$7:U$106)</f>
        <v>0</v>
      </c>
    </row>
    <row r="110" spans="1:14" x14ac:dyDescent="0.25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</row>
    <row r="111" spans="1:14" x14ac:dyDescent="0.25">
      <c r="A111" s="19" t="s">
        <v>126</v>
      </c>
      <c r="B111" s="20"/>
      <c r="C111" s="81">
        <f>SUM(C107:C109)</f>
        <v>0</v>
      </c>
      <c r="D111" s="81">
        <f t="shared" ref="D111:N111" si="1">SUM(D107:D109)</f>
        <v>0</v>
      </c>
      <c r="E111" s="81">
        <f t="shared" si="1"/>
        <v>0</v>
      </c>
      <c r="F111" s="81">
        <f t="shared" si="1"/>
        <v>0</v>
      </c>
      <c r="G111" s="81">
        <f t="shared" si="1"/>
        <v>0</v>
      </c>
      <c r="H111" s="81">
        <f t="shared" si="1"/>
        <v>0</v>
      </c>
      <c r="I111" s="81">
        <f t="shared" si="1"/>
        <v>0</v>
      </c>
      <c r="J111" s="81">
        <f t="shared" si="1"/>
        <v>0</v>
      </c>
      <c r="K111" s="81">
        <f t="shared" si="1"/>
        <v>0</v>
      </c>
      <c r="L111" s="81">
        <f t="shared" si="1"/>
        <v>0</v>
      </c>
      <c r="M111" s="81">
        <f t="shared" si="1"/>
        <v>0</v>
      </c>
      <c r="N111" s="81">
        <f t="shared" si="1"/>
        <v>0</v>
      </c>
    </row>
    <row r="113" spans="2:2" x14ac:dyDescent="0.25">
      <c r="B113" s="72" t="str">
        <f>IF(SUM(C7:C105)&lt;&gt;C111,"Codes sind zu prüfen","")</f>
        <v/>
      </c>
    </row>
  </sheetData>
  <sheetProtection sheet="1" objects="1" scenarios="1"/>
  <conditionalFormatting sqref="C113">
    <cfRule type="expression" dxfId="0" priority="1">
      <formula>$B$113&lt;&gt;""</formula>
    </cfRule>
  </conditionalFormatting>
  <pageMargins left="0.7" right="0.7" top="0.78740157499999996" bottom="0.78740157499999996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4AF5-2425-413E-9187-3FFFEAAE5189}">
  <sheetPr codeName="Tabelle7">
    <tabColor theme="4" tint="0.39997558519241921"/>
    <pageSetUpPr fitToPage="1"/>
  </sheetPr>
  <dimension ref="A1:O34"/>
  <sheetViews>
    <sheetView showGridLines="0" zoomScale="80" zoomScaleNormal="80" workbookViewId="0">
      <pane ySplit="5" topLeftCell="A6" activePane="bottomLeft" state="frozen"/>
      <selection pane="bottomLeft" activeCell="A6" sqref="A6"/>
    </sheetView>
  </sheetViews>
  <sheetFormatPr baseColWidth="10" defaultColWidth="11" defaultRowHeight="14.25" x14ac:dyDescent="0.25"/>
  <cols>
    <col min="1" max="1" width="11" style="1"/>
    <col min="2" max="2" width="42.25" style="1" customWidth="1"/>
    <col min="3" max="16384" width="11" style="1"/>
  </cols>
  <sheetData>
    <row r="1" spans="1:15" ht="25.5" x14ac:dyDescent="0.5">
      <c r="A1" s="2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 x14ac:dyDescent="0.25">
      <c r="E4" s="13">
        <f>Ausgangslage!I7-1</f>
        <v>2026</v>
      </c>
      <c r="F4" s="13">
        <f>E4+1</f>
        <v>2027</v>
      </c>
      <c r="G4" s="13">
        <f t="shared" ref="G4:O4" si="0">F4+1</f>
        <v>2028</v>
      </c>
      <c r="H4" s="13">
        <f t="shared" si="0"/>
        <v>2029</v>
      </c>
      <c r="I4" s="13">
        <f t="shared" si="0"/>
        <v>2030</v>
      </c>
      <c r="J4" s="13">
        <f t="shared" si="0"/>
        <v>2031</v>
      </c>
      <c r="K4" s="13">
        <f t="shared" si="0"/>
        <v>2032</v>
      </c>
      <c r="L4" s="13">
        <f t="shared" si="0"/>
        <v>2033</v>
      </c>
      <c r="M4" s="13">
        <f t="shared" si="0"/>
        <v>2034</v>
      </c>
      <c r="N4" s="13">
        <f t="shared" si="0"/>
        <v>2035</v>
      </c>
      <c r="O4" s="13">
        <f t="shared" si="0"/>
        <v>2036</v>
      </c>
    </row>
    <row r="5" spans="1:15" x14ac:dyDescent="0.25">
      <c r="E5" s="13" t="s">
        <v>236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s="83">
        <v>29500.01</v>
      </c>
      <c r="B6" s="9" t="s">
        <v>127</v>
      </c>
      <c r="C6" s="9"/>
      <c r="D6" s="9"/>
      <c r="E6" s="21">
        <f>Ausgangslage!I29</f>
        <v>0</v>
      </c>
      <c r="F6" s="21">
        <f>E9</f>
        <v>0</v>
      </c>
      <c r="G6" s="21">
        <f t="shared" ref="G6:O6" si="1">F9</f>
        <v>0</v>
      </c>
      <c r="H6" s="21">
        <f t="shared" si="1"/>
        <v>0</v>
      </c>
      <c r="I6" s="21">
        <f t="shared" si="1"/>
        <v>0</v>
      </c>
      <c r="J6" s="21">
        <f t="shared" si="1"/>
        <v>0</v>
      </c>
      <c r="K6" s="21">
        <f t="shared" si="1"/>
        <v>0</v>
      </c>
      <c r="L6" s="21">
        <f t="shared" si="1"/>
        <v>0</v>
      </c>
      <c r="M6" s="21">
        <f t="shared" si="1"/>
        <v>0</v>
      </c>
      <c r="N6" s="21">
        <f t="shared" si="1"/>
        <v>0</v>
      </c>
      <c r="O6" s="21">
        <f t="shared" si="1"/>
        <v>0</v>
      </c>
    </row>
    <row r="7" spans="1:15" x14ac:dyDescent="0.25">
      <c r="A7" s="83">
        <v>4895</v>
      </c>
      <c r="B7" s="9" t="s">
        <v>53</v>
      </c>
      <c r="C7" s="9"/>
      <c r="D7" s="9"/>
      <c r="E7" s="21">
        <f>-'Plan Erfolgsrechnung'!C63</f>
        <v>0</v>
      </c>
      <c r="F7" s="21">
        <f>-'Plan Erfolgsrechnung'!D63</f>
        <v>0</v>
      </c>
      <c r="G7" s="21">
        <f>-'Plan Erfolgsrechnung'!E63</f>
        <v>0</v>
      </c>
      <c r="H7" s="21">
        <f>-'Plan Erfolgsrechnung'!F63</f>
        <v>0</v>
      </c>
      <c r="I7" s="21">
        <f>-'Plan Erfolgsrechnung'!G63</f>
        <v>0</v>
      </c>
      <c r="J7" s="21">
        <f>-'Plan Erfolgsrechnung'!H63</f>
        <v>0</v>
      </c>
      <c r="K7" s="21">
        <f>-'Plan Erfolgsrechnung'!I63</f>
        <v>0</v>
      </c>
      <c r="L7" s="21">
        <f>-'Plan Erfolgsrechnung'!J63</f>
        <v>0</v>
      </c>
      <c r="M7" s="21">
        <f>-'Plan Erfolgsrechnung'!K63</f>
        <v>0</v>
      </c>
      <c r="N7" s="21">
        <f>-'Plan Erfolgsrechnung'!L63</f>
        <v>0</v>
      </c>
      <c r="O7" s="21">
        <f>-'Plan Erfolgsrechnung'!M63</f>
        <v>0</v>
      </c>
    </row>
    <row r="8" spans="1:15" x14ac:dyDescent="0.25">
      <c r="A8" s="83"/>
      <c r="B8" s="9" t="s">
        <v>128</v>
      </c>
      <c r="C8" s="9"/>
      <c r="D8" s="9"/>
      <c r="E8" s="21">
        <f>-IF(OR(Ausgangslage!$I$29=0,Ausgangslage!$I$29=""),0,IF(Ausgangslage!$F$29="",0,IF(Ausgangslage!$F$29&lt;=E4,E6,0)))</f>
        <v>0</v>
      </c>
      <c r="F8" s="21">
        <f>-IF(OR(Ausgangslage!$I$29=0,Ausgangslage!$I$29=""),0,IF(Ausgangslage!$F$29="",0,IF(Ausgangslage!$F$29&lt;=F4,F6,0)))</f>
        <v>0</v>
      </c>
      <c r="G8" s="21">
        <f>-IF(OR(Ausgangslage!$I$29=0,Ausgangslage!$I$29=""),0,IF(Ausgangslage!$F$29="",0,IF(Ausgangslage!$F$29&lt;=G4,G6,0)))</f>
        <v>0</v>
      </c>
      <c r="H8" s="21">
        <f>-IF(OR(Ausgangslage!$I$29=0,Ausgangslage!$I$29=""),0,IF(Ausgangslage!$F$29="",0,IF(Ausgangslage!$F$29&lt;=H4,H6,0)))</f>
        <v>0</v>
      </c>
      <c r="I8" s="21">
        <f>-IF(OR(Ausgangslage!$I$29=0,Ausgangslage!$I$29=""),0,IF(Ausgangslage!$F$29="",0,IF(Ausgangslage!$F$29&lt;=I4,I6,0)))</f>
        <v>0</v>
      </c>
      <c r="J8" s="21">
        <f>-IF(OR(Ausgangslage!$I$29=0,Ausgangslage!$I$29=""),0,IF(Ausgangslage!$F$29="",0,IF(Ausgangslage!$F$29&lt;=J4,J6,0)))</f>
        <v>0</v>
      </c>
      <c r="K8" s="21">
        <f>-IF(OR(Ausgangslage!$I$29=0,Ausgangslage!$I$29=""),0,IF(Ausgangslage!$F$29="",0,IF(Ausgangslage!$F$29&lt;=K4,K6,0)))</f>
        <v>0</v>
      </c>
      <c r="L8" s="21">
        <f>-IF(OR(Ausgangslage!$I$29=0,Ausgangslage!$I$29=""),0,IF(Ausgangslage!$F$29="",0,IF(Ausgangslage!$F$29&lt;=L4,L6,0)))</f>
        <v>0</v>
      </c>
      <c r="M8" s="21">
        <f>-IF(OR(Ausgangslage!$I$29=0,Ausgangslage!$I$29=""),0,IF(Ausgangslage!$F$29="",0,IF(Ausgangslage!$F$29&lt;=M4,M6,0)))</f>
        <v>0</v>
      </c>
      <c r="N8" s="21">
        <f>-IF(OR(Ausgangslage!$I$29=0,Ausgangslage!$I$29=""),0,IF(Ausgangslage!$F$29="",0,IF(Ausgangslage!$F$29&lt;=N4,N6,0)))</f>
        <v>0</v>
      </c>
      <c r="O8" s="21">
        <f>-IF(OR(Ausgangslage!$I$29=0,Ausgangslage!$I$29=""),0,IF(Ausgangslage!$F$29="",0,IF(Ausgangslage!$F$29&lt;=O4,O6,0)))</f>
        <v>0</v>
      </c>
    </row>
    <row r="9" spans="1:15" x14ac:dyDescent="0.25">
      <c r="A9" s="84">
        <v>29500</v>
      </c>
      <c r="B9" s="15" t="s">
        <v>129</v>
      </c>
      <c r="C9" s="15"/>
      <c r="D9" s="15"/>
      <c r="E9" s="27">
        <f>SUM(E6:E8)</f>
        <v>0</v>
      </c>
      <c r="F9" s="27">
        <f t="shared" ref="F9:O9" si="2">SUM(F6:F8)</f>
        <v>0</v>
      </c>
      <c r="G9" s="27">
        <f t="shared" si="2"/>
        <v>0</v>
      </c>
      <c r="H9" s="27">
        <f t="shared" si="2"/>
        <v>0</v>
      </c>
      <c r="I9" s="27">
        <f t="shared" si="2"/>
        <v>0</v>
      </c>
      <c r="J9" s="27">
        <f t="shared" si="2"/>
        <v>0</v>
      </c>
      <c r="K9" s="27">
        <f t="shared" si="2"/>
        <v>0</v>
      </c>
      <c r="L9" s="27">
        <f t="shared" si="2"/>
        <v>0</v>
      </c>
      <c r="M9" s="27">
        <f t="shared" si="2"/>
        <v>0</v>
      </c>
      <c r="N9" s="27">
        <f t="shared" si="2"/>
        <v>0</v>
      </c>
      <c r="O9" s="27">
        <f t="shared" si="2"/>
        <v>0</v>
      </c>
    </row>
    <row r="10" spans="1:15" x14ac:dyDescent="0.25">
      <c r="A10" s="11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 x14ac:dyDescent="0.25">
      <c r="A11" s="83">
        <v>299</v>
      </c>
      <c r="B11" s="9" t="s">
        <v>130</v>
      </c>
      <c r="C11" s="9"/>
      <c r="D11" s="9"/>
      <c r="E11" s="21">
        <f>Ausgangslage!I30</f>
        <v>0</v>
      </c>
      <c r="F11" s="21">
        <f>E15</f>
        <v>0</v>
      </c>
      <c r="G11" s="21">
        <f t="shared" ref="G11:O11" si="3">F15</f>
        <v>0</v>
      </c>
      <c r="H11" s="21">
        <f t="shared" si="3"/>
        <v>0</v>
      </c>
      <c r="I11" s="21">
        <f t="shared" si="3"/>
        <v>0</v>
      </c>
      <c r="J11" s="21">
        <f t="shared" si="3"/>
        <v>0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 t="shared" si="3"/>
        <v>0</v>
      </c>
      <c r="O11" s="21">
        <f t="shared" si="3"/>
        <v>0</v>
      </c>
    </row>
    <row r="12" spans="1:15" x14ac:dyDescent="0.25">
      <c r="A12" s="83">
        <v>3899</v>
      </c>
      <c r="B12" s="9" t="s">
        <v>131</v>
      </c>
      <c r="C12" s="9"/>
      <c r="D12" s="9"/>
      <c r="E12" s="21">
        <f t="shared" ref="E12:O12" si="4">ROUND(IF((E11)&lt;0,(E11)*-30%,0),0)</f>
        <v>0</v>
      </c>
      <c r="F12" s="21">
        <f t="shared" si="4"/>
        <v>0</v>
      </c>
      <c r="G12" s="21">
        <f t="shared" si="4"/>
        <v>0</v>
      </c>
      <c r="H12" s="21">
        <f t="shared" si="4"/>
        <v>0</v>
      </c>
      <c r="I12" s="21">
        <f t="shared" si="4"/>
        <v>0</v>
      </c>
      <c r="J12" s="21">
        <f t="shared" si="4"/>
        <v>0</v>
      </c>
      <c r="K12" s="21">
        <f t="shared" si="4"/>
        <v>0</v>
      </c>
      <c r="L12" s="21">
        <f t="shared" si="4"/>
        <v>0</v>
      </c>
      <c r="M12" s="21">
        <f t="shared" si="4"/>
        <v>0</v>
      </c>
      <c r="N12" s="21">
        <f t="shared" si="4"/>
        <v>0</v>
      </c>
      <c r="O12" s="21">
        <f t="shared" si="4"/>
        <v>0</v>
      </c>
    </row>
    <row r="13" spans="1:15" x14ac:dyDescent="0.25">
      <c r="A13" s="83">
        <v>90</v>
      </c>
      <c r="B13" s="9" t="s">
        <v>9</v>
      </c>
      <c r="C13" s="9"/>
      <c r="D13" s="9"/>
      <c r="E13" s="21">
        <f>Übersicht!B42</f>
        <v>0</v>
      </c>
      <c r="F13" s="21">
        <f>Übersicht!C42</f>
        <v>0</v>
      </c>
      <c r="G13" s="21">
        <f>Übersicht!D42</f>
        <v>0</v>
      </c>
      <c r="H13" s="21">
        <f>Übersicht!E42</f>
        <v>0</v>
      </c>
      <c r="I13" s="21">
        <f>Übersicht!F42</f>
        <v>0</v>
      </c>
      <c r="J13" s="21">
        <f>Übersicht!G42</f>
        <v>0</v>
      </c>
      <c r="K13" s="21">
        <f>Übersicht!H42</f>
        <v>0</v>
      </c>
      <c r="L13" s="21">
        <f>Übersicht!I42</f>
        <v>0</v>
      </c>
      <c r="M13" s="21">
        <f>Übersicht!J42</f>
        <v>0</v>
      </c>
      <c r="N13" s="21">
        <f>Übersicht!K42</f>
        <v>0</v>
      </c>
      <c r="O13" s="21">
        <f>Übersicht!L42</f>
        <v>0</v>
      </c>
    </row>
    <row r="14" spans="1:15" x14ac:dyDescent="0.25">
      <c r="A14" s="83"/>
      <c r="B14" s="9" t="s">
        <v>132</v>
      </c>
      <c r="C14" s="9"/>
      <c r="D14" s="9"/>
      <c r="E14" s="21">
        <f>-E8</f>
        <v>0</v>
      </c>
      <c r="F14" s="21">
        <f t="shared" ref="F14:O14" si="5">-F8</f>
        <v>0</v>
      </c>
      <c r="G14" s="21">
        <f t="shared" si="5"/>
        <v>0</v>
      </c>
      <c r="H14" s="21">
        <f t="shared" si="5"/>
        <v>0</v>
      </c>
      <c r="I14" s="21">
        <f t="shared" si="5"/>
        <v>0</v>
      </c>
      <c r="J14" s="21">
        <f t="shared" si="5"/>
        <v>0</v>
      </c>
      <c r="K14" s="21">
        <f t="shared" si="5"/>
        <v>0</v>
      </c>
      <c r="L14" s="21">
        <f t="shared" si="5"/>
        <v>0</v>
      </c>
      <c r="M14" s="21">
        <f t="shared" si="5"/>
        <v>0</v>
      </c>
      <c r="N14" s="21">
        <f t="shared" si="5"/>
        <v>0</v>
      </c>
      <c r="O14" s="21">
        <f t="shared" si="5"/>
        <v>0</v>
      </c>
    </row>
    <row r="15" spans="1:15" x14ac:dyDescent="0.25">
      <c r="A15" s="84">
        <v>299</v>
      </c>
      <c r="B15" s="15" t="s">
        <v>133</v>
      </c>
      <c r="C15" s="15"/>
      <c r="D15" s="15"/>
      <c r="E15" s="27">
        <f>SUM(E11:E14)</f>
        <v>0</v>
      </c>
      <c r="F15" s="27">
        <f t="shared" ref="F15:O15" si="6">SUM(F11:F14)</f>
        <v>0</v>
      </c>
      <c r="G15" s="27">
        <f t="shared" si="6"/>
        <v>0</v>
      </c>
      <c r="H15" s="27">
        <f t="shared" si="6"/>
        <v>0</v>
      </c>
      <c r="I15" s="27">
        <f t="shared" si="6"/>
        <v>0</v>
      </c>
      <c r="J15" s="27">
        <f t="shared" si="6"/>
        <v>0</v>
      </c>
      <c r="K15" s="27">
        <f t="shared" si="6"/>
        <v>0</v>
      </c>
      <c r="L15" s="27">
        <f t="shared" si="6"/>
        <v>0</v>
      </c>
      <c r="M15" s="27">
        <f t="shared" si="6"/>
        <v>0</v>
      </c>
      <c r="N15" s="27">
        <f t="shared" si="6"/>
        <v>0</v>
      </c>
      <c r="O15" s="27">
        <f t="shared" si="6"/>
        <v>0</v>
      </c>
    </row>
    <row r="16" spans="1:15" x14ac:dyDescent="0.25"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x14ac:dyDescent="0.25"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spans="1:15" x14ac:dyDescent="0.25">
      <c r="A18" s="17" t="s">
        <v>230</v>
      </c>
      <c r="B18" s="17"/>
      <c r="C18" s="17" t="s">
        <v>17</v>
      </c>
      <c r="E18" s="87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x14ac:dyDescent="0.25">
      <c r="A19" s="83"/>
      <c r="B19" s="9" t="s">
        <v>134</v>
      </c>
      <c r="C19" s="21">
        <f>Ausgangslage!I33</f>
        <v>0</v>
      </c>
      <c r="D19" s="88"/>
      <c r="E19" s="87"/>
      <c r="F19" s="80"/>
      <c r="G19" s="80"/>
      <c r="H19" s="80"/>
      <c r="I19" s="80"/>
      <c r="J19" s="80"/>
      <c r="K19" s="80"/>
      <c r="L19" s="80"/>
      <c r="M19" s="80"/>
      <c r="N19" s="80"/>
      <c r="O19" s="80"/>
    </row>
    <row r="20" spans="1:15" x14ac:dyDescent="0.25"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x14ac:dyDescent="0.25">
      <c r="A21" s="17" t="s">
        <v>135</v>
      </c>
      <c r="B21" s="17"/>
      <c r="C21" s="17"/>
      <c r="D21" s="17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x14ac:dyDescent="0.25">
      <c r="A22" s="83"/>
      <c r="B22" s="9" t="s">
        <v>136</v>
      </c>
      <c r="C22" s="21">
        <f>SUM(E22:O22)</f>
        <v>0</v>
      </c>
      <c r="D22" s="24"/>
      <c r="E22" s="21">
        <f>'Schulden &amp; Zinsen'!C66</f>
        <v>0</v>
      </c>
      <c r="F22" s="21">
        <f>'Schulden &amp; Zinsen'!D66</f>
        <v>0</v>
      </c>
      <c r="G22" s="21">
        <f>'Schulden &amp; Zinsen'!E66</f>
        <v>0</v>
      </c>
      <c r="H22" s="21">
        <f>'Schulden &amp; Zinsen'!F66</f>
        <v>0</v>
      </c>
      <c r="I22" s="21">
        <f>'Schulden &amp; Zinsen'!G66</f>
        <v>0</v>
      </c>
      <c r="J22" s="21">
        <f>'Schulden &amp; Zinsen'!H66</f>
        <v>0</v>
      </c>
      <c r="K22" s="21">
        <f>'Schulden &amp; Zinsen'!I66</f>
        <v>0</v>
      </c>
      <c r="L22" s="21">
        <f>'Schulden &amp; Zinsen'!J66</f>
        <v>0</v>
      </c>
      <c r="M22" s="21">
        <f>'Schulden &amp; Zinsen'!K66</f>
        <v>0</v>
      </c>
      <c r="N22" s="21">
        <f>'Schulden &amp; Zinsen'!L66</f>
        <v>0</v>
      </c>
      <c r="O22" s="21">
        <f>'Schulden &amp; Zinsen'!M66</f>
        <v>0</v>
      </c>
    </row>
    <row r="23" spans="1:15" x14ac:dyDescent="0.25"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5" x14ac:dyDescent="0.25">
      <c r="A24" s="17" t="s">
        <v>137</v>
      </c>
      <c r="B24" s="17"/>
      <c r="C24" s="17"/>
      <c r="D24" s="17" t="s">
        <v>18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</row>
    <row r="25" spans="1:15" x14ac:dyDescent="0.25">
      <c r="A25" s="83" t="s">
        <v>87</v>
      </c>
      <c r="B25" s="9">
        <f>'Schulden &amp; Zinsen'!A19</f>
        <v>0</v>
      </c>
      <c r="C25" s="21">
        <f>SUM(E25:O25)</f>
        <v>0</v>
      </c>
      <c r="D25" s="54">
        <f>'Schulden &amp; Zinsen'!B19</f>
        <v>0</v>
      </c>
      <c r="E25" s="21">
        <f>-'Schulden &amp; Zinsen'!C19</f>
        <v>0</v>
      </c>
      <c r="F25" s="21">
        <f>-'Schulden &amp; Zinsen'!D19</f>
        <v>0</v>
      </c>
      <c r="G25" s="21">
        <f>-'Schulden &amp; Zinsen'!E19</f>
        <v>0</v>
      </c>
      <c r="H25" s="21">
        <f>-'Schulden &amp; Zinsen'!F19</f>
        <v>0</v>
      </c>
      <c r="I25" s="21">
        <f>-'Schulden &amp; Zinsen'!G19</f>
        <v>0</v>
      </c>
      <c r="J25" s="21">
        <f>-'Schulden &amp; Zinsen'!H19</f>
        <v>0</v>
      </c>
      <c r="K25" s="21">
        <f>-'Schulden &amp; Zinsen'!I19</f>
        <v>0</v>
      </c>
      <c r="L25" s="21">
        <f>-'Schulden &amp; Zinsen'!J19</f>
        <v>0</v>
      </c>
      <c r="M25" s="21">
        <f>-'Schulden &amp; Zinsen'!K19</f>
        <v>0</v>
      </c>
      <c r="N25" s="21">
        <f>-'Schulden &amp; Zinsen'!L19</f>
        <v>0</v>
      </c>
      <c r="O25" s="21">
        <f>-'Schulden &amp; Zinsen'!M19</f>
        <v>0</v>
      </c>
    </row>
    <row r="26" spans="1:15" x14ac:dyDescent="0.25">
      <c r="A26" s="83" t="s">
        <v>87</v>
      </c>
      <c r="B26" s="9">
        <f>'Schulden &amp; Zinsen'!A20</f>
        <v>0</v>
      </c>
      <c r="C26" s="21">
        <f>SUM(E26:O26)</f>
        <v>0</v>
      </c>
      <c r="D26" s="54">
        <f>'Schulden &amp; Zinsen'!B20</f>
        <v>0</v>
      </c>
      <c r="E26" s="21">
        <f>-'Schulden &amp; Zinsen'!C20</f>
        <v>0</v>
      </c>
      <c r="F26" s="21">
        <f>-'Schulden &amp; Zinsen'!D20</f>
        <v>0</v>
      </c>
      <c r="G26" s="21">
        <f>-'Schulden &amp; Zinsen'!E20</f>
        <v>0</v>
      </c>
      <c r="H26" s="21">
        <f>-'Schulden &amp; Zinsen'!F20</f>
        <v>0</v>
      </c>
      <c r="I26" s="21">
        <f>-'Schulden &amp; Zinsen'!G20</f>
        <v>0</v>
      </c>
      <c r="J26" s="21">
        <f>-'Schulden &amp; Zinsen'!H20</f>
        <v>0</v>
      </c>
      <c r="K26" s="21">
        <f>-'Schulden &amp; Zinsen'!I20</f>
        <v>0</v>
      </c>
      <c r="L26" s="21">
        <f>-'Schulden &amp; Zinsen'!J20</f>
        <v>0</v>
      </c>
      <c r="M26" s="21">
        <f>-'Schulden &amp; Zinsen'!K20</f>
        <v>0</v>
      </c>
      <c r="N26" s="21">
        <f>-'Schulden &amp; Zinsen'!L20</f>
        <v>0</v>
      </c>
      <c r="O26" s="21">
        <f>-'Schulden &amp; Zinsen'!M20</f>
        <v>0</v>
      </c>
    </row>
    <row r="27" spans="1:15" x14ac:dyDescent="0.25">
      <c r="A27" s="83" t="s">
        <v>87</v>
      </c>
      <c r="B27" s="9">
        <f>'Schulden &amp; Zinsen'!A21</f>
        <v>0</v>
      </c>
      <c r="C27" s="21">
        <f>SUM(E27:O27)</f>
        <v>0</v>
      </c>
      <c r="D27" s="54">
        <f>'Schulden &amp; Zinsen'!B21</f>
        <v>0</v>
      </c>
      <c r="E27" s="21">
        <f>-'Schulden &amp; Zinsen'!C21</f>
        <v>0</v>
      </c>
      <c r="F27" s="21">
        <f>-'Schulden &amp; Zinsen'!D21</f>
        <v>0</v>
      </c>
      <c r="G27" s="21">
        <f>-'Schulden &amp; Zinsen'!E21</f>
        <v>0</v>
      </c>
      <c r="H27" s="21">
        <f>-'Schulden &amp; Zinsen'!F21</f>
        <v>0</v>
      </c>
      <c r="I27" s="21">
        <f>-'Schulden &amp; Zinsen'!G21</f>
        <v>0</v>
      </c>
      <c r="J27" s="21">
        <f>-'Schulden &amp; Zinsen'!H21</f>
        <v>0</v>
      </c>
      <c r="K27" s="21">
        <f>-'Schulden &amp; Zinsen'!I21</f>
        <v>0</v>
      </c>
      <c r="L27" s="21">
        <f>-'Schulden &amp; Zinsen'!J21</f>
        <v>0</v>
      </c>
      <c r="M27" s="21">
        <f>-'Schulden &amp; Zinsen'!K21</f>
        <v>0</v>
      </c>
      <c r="N27" s="21">
        <f>-'Schulden &amp; Zinsen'!L21</f>
        <v>0</v>
      </c>
      <c r="O27" s="21">
        <f>-'Schulden &amp; Zinsen'!M21</f>
        <v>0</v>
      </c>
    </row>
    <row r="28" spans="1:15" x14ac:dyDescent="0.25">
      <c r="A28" s="83"/>
      <c r="B28" s="9">
        <f>'Schulden &amp; Zinsen'!A22</f>
        <v>0</v>
      </c>
      <c r="C28" s="21">
        <f t="shared" ref="C28:C32" si="7">SUM(E28:O28)</f>
        <v>0</v>
      </c>
      <c r="D28" s="54">
        <f>'Schulden &amp; Zinsen'!B22</f>
        <v>0</v>
      </c>
      <c r="E28" s="21">
        <f>-'Schulden &amp; Zinsen'!C22</f>
        <v>0</v>
      </c>
      <c r="F28" s="21">
        <f>-'Schulden &amp; Zinsen'!D22</f>
        <v>0</v>
      </c>
      <c r="G28" s="21">
        <f>-'Schulden &amp; Zinsen'!E22</f>
        <v>0</v>
      </c>
      <c r="H28" s="21">
        <f>-'Schulden &amp; Zinsen'!F22</f>
        <v>0</v>
      </c>
      <c r="I28" s="21">
        <f>-'Schulden &amp; Zinsen'!G22</f>
        <v>0</v>
      </c>
      <c r="J28" s="21">
        <f>-'Schulden &amp; Zinsen'!H22</f>
        <v>0</v>
      </c>
      <c r="K28" s="21">
        <f>-'Schulden &amp; Zinsen'!I22</f>
        <v>0</v>
      </c>
      <c r="L28" s="21">
        <f>-'Schulden &amp; Zinsen'!J22</f>
        <v>0</v>
      </c>
      <c r="M28" s="21">
        <f>-'Schulden &amp; Zinsen'!K22</f>
        <v>0</v>
      </c>
      <c r="N28" s="21">
        <f>-'Schulden &amp; Zinsen'!L22</f>
        <v>0</v>
      </c>
      <c r="O28" s="21">
        <f>-'Schulden &amp; Zinsen'!M22</f>
        <v>0</v>
      </c>
    </row>
    <row r="29" spans="1:15" x14ac:dyDescent="0.25">
      <c r="A29" s="83"/>
      <c r="B29" s="9">
        <f>'Schulden &amp; Zinsen'!A23</f>
        <v>0</v>
      </c>
      <c r="C29" s="21">
        <f t="shared" si="7"/>
        <v>0</v>
      </c>
      <c r="D29" s="54">
        <f>'Schulden &amp; Zinsen'!B23</f>
        <v>0</v>
      </c>
      <c r="E29" s="21">
        <f>-'Schulden &amp; Zinsen'!C23</f>
        <v>0</v>
      </c>
      <c r="F29" s="21">
        <f>-'Schulden &amp; Zinsen'!D23</f>
        <v>0</v>
      </c>
      <c r="G29" s="21">
        <f>-'Schulden &amp; Zinsen'!E23</f>
        <v>0</v>
      </c>
      <c r="H29" s="21">
        <f>-'Schulden &amp; Zinsen'!F23</f>
        <v>0</v>
      </c>
      <c r="I29" s="21">
        <f>-'Schulden &amp; Zinsen'!G23</f>
        <v>0</v>
      </c>
      <c r="J29" s="21">
        <f>-'Schulden &amp; Zinsen'!H23</f>
        <v>0</v>
      </c>
      <c r="K29" s="21">
        <f>-'Schulden &amp; Zinsen'!I23</f>
        <v>0</v>
      </c>
      <c r="L29" s="21">
        <f>-'Schulden &amp; Zinsen'!J23</f>
        <v>0</v>
      </c>
      <c r="M29" s="21">
        <f>-'Schulden &amp; Zinsen'!K23</f>
        <v>0</v>
      </c>
      <c r="N29" s="21">
        <f>-'Schulden &amp; Zinsen'!L23</f>
        <v>0</v>
      </c>
      <c r="O29" s="21">
        <f>-'Schulden &amp; Zinsen'!M23</f>
        <v>0</v>
      </c>
    </row>
    <row r="30" spans="1:15" x14ac:dyDescent="0.25">
      <c r="A30" s="83"/>
      <c r="B30" s="9">
        <f>'Schulden &amp; Zinsen'!A24</f>
        <v>0</v>
      </c>
      <c r="C30" s="21">
        <f t="shared" si="7"/>
        <v>0</v>
      </c>
      <c r="D30" s="54">
        <f>'Schulden &amp; Zinsen'!B24</f>
        <v>0</v>
      </c>
      <c r="E30" s="21">
        <f>-'Schulden &amp; Zinsen'!C24</f>
        <v>0</v>
      </c>
      <c r="F30" s="21">
        <f>-'Schulden &amp; Zinsen'!D24</f>
        <v>0</v>
      </c>
      <c r="G30" s="21">
        <f>-'Schulden &amp; Zinsen'!E24</f>
        <v>0</v>
      </c>
      <c r="H30" s="21">
        <f>-'Schulden &amp; Zinsen'!F24</f>
        <v>0</v>
      </c>
      <c r="I30" s="21">
        <f>-'Schulden &amp; Zinsen'!G24</f>
        <v>0</v>
      </c>
      <c r="J30" s="21">
        <f>-'Schulden &amp; Zinsen'!H24</f>
        <v>0</v>
      </c>
      <c r="K30" s="21">
        <f>-'Schulden &amp; Zinsen'!I24</f>
        <v>0</v>
      </c>
      <c r="L30" s="21">
        <f>-'Schulden &amp; Zinsen'!J24</f>
        <v>0</v>
      </c>
      <c r="M30" s="21">
        <f>-'Schulden &amp; Zinsen'!K24</f>
        <v>0</v>
      </c>
      <c r="N30" s="21">
        <f>-'Schulden &amp; Zinsen'!L24</f>
        <v>0</v>
      </c>
      <c r="O30" s="21">
        <f>-'Schulden &amp; Zinsen'!M24</f>
        <v>0</v>
      </c>
    </row>
    <row r="31" spans="1:15" x14ac:dyDescent="0.25">
      <c r="A31" s="83" t="s">
        <v>87</v>
      </c>
      <c r="B31" s="9">
        <f>'Schulden &amp; Zinsen'!A25</f>
        <v>0</v>
      </c>
      <c r="C31" s="21">
        <f t="shared" si="7"/>
        <v>0</v>
      </c>
      <c r="D31" s="54">
        <f>'Schulden &amp; Zinsen'!B25</f>
        <v>0</v>
      </c>
      <c r="E31" s="21">
        <f>-'Schulden &amp; Zinsen'!C25</f>
        <v>0</v>
      </c>
      <c r="F31" s="21">
        <f>-'Schulden &amp; Zinsen'!D25</f>
        <v>0</v>
      </c>
      <c r="G31" s="21">
        <f>-'Schulden &amp; Zinsen'!E25</f>
        <v>0</v>
      </c>
      <c r="H31" s="21">
        <f>-'Schulden &amp; Zinsen'!F25</f>
        <v>0</v>
      </c>
      <c r="I31" s="21">
        <f>-'Schulden &amp; Zinsen'!G25</f>
        <v>0</v>
      </c>
      <c r="J31" s="21">
        <f>-'Schulden &amp; Zinsen'!H25</f>
        <v>0</v>
      </c>
      <c r="K31" s="21">
        <f>-'Schulden &amp; Zinsen'!I25</f>
        <v>0</v>
      </c>
      <c r="L31" s="21">
        <f>-'Schulden &amp; Zinsen'!J25</f>
        <v>0</v>
      </c>
      <c r="M31" s="21">
        <f>-'Schulden &amp; Zinsen'!K25</f>
        <v>0</v>
      </c>
      <c r="N31" s="21">
        <f>-'Schulden &amp; Zinsen'!L25</f>
        <v>0</v>
      </c>
      <c r="O31" s="21">
        <f>-'Schulden &amp; Zinsen'!M25</f>
        <v>0</v>
      </c>
    </row>
    <row r="32" spans="1:15" x14ac:dyDescent="0.25">
      <c r="A32" s="83" t="s">
        <v>87</v>
      </c>
      <c r="B32" s="9">
        <f>'Schulden &amp; Zinsen'!A26</f>
        <v>0</v>
      </c>
      <c r="C32" s="21">
        <f t="shared" si="7"/>
        <v>0</v>
      </c>
      <c r="D32" s="54">
        <f>'Schulden &amp; Zinsen'!B26</f>
        <v>0</v>
      </c>
      <c r="E32" s="21">
        <f>-'Schulden &amp; Zinsen'!C26</f>
        <v>0</v>
      </c>
      <c r="F32" s="21">
        <f>-'Schulden &amp; Zinsen'!D26</f>
        <v>0</v>
      </c>
      <c r="G32" s="21">
        <f>-'Schulden &amp; Zinsen'!E26</f>
        <v>0</v>
      </c>
      <c r="H32" s="21">
        <f>-'Schulden &amp; Zinsen'!F26</f>
        <v>0</v>
      </c>
      <c r="I32" s="21">
        <f>-'Schulden &amp; Zinsen'!G26</f>
        <v>0</v>
      </c>
      <c r="J32" s="21">
        <f>-'Schulden &amp; Zinsen'!H26</f>
        <v>0</v>
      </c>
      <c r="K32" s="21">
        <f>-'Schulden &amp; Zinsen'!I26</f>
        <v>0</v>
      </c>
      <c r="L32" s="21">
        <f>-'Schulden &amp; Zinsen'!J26</f>
        <v>0</v>
      </c>
      <c r="M32" s="21">
        <f>-'Schulden &amp; Zinsen'!K26</f>
        <v>0</v>
      </c>
      <c r="N32" s="21">
        <f>-'Schulden &amp; Zinsen'!L26</f>
        <v>0</v>
      </c>
      <c r="O32" s="21">
        <f>-'Schulden &amp; Zinsen'!M26</f>
        <v>0</v>
      </c>
    </row>
    <row r="33" spans="1:15" x14ac:dyDescent="0.25"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1:15" x14ac:dyDescent="0.25">
      <c r="A34" s="84" t="s">
        <v>138</v>
      </c>
      <c r="B34" s="15"/>
      <c r="C34" s="15"/>
      <c r="D34" s="15"/>
      <c r="E34" s="27">
        <f>C19+E22+SUM(E25:E32)</f>
        <v>0</v>
      </c>
      <c r="F34" s="27">
        <f>E34+F22+SUM(F25:F32)</f>
        <v>0</v>
      </c>
      <c r="G34" s="27">
        <f t="shared" ref="G34:O34" si="8">F34+G22+SUM(G25:G32)</f>
        <v>0</v>
      </c>
      <c r="H34" s="27">
        <f t="shared" si="8"/>
        <v>0</v>
      </c>
      <c r="I34" s="27">
        <f t="shared" si="8"/>
        <v>0</v>
      </c>
      <c r="J34" s="27">
        <f t="shared" si="8"/>
        <v>0</v>
      </c>
      <c r="K34" s="27">
        <f t="shared" si="8"/>
        <v>0</v>
      </c>
      <c r="L34" s="27">
        <f t="shared" si="8"/>
        <v>0</v>
      </c>
      <c r="M34" s="27">
        <f t="shared" si="8"/>
        <v>0</v>
      </c>
      <c r="N34" s="27">
        <f t="shared" si="8"/>
        <v>0</v>
      </c>
      <c r="O34" s="27">
        <f t="shared" si="8"/>
        <v>0</v>
      </c>
    </row>
  </sheetData>
  <sheetProtection sheet="1" objects="1" scenarios="1"/>
  <pageMargins left="0.7" right="0.7" top="0.78740157499999996" bottom="0.78740157499999996" header="0.3" footer="0.3"/>
  <pageSetup paperSize="9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C808-B65D-44EA-A045-6FF28CB00BB7}">
  <sheetPr codeName="Tabelle8">
    <tabColor theme="4" tint="0.39997558519241921"/>
    <pageSetUpPr fitToPage="1"/>
  </sheetPr>
  <dimension ref="A1:L18"/>
  <sheetViews>
    <sheetView showGridLines="0" zoomScale="80" zoomScaleNormal="80" workbookViewId="0">
      <pane ySplit="5" topLeftCell="A6" activePane="bottomLeft" state="frozen"/>
      <selection pane="bottomLeft" activeCell="A6" sqref="A6"/>
    </sheetView>
  </sheetViews>
  <sheetFormatPr baseColWidth="10" defaultColWidth="11" defaultRowHeight="14.25" x14ac:dyDescent="0.25"/>
  <cols>
    <col min="1" max="1" width="42.25" style="1" customWidth="1"/>
    <col min="2" max="16384" width="11" style="1"/>
  </cols>
  <sheetData>
    <row r="1" spans="1:12" ht="25.5" x14ac:dyDescent="0.5">
      <c r="A1" s="2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x14ac:dyDescent="0.25">
      <c r="B4" s="13">
        <f>Ausgangslage!I7-1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2" x14ac:dyDescent="0.25">
      <c r="B5" s="13" t="s">
        <v>236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</row>
    <row r="6" spans="1:12" x14ac:dyDescent="0.25">
      <c r="A6" s="8" t="s">
        <v>168</v>
      </c>
      <c r="B6" s="21">
        <f>'Schulden &amp; Zinsen'!C82</f>
        <v>0</v>
      </c>
      <c r="C6" s="21">
        <f>'Schulden &amp; Zinsen'!D82</f>
        <v>0</v>
      </c>
      <c r="D6" s="21">
        <f>'Schulden &amp; Zinsen'!E82</f>
        <v>0</v>
      </c>
      <c r="E6" s="21">
        <f>'Schulden &amp; Zinsen'!F82</f>
        <v>0</v>
      </c>
      <c r="F6" s="21">
        <f>'Schulden &amp; Zinsen'!G82</f>
        <v>0</v>
      </c>
      <c r="G6" s="21">
        <f>'Schulden &amp; Zinsen'!H82</f>
        <v>0</v>
      </c>
      <c r="H6" s="21">
        <f>'Schulden &amp; Zinsen'!I82</f>
        <v>0</v>
      </c>
      <c r="I6" s="21">
        <f>'Schulden &amp; Zinsen'!J82</f>
        <v>0</v>
      </c>
      <c r="J6" s="21">
        <f>'Schulden &amp; Zinsen'!K82</f>
        <v>0</v>
      </c>
      <c r="K6" s="21">
        <f>'Schulden &amp; Zinsen'!L82</f>
        <v>0</v>
      </c>
      <c r="L6" s="21">
        <f>'Schulden &amp; Zinsen'!M82</f>
        <v>0</v>
      </c>
    </row>
    <row r="7" spans="1:12" x14ac:dyDescent="0.25">
      <c r="A7" s="8" t="s">
        <v>169</v>
      </c>
      <c r="B7" s="21">
        <f>'Plan Erfolgsrechnung'!C7</f>
        <v>0</v>
      </c>
      <c r="C7" s="21">
        <f>'Plan Erfolgsrechnung'!D7</f>
        <v>0</v>
      </c>
      <c r="D7" s="21">
        <f>'Plan Erfolgsrechnung'!E7</f>
        <v>0</v>
      </c>
      <c r="E7" s="21">
        <f>'Plan Erfolgsrechnung'!F7</f>
        <v>0</v>
      </c>
      <c r="F7" s="21">
        <f>'Plan Erfolgsrechnung'!G7</f>
        <v>0</v>
      </c>
      <c r="G7" s="21">
        <f>'Plan Erfolgsrechnung'!H7</f>
        <v>0</v>
      </c>
      <c r="H7" s="21">
        <f>'Plan Erfolgsrechnung'!I7</f>
        <v>0</v>
      </c>
      <c r="I7" s="21">
        <f>'Plan Erfolgsrechnung'!J7</f>
        <v>0</v>
      </c>
      <c r="J7" s="21">
        <f>'Plan Erfolgsrechnung'!K7</f>
        <v>0</v>
      </c>
      <c r="K7" s="21">
        <f>'Plan Erfolgsrechnung'!L7</f>
        <v>0</v>
      </c>
      <c r="L7" s="21">
        <f>'Plan Erfolgsrechnung'!M7</f>
        <v>0</v>
      </c>
    </row>
    <row r="8" spans="1:12" x14ac:dyDescent="0.25">
      <c r="A8" s="16" t="s">
        <v>238</v>
      </c>
      <c r="B8" s="27" t="e">
        <f>B6/B7*1000</f>
        <v>#DIV/0!</v>
      </c>
      <c r="C8" s="27" t="e">
        <f t="shared" ref="C8:L8" si="1">C6/C7*1000</f>
        <v>#DIV/0!</v>
      </c>
      <c r="D8" s="27" t="e">
        <f t="shared" si="1"/>
        <v>#DIV/0!</v>
      </c>
      <c r="E8" s="27" t="e">
        <f t="shared" si="1"/>
        <v>#DIV/0!</v>
      </c>
      <c r="F8" s="27" t="e">
        <f t="shared" si="1"/>
        <v>#DIV/0!</v>
      </c>
      <c r="G8" s="27" t="e">
        <f t="shared" si="1"/>
        <v>#DIV/0!</v>
      </c>
      <c r="H8" s="27" t="e">
        <f t="shared" si="1"/>
        <v>#DIV/0!</v>
      </c>
      <c r="I8" s="27" t="e">
        <f t="shared" si="1"/>
        <v>#DIV/0!</v>
      </c>
      <c r="J8" s="27" t="e">
        <f t="shared" si="1"/>
        <v>#DIV/0!</v>
      </c>
      <c r="K8" s="27" t="e">
        <f t="shared" si="1"/>
        <v>#DIV/0!</v>
      </c>
      <c r="L8" s="27" t="e">
        <f t="shared" si="1"/>
        <v>#DIV/0!</v>
      </c>
    </row>
    <row r="11" spans="1:12" x14ac:dyDescent="0.25">
      <c r="A11" s="8" t="s">
        <v>170</v>
      </c>
      <c r="B11" s="21">
        <f>'Schulden &amp; Zinsen'!C13</f>
        <v>0</v>
      </c>
      <c r="C11" s="21">
        <f>'Schulden &amp; Zinsen'!D13</f>
        <v>0</v>
      </c>
      <c r="D11" s="21">
        <f>'Schulden &amp; Zinsen'!E13</f>
        <v>0</v>
      </c>
      <c r="E11" s="21">
        <f>'Schulden &amp; Zinsen'!F13</f>
        <v>0</v>
      </c>
      <c r="F11" s="21">
        <f>'Schulden &amp; Zinsen'!G13</f>
        <v>0</v>
      </c>
      <c r="G11" s="21">
        <f>'Schulden &amp; Zinsen'!H13</f>
        <v>0</v>
      </c>
      <c r="H11" s="21">
        <f>'Schulden &amp; Zinsen'!I13</f>
        <v>0</v>
      </c>
      <c r="I11" s="21">
        <f>'Schulden &amp; Zinsen'!J13</f>
        <v>0</v>
      </c>
      <c r="J11" s="21">
        <f>'Schulden &amp; Zinsen'!K13</f>
        <v>0</v>
      </c>
      <c r="K11" s="21">
        <f>'Schulden &amp; Zinsen'!L13</f>
        <v>0</v>
      </c>
      <c r="L11" s="21">
        <f>'Schulden &amp; Zinsen'!M13</f>
        <v>0</v>
      </c>
    </row>
    <row r="12" spans="1:12" x14ac:dyDescent="0.25">
      <c r="A12" s="8" t="s">
        <v>11</v>
      </c>
      <c r="B12" s="21">
        <f>-'Schulden &amp; Zinsen'!C7</f>
        <v>0</v>
      </c>
      <c r="C12" s="21">
        <f>-'Schulden &amp; Zinsen'!D7</f>
        <v>0</v>
      </c>
      <c r="D12" s="21">
        <f>-'Schulden &amp; Zinsen'!E7</f>
        <v>0</v>
      </c>
      <c r="E12" s="21">
        <f>-'Schulden &amp; Zinsen'!F7</f>
        <v>0</v>
      </c>
      <c r="F12" s="21">
        <f>-'Schulden &amp; Zinsen'!G7</f>
        <v>0</v>
      </c>
      <c r="G12" s="21">
        <f>-'Schulden &amp; Zinsen'!H7</f>
        <v>0</v>
      </c>
      <c r="H12" s="21">
        <f>-'Schulden &amp; Zinsen'!I7</f>
        <v>0</v>
      </c>
      <c r="I12" s="21">
        <f>-'Schulden &amp; Zinsen'!J7</f>
        <v>0</v>
      </c>
      <c r="J12" s="21">
        <f>-'Schulden &amp; Zinsen'!K7</f>
        <v>0</v>
      </c>
      <c r="K12" s="21">
        <f>-'Schulden &amp; Zinsen'!L7</f>
        <v>0</v>
      </c>
      <c r="L12" s="21">
        <f>-'Schulden &amp; Zinsen'!M7</f>
        <v>0</v>
      </c>
    </row>
    <row r="13" spans="1:12" x14ac:dyDescent="0.25">
      <c r="A13" s="16" t="s">
        <v>241</v>
      </c>
      <c r="B13" s="28" t="str">
        <f>IF(B12=0,"keine I.",IF(B11&lt;=0,0,B11/B12))</f>
        <v>keine I.</v>
      </c>
      <c r="C13" s="28" t="str">
        <f t="shared" ref="C13:L13" si="2">IF(C12=0,"keine I.",IF(C11&lt;=0,0,C11/C12))</f>
        <v>keine I.</v>
      </c>
      <c r="D13" s="28" t="str">
        <f t="shared" si="2"/>
        <v>keine I.</v>
      </c>
      <c r="E13" s="28" t="str">
        <f t="shared" si="2"/>
        <v>keine I.</v>
      </c>
      <c r="F13" s="28" t="str">
        <f t="shared" si="2"/>
        <v>keine I.</v>
      </c>
      <c r="G13" s="28" t="str">
        <f t="shared" si="2"/>
        <v>keine I.</v>
      </c>
      <c r="H13" s="28" t="str">
        <f t="shared" si="2"/>
        <v>keine I.</v>
      </c>
      <c r="I13" s="28" t="str">
        <f t="shared" si="2"/>
        <v>keine I.</v>
      </c>
      <c r="J13" s="28" t="str">
        <f t="shared" si="2"/>
        <v>keine I.</v>
      </c>
      <c r="K13" s="28" t="str">
        <f t="shared" si="2"/>
        <v>keine I.</v>
      </c>
      <c r="L13" s="28" t="str">
        <f t="shared" si="2"/>
        <v>keine I.</v>
      </c>
    </row>
    <row r="16" spans="1:12" x14ac:dyDescent="0.25">
      <c r="A16" s="8" t="s">
        <v>10</v>
      </c>
      <c r="B16" s="21">
        <f>B11</f>
        <v>0</v>
      </c>
      <c r="C16" s="21">
        <f t="shared" ref="C16:L16" si="3">C11</f>
        <v>0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3"/>
        <v>0</v>
      </c>
      <c r="H16" s="21">
        <f t="shared" si="3"/>
        <v>0</v>
      </c>
      <c r="I16" s="21">
        <f t="shared" si="3"/>
        <v>0</v>
      </c>
      <c r="J16" s="21">
        <f t="shared" si="3"/>
        <v>0</v>
      </c>
      <c r="K16" s="21">
        <f t="shared" si="3"/>
        <v>0</v>
      </c>
      <c r="L16" s="21">
        <f t="shared" si="3"/>
        <v>0</v>
      </c>
    </row>
    <row r="17" spans="1:12" x14ac:dyDescent="0.25">
      <c r="A17" s="8" t="s">
        <v>228</v>
      </c>
      <c r="B17" s="74">
        <f>Übersicht!B18+Übersicht!B24+Übersicht!B25+Übersicht!B26+Übersicht!B34+Übersicht!B27+Übersicht!B28+'Plan Erfolgsrechnung'!C69-'Plan Erfolgsrechnung'!C70+Kapital!E7</f>
        <v>0</v>
      </c>
      <c r="C17" s="74">
        <f>Übersicht!C18+Übersicht!C24+Übersicht!C25+Übersicht!C26+Übersicht!C34+Übersicht!C27+Übersicht!C28+'Plan Erfolgsrechnung'!D69-'Plan Erfolgsrechnung'!D70+Kapital!F7</f>
        <v>0</v>
      </c>
      <c r="D17" s="74">
        <f>Übersicht!D18+Übersicht!D24+Übersicht!D25+Übersicht!D26+Übersicht!D34+Übersicht!D27+Übersicht!D28+'Plan Erfolgsrechnung'!E69-'Plan Erfolgsrechnung'!E70+Kapital!G7</f>
        <v>0</v>
      </c>
      <c r="E17" s="74">
        <f>Übersicht!E18+Übersicht!E24+Übersicht!E25+Übersicht!E26+Übersicht!E34+Übersicht!E27+Übersicht!E28+'Plan Erfolgsrechnung'!F69-'Plan Erfolgsrechnung'!F70+Kapital!H7</f>
        <v>0</v>
      </c>
      <c r="F17" s="74">
        <f>Übersicht!F18+Übersicht!F24+Übersicht!F25+Übersicht!F26+Übersicht!F34+Übersicht!F27+Übersicht!F28+'Plan Erfolgsrechnung'!G69-'Plan Erfolgsrechnung'!G70+Kapital!I7</f>
        <v>0</v>
      </c>
      <c r="G17" s="74">
        <f>Übersicht!G18+Übersicht!G24+Übersicht!G25+Übersicht!G26+Übersicht!G34+Übersicht!G27+Übersicht!G28+'Plan Erfolgsrechnung'!H69-'Plan Erfolgsrechnung'!H70+Kapital!J7</f>
        <v>0</v>
      </c>
      <c r="H17" s="74">
        <f>Übersicht!H18+Übersicht!H24+Übersicht!H25+Übersicht!H26+Übersicht!H34+Übersicht!H27+Übersicht!H28+'Plan Erfolgsrechnung'!I69-'Plan Erfolgsrechnung'!I70+Kapital!K7</f>
        <v>0</v>
      </c>
      <c r="I17" s="74">
        <f>Übersicht!I18+Übersicht!I24+Übersicht!I25+Übersicht!I26+Übersicht!I34+Übersicht!I27+Übersicht!I28+'Plan Erfolgsrechnung'!J69-'Plan Erfolgsrechnung'!J70+Kapital!L7</f>
        <v>0</v>
      </c>
      <c r="J17" s="74">
        <f>Übersicht!J18+Übersicht!J24+Übersicht!J25+Übersicht!J26+Übersicht!J34+Übersicht!J27+Übersicht!J28+'Plan Erfolgsrechnung'!K69-'Plan Erfolgsrechnung'!K70+Kapital!M7</f>
        <v>0</v>
      </c>
      <c r="K17" s="74">
        <f>Übersicht!K18+Übersicht!K24+Übersicht!K25+Übersicht!K26+Übersicht!K34+Übersicht!K27+Übersicht!K28+'Plan Erfolgsrechnung'!L69-'Plan Erfolgsrechnung'!L70+Kapital!N7</f>
        <v>0</v>
      </c>
      <c r="L17" s="74">
        <f>Übersicht!L18+Übersicht!L24+Übersicht!L25+Übersicht!L26+Übersicht!L34+Übersicht!L27+Übersicht!L28+'Plan Erfolgsrechnung'!M69-'Plan Erfolgsrechnung'!M70+Kapital!O7</f>
        <v>0</v>
      </c>
    </row>
    <row r="18" spans="1:12" x14ac:dyDescent="0.25">
      <c r="A18" s="16" t="s">
        <v>172</v>
      </c>
      <c r="B18" s="28">
        <f>IF(B16&lt;=0,0,B16/B17)</f>
        <v>0</v>
      </c>
      <c r="C18" s="28">
        <f t="shared" ref="C18:L18" si="4">IF(C16&lt;=0,0,C16/C17)</f>
        <v>0</v>
      </c>
      <c r="D18" s="28">
        <f t="shared" si="4"/>
        <v>0</v>
      </c>
      <c r="E18" s="28">
        <f t="shared" si="4"/>
        <v>0</v>
      </c>
      <c r="F18" s="28">
        <f t="shared" si="4"/>
        <v>0</v>
      </c>
      <c r="G18" s="28">
        <f t="shared" si="4"/>
        <v>0</v>
      </c>
      <c r="H18" s="28">
        <f t="shared" si="4"/>
        <v>0</v>
      </c>
      <c r="I18" s="28">
        <f t="shared" si="4"/>
        <v>0</v>
      </c>
      <c r="J18" s="28">
        <f t="shared" si="4"/>
        <v>0</v>
      </c>
      <c r="K18" s="28">
        <f t="shared" si="4"/>
        <v>0</v>
      </c>
      <c r="L18" s="28">
        <f t="shared" si="4"/>
        <v>0</v>
      </c>
    </row>
  </sheetData>
  <sheetProtection sheet="1" objects="1" scenarios="1"/>
  <pageMargins left="0.7" right="0.7" top="0.78740157499999996" bottom="0.78740157499999996" header="0.3" footer="0.3"/>
  <pageSetup paperSize="9"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5395-F11A-4EC7-A7B6-B51DBB3DEEAD}">
  <sheetPr codeName="Tabelle9">
    <tabColor theme="4" tint="0.39997558519241921"/>
  </sheetPr>
  <dimension ref="A1:N51"/>
  <sheetViews>
    <sheetView showGridLines="0" zoomScale="80" zoomScaleNormal="80" workbookViewId="0">
      <pane ySplit="2" topLeftCell="A3" activePane="bottomLeft" state="frozen"/>
      <selection pane="bottomLeft" activeCell="A3" sqref="A3"/>
    </sheetView>
  </sheetViews>
  <sheetFormatPr baseColWidth="10" defaultRowHeight="14.25" x14ac:dyDescent="0.2"/>
  <cols>
    <col min="1" max="1" width="30.625" bestFit="1" customWidth="1"/>
  </cols>
  <sheetData>
    <row r="1" spans="1:14" ht="25.5" x14ac:dyDescent="0.5">
      <c r="A1" s="2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ht="15" x14ac:dyDescent="0.25">
      <c r="A4" s="13" t="s">
        <v>227</v>
      </c>
      <c r="B4" s="13">
        <f>Kennzahlen!B4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4" ht="15" x14ac:dyDescent="0.25">
      <c r="A5" s="16" t="s">
        <v>226</v>
      </c>
      <c r="B5" s="27" t="e">
        <f>Kennzahlen!B8</f>
        <v>#DIV/0!</v>
      </c>
      <c r="C5" s="27" t="e">
        <f>Kennzahlen!C8</f>
        <v>#DIV/0!</v>
      </c>
      <c r="D5" s="27" t="e">
        <f>Kennzahlen!D8</f>
        <v>#DIV/0!</v>
      </c>
      <c r="E5" s="27" t="e">
        <f>Kennzahlen!E8</f>
        <v>#DIV/0!</v>
      </c>
      <c r="F5" s="27" t="e">
        <f>Kennzahlen!F8</f>
        <v>#DIV/0!</v>
      </c>
      <c r="G5" s="27" t="e">
        <f>Kennzahlen!G8</f>
        <v>#DIV/0!</v>
      </c>
      <c r="H5" s="27" t="e">
        <f>Kennzahlen!H8</f>
        <v>#DIV/0!</v>
      </c>
      <c r="I5" s="27" t="e">
        <f>Kennzahlen!I8</f>
        <v>#DIV/0!</v>
      </c>
      <c r="J5" s="27" t="e">
        <f>Kennzahlen!J8</f>
        <v>#DIV/0!</v>
      </c>
      <c r="K5" s="27" t="e">
        <f>Kennzahlen!K8</f>
        <v>#DIV/0!</v>
      </c>
      <c r="L5" s="27" t="e">
        <f>Kennzahlen!L8</f>
        <v>#DIV/0!</v>
      </c>
    </row>
    <row r="26" spans="1:12" ht="15" x14ac:dyDescent="0.25">
      <c r="A26" s="13" t="s">
        <v>227</v>
      </c>
      <c r="B26" s="13">
        <f>B4</f>
        <v>2026</v>
      </c>
      <c r="C26" s="13">
        <f>B26+1</f>
        <v>2027</v>
      </c>
      <c r="D26" s="13">
        <f t="shared" ref="D26" si="1">C26+1</f>
        <v>2028</v>
      </c>
      <c r="E26" s="13">
        <f t="shared" ref="E26" si="2">D26+1</f>
        <v>2029</v>
      </c>
      <c r="F26" s="13">
        <f t="shared" ref="F26" si="3">E26+1</f>
        <v>2030</v>
      </c>
      <c r="G26" s="13">
        <f t="shared" ref="G26" si="4">F26+1</f>
        <v>2031</v>
      </c>
      <c r="H26" s="13">
        <f t="shared" ref="H26" si="5">G26+1</f>
        <v>2032</v>
      </c>
      <c r="I26" s="13">
        <f t="shared" ref="I26" si="6">H26+1</f>
        <v>2033</v>
      </c>
      <c r="J26" s="13">
        <f t="shared" ref="J26" si="7">I26+1</f>
        <v>2034</v>
      </c>
      <c r="K26" s="13">
        <f t="shared" ref="K26" si="8">J26+1</f>
        <v>2035</v>
      </c>
      <c r="L26" s="13">
        <f t="shared" ref="L26" si="9">K26+1</f>
        <v>2036</v>
      </c>
    </row>
    <row r="27" spans="1:12" ht="15" x14ac:dyDescent="0.25">
      <c r="A27" s="16" t="s">
        <v>171</v>
      </c>
      <c r="B27" s="28" t="str">
        <f>Kennzahlen!B13</f>
        <v>keine I.</v>
      </c>
      <c r="C27" s="28" t="str">
        <f>Kennzahlen!C13</f>
        <v>keine I.</v>
      </c>
      <c r="D27" s="28" t="str">
        <f>Kennzahlen!D13</f>
        <v>keine I.</v>
      </c>
      <c r="E27" s="28" t="str">
        <f>Kennzahlen!E13</f>
        <v>keine I.</v>
      </c>
      <c r="F27" s="28" t="str">
        <f>Kennzahlen!F13</f>
        <v>keine I.</v>
      </c>
      <c r="G27" s="28" t="str">
        <f>Kennzahlen!G13</f>
        <v>keine I.</v>
      </c>
      <c r="H27" s="28" t="str">
        <f>Kennzahlen!H13</f>
        <v>keine I.</v>
      </c>
      <c r="I27" s="28" t="str">
        <f>Kennzahlen!I13</f>
        <v>keine I.</v>
      </c>
      <c r="J27" s="28" t="str">
        <f>Kennzahlen!J13</f>
        <v>keine I.</v>
      </c>
      <c r="K27" s="28" t="str">
        <f>Kennzahlen!K13</f>
        <v>keine I.</v>
      </c>
      <c r="L27" s="28" t="str">
        <f>Kennzahlen!L13</f>
        <v>keine I.</v>
      </c>
    </row>
    <row r="49" spans="1:12" ht="15" x14ac:dyDescent="0.25">
      <c r="A49" s="13" t="s">
        <v>227</v>
      </c>
      <c r="B49" s="13">
        <f>B26-3</f>
        <v>2023</v>
      </c>
      <c r="C49" s="13">
        <f>B49+1</f>
        <v>2024</v>
      </c>
      <c r="D49" s="13">
        <f t="shared" ref="D49" si="10">C49+1</f>
        <v>2025</v>
      </c>
      <c r="E49" s="13">
        <f t="shared" ref="E49" si="11">D49+1</f>
        <v>2026</v>
      </c>
      <c r="F49" s="13">
        <f t="shared" ref="F49" si="12">E49+1</f>
        <v>2027</v>
      </c>
      <c r="G49" s="13">
        <f t="shared" ref="G49" si="13">F49+1</f>
        <v>2028</v>
      </c>
      <c r="H49" s="13">
        <f t="shared" ref="H49" si="14">G49+1</f>
        <v>2029</v>
      </c>
      <c r="I49" s="13">
        <f t="shared" ref="I49" si="15">H49+1</f>
        <v>2030</v>
      </c>
      <c r="J49" s="13">
        <f t="shared" ref="J49" si="16">I49+1</f>
        <v>2031</v>
      </c>
      <c r="K49" s="13">
        <f t="shared" ref="K49" si="17">J49+1</f>
        <v>2032</v>
      </c>
      <c r="L49" s="13">
        <f t="shared" ref="L49" si="18">K49+1</f>
        <v>2033</v>
      </c>
    </row>
    <row r="50" spans="1:12" ht="15" x14ac:dyDescent="0.25">
      <c r="A50" s="16" t="s">
        <v>8</v>
      </c>
      <c r="B50" s="27">
        <f>Ausgangslage!G18</f>
        <v>0</v>
      </c>
      <c r="C50" s="27">
        <f>Ausgangslage!H18</f>
        <v>0</v>
      </c>
      <c r="D50" s="27">
        <f>Ausgangslage!I18</f>
        <v>0</v>
      </c>
      <c r="E50" s="27">
        <f>Übersicht!B37</f>
        <v>0</v>
      </c>
      <c r="F50" s="27">
        <f>Übersicht!C37</f>
        <v>0</v>
      </c>
      <c r="G50" s="27">
        <f>Übersicht!D37</f>
        <v>0</v>
      </c>
      <c r="H50" s="27">
        <f>Übersicht!E37</f>
        <v>0</v>
      </c>
      <c r="I50" s="27">
        <f>Übersicht!F37</f>
        <v>0</v>
      </c>
      <c r="J50" s="27">
        <f>Übersicht!G37</f>
        <v>0</v>
      </c>
      <c r="K50" s="27">
        <f>Übersicht!H37</f>
        <v>0</v>
      </c>
      <c r="L50" s="27">
        <f>Übersicht!I37</f>
        <v>0</v>
      </c>
    </row>
    <row r="51" spans="1:12" ht="15" x14ac:dyDescent="0.25">
      <c r="A51" s="16" t="s">
        <v>251</v>
      </c>
      <c r="B51" s="27">
        <f>AVERAGE($B$50:$L$50)</f>
        <v>0</v>
      </c>
      <c r="C51" s="27">
        <f t="shared" ref="C51:L51" si="19">AVERAGE($B$50:$L$50)</f>
        <v>0</v>
      </c>
      <c r="D51" s="27">
        <f t="shared" si="19"/>
        <v>0</v>
      </c>
      <c r="E51" s="27">
        <f t="shared" si="19"/>
        <v>0</v>
      </c>
      <c r="F51" s="27">
        <f t="shared" si="19"/>
        <v>0</v>
      </c>
      <c r="G51" s="27">
        <f t="shared" si="19"/>
        <v>0</v>
      </c>
      <c r="H51" s="27">
        <f t="shared" si="19"/>
        <v>0</v>
      </c>
      <c r="I51" s="27">
        <f t="shared" si="19"/>
        <v>0</v>
      </c>
      <c r="J51" s="27">
        <f t="shared" si="19"/>
        <v>0</v>
      </c>
      <c r="K51" s="27">
        <f t="shared" si="19"/>
        <v>0</v>
      </c>
      <c r="L51" s="27">
        <f t="shared" si="19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Ausgangslage</vt:lpstr>
      <vt:lpstr>Plan Erfolgsrechnung</vt:lpstr>
      <vt:lpstr>Investitionsplan</vt:lpstr>
      <vt:lpstr>Schulden &amp; Zinsen</vt:lpstr>
      <vt:lpstr>Übersicht</vt:lpstr>
      <vt:lpstr>Investitionen</vt:lpstr>
      <vt:lpstr>Kapital</vt:lpstr>
      <vt:lpstr>Kennzahlen</vt:lpstr>
      <vt:lpstr>Grafiken</vt:lpstr>
      <vt:lpstr>Kalkulation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Tidow Felix  DVIGA</dc:creator>
  <cp:lastModifiedBy>Tidow Felix  DVIGA</cp:lastModifiedBy>
  <cp:lastPrinted>2026-04-21T11:53:46Z</cp:lastPrinted>
  <dcterms:created xsi:type="dcterms:W3CDTF">2026-03-16T15:38:28Z</dcterms:created>
  <dcterms:modified xsi:type="dcterms:W3CDTF">2026-08-27T09:45:30Z</dcterms:modified>
</cp:coreProperties>
</file>