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_FA\02.08_Handbuch_Rechnungswesen\Vorlagen\2025 Anpassung Vorlagen\"/>
    </mc:Choice>
  </mc:AlternateContent>
  <xr:revisionPtr revIDLastSave="0" documentId="13_ncr:1_{F32D33BE-931D-4C3B-9741-D32BE505F698}" xr6:coauthVersionLast="47" xr6:coauthVersionMax="47" xr10:uidLastSave="{00000000-0000-0000-0000-000000000000}"/>
  <bookViews>
    <workbookView xWindow="-36825" yWindow="-2730" windowWidth="30075" windowHeight="19455" tabRatio="780" xr2:uid="{00000000-000D-0000-FFFF-FFFF00000000}"/>
  </bookViews>
  <sheets>
    <sheet name="EG ohne SF" sheetId="10" r:id="rId1"/>
    <sheet name="Wasserwerk" sheetId="11" r:id="rId2"/>
    <sheet name="Abwasserbeseitigung" sheetId="12" r:id="rId3"/>
    <sheet name="Abfallwirtschaft" sheetId="13" r:id="rId4"/>
    <sheet name="Elektrizitätswerk" sheetId="14" r:id="rId5"/>
    <sheet name="EG" sheetId="9" r:id="rId6"/>
  </sheets>
  <definedNames>
    <definedName name="_xlnm.Print_Area" localSheetId="3">Abfallwirtschaft!$A$1:$D$70</definedName>
    <definedName name="_xlnm.Print_Area" localSheetId="2">Abwasserbeseitigung!$A$1:$D$70</definedName>
    <definedName name="_xlnm.Print_Area" localSheetId="5">EG!$A$1:$D$61</definedName>
    <definedName name="_xlnm.Print_Area" localSheetId="0">'EG ohne SF'!$A$1:$D$61</definedName>
    <definedName name="_xlnm.Print_Area" localSheetId="4">Elektrizitätswerk!$A$1:$D$70</definedName>
    <definedName name="_xlnm.Print_Area" localSheetId="1">Wasserwerk!$A$1:$D$70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2" l="1"/>
  <c r="D6" i="12"/>
  <c r="D13" i="12"/>
  <c r="D21" i="12" s="1"/>
  <c r="D25" i="12" s="1"/>
  <c r="D30" i="12" s="1"/>
  <c r="C6" i="12"/>
  <c r="C21" i="12"/>
  <c r="C25" i="12" s="1"/>
  <c r="C30" i="12" s="1"/>
  <c r="B13" i="12"/>
  <c r="B6" i="12"/>
  <c r="B21" i="12"/>
  <c r="B25" i="12" s="1"/>
  <c r="B30" i="12" s="1"/>
  <c r="C6" i="11"/>
  <c r="C21" i="11" s="1"/>
  <c r="C25" i="11" s="1"/>
  <c r="C30" i="11" s="1"/>
  <c r="D55" i="9"/>
  <c r="D49" i="9"/>
  <c r="D50" i="9"/>
  <c r="D51" i="9"/>
  <c r="D52" i="9"/>
  <c r="D53" i="9"/>
  <c r="D54" i="9"/>
  <c r="C49" i="9"/>
  <c r="C47" i="9" s="1"/>
  <c r="C56" i="9" s="1"/>
  <c r="C60" i="9" s="1"/>
  <c r="C50" i="9"/>
  <c r="C51" i="9"/>
  <c r="C52" i="9"/>
  <c r="C53" i="9"/>
  <c r="C54" i="9"/>
  <c r="C55" i="9"/>
  <c r="B49" i="9"/>
  <c r="B50" i="9"/>
  <c r="B51" i="9"/>
  <c r="B52" i="9"/>
  <c r="B53" i="9"/>
  <c r="B54" i="9"/>
  <c r="B55" i="9"/>
  <c r="C48" i="9"/>
  <c r="D48" i="9"/>
  <c r="B48" i="9"/>
  <c r="D41" i="9"/>
  <c r="D42" i="9"/>
  <c r="D43" i="9"/>
  <c r="D44" i="9"/>
  <c r="D45" i="9"/>
  <c r="D46" i="9"/>
  <c r="C41" i="9"/>
  <c r="C42" i="9"/>
  <c r="C43" i="9"/>
  <c r="C44" i="9"/>
  <c r="C45" i="9"/>
  <c r="C46" i="9"/>
  <c r="C40" i="9"/>
  <c r="C39" i="9"/>
  <c r="D40" i="9"/>
  <c r="D39" i="9" s="1"/>
  <c r="B41" i="9"/>
  <c r="B42" i="9"/>
  <c r="B43" i="9"/>
  <c r="B44" i="9"/>
  <c r="B45" i="9"/>
  <c r="B39" i="9" s="1"/>
  <c r="B46" i="9"/>
  <c r="B40" i="9"/>
  <c r="C27" i="9"/>
  <c r="D27" i="9"/>
  <c r="D28" i="9" s="1"/>
  <c r="C26" i="9"/>
  <c r="D26" i="9"/>
  <c r="B27" i="9"/>
  <c r="B28" i="9" s="1"/>
  <c r="B26" i="9"/>
  <c r="C23" i="9"/>
  <c r="D23" i="9"/>
  <c r="D24" i="9" s="1"/>
  <c r="C22" i="9"/>
  <c r="D22" i="9"/>
  <c r="B23" i="9"/>
  <c r="B24" i="9" s="1"/>
  <c r="B22" i="9"/>
  <c r="C20" i="9"/>
  <c r="D20" i="9"/>
  <c r="C19" i="9"/>
  <c r="D19" i="9"/>
  <c r="C18" i="9"/>
  <c r="D18" i="9"/>
  <c r="C17" i="9"/>
  <c r="D17" i="9"/>
  <c r="C16" i="9"/>
  <c r="D16" i="9"/>
  <c r="C15" i="9"/>
  <c r="D15" i="9"/>
  <c r="C14" i="9"/>
  <c r="C13" i="9" s="1"/>
  <c r="C21" i="9" s="1"/>
  <c r="C25" i="9" s="1"/>
  <c r="C30" i="9" s="1"/>
  <c r="D14" i="9"/>
  <c r="C12" i="9"/>
  <c r="D12" i="9"/>
  <c r="C11" i="9"/>
  <c r="D11" i="9"/>
  <c r="C10" i="9"/>
  <c r="D10" i="9"/>
  <c r="C9" i="9"/>
  <c r="C6" i="9" s="1"/>
  <c r="D9" i="9"/>
  <c r="C8" i="9"/>
  <c r="D8" i="9"/>
  <c r="B15" i="9"/>
  <c r="B16" i="9"/>
  <c r="B17" i="9"/>
  <c r="B18" i="9"/>
  <c r="B19" i="9"/>
  <c r="B13" i="9" s="1"/>
  <c r="B21" i="9" s="1"/>
  <c r="B25" i="9" s="1"/>
  <c r="B30" i="9" s="1"/>
  <c r="B20" i="9"/>
  <c r="B14" i="9"/>
  <c r="B12" i="9"/>
  <c r="B11" i="9"/>
  <c r="B10" i="9"/>
  <c r="B9" i="9"/>
  <c r="B8" i="9"/>
  <c r="B6" i="9"/>
  <c r="C7" i="9"/>
  <c r="D7" i="9"/>
  <c r="D6" i="9"/>
  <c r="B7" i="9"/>
  <c r="B39" i="14"/>
  <c r="B56" i="14"/>
  <c r="B60" i="14" s="1"/>
  <c r="B67" i="14" s="1"/>
  <c r="B47" i="14"/>
  <c r="B47" i="12"/>
  <c r="B39" i="12"/>
  <c r="B56" i="12"/>
  <c r="B60" i="12" s="1"/>
  <c r="B67" i="12" s="1"/>
  <c r="D47" i="9"/>
  <c r="B47" i="9"/>
  <c r="B56" i="9" s="1"/>
  <c r="B60" i="9" s="1"/>
  <c r="D47" i="14"/>
  <c r="D39" i="14"/>
  <c r="D56" i="14"/>
  <c r="D60" i="14" s="1"/>
  <c r="C47" i="14"/>
  <c r="C56" i="14" s="1"/>
  <c r="C60" i="14" s="1"/>
  <c r="C39" i="14"/>
  <c r="D47" i="13"/>
  <c r="D56" i="13" s="1"/>
  <c r="D60" i="13" s="1"/>
  <c r="D39" i="13"/>
  <c r="C47" i="13"/>
  <c r="C39" i="13"/>
  <c r="C56" i="13"/>
  <c r="B47" i="13"/>
  <c r="B39" i="13"/>
  <c r="B56" i="13"/>
  <c r="B60" i="13" s="1"/>
  <c r="B67" i="13" s="1"/>
  <c r="D47" i="12"/>
  <c r="D39" i="12"/>
  <c r="D56" i="12" s="1"/>
  <c r="D60" i="12" s="1"/>
  <c r="C47" i="12"/>
  <c r="C39" i="12"/>
  <c r="C56" i="12"/>
  <c r="C60" i="12" s="1"/>
  <c r="D47" i="11"/>
  <c r="D56" i="11" s="1"/>
  <c r="D60" i="11" s="1"/>
  <c r="D39" i="11"/>
  <c r="C47" i="11"/>
  <c r="C56" i="11" s="1"/>
  <c r="C60" i="11" s="1"/>
  <c r="C39" i="11"/>
  <c r="B47" i="11"/>
  <c r="B39" i="11"/>
  <c r="B56" i="11"/>
  <c r="B60" i="11" s="1"/>
  <c r="B67" i="11" s="1"/>
  <c r="D13" i="9"/>
  <c r="C24" i="9"/>
  <c r="C28" i="9"/>
  <c r="D13" i="14"/>
  <c r="D6" i="14"/>
  <c r="D21" i="14"/>
  <c r="D25" i="14" s="1"/>
  <c r="D30" i="14" s="1"/>
  <c r="D24" i="14"/>
  <c r="D28" i="14"/>
  <c r="C13" i="14"/>
  <c r="C21" i="14"/>
  <c r="C25" i="14" s="1"/>
  <c r="C30" i="14" s="1"/>
  <c r="C6" i="14"/>
  <c r="C24" i="14"/>
  <c r="C28" i="14"/>
  <c r="B13" i="14"/>
  <c r="B21" i="14" s="1"/>
  <c r="B25" i="14" s="1"/>
  <c r="B30" i="14" s="1"/>
  <c r="B6" i="14"/>
  <c r="B24" i="14"/>
  <c r="B28" i="14"/>
  <c r="D13" i="13"/>
  <c r="D21" i="13" s="1"/>
  <c r="D25" i="13" s="1"/>
  <c r="D30" i="13" s="1"/>
  <c r="D6" i="13"/>
  <c r="D24" i="13"/>
  <c r="D28" i="13"/>
  <c r="C13" i="13"/>
  <c r="C21" i="13"/>
  <c r="C25" i="13"/>
  <c r="C30" i="13" s="1"/>
  <c r="C6" i="13"/>
  <c r="C24" i="13"/>
  <c r="C28" i="13"/>
  <c r="B13" i="13"/>
  <c r="B21" i="13"/>
  <c r="B25" i="13"/>
  <c r="B30" i="13"/>
  <c r="B6" i="13"/>
  <c r="B24" i="13"/>
  <c r="B28" i="13"/>
  <c r="D24" i="12"/>
  <c r="D28" i="12"/>
  <c r="C24" i="12"/>
  <c r="C28" i="12"/>
  <c r="B24" i="12"/>
  <c r="B28" i="12"/>
  <c r="D13" i="11"/>
  <c r="D21" i="11" s="1"/>
  <c r="D25" i="11" s="1"/>
  <c r="D30" i="11" s="1"/>
  <c r="D6" i="11"/>
  <c r="D24" i="11"/>
  <c r="D28" i="11"/>
  <c r="C13" i="11"/>
  <c r="C24" i="11"/>
  <c r="C28" i="11"/>
  <c r="B13" i="11"/>
  <c r="B21" i="11" s="1"/>
  <c r="B25" i="11" s="1"/>
  <c r="B30" i="11" s="1"/>
  <c r="B6" i="11"/>
  <c r="B24" i="11"/>
  <c r="B28" i="11"/>
  <c r="D39" i="10"/>
  <c r="D47" i="10"/>
  <c r="D56" i="10"/>
  <c r="D60" i="10" s="1"/>
  <c r="C47" i="10"/>
  <c r="C56" i="10" s="1"/>
  <c r="C60" i="10" s="1"/>
  <c r="C39" i="10"/>
  <c r="B39" i="10"/>
  <c r="B47" i="10"/>
  <c r="B56" i="10"/>
  <c r="B60" i="10"/>
  <c r="D6" i="10"/>
  <c r="D13" i="10"/>
  <c r="D21" i="10" s="1"/>
  <c r="D25" i="10" s="1"/>
  <c r="D30" i="10" s="1"/>
  <c r="C6" i="10"/>
  <c r="C13" i="10"/>
  <c r="C21" i="10"/>
  <c r="C25" i="10" s="1"/>
  <c r="C30" i="10" s="1"/>
  <c r="C28" i="10"/>
  <c r="D28" i="10"/>
  <c r="C24" i="10"/>
  <c r="D24" i="10"/>
  <c r="B28" i="10"/>
  <c r="B6" i="10"/>
  <c r="B13" i="10"/>
  <c r="B21" i="10" s="1"/>
  <c r="B25" i="10" s="1"/>
  <c r="B30" i="10" s="1"/>
  <c r="B24" i="10"/>
  <c r="C60" i="13"/>
  <c r="D58" i="9"/>
  <c r="C58" i="9"/>
  <c r="D21" i="9"/>
  <c r="B58" i="9"/>
  <c r="D56" i="9" l="1"/>
  <c r="D60" i="9" s="1"/>
  <c r="D25" i="9"/>
  <c r="D30" i="9" s="1"/>
</calcChain>
</file>

<file path=xl/sharedStrings.xml><?xml version="1.0" encoding="utf-8"?>
<sst xmlns="http://schemas.openxmlformats.org/spreadsheetml/2006/main" count="364" uniqueCount="63">
  <si>
    <t>Betrieblicher Aufwand</t>
  </si>
  <si>
    <t>30 Personalaufwand</t>
  </si>
  <si>
    <t>31 Sach- und übriger Betriebsaufwand</t>
  </si>
  <si>
    <t>33 Abschreibungen Verwaltungsvermögen</t>
  </si>
  <si>
    <t>36 Transferaufwand</t>
  </si>
  <si>
    <t>Betrieblicher Ertrag</t>
  </si>
  <si>
    <t>40 Fiskalertrag</t>
  </si>
  <si>
    <t>41 Regalien und Konzessionen</t>
  </si>
  <si>
    <t>42 Entgelte</t>
  </si>
  <si>
    <t>43 Verschiedene Erträge</t>
  </si>
  <si>
    <t>46 Transferertrag</t>
  </si>
  <si>
    <t>Ergebnis aus betrieblicher Tätigkeit</t>
  </si>
  <si>
    <t>34 Finanzaufwand</t>
  </si>
  <si>
    <t>44 Finanzertrag</t>
  </si>
  <si>
    <t>Ergebnis aus Finanzierung</t>
  </si>
  <si>
    <t>Operatives Ergebnis</t>
  </si>
  <si>
    <t>38 Ausserordentlicher Aufwand</t>
  </si>
  <si>
    <t>48 Ausserordentlicher Ertrag</t>
  </si>
  <si>
    <t>Ausserordentliches Ergebnis</t>
  </si>
  <si>
    <t>Gesamtergebnis Erfolgsrechnung</t>
  </si>
  <si>
    <t>Investitionsausgaben</t>
  </si>
  <si>
    <t>50 Sachanlagen</t>
  </si>
  <si>
    <t>58 Ausserordentliche Investitionen</t>
  </si>
  <si>
    <t>Investitionseinnahmen</t>
  </si>
  <si>
    <t>64 Rückzahlung von Darlehen</t>
  </si>
  <si>
    <t>68 Ausserordentliche Investitionseinnahmen</t>
  </si>
  <si>
    <t>Einwohnergemeinde</t>
  </si>
  <si>
    <t>(+ = Ertragsüberschuss / - = Aufwandüberschuss)</t>
  </si>
  <si>
    <t>Selbstfinanzierung</t>
  </si>
  <si>
    <t>Erfolgsrechnung</t>
  </si>
  <si>
    <t>FINANZIERUNGSAUSWEIS</t>
  </si>
  <si>
    <t>Investitionsrechnung</t>
  </si>
  <si>
    <t>BILANZ</t>
  </si>
  <si>
    <t>Finanzierungsergebnis</t>
  </si>
  <si>
    <t>Ergebnis Investitionsrechnung</t>
  </si>
  <si>
    <t>Wasserwerk</t>
  </si>
  <si>
    <t>Abwasserbeseitigung</t>
  </si>
  <si>
    <t>Abfallwirtschaft</t>
  </si>
  <si>
    <t>Elektrizitätswerk - Elektrizitätsnetz</t>
  </si>
  <si>
    <r>
      <t xml:space="preserve">51 </t>
    </r>
    <r>
      <rPr>
        <sz val="10"/>
        <rFont val="Arial"/>
        <family val="2"/>
      </rPr>
      <t>Investitionen auf Rechnung Dritter</t>
    </r>
  </si>
  <si>
    <r>
      <t xml:space="preserve">52 </t>
    </r>
    <r>
      <rPr>
        <sz val="10"/>
        <rFont val="Arial"/>
        <family val="2"/>
      </rPr>
      <t>Immaterielle Anlagen</t>
    </r>
  </si>
  <si>
    <r>
      <t xml:space="preserve">54 </t>
    </r>
    <r>
      <rPr>
        <sz val="10"/>
        <rFont val="Arial"/>
        <family val="2"/>
      </rPr>
      <t>Darlehen</t>
    </r>
  </si>
  <si>
    <r>
      <t xml:space="preserve">55 </t>
    </r>
    <r>
      <rPr>
        <sz val="10"/>
        <rFont val="Arial"/>
        <family val="2"/>
      </rPr>
      <t>Beteiligungen, Grundkapitalien</t>
    </r>
  </si>
  <si>
    <r>
      <t xml:space="preserve">56 </t>
    </r>
    <r>
      <rPr>
        <sz val="10"/>
        <rFont val="Arial"/>
        <family val="2"/>
      </rPr>
      <t>Investitionsbeiträge</t>
    </r>
  </si>
  <si>
    <t>60 Abgang von Sachanlagen</t>
  </si>
  <si>
    <t>61 Rückerstattungen Investitionen auf Rechnung Dritter</t>
  </si>
  <si>
    <t>62 Abgang von immateriellen Anlagen</t>
  </si>
  <si>
    <t>63 Investitionsbeiträge</t>
  </si>
  <si>
    <t>65 Abgang von Beteiligungen, Grundkapitalien</t>
  </si>
  <si>
    <t>66 Rückzahlung von Investitionsbeiträgen</t>
  </si>
  <si>
    <t>Einwohnergemeinde ohne Spezialfinanzierungen</t>
  </si>
  <si>
    <t>( + = Finanzierungsüberschuss / - = Finanzierungsfehlbetrag)</t>
  </si>
  <si>
    <t>35 Einlagen in Fonds und Spezialfinanzierungen</t>
  </si>
  <si>
    <r>
      <t>37</t>
    </r>
    <r>
      <rPr>
        <sz val="7"/>
        <rFont val="Times New Roman"/>
        <family val="1"/>
      </rPr>
      <t>  </t>
    </r>
    <r>
      <rPr>
        <sz val="10"/>
        <rFont val="Arial"/>
        <family val="2"/>
      </rPr>
      <t>Durchlaufende Beiträge</t>
    </r>
  </si>
  <si>
    <t>45 Entnahmen aus Fonds und Spezialfinanzierungen</t>
  </si>
  <si>
    <r>
      <t>47</t>
    </r>
    <r>
      <rPr>
        <sz val="7"/>
        <rFont val="Times New Roman"/>
        <family val="1"/>
      </rPr>
      <t>  </t>
    </r>
    <r>
      <rPr>
        <sz val="10"/>
        <rFont val="Arial"/>
        <family val="2"/>
      </rPr>
      <t>Durchlaufende Beiträge</t>
    </r>
  </si>
  <si>
    <t>(+ = Nettoschuld / - = Nettovermögen)</t>
  </si>
  <si>
    <t>GESTUFTER ERFOLGSAUSWEIS</t>
  </si>
  <si>
    <t>Budget 20_5</t>
  </si>
  <si>
    <t>Budget 20_4</t>
  </si>
  <si>
    <t>Rechnung 20_3</t>
  </si>
  <si>
    <t>Nettoschuld / Nettovermögen mutmasslich per 01.01.</t>
  </si>
  <si>
    <t>Nettoschuld / Nettovermögen mutmasslich per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</si>
</sst>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14" fontId="3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quotePrefix="1" applyFont="1"/>
    <xf numFmtId="0" fontId="10" fillId="0" borderId="0" xfId="0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1" fillId="0" borderId="1" xfId="1" applyNumberForma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5" xfId="0" applyFont="1" applyBorder="1"/>
    <xf numFmtId="164" fontId="4" fillId="0" borderId="6" xfId="1" applyNumberFormat="1" applyFont="1" applyBorder="1" applyAlignment="1">
      <alignment horizontal="right"/>
    </xf>
    <xf numFmtId="0" fontId="0" fillId="0" borderId="5" xfId="0" applyBorder="1"/>
    <xf numFmtId="164" fontId="1" fillId="0" borderId="6" xfId="1" applyNumberFormat="1" applyBorder="1" applyAlignment="1">
      <alignment horizontal="right"/>
    </xf>
    <xf numFmtId="0" fontId="0" fillId="0" borderId="0" xfId="0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0" applyFont="1" applyAlignment="1">
      <alignment horizontal="center"/>
    </xf>
    <xf numFmtId="4" fontId="4" fillId="0" borderId="1" xfId="1" applyNumberFormat="1" applyFont="1" applyBorder="1" applyAlignment="1">
      <alignment horizontal="right"/>
    </xf>
    <xf numFmtId="4" fontId="1" fillId="0" borderId="1" xfId="1" applyNumberFormat="1" applyBorder="1" applyAlignment="1">
      <alignment horizontal="right"/>
    </xf>
    <xf numFmtId="4" fontId="1" fillId="0" borderId="6" xfId="1" applyNumberForma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5" xfId="0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0" fontId="0" fillId="2" borderId="5" xfId="0" applyFill="1" applyBorder="1"/>
    <xf numFmtId="164" fontId="3" fillId="2" borderId="1" xfId="1" applyNumberFormat="1" applyFont="1" applyFill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2" borderId="6" xfId="1" applyNumberFormat="1" applyFill="1" applyBorder="1" applyAlignment="1">
      <alignment horizontal="right"/>
    </xf>
    <xf numFmtId="0" fontId="2" fillId="2" borderId="8" xfId="0" applyFont="1" applyFill="1" applyBorder="1"/>
    <xf numFmtId="164" fontId="2" fillId="2" borderId="9" xfId="1" applyNumberFormat="1" applyFont="1" applyFill="1" applyBorder="1" applyAlignment="1">
      <alignment horizontal="right"/>
    </xf>
    <xf numFmtId="164" fontId="2" fillId="2" borderId="10" xfId="1" applyNumberFormat="1" applyFont="1" applyFill="1" applyBorder="1" applyAlignment="1">
      <alignment horizontal="right"/>
    </xf>
    <xf numFmtId="0" fontId="2" fillId="2" borderId="20" xfId="0" applyFont="1" applyFill="1" applyBorder="1"/>
    <xf numFmtId="164" fontId="2" fillId="2" borderId="0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0" fontId="2" fillId="2" borderId="11" xfId="0" applyFont="1" applyFill="1" applyBorder="1"/>
    <xf numFmtId="164" fontId="2" fillId="2" borderId="13" xfId="1" applyNumberFormat="1" applyFont="1" applyFill="1" applyBorder="1" applyAlignment="1">
      <alignment horizontal="right"/>
    </xf>
    <xf numFmtId="164" fontId="2" fillId="2" borderId="19" xfId="1" applyNumberFormat="1" applyFont="1" applyFill="1" applyBorder="1" applyAlignment="1">
      <alignment horizontal="right"/>
    </xf>
    <xf numFmtId="0" fontId="4" fillId="2" borderId="12" xfId="0" applyFont="1" applyFill="1" applyBorder="1"/>
    <xf numFmtId="164" fontId="2" fillId="2" borderId="14" xfId="1" applyNumberFormat="1" applyFont="1" applyFill="1" applyBorder="1" applyAlignment="1">
      <alignment horizontal="right"/>
    </xf>
    <xf numFmtId="164" fontId="2" fillId="2" borderId="15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4" fontId="2" fillId="2" borderId="6" xfId="1" applyNumberFormat="1" applyFont="1" applyFill="1" applyBorder="1" applyAlignment="1">
      <alignment horizontal="right"/>
    </xf>
    <xf numFmtId="0" fontId="0" fillId="2" borderId="7" xfId="0" applyFill="1" applyBorder="1"/>
    <xf numFmtId="4" fontId="1" fillId="2" borderId="16" xfId="1" applyNumberFormat="1" applyFill="1" applyBorder="1" applyAlignment="1">
      <alignment horizontal="right"/>
    </xf>
    <xf numFmtId="4" fontId="1" fillId="2" borderId="17" xfId="1" applyNumberFormat="1" applyFill="1" applyBorder="1" applyAlignment="1">
      <alignment horizontal="right"/>
    </xf>
    <xf numFmtId="4" fontId="2" fillId="2" borderId="9" xfId="1" applyNumberFormat="1" applyFont="1" applyFill="1" applyBorder="1" applyAlignment="1">
      <alignment horizontal="right"/>
    </xf>
    <xf numFmtId="4" fontId="2" fillId="2" borderId="10" xfId="1" applyNumberFormat="1" applyFont="1" applyFill="1" applyBorder="1" applyAlignment="1">
      <alignment horizontal="right"/>
    </xf>
    <xf numFmtId="0" fontId="0" fillId="2" borderId="20" xfId="0" applyFill="1" applyBorder="1"/>
    <xf numFmtId="4" fontId="1" fillId="2" borderId="0" xfId="1" applyNumberFormat="1" applyFill="1" applyBorder="1" applyAlignment="1">
      <alignment horizontal="right"/>
    </xf>
    <xf numFmtId="4" fontId="1" fillId="2" borderId="18" xfId="1" applyNumberFormat="1" applyFill="1" applyBorder="1" applyAlignment="1">
      <alignment horizontal="right"/>
    </xf>
    <xf numFmtId="4" fontId="2" fillId="2" borderId="13" xfId="1" applyNumberFormat="1" applyFont="1" applyFill="1" applyBorder="1" applyAlignment="1">
      <alignment horizontal="right"/>
    </xf>
    <xf numFmtId="4" fontId="2" fillId="2" borderId="19" xfId="1" applyNumberFormat="1" applyFont="1" applyFill="1" applyBorder="1" applyAlignment="1">
      <alignment horizontal="right"/>
    </xf>
    <xf numFmtId="4" fontId="2" fillId="2" borderId="14" xfId="1" applyNumberFormat="1" applyFont="1" applyFill="1" applyBorder="1" applyAlignment="1">
      <alignment horizontal="right"/>
    </xf>
    <xf numFmtId="4" fontId="2" fillId="2" borderId="15" xfId="1" applyNumberFormat="1" applyFont="1" applyFill="1" applyBorder="1" applyAlignment="1">
      <alignment horizontal="right"/>
    </xf>
    <xf numFmtId="0" fontId="2" fillId="2" borderId="2" xfId="0" applyFont="1" applyFill="1" applyBorder="1"/>
    <xf numFmtId="4" fontId="2" fillId="2" borderId="4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0" fillId="2" borderId="10" xfId="0" applyFill="1" applyBorder="1" applyAlignment="1">
      <alignment horizontal="right"/>
    </xf>
    <xf numFmtId="0" fontId="0" fillId="2" borderId="0" xfId="0" applyFill="1"/>
    <xf numFmtId="164" fontId="1" fillId="2" borderId="0" xfId="1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0" fillId="2" borderId="10" xfId="0" applyNumberFormat="1" applyFill="1" applyBorder="1" applyAlignment="1">
      <alignment horizontal="right"/>
    </xf>
    <xf numFmtId="164" fontId="1" fillId="2" borderId="0" xfId="1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5" xfId="0" applyFont="1" applyFill="1" applyBorder="1"/>
    <xf numFmtId="4" fontId="4" fillId="2" borderId="1" xfId="1" applyNumberFormat="1" applyFont="1" applyFill="1" applyBorder="1" applyAlignment="1">
      <alignment horizontal="right"/>
    </xf>
    <xf numFmtId="4" fontId="4" fillId="2" borderId="6" xfId="1" applyNumberFormat="1" applyFont="1" applyFill="1" applyBorder="1" applyAlignment="1">
      <alignment horizontal="right"/>
    </xf>
    <xf numFmtId="4" fontId="1" fillId="2" borderId="1" xfId="1" applyNumberFormat="1" applyFill="1" applyBorder="1" applyAlignment="1">
      <alignment horizontal="right"/>
    </xf>
    <xf numFmtId="4" fontId="1" fillId="2" borderId="6" xfId="1" applyNumberForma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Normal="100" workbookViewId="0">
      <selection activeCell="D39" sqref="D39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  <col min="7" max="7" width="12" bestFit="1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50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13726102.809999999</v>
      </c>
      <c r="C6" s="14">
        <f>SUM(C7:C12)</f>
        <v>14347350</v>
      </c>
      <c r="D6" s="21">
        <f>SUM(D7:D12)</f>
        <v>15396500.42</v>
      </c>
      <c r="G6" s="9"/>
    </row>
    <row r="7" spans="1:7" ht="14.15" customHeight="1" x14ac:dyDescent="0.25">
      <c r="A7" s="22" t="s">
        <v>1</v>
      </c>
      <c r="B7" s="15">
        <v>3567764.13</v>
      </c>
      <c r="C7" s="16">
        <v>3612650</v>
      </c>
      <c r="D7" s="23">
        <v>3856623</v>
      </c>
      <c r="E7" s="8"/>
    </row>
    <row r="8" spans="1:7" ht="14.15" customHeight="1" x14ac:dyDescent="0.25">
      <c r="A8" s="22" t="s">
        <v>2</v>
      </c>
      <c r="B8" s="15">
        <v>2134189.7599999998</v>
      </c>
      <c r="C8" s="16">
        <v>2221150</v>
      </c>
      <c r="D8" s="23">
        <v>2650600.2000000002</v>
      </c>
      <c r="E8" s="8"/>
    </row>
    <row r="9" spans="1:7" ht="14.15" customHeight="1" x14ac:dyDescent="0.25">
      <c r="A9" s="22" t="s">
        <v>3</v>
      </c>
      <c r="B9" s="15">
        <v>857386.2</v>
      </c>
      <c r="C9" s="16">
        <v>816200</v>
      </c>
      <c r="D9" s="23">
        <v>700326.51</v>
      </c>
      <c r="E9" s="8"/>
    </row>
    <row r="10" spans="1:7" ht="14.15" customHeight="1" x14ac:dyDescent="0.25">
      <c r="A10" s="22" t="s">
        <v>52</v>
      </c>
      <c r="B10" s="15">
        <v>23700</v>
      </c>
      <c r="C10" s="16">
        <v>30000</v>
      </c>
      <c r="D10" s="23">
        <v>0</v>
      </c>
      <c r="E10" s="8"/>
    </row>
    <row r="11" spans="1:7" ht="14.15" customHeight="1" x14ac:dyDescent="0.25">
      <c r="A11" s="22" t="s">
        <v>4</v>
      </c>
      <c r="B11" s="15">
        <v>7143062.7199999997</v>
      </c>
      <c r="C11" s="16">
        <v>7667350</v>
      </c>
      <c r="D11" s="23">
        <v>8188950.71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14613191.83</v>
      </c>
      <c r="C13" s="14">
        <f>SUM(C14:C20)</f>
        <v>14461200</v>
      </c>
      <c r="D13" s="21">
        <f>SUM(D14:D20)</f>
        <v>14859930.360000001</v>
      </c>
      <c r="G13" s="9"/>
    </row>
    <row r="14" spans="1:7" ht="14.15" customHeight="1" x14ac:dyDescent="0.25">
      <c r="A14" s="22" t="s">
        <v>6</v>
      </c>
      <c r="B14" s="15">
        <v>12842287.25</v>
      </c>
      <c r="C14" s="16">
        <v>12705000</v>
      </c>
      <c r="D14" s="23">
        <v>12957150.25</v>
      </c>
      <c r="E14" s="8"/>
    </row>
    <row r="15" spans="1:7" ht="14.15" customHeight="1" x14ac:dyDescent="0.25">
      <c r="A15" s="22" t="s">
        <v>7</v>
      </c>
      <c r="B15" s="15">
        <v>1000</v>
      </c>
      <c r="C15" s="16">
        <v>1500</v>
      </c>
      <c r="D15" s="23">
        <v>1000</v>
      </c>
      <c r="E15" s="8"/>
    </row>
    <row r="16" spans="1:7" ht="14.15" customHeight="1" x14ac:dyDescent="0.25">
      <c r="A16" s="22" t="s">
        <v>8</v>
      </c>
      <c r="B16" s="15">
        <v>1142907.27</v>
      </c>
      <c r="C16" s="16">
        <v>1114200</v>
      </c>
      <c r="D16" s="23">
        <v>1200700.56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>
        <v>47349.55</v>
      </c>
      <c r="C18" s="16">
        <v>44100</v>
      </c>
      <c r="D18" s="23">
        <v>48500.55</v>
      </c>
      <c r="E18" s="8"/>
    </row>
    <row r="19" spans="1:7" ht="14.15" customHeight="1" x14ac:dyDescent="0.25">
      <c r="A19" s="22" t="s">
        <v>10</v>
      </c>
      <c r="B19" s="15">
        <v>579647.76</v>
      </c>
      <c r="C19" s="16">
        <v>596400</v>
      </c>
      <c r="D19" s="23">
        <v>652579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5" x14ac:dyDescent="0.35">
      <c r="A21" s="35" t="s">
        <v>11</v>
      </c>
      <c r="B21" s="36">
        <f>SUM(B13-B6)</f>
        <v>887089.02000000142</v>
      </c>
      <c r="C21" s="36">
        <f>SUM(C13-C6)</f>
        <v>113850</v>
      </c>
      <c r="D21" s="37">
        <f>SUM(D13-D6)</f>
        <v>-536570.05999999866</v>
      </c>
    </row>
    <row r="22" spans="1:7" ht="14.15" customHeight="1" x14ac:dyDescent="0.25">
      <c r="A22" s="38" t="s">
        <v>12</v>
      </c>
      <c r="B22" s="39">
        <v>104229.39</v>
      </c>
      <c r="C22" s="40">
        <v>193000</v>
      </c>
      <c r="D22" s="41">
        <v>101330.25</v>
      </c>
      <c r="E22" s="8"/>
    </row>
    <row r="23" spans="1:7" ht="14.15" customHeight="1" x14ac:dyDescent="0.25">
      <c r="A23" s="38" t="s">
        <v>13</v>
      </c>
      <c r="B23" s="39">
        <v>114520.61</v>
      </c>
      <c r="C23" s="40">
        <v>119200</v>
      </c>
      <c r="D23" s="41">
        <v>115523.73</v>
      </c>
      <c r="E23" s="8"/>
    </row>
    <row r="24" spans="1:7" s="7" customFormat="1" ht="15.5" x14ac:dyDescent="0.35">
      <c r="A24" s="35" t="s">
        <v>14</v>
      </c>
      <c r="B24" s="36">
        <f>SUM(B23-B22)</f>
        <v>10291.220000000001</v>
      </c>
      <c r="C24" s="36">
        <f>SUM(C23-C22)</f>
        <v>-73800</v>
      </c>
      <c r="D24" s="37">
        <f>SUM(D23-D22)</f>
        <v>14193.479999999996</v>
      </c>
      <c r="G24" s="9"/>
    </row>
    <row r="25" spans="1:7" s="7" customFormat="1" ht="15.5" x14ac:dyDescent="0.35">
      <c r="A25" s="35" t="s">
        <v>15</v>
      </c>
      <c r="B25" s="36">
        <f>SUM(B21+B24)</f>
        <v>897380.24000000139</v>
      </c>
      <c r="C25" s="36">
        <f>SUM(C21+C24)</f>
        <v>40050</v>
      </c>
      <c r="D25" s="37">
        <f>SUM(D21+D24)</f>
        <v>-522376.57999999868</v>
      </c>
      <c r="G25" s="9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ht="14.15" customHeight="1" x14ac:dyDescent="0.25">
      <c r="A27" s="38" t="s">
        <v>17</v>
      </c>
      <c r="B27" s="39">
        <v>450000</v>
      </c>
      <c r="C27" s="40">
        <v>450000</v>
      </c>
      <c r="D27" s="41">
        <v>450000</v>
      </c>
      <c r="E27" s="8"/>
    </row>
    <row r="28" spans="1:7" s="7" customFormat="1" ht="15.5" x14ac:dyDescent="0.35">
      <c r="A28" s="42" t="s">
        <v>18</v>
      </c>
      <c r="B28" s="43">
        <f>SUM(B27-B26)</f>
        <v>450000</v>
      </c>
      <c r="C28" s="43">
        <f>SUM(C27-C26)</f>
        <v>450000</v>
      </c>
      <c r="D28" s="44">
        <f>SUM(D27-D26)</f>
        <v>450000</v>
      </c>
      <c r="G28" s="9"/>
    </row>
    <row r="29" spans="1:7" s="7" customFormat="1" ht="14.15" customHeight="1" x14ac:dyDescent="0.35">
      <c r="A29" s="45"/>
      <c r="B29" s="46"/>
      <c r="C29" s="46"/>
      <c r="D29" s="47"/>
    </row>
    <row r="30" spans="1:7" ht="15.5" x14ac:dyDescent="0.35">
      <c r="A30" s="48" t="s">
        <v>19</v>
      </c>
      <c r="B30" s="49">
        <f>SUM(B25+B28)</f>
        <v>1347380.2400000014</v>
      </c>
      <c r="C30" s="49">
        <f>SUM(C25+C28)</f>
        <v>490050</v>
      </c>
      <c r="D30" s="50">
        <f>SUM(D25+D28)</f>
        <v>-72376.579999998678</v>
      </c>
    </row>
    <row r="31" spans="1:7" ht="12.75" customHeight="1" x14ac:dyDescent="0.35">
      <c r="A31" s="51" t="s">
        <v>27</v>
      </c>
      <c r="B31" s="52"/>
      <c r="C31" s="52"/>
      <c r="D31" s="53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50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639173.30000000005</v>
      </c>
      <c r="C39" s="27">
        <f>SUM(C40:C46)</f>
        <v>852500</v>
      </c>
      <c r="D39" s="30">
        <f>SUM(D40:D46)</f>
        <v>1681716.25</v>
      </c>
    </row>
    <row r="40" spans="1:4" x14ac:dyDescent="0.25">
      <c r="A40" s="22" t="s">
        <v>21</v>
      </c>
      <c r="B40" s="28">
        <v>425201.8</v>
      </c>
      <c r="C40" s="28">
        <v>336000</v>
      </c>
      <c r="D40" s="29">
        <v>1181600.25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>
        <v>59350.95</v>
      </c>
      <c r="C42" s="28">
        <v>29000</v>
      </c>
      <c r="D42" s="29">
        <v>500116</v>
      </c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>
        <v>154620.54999999999</v>
      </c>
      <c r="C45" s="28">
        <v>487500</v>
      </c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0</v>
      </c>
      <c r="C47" s="27">
        <f>SUM(C48:C55)</f>
        <v>0</v>
      </c>
      <c r="D47" s="30">
        <f>SUM(D48:D55)</f>
        <v>45300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/>
      <c r="C51" s="28"/>
      <c r="D51" s="29">
        <v>45300</v>
      </c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-639173.30000000005</v>
      </c>
      <c r="C56" s="54">
        <f>SUM(C47-C39)</f>
        <v>-852500</v>
      </c>
      <c r="D56" s="55">
        <f>SUM(D47-D39)</f>
        <v>-1636416.25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1766766.44</v>
      </c>
      <c r="C58" s="59">
        <v>869250</v>
      </c>
      <c r="D58" s="60">
        <v>190949.93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1127593.1399999999</v>
      </c>
      <c r="C60" s="64">
        <f>SUM(C56+C58)</f>
        <v>16750</v>
      </c>
      <c r="D60" s="65">
        <f>SUM(D56+D58)</f>
        <v>-1445466.32</v>
      </c>
      <c r="E60" s="13"/>
    </row>
    <row r="61" spans="1:5" ht="12.75" customHeight="1" x14ac:dyDescent="0.35">
      <c r="A61" s="51" t="s">
        <v>51</v>
      </c>
      <c r="B61" s="66"/>
      <c r="C61" s="66"/>
      <c r="D61" s="67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93" spans="1:1" x14ac:dyDescent="0.25">
      <c r="A93" s="3"/>
    </row>
    <row r="94" spans="1:1" x14ac:dyDescent="0.25">
      <c r="A94" s="4"/>
    </row>
    <row r="95" spans="1:1" x14ac:dyDescent="0.25">
      <c r="A95" s="2"/>
    </row>
    <row r="96" spans="1:1" x14ac:dyDescent="0.25">
      <c r="A96" s="5"/>
    </row>
    <row r="97" spans="1:1" x14ac:dyDescent="0.25">
      <c r="A97" s="6"/>
    </row>
    <row r="98" spans="1:1" x14ac:dyDescent="0.25">
      <c r="A98" s="6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zoomScaleNormal="100" workbookViewId="0">
      <selection activeCell="A71" sqref="A71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35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326195.59999999998</v>
      </c>
      <c r="C6" s="14">
        <f>SUM(C7:C12)</f>
        <v>381100</v>
      </c>
      <c r="D6" s="21">
        <f>SUM(D7:D12)</f>
        <v>382246.92</v>
      </c>
      <c r="G6" s="9"/>
    </row>
    <row r="7" spans="1:7" ht="14.15" customHeight="1" x14ac:dyDescent="0.25">
      <c r="A7" s="22" t="s">
        <v>1</v>
      </c>
      <c r="B7" s="15">
        <v>56403.05</v>
      </c>
      <c r="C7" s="16">
        <v>63800</v>
      </c>
      <c r="D7" s="23">
        <v>60681.25</v>
      </c>
      <c r="E7" s="8"/>
    </row>
    <row r="8" spans="1:7" ht="14.15" customHeight="1" x14ac:dyDescent="0.25">
      <c r="A8" s="22" t="s">
        <v>2</v>
      </c>
      <c r="B8" s="15">
        <v>161350.25</v>
      </c>
      <c r="C8" s="16">
        <v>228300</v>
      </c>
      <c r="D8" s="23">
        <v>184200</v>
      </c>
      <c r="E8" s="8"/>
    </row>
    <row r="9" spans="1:7" ht="14.15" customHeight="1" x14ac:dyDescent="0.25">
      <c r="A9" s="22" t="s">
        <v>3</v>
      </c>
      <c r="B9" s="15">
        <v>93942.3</v>
      </c>
      <c r="C9" s="16">
        <v>70000</v>
      </c>
      <c r="D9" s="23">
        <v>109000.67</v>
      </c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>
        <v>14500</v>
      </c>
      <c r="C11" s="16">
        <v>19000</v>
      </c>
      <c r="D11" s="23">
        <v>28365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273021.51</v>
      </c>
      <c r="C13" s="14">
        <f>SUM(C14:C20)</f>
        <v>329500</v>
      </c>
      <c r="D13" s="21">
        <f>SUM(D14:D20)</f>
        <v>377401.06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256021.51</v>
      </c>
      <c r="C16" s="16">
        <v>261000</v>
      </c>
      <c r="D16" s="23">
        <v>352000.63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>
        <v>42000</v>
      </c>
      <c r="D18" s="23">
        <v>0</v>
      </c>
      <c r="E18" s="8"/>
    </row>
    <row r="19" spans="1:7" ht="14.15" customHeight="1" x14ac:dyDescent="0.25">
      <c r="A19" s="22" t="s">
        <v>10</v>
      </c>
      <c r="B19" s="15">
        <v>17000</v>
      </c>
      <c r="C19" s="16">
        <v>26500</v>
      </c>
      <c r="D19" s="23">
        <v>25400.43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-53174.089999999967</v>
      </c>
      <c r="C21" s="36">
        <f>SUM(C13-C6)</f>
        <v>-51600</v>
      </c>
      <c r="D21" s="37">
        <f>SUM(D13-D6)</f>
        <v>-4845.859999999986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-53174.089999999967</v>
      </c>
      <c r="C25" s="36">
        <f>SUM(C21+C24)</f>
        <v>-51600</v>
      </c>
      <c r="D25" s="37">
        <f>SUM(D21+D24)</f>
        <v>-4845.859999999986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75000</v>
      </c>
      <c r="C27" s="40">
        <v>75000</v>
      </c>
      <c r="D27" s="41">
        <v>75000</v>
      </c>
      <c r="G27" s="9"/>
    </row>
    <row r="28" spans="1:7" s="7" customFormat="1" ht="15.75" customHeight="1" x14ac:dyDescent="0.35">
      <c r="A28" s="42" t="s">
        <v>18</v>
      </c>
      <c r="B28" s="43">
        <f>SUM(B27-B26)</f>
        <v>75000</v>
      </c>
      <c r="C28" s="43">
        <f>SUM(C27-C26)</f>
        <v>75000</v>
      </c>
      <c r="D28" s="44">
        <f>SUM(D27-D26)</f>
        <v>75000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21825.910000000033</v>
      </c>
      <c r="C30" s="49">
        <f>SUM(C25+C28)</f>
        <v>23400</v>
      </c>
      <c r="D30" s="50">
        <f>SUM(D25+D28)</f>
        <v>70154.140000000014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35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95744.25</v>
      </c>
      <c r="C39" s="27">
        <f>SUM(C40:C46)</f>
        <v>64000</v>
      </c>
      <c r="D39" s="30">
        <f>SUM(D40:D46)</f>
        <v>119000</v>
      </c>
    </row>
    <row r="40" spans="1:4" x14ac:dyDescent="0.25">
      <c r="A40" s="22" t="s">
        <v>21</v>
      </c>
      <c r="B40" s="28">
        <v>95744.25</v>
      </c>
      <c r="C40" s="28"/>
      <c r="D40" s="29">
        <v>119000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>
        <v>64000</v>
      </c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215590</v>
      </c>
      <c r="C47" s="27">
        <f>SUM(C48:C55)</f>
        <v>200000</v>
      </c>
      <c r="D47" s="30">
        <f>SUM(D48:D55)</f>
        <v>160000</v>
      </c>
    </row>
    <row r="48" spans="1:4" x14ac:dyDescent="0.25">
      <c r="A48" s="22" t="s">
        <v>44</v>
      </c>
      <c r="B48" s="28"/>
      <c r="C48" s="28"/>
      <c r="D48" s="29"/>
    </row>
    <row r="49" spans="1:10" x14ac:dyDescent="0.25">
      <c r="A49" s="22" t="s">
        <v>45</v>
      </c>
      <c r="B49" s="28"/>
      <c r="C49" s="28"/>
      <c r="D49" s="29"/>
    </row>
    <row r="50" spans="1:10" x14ac:dyDescent="0.25">
      <c r="A50" s="22" t="s">
        <v>46</v>
      </c>
      <c r="B50" s="28"/>
      <c r="C50" s="28"/>
      <c r="D50" s="29"/>
    </row>
    <row r="51" spans="1:10" x14ac:dyDescent="0.25">
      <c r="A51" s="22" t="s">
        <v>47</v>
      </c>
      <c r="B51" s="28">
        <v>215590</v>
      </c>
      <c r="C51" s="28">
        <v>200000</v>
      </c>
      <c r="D51" s="29">
        <v>160000</v>
      </c>
      <c r="H51" s="34"/>
      <c r="I51" s="34"/>
      <c r="J51" s="34"/>
    </row>
    <row r="52" spans="1:10" x14ac:dyDescent="0.25">
      <c r="A52" s="22" t="s">
        <v>24</v>
      </c>
      <c r="B52" s="28"/>
      <c r="C52" s="28"/>
      <c r="D52" s="29"/>
    </row>
    <row r="53" spans="1:10" x14ac:dyDescent="0.25">
      <c r="A53" s="22" t="s">
        <v>48</v>
      </c>
      <c r="B53" s="28"/>
      <c r="C53" s="28"/>
      <c r="D53" s="29"/>
    </row>
    <row r="54" spans="1:10" x14ac:dyDescent="0.25">
      <c r="A54" s="22" t="s">
        <v>49</v>
      </c>
      <c r="B54" s="28"/>
      <c r="C54" s="28"/>
      <c r="D54" s="29"/>
    </row>
    <row r="55" spans="1:10" x14ac:dyDescent="0.25">
      <c r="A55" s="22" t="s">
        <v>25</v>
      </c>
      <c r="B55" s="28"/>
      <c r="C55" s="28"/>
      <c r="D55" s="29"/>
    </row>
    <row r="56" spans="1:10" s="7" customFormat="1" ht="15.5" x14ac:dyDescent="0.35">
      <c r="A56" s="35" t="s">
        <v>34</v>
      </c>
      <c r="B56" s="54">
        <f>SUM(B47-B39)</f>
        <v>119845.75</v>
      </c>
      <c r="C56" s="54">
        <f>SUM(C47-C39)</f>
        <v>136000</v>
      </c>
      <c r="D56" s="55">
        <f>SUM(D47-D39)</f>
        <v>41000</v>
      </c>
    </row>
    <row r="57" spans="1:10" x14ac:dyDescent="0.25">
      <c r="A57" s="56"/>
      <c r="B57" s="57"/>
      <c r="C57" s="57"/>
      <c r="D57" s="58"/>
    </row>
    <row r="58" spans="1:10" s="7" customFormat="1" ht="15.5" x14ac:dyDescent="0.35">
      <c r="A58" s="42" t="s">
        <v>28</v>
      </c>
      <c r="B58" s="59">
        <v>50768.210000000036</v>
      </c>
      <c r="C58" s="59">
        <v>28400</v>
      </c>
      <c r="D58" s="60">
        <v>117154.81</v>
      </c>
      <c r="E58" s="12"/>
    </row>
    <row r="59" spans="1:10" x14ac:dyDescent="0.25">
      <c r="A59" s="61"/>
      <c r="B59" s="62"/>
      <c r="C59" s="62"/>
      <c r="D59" s="63"/>
    </row>
    <row r="60" spans="1:10" ht="15.5" x14ac:dyDescent="0.35">
      <c r="A60" s="48" t="s">
        <v>33</v>
      </c>
      <c r="B60" s="64">
        <f>SUM(B56+B58)</f>
        <v>170613.96000000002</v>
      </c>
      <c r="C60" s="64">
        <f>SUM(C56+C58)</f>
        <v>164400</v>
      </c>
      <c r="D60" s="65">
        <f>SUM(D56+D58)</f>
        <v>158154.81</v>
      </c>
      <c r="E60" s="13"/>
    </row>
    <row r="61" spans="1:10" ht="15.5" x14ac:dyDescent="0.35">
      <c r="A61" s="51" t="s">
        <v>51</v>
      </c>
      <c r="B61" s="66"/>
      <c r="C61" s="66"/>
      <c r="D61" s="67"/>
    </row>
    <row r="64" spans="1:10" ht="15.5" x14ac:dyDescent="0.35">
      <c r="A64" s="1" t="s">
        <v>32</v>
      </c>
      <c r="B64" s="26"/>
      <c r="C64" s="26"/>
      <c r="D64" s="26"/>
    </row>
    <row r="65" spans="1:5" ht="15.5" x14ac:dyDescent="0.35">
      <c r="A65" s="1"/>
      <c r="B65" s="26"/>
      <c r="C65" s="26"/>
      <c r="D65" s="26"/>
    </row>
    <row r="66" spans="1:5" ht="15.5" x14ac:dyDescent="0.35">
      <c r="A66" s="68" t="s">
        <v>61</v>
      </c>
      <c r="B66" s="69">
        <v>-30060.41</v>
      </c>
      <c r="C66" s="26"/>
      <c r="D66" s="26"/>
    </row>
    <row r="67" spans="1:5" ht="15.5" x14ac:dyDescent="0.35">
      <c r="A67" s="35" t="s">
        <v>62</v>
      </c>
      <c r="B67" s="70">
        <f>SUM(B66-B60)</f>
        <v>-200674.37000000002</v>
      </c>
      <c r="C67" s="26"/>
      <c r="D67" s="26"/>
      <c r="E67" s="34"/>
    </row>
    <row r="68" spans="1:5" ht="13" x14ac:dyDescent="0.3">
      <c r="A68" s="71" t="s">
        <v>56</v>
      </c>
      <c r="B68" s="72"/>
    </row>
    <row r="78" spans="1:5" x14ac:dyDescent="0.25">
      <c r="A78" s="10"/>
    </row>
    <row r="79" spans="1:5" x14ac:dyDescent="0.25">
      <c r="A79" s="10"/>
    </row>
    <row r="80" spans="1:5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1"/>
  <sheetViews>
    <sheetView topLeftCell="A16" zoomScaleNormal="100" workbookViewId="0">
      <selection activeCell="B6" sqref="B6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36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921170.7</v>
      </c>
      <c r="C6" s="14">
        <f>SUM(C7:C12)</f>
        <v>993000</v>
      </c>
      <c r="D6" s="21">
        <f>SUM(D7:D12)</f>
        <v>914832.4</v>
      </c>
      <c r="G6" s="9"/>
    </row>
    <row r="7" spans="1:7" ht="14.15" customHeight="1" x14ac:dyDescent="0.25">
      <c r="A7" s="22" t="s">
        <v>1</v>
      </c>
      <c r="B7" s="15">
        <v>0</v>
      </c>
      <c r="C7" s="16">
        <v>10500</v>
      </c>
      <c r="D7" s="23">
        <v>2430.25</v>
      </c>
      <c r="E7" s="8"/>
    </row>
    <row r="8" spans="1:7" ht="14.15" customHeight="1" x14ac:dyDescent="0.25">
      <c r="A8" s="22" t="s">
        <v>2</v>
      </c>
      <c r="B8" s="15">
        <v>74189.25</v>
      </c>
      <c r="C8" s="16">
        <v>74000</v>
      </c>
      <c r="D8" s="23">
        <v>64200.76</v>
      </c>
      <c r="E8" s="8"/>
    </row>
    <row r="9" spans="1:7" ht="14.15" customHeight="1" x14ac:dyDescent="0.25">
      <c r="A9" s="22" t="s">
        <v>3</v>
      </c>
      <c r="B9" s="15">
        <v>452593.4</v>
      </c>
      <c r="C9" s="16">
        <v>500000</v>
      </c>
      <c r="D9" s="23">
        <v>416400.59</v>
      </c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>
        <v>394388.05</v>
      </c>
      <c r="C11" s="16">
        <v>408500</v>
      </c>
      <c r="D11" s="23">
        <v>431800.8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418072.37</v>
      </c>
      <c r="C13" s="14">
        <f>SUM(C14:C20)</f>
        <v>428200</v>
      </c>
      <c r="D13" s="21">
        <f>SUM(D14:D20)</f>
        <v>384272.42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360173.02</v>
      </c>
      <c r="C16" s="16">
        <v>380000</v>
      </c>
      <c r="D16" s="23">
        <v>343000.42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>
        <v>57899.35</v>
      </c>
      <c r="C19" s="16">
        <v>48200</v>
      </c>
      <c r="D19" s="23">
        <v>41272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-503098.32999999996</v>
      </c>
      <c r="C21" s="36">
        <f>SUM(C13-C6)</f>
        <v>-564800</v>
      </c>
      <c r="D21" s="37">
        <f>SUM(D13-D6)</f>
        <v>-530559.98</v>
      </c>
      <c r="E21" s="8"/>
    </row>
    <row r="22" spans="1:7" x14ac:dyDescent="0.25">
      <c r="A22" s="38" t="s">
        <v>12</v>
      </c>
      <c r="B22" s="39">
        <v>104229.39</v>
      </c>
      <c r="C22" s="40"/>
      <c r="D22" s="41"/>
    </row>
    <row r="23" spans="1:7" ht="14.15" customHeight="1" x14ac:dyDescent="0.25">
      <c r="A23" s="38" t="s">
        <v>13</v>
      </c>
      <c r="B23" s="39">
        <v>114520.61</v>
      </c>
      <c r="C23" s="40"/>
      <c r="D23" s="41">
        <v>29400.880000000001</v>
      </c>
    </row>
    <row r="24" spans="1:7" ht="15.75" customHeight="1" x14ac:dyDescent="0.35">
      <c r="A24" s="35" t="s">
        <v>14</v>
      </c>
      <c r="B24" s="36">
        <f>SUM(B23-B22)</f>
        <v>10291.220000000001</v>
      </c>
      <c r="C24" s="36">
        <f>SUM(C23-C22)</f>
        <v>0</v>
      </c>
      <c r="D24" s="37">
        <f>SUM(D23-D22)</f>
        <v>29400.880000000001</v>
      </c>
      <c r="E24" s="8"/>
    </row>
    <row r="25" spans="1:7" ht="15.75" customHeight="1" x14ac:dyDescent="0.35">
      <c r="A25" s="35" t="s">
        <v>15</v>
      </c>
      <c r="B25" s="36">
        <f>SUM(B21+B24)</f>
        <v>-492807.11</v>
      </c>
      <c r="C25" s="36">
        <f>SUM(C21+C24)</f>
        <v>-564800</v>
      </c>
      <c r="D25" s="37">
        <f>SUM(D21+D24)</f>
        <v>-501159.1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73000</v>
      </c>
      <c r="C27" s="40">
        <v>73000</v>
      </c>
      <c r="D27" s="41">
        <v>73000</v>
      </c>
      <c r="G27" s="9"/>
    </row>
    <row r="28" spans="1:7" s="7" customFormat="1" ht="15.75" customHeight="1" x14ac:dyDescent="0.35">
      <c r="A28" s="42" t="s">
        <v>18</v>
      </c>
      <c r="B28" s="43">
        <f>SUM(B27-B26)</f>
        <v>73000</v>
      </c>
      <c r="C28" s="43">
        <f>SUM(C27-C26)</f>
        <v>73000</v>
      </c>
      <c r="D28" s="44">
        <f>SUM(D27-D26)</f>
        <v>73000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-419807.11</v>
      </c>
      <c r="C30" s="49">
        <f>SUM(C25+C28)</f>
        <v>-491800</v>
      </c>
      <c r="D30" s="50">
        <f>SUM(D25+D28)</f>
        <v>-428159.1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A32" s="73"/>
      <c r="B32" s="74"/>
      <c r="C32" s="74"/>
      <c r="D32" s="74"/>
    </row>
    <row r="33" spans="1:4" x14ac:dyDescent="0.25">
      <c r="A33" s="73"/>
      <c r="B33" s="75"/>
      <c r="C33" s="75"/>
      <c r="D33" s="75"/>
    </row>
    <row r="34" spans="1:4" ht="15.5" x14ac:dyDescent="0.35">
      <c r="A34" s="76" t="s">
        <v>30</v>
      </c>
      <c r="B34" s="77"/>
      <c r="C34" s="77"/>
      <c r="D34" s="77"/>
    </row>
    <row r="35" spans="1:4" ht="15.5" x14ac:dyDescent="0.35">
      <c r="A35" s="76"/>
      <c r="B35" s="77"/>
      <c r="C35" s="77"/>
      <c r="D35" s="77"/>
    </row>
    <row r="36" spans="1:4" ht="14.15" customHeight="1" x14ac:dyDescent="0.35">
      <c r="A36" s="76" t="s">
        <v>36</v>
      </c>
      <c r="B36" s="77"/>
      <c r="C36" s="77"/>
      <c r="D36" s="77"/>
    </row>
    <row r="37" spans="1:4" ht="15.5" x14ac:dyDescent="0.35">
      <c r="A37" s="76"/>
      <c r="B37" s="77"/>
      <c r="C37" s="77"/>
      <c r="D37" s="77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117580</v>
      </c>
      <c r="C39" s="27">
        <f>SUM(C40:C46)</f>
        <v>120000</v>
      </c>
      <c r="D39" s="30">
        <f>SUM(D40:D46)</f>
        <v>1037713.2999999999</v>
      </c>
    </row>
    <row r="40" spans="1:4" x14ac:dyDescent="0.25">
      <c r="A40" s="22" t="s">
        <v>21</v>
      </c>
      <c r="B40" s="28">
        <v>117580</v>
      </c>
      <c r="C40" s="28">
        <v>120000</v>
      </c>
      <c r="D40" s="29">
        <v>640600.44999999995</v>
      </c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/>
      <c r="D45" s="29">
        <v>397112.85</v>
      </c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661332.55000000005</v>
      </c>
      <c r="C47" s="27">
        <f>SUM(C48:C55)</f>
        <v>400000</v>
      </c>
      <c r="D47" s="30">
        <f>SUM(D48:D55)</f>
        <v>397815.25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>
        <v>661332.55000000005</v>
      </c>
      <c r="C51" s="28">
        <v>400000</v>
      </c>
      <c r="D51" s="29">
        <v>397815.25</v>
      </c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543752.55000000005</v>
      </c>
      <c r="C56" s="54">
        <f>SUM(C47-C39)</f>
        <v>280000</v>
      </c>
      <c r="D56" s="55">
        <f>SUM(D47-D39)</f>
        <v>-639898.04999999993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-33213.709999999963</v>
      </c>
      <c r="C58" s="59">
        <v>-59800</v>
      </c>
      <c r="D58" s="60">
        <v>-75758.509999999951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510538.84000000008</v>
      </c>
      <c r="C60" s="64">
        <f>SUM(C56+C58)</f>
        <v>220200</v>
      </c>
      <c r="D60" s="65">
        <f>SUM(D56+D58)</f>
        <v>-715656.55999999982</v>
      </c>
      <c r="E60" s="13"/>
    </row>
    <row r="61" spans="1:5" ht="15.5" x14ac:dyDescent="0.35">
      <c r="A61" s="51" t="s">
        <v>51</v>
      </c>
      <c r="B61" s="66"/>
      <c r="C61" s="66"/>
      <c r="D61" s="67"/>
    </row>
    <row r="64" spans="1:5" ht="15.5" x14ac:dyDescent="0.35">
      <c r="A64" s="1" t="s">
        <v>32</v>
      </c>
      <c r="B64" s="26"/>
      <c r="C64" s="26"/>
      <c r="D64" s="26"/>
    </row>
    <row r="65" spans="1:4" ht="15.5" x14ac:dyDescent="0.35">
      <c r="A65" s="1"/>
      <c r="B65" s="26"/>
      <c r="C65" s="26"/>
      <c r="D65" s="26"/>
    </row>
    <row r="66" spans="1:4" ht="15.5" x14ac:dyDescent="0.35">
      <c r="A66" s="68" t="s">
        <v>61</v>
      </c>
      <c r="B66" s="69">
        <v>-5034726.5599999996</v>
      </c>
      <c r="C66" s="26"/>
      <c r="D66" s="26"/>
    </row>
    <row r="67" spans="1:4" ht="15.5" x14ac:dyDescent="0.35">
      <c r="A67" s="35" t="s">
        <v>62</v>
      </c>
      <c r="B67" s="70">
        <f>SUM(B66-B60)</f>
        <v>-5545265.3999999994</v>
      </c>
      <c r="C67" s="26"/>
      <c r="D67" s="33"/>
    </row>
    <row r="68" spans="1:4" ht="13" x14ac:dyDescent="0.3">
      <c r="A68" s="71" t="s">
        <v>56</v>
      </c>
      <c r="B68" s="79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topLeftCell="A16" zoomScaleNormal="100" workbookViewId="0">
      <selection activeCell="B6" sqref="B6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32" t="s">
        <v>57</v>
      </c>
    </row>
    <row r="2" spans="1:7" ht="14.15" customHeight="1" x14ac:dyDescent="0.25"/>
    <row r="3" spans="1:7" ht="14.15" customHeight="1" x14ac:dyDescent="0.35">
      <c r="A3" s="1" t="s">
        <v>37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347398.9</v>
      </c>
      <c r="C6" s="14">
        <f>SUM(C7:C12)</f>
        <v>359300</v>
      </c>
      <c r="D6" s="21">
        <f>SUM(D7:D12)</f>
        <v>375107.48</v>
      </c>
      <c r="G6" s="9"/>
    </row>
    <row r="7" spans="1:7" ht="14.15" customHeight="1" x14ac:dyDescent="0.25">
      <c r="A7" s="22" t="s">
        <v>1</v>
      </c>
      <c r="B7" s="15">
        <v>35993.4</v>
      </c>
      <c r="C7" s="16">
        <v>49000</v>
      </c>
      <c r="D7" s="23">
        <v>53285.120000000003</v>
      </c>
      <c r="E7" s="8"/>
    </row>
    <row r="8" spans="1:7" ht="14.15" customHeight="1" x14ac:dyDescent="0.25">
      <c r="A8" s="22" t="s">
        <v>2</v>
      </c>
      <c r="B8" s="15">
        <v>246063</v>
      </c>
      <c r="C8" s="16">
        <v>241100</v>
      </c>
      <c r="D8" s="23">
        <v>241100</v>
      </c>
      <c r="E8" s="8"/>
    </row>
    <row r="9" spans="1:7" ht="14.15" customHeight="1" x14ac:dyDescent="0.25">
      <c r="A9" s="22" t="s">
        <v>3</v>
      </c>
      <c r="B9" s="15"/>
      <c r="C9" s="16"/>
      <c r="D9" s="23"/>
      <c r="E9" s="8"/>
    </row>
    <row r="10" spans="1:7" ht="14.15" customHeight="1" x14ac:dyDescent="0.25">
      <c r="A10" s="22" t="s">
        <v>52</v>
      </c>
      <c r="B10" s="15"/>
      <c r="C10" s="16">
        <v>1800</v>
      </c>
      <c r="D10" s="23"/>
      <c r="E10" s="8"/>
    </row>
    <row r="11" spans="1:7" ht="14.15" customHeight="1" x14ac:dyDescent="0.25">
      <c r="A11" s="22" t="s">
        <v>4</v>
      </c>
      <c r="B11" s="15">
        <v>65342.5</v>
      </c>
      <c r="C11" s="16">
        <v>67400</v>
      </c>
      <c r="D11" s="23">
        <v>80722.36</v>
      </c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424457.6</v>
      </c>
      <c r="C13" s="14">
        <f>SUM(C14:C20)</f>
        <v>374800</v>
      </c>
      <c r="D13" s="21">
        <f>SUM(D14:D20)</f>
        <v>418200.47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>
        <v>424457.6</v>
      </c>
      <c r="C16" s="16">
        <v>359800</v>
      </c>
      <c r="D16" s="23">
        <v>368200.47</v>
      </c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/>
      <c r="C19" s="16">
        <v>15000</v>
      </c>
      <c r="D19" s="23">
        <v>50000</v>
      </c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77058.699999999953</v>
      </c>
      <c r="C21" s="36">
        <f>SUM(C13-C6)</f>
        <v>15500</v>
      </c>
      <c r="D21" s="37">
        <f>SUM(D13-D6)</f>
        <v>43092.989999999991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77058.699999999953</v>
      </c>
      <c r="C25" s="36">
        <f>SUM(C21+C24)</f>
        <v>15500</v>
      </c>
      <c r="D25" s="37">
        <f>SUM(D21+D24)</f>
        <v>43092.989999999991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>
        <v>0</v>
      </c>
      <c r="C27" s="40">
        <v>0</v>
      </c>
      <c r="D27" s="41">
        <v>0</v>
      </c>
      <c r="G27" s="9"/>
    </row>
    <row r="28" spans="1:7" s="7" customFormat="1" ht="15.5" x14ac:dyDescent="0.35">
      <c r="A28" s="42" t="s">
        <v>18</v>
      </c>
      <c r="B28" s="43">
        <f>SUM(B27-B26)</f>
        <v>0</v>
      </c>
      <c r="C28" s="43">
        <f>SUM(C27-C26)</f>
        <v>0</v>
      </c>
      <c r="D28" s="44">
        <f>SUM(D27-D26)</f>
        <v>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77058.699999999953</v>
      </c>
      <c r="C30" s="49">
        <f>SUM(C25+C28)</f>
        <v>15500</v>
      </c>
      <c r="D30" s="50">
        <f>SUM(D25+D28)</f>
        <v>43092.989999999991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37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0</v>
      </c>
      <c r="C39" s="27">
        <f>SUM(C40:C46)</f>
        <v>0</v>
      </c>
      <c r="D39" s="30">
        <f>SUM(D40:D46)</f>
        <v>0</v>
      </c>
    </row>
    <row r="40" spans="1:4" x14ac:dyDescent="0.25">
      <c r="A40" s="22" t="s">
        <v>21</v>
      </c>
      <c r="B40" s="28"/>
      <c r="C40" s="28"/>
      <c r="D40" s="29"/>
    </row>
    <row r="41" spans="1:4" x14ac:dyDescent="0.25">
      <c r="A41" s="22" t="s">
        <v>39</v>
      </c>
      <c r="B41" s="28"/>
      <c r="C41" s="28"/>
      <c r="D41" s="29"/>
    </row>
    <row r="42" spans="1:4" x14ac:dyDescent="0.25">
      <c r="A42" s="22" t="s">
        <v>40</v>
      </c>
      <c r="B42" s="28"/>
      <c r="C42" s="28"/>
      <c r="D42" s="29"/>
    </row>
    <row r="43" spans="1:4" x14ac:dyDescent="0.25">
      <c r="A43" s="22" t="s">
        <v>41</v>
      </c>
      <c r="B43" s="28"/>
      <c r="C43" s="28"/>
      <c r="D43" s="29"/>
    </row>
    <row r="44" spans="1:4" x14ac:dyDescent="0.25">
      <c r="A44" s="22" t="s">
        <v>42</v>
      </c>
      <c r="B44" s="28"/>
      <c r="C44" s="28"/>
      <c r="D44" s="29"/>
    </row>
    <row r="45" spans="1:4" x14ac:dyDescent="0.25">
      <c r="A45" s="22" t="s">
        <v>43</v>
      </c>
      <c r="B45" s="28"/>
      <c r="C45" s="28"/>
      <c r="D45" s="29"/>
    </row>
    <row r="46" spans="1:4" x14ac:dyDescent="0.25">
      <c r="A46" s="22" t="s">
        <v>22</v>
      </c>
      <c r="B46" s="28"/>
      <c r="C46" s="28"/>
      <c r="D46" s="29"/>
    </row>
    <row r="47" spans="1:4" s="7" customFormat="1" ht="13" x14ac:dyDescent="0.3">
      <c r="A47" s="20" t="s">
        <v>23</v>
      </c>
      <c r="B47" s="27">
        <f>SUM(B48:B55)</f>
        <v>0</v>
      </c>
      <c r="C47" s="27">
        <f>SUM(C48:C55)</f>
        <v>0</v>
      </c>
      <c r="D47" s="30">
        <f>SUM(D48:D55)</f>
        <v>0</v>
      </c>
    </row>
    <row r="48" spans="1:4" x14ac:dyDescent="0.25">
      <c r="A48" s="22" t="s">
        <v>44</v>
      </c>
      <c r="B48" s="28"/>
      <c r="C48" s="28"/>
      <c r="D48" s="29"/>
    </row>
    <row r="49" spans="1:5" x14ac:dyDescent="0.25">
      <c r="A49" s="22" t="s">
        <v>45</v>
      </c>
      <c r="B49" s="28"/>
      <c r="C49" s="28"/>
      <c r="D49" s="29"/>
    </row>
    <row r="50" spans="1:5" x14ac:dyDescent="0.25">
      <c r="A50" s="22" t="s">
        <v>46</v>
      </c>
      <c r="B50" s="28"/>
      <c r="C50" s="28"/>
      <c r="D50" s="29"/>
    </row>
    <row r="51" spans="1:5" x14ac:dyDescent="0.25">
      <c r="A51" s="22" t="s">
        <v>47</v>
      </c>
      <c r="B51" s="28"/>
      <c r="C51" s="28"/>
      <c r="D51" s="29"/>
    </row>
    <row r="52" spans="1:5" x14ac:dyDescent="0.25">
      <c r="A52" s="22" t="s">
        <v>24</v>
      </c>
      <c r="B52" s="28"/>
      <c r="C52" s="28"/>
      <c r="D52" s="29"/>
    </row>
    <row r="53" spans="1:5" x14ac:dyDescent="0.25">
      <c r="A53" s="22" t="s">
        <v>48</v>
      </c>
      <c r="B53" s="28"/>
      <c r="C53" s="28"/>
      <c r="D53" s="29"/>
    </row>
    <row r="54" spans="1:5" x14ac:dyDescent="0.25">
      <c r="A54" s="22" t="s">
        <v>49</v>
      </c>
      <c r="B54" s="28"/>
      <c r="C54" s="28"/>
      <c r="D54" s="29"/>
    </row>
    <row r="55" spans="1:5" x14ac:dyDescent="0.25">
      <c r="A55" s="22" t="s">
        <v>25</v>
      </c>
      <c r="B55" s="28"/>
      <c r="C55" s="28"/>
      <c r="D55" s="29"/>
    </row>
    <row r="56" spans="1:5" s="7" customFormat="1" ht="15.5" x14ac:dyDescent="0.35">
      <c r="A56" s="35" t="s">
        <v>34</v>
      </c>
      <c r="B56" s="54">
        <f>SUM(B47-B39)</f>
        <v>0</v>
      </c>
      <c r="C56" s="54">
        <f>SUM(C47-C39)</f>
        <v>0</v>
      </c>
      <c r="D56" s="55">
        <f>SUM(D47-D39)</f>
        <v>0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84058.699999999953</v>
      </c>
      <c r="C58" s="59">
        <v>20500</v>
      </c>
      <c r="D58" s="60">
        <v>46092.989999999991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84058.699999999953</v>
      </c>
      <c r="C60" s="64">
        <f>SUM(C56+C58)</f>
        <v>20500</v>
      </c>
      <c r="D60" s="65">
        <f>SUM(D56+D58)</f>
        <v>46092.989999999991</v>
      </c>
      <c r="E60" s="13"/>
    </row>
    <row r="61" spans="1:5" ht="15.5" x14ac:dyDescent="0.35">
      <c r="A61" s="51" t="s">
        <v>51</v>
      </c>
      <c r="B61" s="66"/>
      <c r="C61" s="66"/>
      <c r="D61" s="67"/>
    </row>
    <row r="62" spans="1:5" x14ac:dyDescent="0.25">
      <c r="A62" s="73"/>
      <c r="B62" s="75"/>
      <c r="C62" s="75"/>
      <c r="D62" s="75"/>
    </row>
    <row r="63" spans="1:5" x14ac:dyDescent="0.25">
      <c r="A63" s="73"/>
      <c r="B63" s="75"/>
      <c r="C63" s="75"/>
      <c r="D63" s="75"/>
    </row>
    <row r="64" spans="1:5" ht="15.5" x14ac:dyDescent="0.35">
      <c r="A64" s="76" t="s">
        <v>32</v>
      </c>
      <c r="B64" s="77"/>
      <c r="C64" s="77"/>
      <c r="D64" s="77"/>
    </row>
    <row r="65" spans="1:4" ht="15.5" x14ac:dyDescent="0.35">
      <c r="A65" s="76"/>
      <c r="B65" s="77"/>
      <c r="C65" s="77"/>
      <c r="D65" s="77"/>
    </row>
    <row r="66" spans="1:4" ht="15.5" x14ac:dyDescent="0.35">
      <c r="A66" s="68" t="s">
        <v>61</v>
      </c>
      <c r="B66" s="69">
        <v>-96834.71</v>
      </c>
      <c r="C66" s="77"/>
      <c r="D66" s="77"/>
    </row>
    <row r="67" spans="1:4" ht="15.5" x14ac:dyDescent="0.35">
      <c r="A67" s="35" t="s">
        <v>62</v>
      </c>
      <c r="B67" s="70">
        <f>SUM(B66-B60)</f>
        <v>-180893.40999999997</v>
      </c>
      <c r="C67" s="77"/>
      <c r="D67" s="78"/>
    </row>
    <row r="68" spans="1:4" ht="13" x14ac:dyDescent="0.3">
      <c r="A68" s="71" t="s">
        <v>56</v>
      </c>
      <c r="B68" s="79"/>
      <c r="C68" s="75"/>
      <c r="D68" s="75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1"/>
  <sheetViews>
    <sheetView topLeftCell="A21" zoomScaleNormal="100" workbookViewId="0">
      <selection activeCell="B6" sqref="B6"/>
    </sheetView>
  </sheetViews>
  <sheetFormatPr baseColWidth="10" defaultRowHeight="12.5" x14ac:dyDescent="0.25"/>
  <cols>
    <col min="1" max="1" width="59.7265625" customWidth="1"/>
    <col min="2" max="4" width="18.54296875" style="11" customWidth="1"/>
    <col min="5" max="5" width="16.453125" customWidth="1"/>
  </cols>
  <sheetData>
    <row r="1" spans="1:7" ht="15.5" x14ac:dyDescent="0.35">
      <c r="A1" s="32" t="s">
        <v>57</v>
      </c>
    </row>
    <row r="2" spans="1:7" ht="14.15" customHeight="1" x14ac:dyDescent="0.25"/>
    <row r="3" spans="1:7" ht="14.15" customHeight="1" x14ac:dyDescent="0.35">
      <c r="A3" s="1" t="s">
        <v>38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0</v>
      </c>
      <c r="C6" s="14">
        <f>SUM(C7:C12)</f>
        <v>0</v>
      </c>
      <c r="D6" s="21">
        <f>SUM(D7:D12)</f>
        <v>0</v>
      </c>
      <c r="G6" s="9"/>
    </row>
    <row r="7" spans="1:7" ht="14.15" customHeight="1" x14ac:dyDescent="0.25">
      <c r="A7" s="22" t="s">
        <v>1</v>
      </c>
      <c r="B7" s="15"/>
      <c r="C7" s="16"/>
      <c r="D7" s="23"/>
      <c r="E7" s="8"/>
    </row>
    <row r="8" spans="1:7" ht="14.15" customHeight="1" x14ac:dyDescent="0.25">
      <c r="A8" s="22" t="s">
        <v>2</v>
      </c>
      <c r="B8" s="15"/>
      <c r="C8" s="16"/>
      <c r="D8" s="23"/>
      <c r="E8" s="8"/>
    </row>
    <row r="9" spans="1:7" ht="14.15" customHeight="1" x14ac:dyDescent="0.25">
      <c r="A9" s="22" t="s">
        <v>3</v>
      </c>
      <c r="B9" s="15"/>
      <c r="C9" s="16"/>
      <c r="D9" s="23"/>
      <c r="E9" s="8"/>
    </row>
    <row r="10" spans="1:7" ht="14.15" customHeight="1" x14ac:dyDescent="0.25">
      <c r="A10" s="22" t="s">
        <v>52</v>
      </c>
      <c r="B10" s="15"/>
      <c r="C10" s="16"/>
      <c r="D10" s="23"/>
      <c r="E10" s="8"/>
    </row>
    <row r="11" spans="1:7" ht="14.15" customHeight="1" x14ac:dyDescent="0.25">
      <c r="A11" s="22" t="s">
        <v>4</v>
      </c>
      <c r="B11" s="15"/>
      <c r="C11" s="16"/>
      <c r="D11" s="23"/>
      <c r="E11" s="8"/>
    </row>
    <row r="12" spans="1:7" ht="14.15" customHeight="1" x14ac:dyDescent="0.25">
      <c r="A12" s="22" t="s">
        <v>53</v>
      </c>
      <c r="B12" s="15"/>
      <c r="C12" s="16"/>
      <c r="D12" s="23"/>
      <c r="E12" s="8"/>
    </row>
    <row r="13" spans="1:7" s="7" customFormat="1" ht="14.15" customHeight="1" x14ac:dyDescent="0.3">
      <c r="A13" s="20" t="s">
        <v>5</v>
      </c>
      <c r="B13" s="14">
        <f>SUM(B14:B20)</f>
        <v>0</v>
      </c>
      <c r="C13" s="14">
        <f>SUM(C14:C20)</f>
        <v>0</v>
      </c>
      <c r="D13" s="21">
        <f>SUM(D14:D20)</f>
        <v>0</v>
      </c>
      <c r="G13" s="9"/>
    </row>
    <row r="14" spans="1:7" ht="14.15" customHeight="1" x14ac:dyDescent="0.25">
      <c r="A14" s="22" t="s">
        <v>6</v>
      </c>
      <c r="B14" s="15"/>
      <c r="C14" s="16"/>
      <c r="D14" s="23"/>
      <c r="E14" s="8"/>
    </row>
    <row r="15" spans="1:7" ht="14.15" customHeight="1" x14ac:dyDescent="0.25">
      <c r="A15" s="22" t="s">
        <v>7</v>
      </c>
      <c r="B15" s="15"/>
      <c r="C15" s="16"/>
      <c r="D15" s="23"/>
      <c r="E15" s="8"/>
    </row>
    <row r="16" spans="1:7" ht="14.15" customHeight="1" x14ac:dyDescent="0.25">
      <c r="A16" s="22" t="s">
        <v>8</v>
      </c>
      <c r="B16" s="15"/>
      <c r="C16" s="16"/>
      <c r="D16" s="23"/>
      <c r="E16" s="8"/>
    </row>
    <row r="17" spans="1:7" ht="14.15" customHeight="1" x14ac:dyDescent="0.25">
      <c r="A17" s="22" t="s">
        <v>9</v>
      </c>
      <c r="B17" s="15"/>
      <c r="C17" s="16"/>
      <c r="D17" s="23"/>
      <c r="E17" s="8"/>
    </row>
    <row r="18" spans="1:7" ht="14.15" customHeight="1" x14ac:dyDescent="0.25">
      <c r="A18" s="22" t="s">
        <v>54</v>
      </c>
      <c r="B18" s="15"/>
      <c r="C18" s="16"/>
      <c r="D18" s="23"/>
      <c r="E18" s="8"/>
    </row>
    <row r="19" spans="1:7" ht="14.15" customHeight="1" x14ac:dyDescent="0.25">
      <c r="A19" s="22" t="s">
        <v>10</v>
      </c>
      <c r="B19" s="15"/>
      <c r="C19" s="16"/>
      <c r="D19" s="23"/>
      <c r="E19" s="8"/>
    </row>
    <row r="20" spans="1:7" ht="14.15" customHeight="1" x14ac:dyDescent="0.25">
      <c r="A20" s="22" t="s">
        <v>55</v>
      </c>
      <c r="B20" s="15"/>
      <c r="C20" s="16"/>
      <c r="D20" s="23"/>
      <c r="E20" s="8"/>
    </row>
    <row r="21" spans="1:7" ht="15.75" customHeight="1" x14ac:dyDescent="0.35">
      <c r="A21" s="35" t="s">
        <v>11</v>
      </c>
      <c r="B21" s="36">
        <f>SUM(B13-B6)</f>
        <v>0</v>
      </c>
      <c r="C21" s="36">
        <f>SUM(C13-C6)</f>
        <v>0</v>
      </c>
      <c r="D21" s="37">
        <f>SUM(D13-D6)</f>
        <v>0</v>
      </c>
      <c r="E21" s="8"/>
    </row>
    <row r="22" spans="1:7" x14ac:dyDescent="0.25">
      <c r="A22" s="38" t="s">
        <v>12</v>
      </c>
      <c r="B22" s="39"/>
      <c r="C22" s="40"/>
      <c r="D22" s="41"/>
    </row>
    <row r="23" spans="1:7" ht="14.15" customHeight="1" x14ac:dyDescent="0.25">
      <c r="A23" s="38" t="s">
        <v>13</v>
      </c>
      <c r="B23" s="39"/>
      <c r="C23" s="40"/>
      <c r="D23" s="41"/>
    </row>
    <row r="24" spans="1:7" ht="15.75" customHeight="1" x14ac:dyDescent="0.35">
      <c r="A24" s="35" t="s">
        <v>14</v>
      </c>
      <c r="B24" s="36">
        <f>SUM(B23-B22)</f>
        <v>0</v>
      </c>
      <c r="C24" s="36">
        <f>SUM(C23-C22)</f>
        <v>0</v>
      </c>
      <c r="D24" s="37">
        <f>SUM(D23-D22)</f>
        <v>0</v>
      </c>
      <c r="E24" s="8"/>
    </row>
    <row r="25" spans="1:7" ht="15.75" customHeight="1" x14ac:dyDescent="0.35">
      <c r="A25" s="35" t="s">
        <v>15</v>
      </c>
      <c r="B25" s="36">
        <f>SUM(B21+B24)</f>
        <v>0</v>
      </c>
      <c r="C25" s="36">
        <f>SUM(C21+C24)</f>
        <v>0</v>
      </c>
      <c r="D25" s="37">
        <f>SUM(D21+D24)</f>
        <v>0</v>
      </c>
      <c r="E25" s="8"/>
    </row>
    <row r="26" spans="1:7" ht="14.15" customHeight="1" x14ac:dyDescent="0.25">
      <c r="A26" s="38" t="s">
        <v>16</v>
      </c>
      <c r="B26" s="39"/>
      <c r="C26" s="40"/>
      <c r="D26" s="41"/>
      <c r="E26" s="8"/>
    </row>
    <row r="27" spans="1:7" s="7" customFormat="1" ht="13" x14ac:dyDescent="0.3">
      <c r="A27" s="38" t="s">
        <v>17</v>
      </c>
      <c r="B27" s="39"/>
      <c r="C27" s="40"/>
      <c r="D27" s="41"/>
      <c r="G27" s="9"/>
    </row>
    <row r="28" spans="1:7" s="7" customFormat="1" ht="15.5" x14ac:dyDescent="0.35">
      <c r="A28" s="42" t="s">
        <v>18</v>
      </c>
      <c r="B28" s="43">
        <f>SUM(B27-B26)</f>
        <v>0</v>
      </c>
      <c r="C28" s="43">
        <f>SUM(C27-C26)</f>
        <v>0</v>
      </c>
      <c r="D28" s="44">
        <f>SUM(D27-D26)</f>
        <v>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0</v>
      </c>
      <c r="C30" s="49">
        <f>SUM(C25+C28)</f>
        <v>0</v>
      </c>
      <c r="D30" s="50">
        <f>SUM(D25+D28)</f>
        <v>0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A32" s="73"/>
      <c r="B32" s="80"/>
      <c r="C32" s="80"/>
      <c r="D32" s="80"/>
    </row>
    <row r="33" spans="1:4" x14ac:dyDescent="0.25">
      <c r="A33" s="73"/>
      <c r="B33" s="81"/>
      <c r="C33" s="81"/>
      <c r="D33" s="81"/>
    </row>
    <row r="34" spans="1:4" ht="15.5" x14ac:dyDescent="0.35">
      <c r="A34" s="76" t="s">
        <v>30</v>
      </c>
      <c r="B34" s="82"/>
      <c r="C34" s="82"/>
      <c r="D34" s="82"/>
    </row>
    <row r="35" spans="1:4" ht="15.5" x14ac:dyDescent="0.35">
      <c r="A35" s="76"/>
      <c r="B35" s="82"/>
      <c r="C35" s="82"/>
      <c r="D35" s="82"/>
    </row>
    <row r="36" spans="1:4" ht="14.15" customHeight="1" x14ac:dyDescent="0.35">
      <c r="A36" s="76" t="s">
        <v>38</v>
      </c>
      <c r="B36" s="82"/>
      <c r="C36" s="82"/>
      <c r="D36" s="82"/>
    </row>
    <row r="37" spans="1:4" ht="15.5" x14ac:dyDescent="0.35">
      <c r="A37" s="76"/>
      <c r="B37" s="82"/>
      <c r="C37" s="82"/>
      <c r="D37" s="82"/>
    </row>
    <row r="38" spans="1:4" ht="15.5" x14ac:dyDescent="0.35">
      <c r="A38" s="68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83" t="s">
        <v>20</v>
      </c>
      <c r="B39" s="84">
        <f>SUM(B40:B46)</f>
        <v>0</v>
      </c>
      <c r="C39" s="84">
        <f>SUM(C40:C46)</f>
        <v>0</v>
      </c>
      <c r="D39" s="85">
        <f>SUM(D40:D46)</f>
        <v>0</v>
      </c>
    </row>
    <row r="40" spans="1:4" x14ac:dyDescent="0.25">
      <c r="A40" s="38" t="s">
        <v>21</v>
      </c>
      <c r="B40" s="86"/>
      <c r="C40" s="86"/>
      <c r="D40" s="87"/>
    </row>
    <row r="41" spans="1:4" x14ac:dyDescent="0.25">
      <c r="A41" s="38" t="s">
        <v>39</v>
      </c>
      <c r="B41" s="86"/>
      <c r="C41" s="86"/>
      <c r="D41" s="87"/>
    </row>
    <row r="42" spans="1:4" x14ac:dyDescent="0.25">
      <c r="A42" s="38" t="s">
        <v>40</v>
      </c>
      <c r="B42" s="86"/>
      <c r="C42" s="86"/>
      <c r="D42" s="87"/>
    </row>
    <row r="43" spans="1:4" x14ac:dyDescent="0.25">
      <c r="A43" s="38" t="s">
        <v>41</v>
      </c>
      <c r="B43" s="86"/>
      <c r="C43" s="86"/>
      <c r="D43" s="87"/>
    </row>
    <row r="44" spans="1:4" x14ac:dyDescent="0.25">
      <c r="A44" s="38" t="s">
        <v>42</v>
      </c>
      <c r="B44" s="86"/>
      <c r="C44" s="86"/>
      <c r="D44" s="87"/>
    </row>
    <row r="45" spans="1:4" x14ac:dyDescent="0.25">
      <c r="A45" s="38" t="s">
        <v>43</v>
      </c>
      <c r="B45" s="86"/>
      <c r="C45" s="86"/>
      <c r="D45" s="87"/>
    </row>
    <row r="46" spans="1:4" x14ac:dyDescent="0.25">
      <c r="A46" s="38" t="s">
        <v>22</v>
      </c>
      <c r="B46" s="86"/>
      <c r="C46" s="86"/>
      <c r="D46" s="87"/>
    </row>
    <row r="47" spans="1:4" s="7" customFormat="1" ht="13" x14ac:dyDescent="0.3">
      <c r="A47" s="83" t="s">
        <v>23</v>
      </c>
      <c r="B47" s="84">
        <f>SUM(B48:B55)</f>
        <v>0</v>
      </c>
      <c r="C47" s="84">
        <f>SUM(C48:C55)</f>
        <v>0</v>
      </c>
      <c r="D47" s="85">
        <f>SUM(D48:D55)</f>
        <v>0</v>
      </c>
    </row>
    <row r="48" spans="1:4" x14ac:dyDescent="0.25">
      <c r="A48" s="38" t="s">
        <v>44</v>
      </c>
      <c r="B48" s="86"/>
      <c r="C48" s="86"/>
      <c r="D48" s="87"/>
    </row>
    <row r="49" spans="1:5" x14ac:dyDescent="0.25">
      <c r="A49" s="38" t="s">
        <v>45</v>
      </c>
      <c r="B49" s="86"/>
      <c r="C49" s="86"/>
      <c r="D49" s="87"/>
    </row>
    <row r="50" spans="1:5" x14ac:dyDescent="0.25">
      <c r="A50" s="38" t="s">
        <v>46</v>
      </c>
      <c r="B50" s="86"/>
      <c r="C50" s="86"/>
      <c r="D50" s="87"/>
    </row>
    <row r="51" spans="1:5" x14ac:dyDescent="0.25">
      <c r="A51" s="38" t="s">
        <v>47</v>
      </c>
      <c r="B51" s="86"/>
      <c r="C51" s="86"/>
      <c r="D51" s="87"/>
    </row>
    <row r="52" spans="1:5" x14ac:dyDescent="0.25">
      <c r="A52" s="38" t="s">
        <v>24</v>
      </c>
      <c r="B52" s="86"/>
      <c r="C52" s="86"/>
      <c r="D52" s="87"/>
    </row>
    <row r="53" spans="1:5" x14ac:dyDescent="0.25">
      <c r="A53" s="38" t="s">
        <v>48</v>
      </c>
      <c r="B53" s="86"/>
      <c r="C53" s="86"/>
      <c r="D53" s="87"/>
    </row>
    <row r="54" spans="1:5" x14ac:dyDescent="0.25">
      <c r="A54" s="38" t="s">
        <v>49</v>
      </c>
      <c r="B54" s="86"/>
      <c r="C54" s="86"/>
      <c r="D54" s="87"/>
    </row>
    <row r="55" spans="1:5" x14ac:dyDescent="0.25">
      <c r="A55" s="38" t="s">
        <v>25</v>
      </c>
      <c r="B55" s="86"/>
      <c r="C55" s="86"/>
      <c r="D55" s="87"/>
    </row>
    <row r="56" spans="1:5" s="7" customFormat="1" ht="15.5" x14ac:dyDescent="0.35">
      <c r="A56" s="35" t="s">
        <v>34</v>
      </c>
      <c r="B56" s="54">
        <f>SUM(B47-B39)</f>
        <v>0</v>
      </c>
      <c r="C56" s="54">
        <f>SUM(C47-C39)</f>
        <v>0</v>
      </c>
      <c r="D56" s="55">
        <f>SUM(D47-D39)</f>
        <v>0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v>0</v>
      </c>
      <c r="C58" s="59">
        <v>0</v>
      </c>
      <c r="D58" s="60">
        <v>0</v>
      </c>
      <c r="E58" s="12"/>
    </row>
    <row r="59" spans="1:5" x14ac:dyDescent="0.25">
      <c r="A59" s="73"/>
      <c r="B59" s="62"/>
      <c r="C59" s="62"/>
      <c r="D59" s="63"/>
    </row>
    <row r="60" spans="1:5" ht="15.5" x14ac:dyDescent="0.35">
      <c r="A60" s="48" t="s">
        <v>33</v>
      </c>
      <c r="B60" s="64">
        <f>SUM(B56+B58)</f>
        <v>0</v>
      </c>
      <c r="C60" s="64">
        <f>SUM(C56+C58)</f>
        <v>0</v>
      </c>
      <c r="D60" s="65">
        <f>SUM(D56+D58)</f>
        <v>0</v>
      </c>
      <c r="E60" s="13"/>
    </row>
    <row r="61" spans="1:5" ht="15.5" x14ac:dyDescent="0.35">
      <c r="A61" s="51" t="s">
        <v>51</v>
      </c>
      <c r="B61" s="66"/>
      <c r="C61" s="66"/>
      <c r="D61" s="67"/>
    </row>
    <row r="62" spans="1:5" x14ac:dyDescent="0.25">
      <c r="A62" s="73"/>
      <c r="B62" s="81"/>
      <c r="C62" s="81"/>
      <c r="D62" s="81"/>
    </row>
    <row r="63" spans="1:5" x14ac:dyDescent="0.25">
      <c r="A63" s="73"/>
      <c r="B63" s="81"/>
      <c r="C63" s="81"/>
      <c r="D63" s="81"/>
    </row>
    <row r="64" spans="1:5" ht="15.5" x14ac:dyDescent="0.35">
      <c r="A64" s="76" t="s">
        <v>32</v>
      </c>
      <c r="B64" s="82"/>
      <c r="C64" s="82"/>
      <c r="D64" s="82"/>
    </row>
    <row r="65" spans="1:4" ht="15.5" x14ac:dyDescent="0.35">
      <c r="A65" s="76"/>
      <c r="B65" s="82"/>
      <c r="C65" s="82"/>
      <c r="D65" s="82"/>
    </row>
    <row r="66" spans="1:4" ht="15.5" x14ac:dyDescent="0.35">
      <c r="A66" s="68" t="s">
        <v>61</v>
      </c>
      <c r="B66" s="69">
        <v>0</v>
      </c>
      <c r="C66" s="82"/>
      <c r="D66" s="82"/>
    </row>
    <row r="67" spans="1:4" ht="15.5" x14ac:dyDescent="0.35">
      <c r="A67" s="35" t="s">
        <v>62</v>
      </c>
      <c r="B67" s="70">
        <f>SUM(-B66-B60)</f>
        <v>0</v>
      </c>
      <c r="C67" s="82"/>
      <c r="D67" s="82"/>
    </row>
    <row r="68" spans="1:4" ht="13" x14ac:dyDescent="0.3">
      <c r="A68" s="71" t="s">
        <v>56</v>
      </c>
      <c r="B68" s="79"/>
      <c r="C68" s="81"/>
      <c r="D68" s="81"/>
    </row>
    <row r="69" spans="1:4" x14ac:dyDescent="0.25">
      <c r="A69" s="73"/>
      <c r="B69" s="81"/>
      <c r="C69" s="81"/>
      <c r="D69" s="81"/>
    </row>
    <row r="70" spans="1:4" x14ac:dyDescent="0.25">
      <c r="A70" s="73"/>
      <c r="B70" s="81"/>
      <c r="C70" s="81"/>
      <c r="D70" s="81"/>
    </row>
    <row r="71" spans="1:4" x14ac:dyDescent="0.25">
      <c r="A71" s="73"/>
      <c r="B71" s="81"/>
      <c r="C71" s="81"/>
      <c r="D71" s="81"/>
    </row>
    <row r="72" spans="1:4" x14ac:dyDescent="0.25">
      <c r="A72" s="73"/>
      <c r="B72" s="81"/>
      <c r="C72" s="81"/>
      <c r="D72" s="81"/>
    </row>
    <row r="73" spans="1:4" x14ac:dyDescent="0.25">
      <c r="A73" s="73"/>
      <c r="B73" s="81"/>
      <c r="C73" s="81"/>
      <c r="D73" s="81"/>
    </row>
    <row r="74" spans="1:4" x14ac:dyDescent="0.25">
      <c r="A74" s="73"/>
      <c r="B74" s="81"/>
      <c r="C74" s="81"/>
      <c r="D74" s="81"/>
    </row>
    <row r="78" spans="1:4" x14ac:dyDescent="0.25">
      <c r="A78" s="10"/>
    </row>
    <row r="79" spans="1:4" x14ac:dyDescent="0.25">
      <c r="A79" s="10"/>
    </row>
    <row r="80" spans="1:4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102" spans="1:1" x14ac:dyDescent="0.25">
      <c r="A102" s="3"/>
    </row>
    <row r="103" spans="1:1" x14ac:dyDescent="0.25">
      <c r="A103" s="4"/>
    </row>
    <row r="104" spans="1:1" x14ac:dyDescent="0.25">
      <c r="A104" s="2"/>
    </row>
    <row r="105" spans="1:1" x14ac:dyDescent="0.25">
      <c r="A105" s="5"/>
    </row>
    <row r="106" spans="1:1" x14ac:dyDescent="0.25">
      <c r="A106" s="6"/>
    </row>
    <row r="107" spans="1:1" x14ac:dyDescent="0.25">
      <c r="A107" s="6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4"/>
  <sheetViews>
    <sheetView zoomScaleNormal="100" workbookViewId="0">
      <selection activeCell="B39" sqref="B39"/>
    </sheetView>
  </sheetViews>
  <sheetFormatPr baseColWidth="10" defaultRowHeight="12.5" x14ac:dyDescent="0.25"/>
  <cols>
    <col min="1" max="1" width="59.7265625" customWidth="1"/>
    <col min="2" max="4" width="18.54296875" style="24" customWidth="1"/>
    <col min="5" max="5" width="16.453125" customWidth="1"/>
  </cols>
  <sheetData>
    <row r="1" spans="1:7" ht="15.5" x14ac:dyDescent="0.35">
      <c r="A1" s="1" t="s">
        <v>57</v>
      </c>
    </row>
    <row r="2" spans="1:7" ht="14.15" customHeight="1" x14ac:dyDescent="0.25"/>
    <row r="3" spans="1:7" ht="14.15" customHeight="1" x14ac:dyDescent="0.35">
      <c r="A3" s="1" t="s">
        <v>26</v>
      </c>
    </row>
    <row r="4" spans="1:7" ht="14.15" customHeight="1" x14ac:dyDescent="0.25"/>
    <row r="5" spans="1:7" ht="15.5" x14ac:dyDescent="0.35">
      <c r="A5" s="17" t="s">
        <v>29</v>
      </c>
      <c r="B5" s="18" t="s">
        <v>58</v>
      </c>
      <c r="C5" s="18" t="s">
        <v>59</v>
      </c>
      <c r="D5" s="19" t="s">
        <v>60</v>
      </c>
    </row>
    <row r="6" spans="1:7" s="7" customFormat="1" ht="14.15" customHeight="1" x14ac:dyDescent="0.3">
      <c r="A6" s="20" t="s">
        <v>0</v>
      </c>
      <c r="B6" s="14">
        <f>SUM(B7:B12)</f>
        <v>15320868.01</v>
      </c>
      <c r="C6" s="14">
        <f>SUM(C7:C12)</f>
        <v>16080750</v>
      </c>
      <c r="D6" s="21">
        <f>SUM(D7:D12)</f>
        <v>17068687.219999999</v>
      </c>
      <c r="G6" s="9"/>
    </row>
    <row r="7" spans="1:7" ht="14.15" customHeight="1" x14ac:dyDescent="0.25">
      <c r="A7" s="22" t="s">
        <v>1</v>
      </c>
      <c r="B7" s="15">
        <f>'EG ohne SF'!B7+Wasserwerk!B7+Abwasserbeseitigung!B7+Abfallwirtschaft!B7+Elektrizitätswerk!B7</f>
        <v>3660160.5799999996</v>
      </c>
      <c r="C7" s="15">
        <f>'EG ohne SF'!C7+Wasserwerk!C7+Abwasserbeseitigung!C7+Abfallwirtschaft!C7+Elektrizitätswerk!C7</f>
        <v>3735950</v>
      </c>
      <c r="D7" s="31">
        <f>'EG ohne SF'!D7+Wasserwerk!D7+Abwasserbeseitigung!D7+Abfallwirtschaft!D7+Elektrizitätswerk!D7</f>
        <v>3973019.62</v>
      </c>
      <c r="E7" s="8"/>
    </row>
    <row r="8" spans="1:7" ht="14.15" customHeight="1" x14ac:dyDescent="0.25">
      <c r="A8" s="22" t="s">
        <v>2</v>
      </c>
      <c r="B8" s="15">
        <f>'EG ohne SF'!B8+Wasserwerk!B8+Abwasserbeseitigung!B8+Abfallwirtschaft!B8+Elektrizitätswerk!B8</f>
        <v>2615792.2599999998</v>
      </c>
      <c r="C8" s="15">
        <f>'EG ohne SF'!C8+Wasserwerk!C8+Abwasserbeseitigung!C8+Abfallwirtschaft!C8+Elektrizitätswerk!C8</f>
        <v>2764550</v>
      </c>
      <c r="D8" s="31">
        <f>'EG ohne SF'!D8+Wasserwerk!D8+Abwasserbeseitigung!D8+Abfallwirtschaft!D8+Elektrizitätswerk!D8</f>
        <v>3140100.96</v>
      </c>
      <c r="E8" s="8"/>
    </row>
    <row r="9" spans="1:7" ht="14.15" customHeight="1" x14ac:dyDescent="0.25">
      <c r="A9" s="22" t="s">
        <v>3</v>
      </c>
      <c r="B9" s="15">
        <f>'EG ohne SF'!B9+Wasserwerk!B9+Abwasserbeseitigung!B9+Abfallwirtschaft!B9+Elektrizitätswerk!B9</f>
        <v>1403921.9</v>
      </c>
      <c r="C9" s="15">
        <f>'EG ohne SF'!C9+Wasserwerk!C9+Abwasserbeseitigung!C9+Abfallwirtschaft!C9+Elektrizitätswerk!C9</f>
        <v>1386200</v>
      </c>
      <c r="D9" s="31">
        <f>'EG ohne SF'!D9+Wasserwerk!D9+Abwasserbeseitigung!D9+Abfallwirtschaft!D9+Elektrizitätswerk!D9</f>
        <v>1225727.77</v>
      </c>
      <c r="E9" s="8"/>
    </row>
    <row r="10" spans="1:7" ht="14.15" customHeight="1" x14ac:dyDescent="0.25">
      <c r="A10" s="22" t="s">
        <v>52</v>
      </c>
      <c r="B10" s="15">
        <f>'EG ohne SF'!B10+Wasserwerk!B10+Abwasserbeseitigung!B10+Abfallwirtschaft!B10+Elektrizitätswerk!B10</f>
        <v>23700</v>
      </c>
      <c r="C10" s="15">
        <f>'EG ohne SF'!C10+Wasserwerk!C10+Abwasserbeseitigung!C10+Abfallwirtschaft!C10+Elektrizitätswerk!C10</f>
        <v>31800</v>
      </c>
      <c r="D10" s="31">
        <f>'EG ohne SF'!D10+Wasserwerk!D10+Abwasserbeseitigung!D10+Abfallwirtschaft!D10+Elektrizitätswerk!D10</f>
        <v>0</v>
      </c>
      <c r="E10" s="8"/>
    </row>
    <row r="11" spans="1:7" ht="14.15" customHeight="1" x14ac:dyDescent="0.25">
      <c r="A11" s="22" t="s">
        <v>4</v>
      </c>
      <c r="B11" s="15">
        <f>'EG ohne SF'!B11+Wasserwerk!B11+Abwasserbeseitigung!B11+Abfallwirtschaft!B11+Elektrizitätswerk!B11</f>
        <v>7617293.2699999996</v>
      </c>
      <c r="C11" s="15">
        <f>'EG ohne SF'!C11+Wasserwerk!C11+Abwasserbeseitigung!C11+Abfallwirtschaft!C11+Elektrizitätswerk!C11</f>
        <v>8162250</v>
      </c>
      <c r="D11" s="31">
        <f>'EG ohne SF'!D11+Wasserwerk!D11+Abwasserbeseitigung!D11+Abfallwirtschaft!D11+Elektrizitätswerk!D11</f>
        <v>8729838.8699999992</v>
      </c>
      <c r="E11" s="8"/>
    </row>
    <row r="12" spans="1:7" ht="14.15" customHeight="1" x14ac:dyDescent="0.25">
      <c r="A12" s="22" t="s">
        <v>53</v>
      </c>
      <c r="B12" s="15">
        <f>'EG ohne SF'!B12+Wasserwerk!B12+Abwasserbeseitigung!B12+Abfallwirtschaft!B12+Elektrizitätswerk!B12</f>
        <v>0</v>
      </c>
      <c r="C12" s="15">
        <f>'EG ohne SF'!C12+Wasserwerk!C12+Abwasserbeseitigung!C12+Abfallwirtschaft!C12+Elektrizitätswerk!C12</f>
        <v>0</v>
      </c>
      <c r="D12" s="31">
        <f>'EG ohne SF'!D12+Wasserwerk!D12+Abwasserbeseitigung!D12+Abfallwirtschaft!D12+Elektrizitätswerk!D12</f>
        <v>0</v>
      </c>
      <c r="E12" s="8"/>
    </row>
    <row r="13" spans="1:7" s="7" customFormat="1" ht="14.15" customHeight="1" x14ac:dyDescent="0.3">
      <c r="A13" s="20" t="s">
        <v>5</v>
      </c>
      <c r="B13" s="14">
        <f>SUM(B14:B20)</f>
        <v>15728743.310000001</v>
      </c>
      <c r="C13" s="14">
        <f>SUM(C14:C20)</f>
        <v>15593700</v>
      </c>
      <c r="D13" s="21">
        <f>SUM(D14:D20)</f>
        <v>16039804.310000001</v>
      </c>
      <c r="G13" s="9"/>
    </row>
    <row r="14" spans="1:7" ht="14.15" customHeight="1" x14ac:dyDescent="0.25">
      <c r="A14" s="22" t="s">
        <v>6</v>
      </c>
      <c r="B14" s="15">
        <f>'EG ohne SF'!B14+Wasserwerk!B14+Abwasserbeseitigung!B14+Abfallwirtschaft!B14+Elektrizitätswerk!B14</f>
        <v>12842287.25</v>
      </c>
      <c r="C14" s="15">
        <f>'EG ohne SF'!C14+Wasserwerk!C14+Abwasserbeseitigung!C14+Abfallwirtschaft!C14+Elektrizitätswerk!C14</f>
        <v>12705000</v>
      </c>
      <c r="D14" s="31">
        <f>'EG ohne SF'!D14+Wasserwerk!D14+Abwasserbeseitigung!D14+Abfallwirtschaft!D14+Elektrizitätswerk!D14</f>
        <v>12957150.25</v>
      </c>
      <c r="E14" s="8"/>
    </row>
    <row r="15" spans="1:7" ht="14.15" customHeight="1" x14ac:dyDescent="0.25">
      <c r="A15" s="22" t="s">
        <v>7</v>
      </c>
      <c r="B15" s="15">
        <f>'EG ohne SF'!B15+Wasserwerk!B15+Abwasserbeseitigung!B15+Abfallwirtschaft!B15+Elektrizitätswerk!B15</f>
        <v>1000</v>
      </c>
      <c r="C15" s="15">
        <f>'EG ohne SF'!C15+Wasserwerk!C15+Abwasserbeseitigung!C15+Abfallwirtschaft!C15+Elektrizitätswerk!C15</f>
        <v>1500</v>
      </c>
      <c r="D15" s="31">
        <f>'EG ohne SF'!D15+Wasserwerk!D15+Abwasserbeseitigung!D15+Abfallwirtschaft!D15+Elektrizitätswerk!D15</f>
        <v>1000</v>
      </c>
      <c r="E15" s="8"/>
    </row>
    <row r="16" spans="1:7" ht="14.15" customHeight="1" x14ac:dyDescent="0.25">
      <c r="A16" s="22" t="s">
        <v>8</v>
      </c>
      <c r="B16" s="15">
        <f>'EG ohne SF'!B16+Wasserwerk!B16+Abwasserbeseitigung!B16+Abfallwirtschaft!B16+Elektrizitätswerk!B16</f>
        <v>2183559.4</v>
      </c>
      <c r="C16" s="15">
        <f>'EG ohne SF'!C16+Wasserwerk!C16+Abwasserbeseitigung!C16+Abfallwirtschaft!C16+Elektrizitätswerk!C16</f>
        <v>2115000</v>
      </c>
      <c r="D16" s="31">
        <f>'EG ohne SF'!D16+Wasserwerk!D16+Abwasserbeseitigung!D16+Abfallwirtschaft!D16+Elektrizitätswerk!D16</f>
        <v>2263902.08</v>
      </c>
      <c r="E16" s="8"/>
    </row>
    <row r="17" spans="1:7" ht="14.15" customHeight="1" x14ac:dyDescent="0.25">
      <c r="A17" s="22" t="s">
        <v>9</v>
      </c>
      <c r="B17" s="15">
        <f>'EG ohne SF'!B17+Wasserwerk!B17+Abwasserbeseitigung!B17+Abfallwirtschaft!B17+Elektrizitätswerk!B17</f>
        <v>0</v>
      </c>
      <c r="C17" s="15">
        <f>'EG ohne SF'!C17+Wasserwerk!C17+Abwasserbeseitigung!C17+Abfallwirtschaft!C17+Elektrizitätswerk!C17</f>
        <v>0</v>
      </c>
      <c r="D17" s="31">
        <f>'EG ohne SF'!D17+Wasserwerk!D17+Abwasserbeseitigung!D17+Abfallwirtschaft!D17+Elektrizitätswerk!D17</f>
        <v>0</v>
      </c>
      <c r="E17" s="8"/>
    </row>
    <row r="18" spans="1:7" ht="14.15" customHeight="1" x14ac:dyDescent="0.25">
      <c r="A18" s="22" t="s">
        <v>54</v>
      </c>
      <c r="B18" s="15">
        <f>'EG ohne SF'!B18+Wasserwerk!B18+Abwasserbeseitigung!B18+Abfallwirtschaft!B18+Elektrizitätswerk!B18</f>
        <v>47349.55</v>
      </c>
      <c r="C18" s="15">
        <f>'EG ohne SF'!C18+Wasserwerk!C18+Abwasserbeseitigung!C18+Abfallwirtschaft!C18+Elektrizitätswerk!C18</f>
        <v>86100</v>
      </c>
      <c r="D18" s="31">
        <f>'EG ohne SF'!D18+Wasserwerk!D18+Abwasserbeseitigung!D18+Abfallwirtschaft!D18+Elektrizitätswerk!D18</f>
        <v>48500.55</v>
      </c>
      <c r="E18" s="8"/>
    </row>
    <row r="19" spans="1:7" ht="14.15" customHeight="1" x14ac:dyDescent="0.25">
      <c r="A19" s="22" t="s">
        <v>10</v>
      </c>
      <c r="B19" s="15">
        <f>'EG ohne SF'!B19+Wasserwerk!B19+Abwasserbeseitigung!B19+Abfallwirtschaft!B19+Elektrizitätswerk!B19</f>
        <v>654547.11</v>
      </c>
      <c r="C19" s="15">
        <f>'EG ohne SF'!C19+Wasserwerk!C19+Abwasserbeseitigung!C19+Abfallwirtschaft!C19+Elektrizitätswerk!C19</f>
        <v>686100</v>
      </c>
      <c r="D19" s="31">
        <f>'EG ohne SF'!D19+Wasserwerk!D19+Abwasserbeseitigung!D19+Abfallwirtschaft!D19+Elektrizitätswerk!D19</f>
        <v>769251.43</v>
      </c>
      <c r="E19" s="8"/>
    </row>
    <row r="20" spans="1:7" ht="14.15" customHeight="1" x14ac:dyDescent="0.25">
      <c r="A20" s="22" t="s">
        <v>55</v>
      </c>
      <c r="B20" s="15">
        <f>'EG ohne SF'!B20+Wasserwerk!B20+Abwasserbeseitigung!B20+Abfallwirtschaft!B20+Elektrizitätswerk!B20</f>
        <v>0</v>
      </c>
      <c r="C20" s="15">
        <f>'EG ohne SF'!C20+Wasserwerk!C20+Abwasserbeseitigung!C20+Abfallwirtschaft!C20+Elektrizitätswerk!C20</f>
        <v>0</v>
      </c>
      <c r="D20" s="31">
        <f>'EG ohne SF'!D20+Wasserwerk!D20+Abwasserbeseitigung!D20+Abfallwirtschaft!D20+Elektrizitätswerk!D20</f>
        <v>0</v>
      </c>
      <c r="E20" s="8"/>
    </row>
    <row r="21" spans="1:7" ht="15.75" customHeight="1" x14ac:dyDescent="0.35">
      <c r="A21" s="35" t="s">
        <v>11</v>
      </c>
      <c r="B21" s="36">
        <f>SUM(B13-B6)</f>
        <v>407875.30000000075</v>
      </c>
      <c r="C21" s="36">
        <f>SUM(C13-C6)</f>
        <v>-487050</v>
      </c>
      <c r="D21" s="37">
        <f>SUM(D13-D6)</f>
        <v>-1028882.9099999983</v>
      </c>
      <c r="E21" s="8"/>
    </row>
    <row r="22" spans="1:7" x14ac:dyDescent="0.25">
      <c r="A22" s="38" t="s">
        <v>12</v>
      </c>
      <c r="B22" s="39">
        <f>'EG ohne SF'!B22+Wasserwerk!B22+Abwasserbeseitigung!B22+Abfallwirtschaft!B22+Elektrizitätswerk!B22</f>
        <v>208458.78</v>
      </c>
      <c r="C22" s="39">
        <f>'EG ohne SF'!C22+Wasserwerk!C22+Abwasserbeseitigung!C22+Abfallwirtschaft!C22+Elektrizitätswerk!C22</f>
        <v>193000</v>
      </c>
      <c r="D22" s="88">
        <f>'EG ohne SF'!D22+Wasserwerk!D22+Abwasserbeseitigung!D22+Abfallwirtschaft!D22+Elektrizitätswerk!D22</f>
        <v>101330.25</v>
      </c>
    </row>
    <row r="23" spans="1:7" ht="14.15" customHeight="1" x14ac:dyDescent="0.25">
      <c r="A23" s="38" t="s">
        <v>13</v>
      </c>
      <c r="B23" s="39">
        <f>'EG ohne SF'!B23+Wasserwerk!B23+Abwasserbeseitigung!B23+Abfallwirtschaft!B23+Elektrizitätswerk!B23</f>
        <v>229041.22</v>
      </c>
      <c r="C23" s="39">
        <f>'EG ohne SF'!C23+Wasserwerk!C23+Abwasserbeseitigung!C23+Abfallwirtschaft!C23+Elektrizitätswerk!C23</f>
        <v>119200</v>
      </c>
      <c r="D23" s="88">
        <f>'EG ohne SF'!D23+Wasserwerk!D23+Abwasserbeseitigung!D23+Abfallwirtschaft!D23+Elektrizitätswerk!D23</f>
        <v>144924.60999999999</v>
      </c>
    </row>
    <row r="24" spans="1:7" ht="15.75" customHeight="1" x14ac:dyDescent="0.35">
      <c r="A24" s="35" t="s">
        <v>14</v>
      </c>
      <c r="B24" s="36">
        <f>SUM(B23-B22)</f>
        <v>20582.440000000002</v>
      </c>
      <c r="C24" s="36">
        <f>SUM(C23-C22)</f>
        <v>-73800</v>
      </c>
      <c r="D24" s="37">
        <f>SUM(D23-D22)</f>
        <v>43594.359999999986</v>
      </c>
      <c r="E24" s="8"/>
    </row>
    <row r="25" spans="1:7" ht="15.75" customHeight="1" x14ac:dyDescent="0.35">
      <c r="A25" s="35" t="s">
        <v>15</v>
      </c>
      <c r="B25" s="36">
        <f>SUM(B21+B24)</f>
        <v>428457.74000000075</v>
      </c>
      <c r="C25" s="36">
        <f>SUM(C21+C24)</f>
        <v>-560850</v>
      </c>
      <c r="D25" s="37">
        <f>SUM(D21+D24)</f>
        <v>-985288.5499999983</v>
      </c>
      <c r="E25" s="8"/>
    </row>
    <row r="26" spans="1:7" ht="14.15" customHeight="1" x14ac:dyDescent="0.25">
      <c r="A26" s="38" t="s">
        <v>16</v>
      </c>
      <c r="B26" s="39">
        <f>'EG ohne SF'!B26+Wasserwerk!B26+Abwasserbeseitigung!B26+Abfallwirtschaft!B26+Elektrizitätswerk!B26</f>
        <v>0</v>
      </c>
      <c r="C26" s="39">
        <f>'EG ohne SF'!C26+Wasserwerk!C26+Abwasserbeseitigung!C26+Abfallwirtschaft!C26+Elektrizitätswerk!C26</f>
        <v>0</v>
      </c>
      <c r="D26" s="88">
        <f>'EG ohne SF'!D26+Wasserwerk!D26+Abwasserbeseitigung!D26+Abfallwirtschaft!D26+Elektrizitätswerk!D26</f>
        <v>0</v>
      </c>
      <c r="E26" s="8"/>
    </row>
    <row r="27" spans="1:7" s="7" customFormat="1" ht="13" x14ac:dyDescent="0.3">
      <c r="A27" s="38" t="s">
        <v>17</v>
      </c>
      <c r="B27" s="39">
        <f>'EG ohne SF'!B27+Wasserwerk!B27+Abwasserbeseitigung!B27+Abfallwirtschaft!B27+Elektrizitätswerk!B27</f>
        <v>598000</v>
      </c>
      <c r="C27" s="39">
        <f>'EG ohne SF'!C27+Wasserwerk!C27+Abwasserbeseitigung!C27+Abfallwirtschaft!C27+Elektrizitätswerk!C27</f>
        <v>598000</v>
      </c>
      <c r="D27" s="88">
        <f>'EG ohne SF'!D27+Wasserwerk!D27+Abwasserbeseitigung!D27+Abfallwirtschaft!D27+Elektrizitätswerk!D27</f>
        <v>598000</v>
      </c>
      <c r="G27" s="9"/>
    </row>
    <row r="28" spans="1:7" s="7" customFormat="1" ht="15.5" x14ac:dyDescent="0.35">
      <c r="A28" s="42" t="s">
        <v>18</v>
      </c>
      <c r="B28" s="43">
        <f>SUM(B27-B26)</f>
        <v>598000</v>
      </c>
      <c r="C28" s="43">
        <f>SUM(C27-C26)</f>
        <v>598000</v>
      </c>
      <c r="D28" s="44">
        <f>SUM(D27-D26)</f>
        <v>598000</v>
      </c>
      <c r="G28" s="9"/>
    </row>
    <row r="29" spans="1:7" ht="14.15" customHeight="1" x14ac:dyDescent="0.35">
      <c r="A29" s="45"/>
      <c r="B29" s="46"/>
      <c r="C29" s="46"/>
      <c r="D29" s="47"/>
    </row>
    <row r="30" spans="1:7" ht="15.75" customHeight="1" x14ac:dyDescent="0.35">
      <c r="A30" s="48" t="s">
        <v>19</v>
      </c>
      <c r="B30" s="49">
        <f>SUM(B25+B28)</f>
        <v>1026457.7400000007</v>
      </c>
      <c r="C30" s="49">
        <f>SUM(C25+C28)</f>
        <v>37150</v>
      </c>
      <c r="D30" s="50">
        <f>SUM(D25+D28)</f>
        <v>-387288.5499999983</v>
      </c>
      <c r="E30" s="8"/>
    </row>
    <row r="31" spans="1:7" ht="12.75" customHeight="1" x14ac:dyDescent="0.35">
      <c r="A31" s="51" t="s">
        <v>27</v>
      </c>
      <c r="B31" s="52"/>
      <c r="C31" s="52"/>
      <c r="D31" s="53"/>
      <c r="E31" s="8"/>
    </row>
    <row r="32" spans="1:7" ht="14.15" customHeight="1" x14ac:dyDescent="0.25">
      <c r="B32" s="25"/>
      <c r="C32" s="25"/>
      <c r="D32" s="25"/>
    </row>
    <row r="34" spans="1:4" ht="15.5" x14ac:dyDescent="0.35">
      <c r="A34" s="1" t="s">
        <v>30</v>
      </c>
      <c r="B34" s="26"/>
      <c r="C34" s="26"/>
      <c r="D34" s="26"/>
    </row>
    <row r="35" spans="1:4" ht="15.5" x14ac:dyDescent="0.35">
      <c r="A35" s="1"/>
      <c r="B35" s="26"/>
      <c r="C35" s="26"/>
      <c r="D35" s="26"/>
    </row>
    <row r="36" spans="1:4" ht="14.15" customHeight="1" x14ac:dyDescent="0.35">
      <c r="A36" s="1" t="s">
        <v>26</v>
      </c>
      <c r="B36" s="26"/>
      <c r="C36" s="26"/>
      <c r="D36" s="26"/>
    </row>
    <row r="37" spans="1:4" ht="15.5" x14ac:dyDescent="0.35">
      <c r="A37" s="1"/>
      <c r="B37" s="26"/>
      <c r="C37" s="26"/>
      <c r="D37" s="26"/>
    </row>
    <row r="38" spans="1:4" ht="15.5" x14ac:dyDescent="0.35">
      <c r="A38" s="17" t="s">
        <v>31</v>
      </c>
      <c r="B38" s="18" t="s">
        <v>58</v>
      </c>
      <c r="C38" s="18" t="s">
        <v>59</v>
      </c>
      <c r="D38" s="19" t="s">
        <v>60</v>
      </c>
    </row>
    <row r="39" spans="1:4" s="7" customFormat="1" ht="13" x14ac:dyDescent="0.3">
      <c r="A39" s="20" t="s">
        <v>20</v>
      </c>
      <c r="B39" s="27">
        <f>SUM(B40:B46)</f>
        <v>852497.55</v>
      </c>
      <c r="C39" s="27">
        <f>SUM(C40:C46)</f>
        <v>1036500</v>
      </c>
      <c r="D39" s="30">
        <f>SUM(D40:D46)</f>
        <v>2838429.5500000003</v>
      </c>
    </row>
    <row r="40" spans="1:4" x14ac:dyDescent="0.25">
      <c r="A40" s="22" t="s">
        <v>21</v>
      </c>
      <c r="B40" s="28">
        <f>'EG ohne SF'!B40+Wasserwerk!B40+Abwasserbeseitigung!B40+Abfallwirtschaft!B40+Elektrizitätswerk!B40</f>
        <v>638526.05000000005</v>
      </c>
      <c r="C40" s="28">
        <f>'EG ohne SF'!C40+Wasserwerk!C40+Abwasserbeseitigung!C40+Abfallwirtschaft!C40+Elektrizitätswerk!C40</f>
        <v>456000</v>
      </c>
      <c r="D40" s="29">
        <f>'EG ohne SF'!D40+Wasserwerk!D40+Abwasserbeseitigung!D40+Abfallwirtschaft!D40+Elektrizitätswerk!D40</f>
        <v>1941200.7</v>
      </c>
    </row>
    <row r="41" spans="1:4" x14ac:dyDescent="0.25">
      <c r="A41" s="22" t="s">
        <v>39</v>
      </c>
      <c r="B41" s="28">
        <f>'EG ohne SF'!B41+Wasserwerk!B41+Abwasserbeseitigung!B41+Abfallwirtschaft!B41+Elektrizitätswerk!B41</f>
        <v>0</v>
      </c>
      <c r="C41" s="28">
        <f>'EG ohne SF'!C41+Wasserwerk!C41+Abwasserbeseitigung!C41+Abfallwirtschaft!C41+Elektrizitätswerk!C41</f>
        <v>0</v>
      </c>
      <c r="D41" s="29">
        <f>'EG ohne SF'!D41+Wasserwerk!D41+Abwasserbeseitigung!D41+Abfallwirtschaft!D41+Elektrizitätswerk!D41</f>
        <v>0</v>
      </c>
    </row>
    <row r="42" spans="1:4" x14ac:dyDescent="0.25">
      <c r="A42" s="22" t="s">
        <v>40</v>
      </c>
      <c r="B42" s="28">
        <f>'EG ohne SF'!B42+Wasserwerk!B42+Abwasserbeseitigung!B42+Abfallwirtschaft!B42+Elektrizitätswerk!B42</f>
        <v>59350.95</v>
      </c>
      <c r="C42" s="28">
        <f>'EG ohne SF'!C42+Wasserwerk!C42+Abwasserbeseitigung!C42+Abfallwirtschaft!C42+Elektrizitätswerk!C42</f>
        <v>29000</v>
      </c>
      <c r="D42" s="29">
        <f>'EG ohne SF'!D42+Wasserwerk!D42+Abwasserbeseitigung!D42+Abfallwirtschaft!D42+Elektrizitätswerk!D42</f>
        <v>500116</v>
      </c>
    </row>
    <row r="43" spans="1:4" x14ac:dyDescent="0.25">
      <c r="A43" s="22" t="s">
        <v>41</v>
      </c>
      <c r="B43" s="28">
        <f>'EG ohne SF'!B43+Wasserwerk!B43+Abwasserbeseitigung!B43+Abfallwirtschaft!B43+Elektrizitätswerk!B43</f>
        <v>0</v>
      </c>
      <c r="C43" s="28">
        <f>'EG ohne SF'!C43+Wasserwerk!C43+Abwasserbeseitigung!C43+Abfallwirtschaft!C43+Elektrizitätswerk!C43</f>
        <v>0</v>
      </c>
      <c r="D43" s="29">
        <f>'EG ohne SF'!D43+Wasserwerk!D43+Abwasserbeseitigung!D43+Abfallwirtschaft!D43+Elektrizitätswerk!D43</f>
        <v>0</v>
      </c>
    </row>
    <row r="44" spans="1:4" x14ac:dyDescent="0.25">
      <c r="A44" s="22" t="s">
        <v>42</v>
      </c>
      <c r="B44" s="28">
        <f>'EG ohne SF'!B44+Wasserwerk!B44+Abwasserbeseitigung!B44+Abfallwirtschaft!B44+Elektrizitätswerk!B44</f>
        <v>0</v>
      </c>
      <c r="C44" s="28">
        <f>'EG ohne SF'!C44+Wasserwerk!C44+Abwasserbeseitigung!C44+Abfallwirtschaft!C44+Elektrizitätswerk!C44</f>
        <v>0</v>
      </c>
      <c r="D44" s="29">
        <f>'EG ohne SF'!D44+Wasserwerk!D44+Abwasserbeseitigung!D44+Abfallwirtschaft!D44+Elektrizitätswerk!D44</f>
        <v>0</v>
      </c>
    </row>
    <row r="45" spans="1:4" x14ac:dyDescent="0.25">
      <c r="A45" s="22" t="s">
        <v>43</v>
      </c>
      <c r="B45" s="28">
        <f>'EG ohne SF'!B45+Wasserwerk!B45+Abwasserbeseitigung!B45+Abfallwirtschaft!B45+Elektrizitätswerk!B45</f>
        <v>154620.54999999999</v>
      </c>
      <c r="C45" s="28">
        <f>'EG ohne SF'!C45+Wasserwerk!C45+Abwasserbeseitigung!C45+Abfallwirtschaft!C45+Elektrizitätswerk!C45</f>
        <v>551500</v>
      </c>
      <c r="D45" s="29">
        <f>'EG ohne SF'!D45+Wasserwerk!D45+Abwasserbeseitigung!D45+Abfallwirtschaft!D45+Elektrizitätswerk!D45</f>
        <v>397112.85</v>
      </c>
    </row>
    <row r="46" spans="1:4" x14ac:dyDescent="0.25">
      <c r="A46" s="22" t="s">
        <v>22</v>
      </c>
      <c r="B46" s="28">
        <f>'EG ohne SF'!B46+Wasserwerk!B46+Abwasserbeseitigung!B46+Abfallwirtschaft!B46+Elektrizitätswerk!B46</f>
        <v>0</v>
      </c>
      <c r="C46" s="28">
        <f>'EG ohne SF'!C46+Wasserwerk!C46+Abwasserbeseitigung!C46+Abfallwirtschaft!C46+Elektrizitätswerk!C46</f>
        <v>0</v>
      </c>
      <c r="D46" s="29">
        <f>'EG ohne SF'!D46+Wasserwerk!D46+Abwasserbeseitigung!D46+Abfallwirtschaft!D46+Elektrizitätswerk!D46</f>
        <v>0</v>
      </c>
    </row>
    <row r="47" spans="1:4" s="7" customFormat="1" ht="13" x14ac:dyDescent="0.3">
      <c r="A47" s="20" t="s">
        <v>23</v>
      </c>
      <c r="B47" s="27">
        <f>SUM(B48:B55)</f>
        <v>876922.55</v>
      </c>
      <c r="C47" s="27">
        <f>SUM(C48:C55)</f>
        <v>600000</v>
      </c>
      <c r="D47" s="30">
        <f>SUM(D48:D55)</f>
        <v>603115.25</v>
      </c>
    </row>
    <row r="48" spans="1:4" x14ac:dyDescent="0.25">
      <c r="A48" s="22" t="s">
        <v>44</v>
      </c>
      <c r="B48" s="28">
        <f>'EG ohne SF'!B48+Wasserwerk!B48+Abwasserbeseitigung!B48+Abfallwirtschaft!B48+Elektrizitätswerk!B48</f>
        <v>0</v>
      </c>
      <c r="C48" s="28">
        <f>'EG ohne SF'!C48+Wasserwerk!C48+Abwasserbeseitigung!C48+Abfallwirtschaft!C48+Elektrizitätswerk!C48</f>
        <v>0</v>
      </c>
      <c r="D48" s="29">
        <f>'EG ohne SF'!D48+Wasserwerk!D48+Abwasserbeseitigung!D48+Abfallwirtschaft!D48+Elektrizitätswerk!D48</f>
        <v>0</v>
      </c>
    </row>
    <row r="49" spans="1:5" x14ac:dyDescent="0.25">
      <c r="A49" s="22" t="s">
        <v>45</v>
      </c>
      <c r="B49" s="28">
        <f>'EG ohne SF'!B49+Wasserwerk!B49+Abwasserbeseitigung!B49+Abfallwirtschaft!B49+Elektrizitätswerk!B49</f>
        <v>0</v>
      </c>
      <c r="C49" s="28">
        <f>'EG ohne SF'!C49+Wasserwerk!C49+Abwasserbeseitigung!C49+Abfallwirtschaft!C49+Elektrizitätswerk!C49</f>
        <v>0</v>
      </c>
      <c r="D49" s="29">
        <f>'EG ohne SF'!D49+Wasserwerk!D49+Abwasserbeseitigung!D49+Abfallwirtschaft!D49+Elektrizitätswerk!D49</f>
        <v>0</v>
      </c>
    </row>
    <row r="50" spans="1:5" x14ac:dyDescent="0.25">
      <c r="A50" s="22" t="s">
        <v>46</v>
      </c>
      <c r="B50" s="28">
        <f>'EG ohne SF'!B50+Wasserwerk!B50+Abwasserbeseitigung!B50+Abfallwirtschaft!B50+Elektrizitätswerk!B50</f>
        <v>0</v>
      </c>
      <c r="C50" s="28">
        <f>'EG ohne SF'!C50+Wasserwerk!C50+Abwasserbeseitigung!C50+Abfallwirtschaft!C50+Elektrizitätswerk!C50</f>
        <v>0</v>
      </c>
      <c r="D50" s="29">
        <f>'EG ohne SF'!D50+Wasserwerk!D50+Abwasserbeseitigung!D50+Abfallwirtschaft!D50+Elektrizitätswerk!D50</f>
        <v>0</v>
      </c>
    </row>
    <row r="51" spans="1:5" x14ac:dyDescent="0.25">
      <c r="A51" s="22" t="s">
        <v>47</v>
      </c>
      <c r="B51" s="28">
        <f>'EG ohne SF'!B51+Wasserwerk!B51+Abwasserbeseitigung!B51+Abfallwirtschaft!B51+Elektrizitätswerk!B51</f>
        <v>876922.55</v>
      </c>
      <c r="C51" s="28">
        <f>'EG ohne SF'!C51+Wasserwerk!C51+Abwasserbeseitigung!C51+Abfallwirtschaft!C51+Elektrizitätswerk!C51</f>
        <v>600000</v>
      </c>
      <c r="D51" s="29">
        <f>'EG ohne SF'!D51+Wasserwerk!D51+Abwasserbeseitigung!D51+Abfallwirtschaft!D51+Elektrizitätswerk!D51</f>
        <v>603115.25</v>
      </c>
    </row>
    <row r="52" spans="1:5" x14ac:dyDescent="0.25">
      <c r="A52" s="22" t="s">
        <v>24</v>
      </c>
      <c r="B52" s="28">
        <f>'EG ohne SF'!B52+Wasserwerk!B52+Abwasserbeseitigung!B52+Abfallwirtschaft!B52+Elektrizitätswerk!B52</f>
        <v>0</v>
      </c>
      <c r="C52" s="28">
        <f>'EG ohne SF'!C52+Wasserwerk!C52+Abwasserbeseitigung!C52+Abfallwirtschaft!C52+Elektrizitätswerk!C52</f>
        <v>0</v>
      </c>
      <c r="D52" s="29">
        <f>'EG ohne SF'!D52+Wasserwerk!D52+Abwasserbeseitigung!D52+Abfallwirtschaft!D52+Elektrizitätswerk!D52</f>
        <v>0</v>
      </c>
    </row>
    <row r="53" spans="1:5" x14ac:dyDescent="0.25">
      <c r="A53" s="22" t="s">
        <v>48</v>
      </c>
      <c r="B53" s="28">
        <f>'EG ohne SF'!B53+Wasserwerk!B53+Abwasserbeseitigung!B53+Abfallwirtschaft!B53+Elektrizitätswerk!B53</f>
        <v>0</v>
      </c>
      <c r="C53" s="28">
        <f>'EG ohne SF'!C53+Wasserwerk!C53+Abwasserbeseitigung!C53+Abfallwirtschaft!C53+Elektrizitätswerk!C53</f>
        <v>0</v>
      </c>
      <c r="D53" s="29">
        <f>'EG ohne SF'!D53+Wasserwerk!D53+Abwasserbeseitigung!D53+Abfallwirtschaft!D53+Elektrizitätswerk!D53</f>
        <v>0</v>
      </c>
    </row>
    <row r="54" spans="1:5" x14ac:dyDescent="0.25">
      <c r="A54" s="22" t="s">
        <v>49</v>
      </c>
      <c r="B54" s="28">
        <f>'EG ohne SF'!B54+Wasserwerk!B54+Abwasserbeseitigung!B54+Abfallwirtschaft!B54+Elektrizitätswerk!B54</f>
        <v>0</v>
      </c>
      <c r="C54" s="28">
        <f>'EG ohne SF'!C54+Wasserwerk!C54+Abwasserbeseitigung!C54+Abfallwirtschaft!C54+Elektrizitätswerk!C54</f>
        <v>0</v>
      </c>
      <c r="D54" s="29">
        <f>'EG ohne SF'!D54+Wasserwerk!D54+Abwasserbeseitigung!D54+Abfallwirtschaft!D54+Elektrizitätswerk!D54</f>
        <v>0</v>
      </c>
    </row>
    <row r="55" spans="1:5" x14ac:dyDescent="0.25">
      <c r="A55" s="22" t="s">
        <v>25</v>
      </c>
      <c r="B55" s="28">
        <f>'EG ohne SF'!B55+Wasserwerk!B55+Abwasserbeseitigung!B55+Abfallwirtschaft!B55+Elektrizitätswerk!B55</f>
        <v>0</v>
      </c>
      <c r="C55" s="28">
        <f>'EG ohne SF'!C55+Wasserwerk!C55+Abwasserbeseitigung!C55+Abfallwirtschaft!C55+Elektrizitätswerk!C55</f>
        <v>0</v>
      </c>
      <c r="D55" s="29">
        <f>'EG ohne SF'!D55+Wasserwerk!D55+Abwasserbeseitigung!D55+Abfallwirtschaft!D55+Elektrizitätswerk!D55</f>
        <v>0</v>
      </c>
    </row>
    <row r="56" spans="1:5" s="7" customFormat="1" ht="15.5" x14ac:dyDescent="0.35">
      <c r="A56" s="35" t="s">
        <v>34</v>
      </c>
      <c r="B56" s="54">
        <f>SUM(B47-B39)</f>
        <v>24425</v>
      </c>
      <c r="C56" s="54">
        <f>SUM(C47-C39)</f>
        <v>-436500</v>
      </c>
      <c r="D56" s="55">
        <f>SUM(D47-D39)</f>
        <v>-2235314.3000000003</v>
      </c>
    </row>
    <row r="57" spans="1:5" x14ac:dyDescent="0.25">
      <c r="A57" s="56"/>
      <c r="B57" s="57"/>
      <c r="C57" s="57"/>
      <c r="D57" s="58"/>
    </row>
    <row r="58" spans="1:5" s="7" customFormat="1" ht="15.5" x14ac:dyDescent="0.35">
      <c r="A58" s="42" t="s">
        <v>28</v>
      </c>
      <c r="B58" s="59">
        <f>'EG ohne SF'!B58+Wasserwerk!B58+Abwasserbeseitigung!B58+Abfallwirtschaft!B58+Elektrizitätswerk!B58</f>
        <v>1868379.64</v>
      </c>
      <c r="C58" s="59">
        <f>'EG ohne SF'!C58+Wasserwerk!C58+Abwasserbeseitigung!C58+Abfallwirtschaft!C58+Elektrizitätswerk!C58</f>
        <v>858350</v>
      </c>
      <c r="D58" s="60">
        <f>'EG ohne SF'!D58+Wasserwerk!D58+Abwasserbeseitigung!D58+Abfallwirtschaft!D58+Elektrizitätswerk!D58</f>
        <v>278439.22000000003</v>
      </c>
      <c r="E58" s="12"/>
    </row>
    <row r="59" spans="1:5" x14ac:dyDescent="0.25">
      <c r="A59" s="61"/>
      <c r="B59" s="62"/>
      <c r="C59" s="62"/>
      <c r="D59" s="63"/>
    </row>
    <row r="60" spans="1:5" ht="15.5" x14ac:dyDescent="0.35">
      <c r="A60" s="48" t="s">
        <v>33</v>
      </c>
      <c r="B60" s="64">
        <f>SUM(B56+B58)</f>
        <v>1892804.64</v>
      </c>
      <c r="C60" s="64">
        <f>SUM(C56+C58)</f>
        <v>421850</v>
      </c>
      <c r="D60" s="65">
        <f>SUM(D56+D58)</f>
        <v>-1956875.0800000003</v>
      </c>
      <c r="E60" s="13"/>
    </row>
    <row r="61" spans="1:5" ht="15.5" x14ac:dyDescent="0.35">
      <c r="A61" s="51" t="s">
        <v>51</v>
      </c>
      <c r="B61" s="66"/>
      <c r="C61" s="66"/>
      <c r="D61" s="67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95" spans="1:1" x14ac:dyDescent="0.25">
      <c r="A95" s="3"/>
    </row>
    <row r="96" spans="1:1" x14ac:dyDescent="0.25">
      <c r="A96" s="4"/>
    </row>
    <row r="97" spans="1:1" x14ac:dyDescent="0.25">
      <c r="A97" s="2"/>
    </row>
    <row r="98" spans="1:1" x14ac:dyDescent="0.25">
      <c r="A98" s="5"/>
    </row>
    <row r="99" spans="1:1" x14ac:dyDescent="0.25">
      <c r="A99" s="6"/>
    </row>
    <row r="100" spans="1:1" x14ac:dyDescent="0.25">
      <c r="A100" s="6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</sheetData>
  <phoneticPr fontId="9" type="noConversion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Header>&amp;L&amp;9Gemeinde Muster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EG ohne SF</vt:lpstr>
      <vt:lpstr>Wasserwerk</vt:lpstr>
      <vt:lpstr>Abwasserbeseitigung</vt:lpstr>
      <vt:lpstr>Abfallwirtschaft</vt:lpstr>
      <vt:lpstr>Elektrizitätswerk</vt:lpstr>
      <vt:lpstr>EG</vt:lpstr>
      <vt:lpstr>Abfallwirtschaft!Druckbereich</vt:lpstr>
      <vt:lpstr>Abwasserbeseitigung!Druckbereich</vt:lpstr>
      <vt:lpstr>EG!Druckbereich</vt:lpstr>
      <vt:lpstr>'EG ohne SF'!Druckbereich</vt:lpstr>
      <vt:lpstr>Elektrizitätswerk!Druckbereich</vt:lpstr>
      <vt:lpstr>Wasserwerk!Druckbereich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Erfolgs- und Finanzierungsausweis</dc:title>
  <dc:creator>Schmellentin Marc  DVIGA</dc:creator>
  <cp:lastModifiedBy>Bircher Karin  DVIGA</cp:lastModifiedBy>
  <cp:lastPrinted>2016-06-17T08:03:23Z</cp:lastPrinted>
  <dcterms:created xsi:type="dcterms:W3CDTF">2010-09-24T09:13:14Z</dcterms:created>
  <dcterms:modified xsi:type="dcterms:W3CDTF">2025-12-08T15:09:52Z</dcterms:modified>
</cp:coreProperties>
</file>