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L:\Publikationen\18_Gemeindefinanzen\07_Web_Tabellen_eDossier\2024\"/>
    </mc:Choice>
  </mc:AlternateContent>
  <xr:revisionPtr revIDLastSave="0" documentId="13_ncr:1_{DC8081D7-8556-48DF-ADEB-8B2AD97F1D46}" xr6:coauthVersionLast="47" xr6:coauthVersionMax="47" xr10:uidLastSave="{00000000-0000-0000-0000-000000000000}"/>
  <bookViews>
    <workbookView xWindow="49680" yWindow="3180" windowWidth="21600" windowHeight="12648"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K1" sheetId="14" r:id="rId14"/>
    <sheet name="Erläuterungen" sheetId="15" r:id="rId15"/>
  </sheets>
  <definedNames>
    <definedName name="_xlnm.Print_Area" localSheetId="13">'K1'!$A$1:$L$45</definedName>
    <definedName name="_xlnm.Print_Area" localSheetId="2">'T2'!$A$1:$L$17</definedName>
    <definedName name="_xlnm.Print_Area" localSheetId="3">'T3'!$A$1:$Q$13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2" i="15" l="1"/>
  <c r="B9" i="15"/>
  <c r="B8" i="15"/>
  <c r="D33" i="1"/>
  <c r="B33" i="1"/>
  <c r="D31" i="1"/>
  <c r="B31" i="1"/>
  <c r="D29" i="1"/>
  <c r="B29" i="1"/>
  <c r="D28" i="1"/>
  <c r="B28" i="1"/>
  <c r="D27" i="1"/>
  <c r="B27" i="1"/>
  <c r="D26" i="1"/>
  <c r="B26" i="1"/>
  <c r="D25" i="1"/>
  <c r="B25" i="1"/>
  <c r="D24" i="1"/>
  <c r="B24" i="1"/>
  <c r="D23" i="1"/>
  <c r="B23" i="1"/>
  <c r="D22" i="1"/>
  <c r="B22" i="1"/>
  <c r="D19" i="1"/>
  <c r="B19" i="1"/>
  <c r="D18" i="1"/>
  <c r="B18" i="1"/>
  <c r="D17" i="1"/>
  <c r="B17" i="1"/>
  <c r="D16" i="1"/>
  <c r="B16" i="1"/>
</calcChain>
</file>

<file path=xl/sharedStrings.xml><?xml version="1.0" encoding="utf-8"?>
<sst xmlns="http://schemas.openxmlformats.org/spreadsheetml/2006/main" count="2323" uniqueCount="445">
  <si>
    <t>Gemeindefinanzstatistik 2024</t>
  </si>
  <si>
    <t>Quelle: Jahresrechnungen der Aargauer Gemeinden, Kantonales Steueramt AG</t>
  </si>
  <si>
    <t>© Statistik Aargau, 02. Juli 2025</t>
  </si>
  <si>
    <t>Tabellenverzeichnis</t>
  </si>
  <si>
    <t>Tabelle 1: Anzahl Gemeinden nach Gemeindesteuerfussklasse, 1975−2024</t>
  </si>
  <si>
    <t>Tabelle 2: Anzahl Gemeinden nach Gemeindesteuerfussklasse und Gemeindegrösse, 2024</t>
  </si>
  <si>
    <t>Tabelle 3: Gemeinden, Einwohner/innen und Normsteuerertrag nach Grössenklasse des Normsteuerertrags, absolut und in Prozent, 2024</t>
  </si>
  <si>
    <t>Tabelle 4: Steuerfuss und Steuererträge, 1974−2024</t>
  </si>
  <si>
    <t/>
  </si>
  <si>
    <t>Tabelle 5: Funktionale Gliederung der Erfolgsrechnung, Aufwand, in 1'000 Franken, 2024</t>
  </si>
  <si>
    <t>Beträge inklusive Konto 39 "Interne Verrechnungen" sowie inklusive Spezialfinanzierungen, ohne Konto 90 "Abschluss Erfolgsrechnung"</t>
  </si>
  <si>
    <t>Tabelle 6: Funktionale Gliederung der Erfolgsrechnung, Ertrag, in 1'000 Franken, 2024</t>
  </si>
  <si>
    <t>Beträge inklusive Konto 49 "Interne Verrechnungen" sowie inklusive Spezialfinanzierungen, ohne Konto 90 "Abschluss Erfolgsrechnung"</t>
  </si>
  <si>
    <t>Tabelle 7: Funktionale Gliederung der Investitionsrechnung, Ausgaben und Einnahmen, in 1'000 Franken, 2024</t>
  </si>
  <si>
    <t>Beträge inklusive Spezialfinanzierungen</t>
  </si>
  <si>
    <t>Tabelle 8: Artengliederung der Erfolgsrechnung, Aufwand und Ertrag, in 1'000 Franken, 2024</t>
  </si>
  <si>
    <t>Beträge inklusive Spezialfinanzierungen und ohne Konto 90 "Abschluss Erfolgsrechnung"</t>
  </si>
  <si>
    <t>Tabelle 9: Artengliederung der Investitionsrechnung, Ausgaben und Einnahmen, in 1'000 Franken, 2024</t>
  </si>
  <si>
    <t>Tabelle 10: Bilanzrechnung, Aktiven und Passiven, in 1'000 Franken, 2024</t>
  </si>
  <si>
    <t>Tabelle 11: Ergebnis und Finanzierung, in 1'000 Franken, 2024</t>
  </si>
  <si>
    <t>Tabelle 12: Kennzahlen, 2024</t>
  </si>
  <si>
    <t>Gemeindetabellen:</t>
  </si>
  <si>
    <t>Karte 1: Selbstfinanzierungsgrad im Fünfjahresdurchschnitt in den Gemeinden, 2020–2024</t>
  </si>
  <si>
    <t>Erläuterungen: Begriffe und Definitionen</t>
  </si>
  <si>
    <t>Jahr</t>
  </si>
  <si>
    <t>Anzahl Gemeinden mit einem Steuerfuss von … %</t>
  </si>
  <si>
    <r>
      <rPr>
        <b/>
        <sz val="10"/>
        <rFont val="Arial"/>
      </rPr>
      <t>Durch-
schnitt-
licher
Steuerfuss</t>
    </r>
    <r>
      <rPr>
        <b/>
        <vertAlign val="superscript"/>
        <sz val="10"/>
        <rFont val="Arial"/>
      </rPr>
      <t>1</t>
    </r>
    <r>
      <rPr>
        <b/>
        <sz val="10"/>
        <rFont val="Arial"/>
      </rPr>
      <t/>
    </r>
  </si>
  <si>
    <t>– 89</t>
  </si>
  <si>
    <t>90 – 99</t>
  </si>
  <si>
    <t>100 – 109</t>
  </si>
  <si>
    <t>110 – 119</t>
  </si>
  <si>
    <t>120 – 129</t>
  </si>
  <si>
    <t>130 – 139</t>
  </si>
  <si>
    <t>140 – 149</t>
  </si>
  <si>
    <t>150 – 159</t>
  </si>
  <si>
    <t>160 +</t>
  </si>
  <si>
    <t>Total</t>
  </si>
  <si>
    <t>1)  Bis und mit 2016 mit der Einwohnerzahl gewichtet. Ab 2017 mit dem Steuerertrag der natürlichen Personen gewichtet (für Details siehe Erläuterungen).</t>
  </si>
  <si>
    <t>Gemeindegrösse nach
Einwohnerzahl</t>
  </si>
  <si>
    <t>Anzahl
Ge-
meinden</t>
  </si>
  <si>
    <t>−79</t>
  </si>
  <si>
    <t>80−89</t>
  </si>
  <si>
    <t>90−99</t>
  </si>
  <si>
    <t>100−109</t>
  </si>
  <si>
    <t>110−119</t>
  </si>
  <si>
    <t>120−129</t>
  </si>
  <si>
    <t>− 199</t>
  </si>
  <si>
    <t>200 − 499</t>
  </si>
  <si>
    <t>500 − 999</t>
  </si>
  <si>
    <t>1'000 − 1'999</t>
  </si>
  <si>
    <t>2'000 − 2'999</t>
  </si>
  <si>
    <t>3'000 − 4'999</t>
  </si>
  <si>
    <t>5'000 − 7'499</t>
  </si>
  <si>
    <t>7'500 − 9'999</t>
  </si>
  <si>
    <t>10'000 +</t>
  </si>
  <si>
    <t>1)  Mit dem Steuerertrag der natürlichen Personen gewichtet (für Details siehe Erläuterungen).</t>
  </si>
  <si>
    <t>Grössenklassen des
Normsteuerertrags,
in Franken pro
Einwohner/in</t>
  </si>
  <si>
    <t>Anzahl Gemeinden</t>
  </si>
  <si>
    <t>Einwohner/innen</t>
  </si>
  <si>
    <t>Normsteuerertrag,
in 1'000 Franken</t>
  </si>
  <si>
    <t>Norm-
steuer-
ertrag,
in Franken
pro Einw.</t>
  </si>
  <si>
    <t>absolut</t>
  </si>
  <si>
    <t>in %</t>
  </si>
  <si>
    <t>− 1'999</t>
  </si>
  <si>
    <t>2'000 − 2'249</t>
  </si>
  <si>
    <t>2'250 − 2'499</t>
  </si>
  <si>
    <t>2'500 − 2'749</t>
  </si>
  <si>
    <t>2'750 − 2'999</t>
  </si>
  <si>
    <t>3'000 − 3'249</t>
  </si>
  <si>
    <t>3'250 +</t>
  </si>
  <si>
    <r>
      <rPr>
        <b/>
        <sz val="10"/>
        <rFont val="Arial"/>
      </rPr>
      <t>Durch-
schnittlicher
Steuerfuss</t>
    </r>
    <r>
      <rPr>
        <b/>
        <vertAlign val="superscript"/>
        <sz val="10"/>
        <rFont val="Arial"/>
      </rPr>
      <t>1</t>
    </r>
    <r>
      <rPr>
        <b/>
        <sz val="10"/>
        <rFont val="Arial"/>
      </rPr>
      <t/>
    </r>
  </si>
  <si>
    <r>
      <rPr>
        <b/>
        <sz val="10"/>
        <rFont val="Arial"/>
      </rPr>
      <t>Sollsteuer</t>
    </r>
    <r>
      <rPr>
        <b/>
        <vertAlign val="superscript"/>
        <sz val="10"/>
        <rFont val="Arial"/>
      </rPr>
      <t>2</t>
    </r>
    <r>
      <rPr>
        <b/>
        <sz val="10"/>
        <rFont val="Arial"/>
      </rPr>
      <t xml:space="preserve">
normiert,
in Franken</t>
    </r>
  </si>
  <si>
    <r>
      <rPr>
        <b/>
        <sz val="10"/>
        <rFont val="Arial"/>
      </rPr>
      <t>Steuerertrag
jur.
Personen,
in Franken</t>
    </r>
    <r>
      <rPr>
        <b/>
        <vertAlign val="superscript"/>
        <sz val="10"/>
        <rFont val="Arial"/>
      </rPr>
      <t>3</t>
    </r>
    <r>
      <rPr>
        <b/>
        <sz val="10"/>
        <rFont val="Arial"/>
      </rPr>
      <t/>
    </r>
  </si>
  <si>
    <r>
      <rPr>
        <b/>
        <sz val="10"/>
        <rFont val="Arial"/>
      </rPr>
      <t>Grundstück-
gewinn-
steuer</t>
    </r>
    <r>
      <rPr>
        <b/>
        <vertAlign val="superscript"/>
        <sz val="10"/>
        <rFont val="Arial"/>
      </rPr>
      <t>4</t>
    </r>
    <r>
      <rPr>
        <b/>
        <sz val="10"/>
        <rFont val="Arial"/>
      </rPr>
      <t>,
in Franken</t>
    </r>
  </si>
  <si>
    <t>Erbschafts-
und
Schenkungs-
steuer,
in Franken</t>
  </si>
  <si>
    <t>Steuerkraft,
in Franken</t>
  </si>
  <si>
    <r>
      <rPr>
        <b/>
        <sz val="10"/>
        <rFont val="Arial"/>
      </rPr>
      <t>Normsteuerertrag</t>
    </r>
    <r>
      <rPr>
        <b/>
        <vertAlign val="superscript"/>
        <sz val="10"/>
        <rFont val="Arial"/>
      </rPr>
      <t>5</t>
    </r>
    <r>
      <rPr>
        <b/>
        <sz val="10"/>
        <rFont val="Arial"/>
      </rPr>
      <t>,
in Franken</t>
    </r>
  </si>
  <si>
    <t>pro Einw.</t>
  </si>
  <si>
    <t>...</t>
  </si>
  <si>
    <t>2)  Entspricht bis und mit 2014 den ordentlichen Steuern der natürlichen Personen umgerechnet auf den 100%-igen Steuerfuss; ab 2015 entsprechen die Werte dem Ertrag bei mittlerem Steuerfuss gemäss dem neuen Finanzausgleich. Ab dem Jahr 2018 inkl. Nachsteuern. Die Erträge ab 2022 entsprechen den Zahlen des Finanzausgleichs 2026.</t>
  </si>
  <si>
    <t>3)  Aufgrund eines Wechsels des Abrechnungszyklus umfasst der Steuerertrag der juristischen Personen von 2018 die Erträge von Januar bis Dezember 2018 sowie jene vom Dezember 2017. Davor entspricht der Steuerertrag der juristischen Personen dem Ertrag vom Dezember des Vorjahres bis und mit November des jeweiligen Jahres. Ab 2019 handelt es sich um die Erträge von Januar bis Dezember. Ab 2020 mit Abzug der Sicherungssteuer (Depotzahlung).</t>
  </si>
  <si>
    <t>4)  Ab 2020 mit Abzug der Sicherungssteuer (Depotzahlung).</t>
  </si>
  <si>
    <t>5)  Die Berechnungen der Finanzausgleichszahlungen zwischen den Gemeinden basieren ab dem Jahr 2018 auf dem Normsteuerertrag von drei vorangehenden Basisjahren. Der Normsteuerertrag setzt sich aus dem Steuerertrag der natürlichen Personen bei mittlerem Steuerfuss zuzüglich dem Steuerertrag der juristischen Personen, der Grundstücksgewinnsteuer sowie der Erbschafts- und Schenkungssteuer zusammen (für weitere Details siehe Erläuterungen). Die Erträge ab 2022 entsprechen den Zahlen des Finanzausgleichs 2026.</t>
  </si>
  <si>
    <t>BFSNR</t>
  </si>
  <si>
    <t>Gemeinde</t>
  </si>
  <si>
    <t>Allgemeine
Verwaltung</t>
  </si>
  <si>
    <t>Öffentliche
Sicherheit</t>
  </si>
  <si>
    <t>Bildung</t>
  </si>
  <si>
    <t>Kultur,
Freizeit</t>
  </si>
  <si>
    <t>Gesundheit</t>
  </si>
  <si>
    <t>Soziale
Wohlfahrt</t>
  </si>
  <si>
    <t>Verkehr</t>
  </si>
  <si>
    <t>Umwelt,
Raum-
ordnung</t>
  </si>
  <si>
    <t>Volks-
wirtschaft</t>
  </si>
  <si>
    <t>Finanzen</t>
  </si>
  <si>
    <t>Kanton Aargau</t>
  </si>
  <si>
    <t>Bezirk Aarau</t>
  </si>
  <si>
    <t>Aarau</t>
  </si>
  <si>
    <t>Biberstein</t>
  </si>
  <si>
    <t>Buchs (AG)</t>
  </si>
  <si>
    <t>Densbüren</t>
  </si>
  <si>
    <t>Erlinsbach (AG)</t>
  </si>
  <si>
    <t>Gränichen</t>
  </si>
  <si>
    <t>Hirschthal</t>
  </si>
  <si>
    <t>Küttigen</t>
  </si>
  <si>
    <t>Muhen</t>
  </si>
  <si>
    <t>Oberentfelden</t>
  </si>
  <si>
    <t>Suhr</t>
  </si>
  <si>
    <t>Unterentfelden</t>
  </si>
  <si>
    <t>Bezirk Baden</t>
  </si>
  <si>
    <t>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</si>
  <si>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</si>
  <si>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</si>
  <si>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</si>
  <si>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</si>
  <si>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</si>
  <si>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</si>
  <si>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</si>
  <si>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</si>
  <si>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</si>
  <si>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</si>
  <si>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</si>
  <si>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</si>
  <si>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</si>
  <si>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</si>
  <si>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</si>
  <si>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</si>
  <si>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</si>
  <si>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</si>
  <si>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</si>
  <si>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</si>
  <si>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</si>
  <si>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</si>
  <si>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</si>
  <si>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</si>
  <si>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</si>
  <si>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</si>
  <si>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</si>
  <si>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</si>
  <si>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</si>
  <si>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</si>
  <si>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</si>
  <si>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</si>
  <si>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</si>
  <si>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</si>
  <si>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</si>
  <si>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</si>
  <si>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</si>
  <si>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</si>
  <si>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</si>
  <si>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</si>
  <si>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</si>
  <si>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</si>
  <si>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</si>
  <si>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</si>
  <si>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</si>
  <si>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</si>
  <si>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</si>
  <si>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</si>
  <si>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</si>
  <si>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</si>
  <si>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</si>
  <si>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</si>
  <si>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Brugg</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</si>
  <si>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</si>
  <si>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</si>
  <si>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</si>
  <si>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</si>
  <si>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</si>
  <si>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</si>
  <si>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</si>
  <si>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</si>
  <si>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</si>
  <si>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</si>
  <si>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</si>
  <si>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</si>
  <si>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</si>
  <si>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</si>
  <si>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</si>
  <si>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</si>
  <si>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</si>
  <si>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</si>
  <si>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</si>
  <si>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</si>
  <si>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</si>
  <si>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</si>
  <si>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</si>
  <si>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</si>
  <si>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</si>
  <si>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</si>
  <si>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</si>
  <si>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</si>
  <si>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</si>
  <si>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</si>
  <si>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</si>
  <si>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</si>
  <si>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</si>
  <si>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Böztal</t>
  </si>
  <si>
    <t>Eiken</t>
  </si>
  <si>
    <t>Frick</t>
  </si>
  <si>
    <t>Gansingen</t>
  </si>
  <si>
    <t>Gipf-Oberfrick</t>
  </si>
  <si>
    <t>Herznach-Ueken</t>
  </si>
  <si>
    <t>Kaisten</t>
  </si>
  <si>
    <t>Laufenburg</t>
  </si>
  <si>
    <t>Mettauertal</t>
  </si>
  <si>
    <t>Münchwilen (AG)</t>
  </si>
  <si>
    <t>Oberhof</t>
  </si>
  <si>
    <t>Oeschgen</t>
  </si>
  <si>
    <t>Schwaderloch</t>
  </si>
  <si>
    <t>Sisseln</t>
  </si>
  <si>
    <t>Wittnau</t>
  </si>
  <si>
    <t>Wölflinswil</t>
  </si>
  <si>
    <t>Zeihen</t>
  </si>
  <si>
    <t>Bezirk Lenzburg</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</si>
  <si>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</si>
  <si>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</si>
  <si>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</si>
  <si>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</si>
  <si>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</si>
  <si>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</si>
  <si>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</si>
  <si>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</si>
  <si>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</si>
  <si>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</si>
  <si>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</si>
  <si>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</si>
  <si>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</si>
  <si>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</si>
  <si>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</si>
  <si>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</si>
  <si>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</si>
  <si>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</si>
  <si>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</si>
  <si>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</si>
  <si>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</si>
  <si>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</si>
  <si>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</si>
  <si>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</si>
  <si>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</si>
  <si>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</si>
  <si>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</si>
  <si>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</si>
  <si>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</si>
  <si>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</si>
  <si>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</si>
  <si>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</si>
  <si>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</si>
  <si>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</si>
  <si>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</si>
  <si>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</si>
  <si>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</si>
  <si>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</si>
  <si>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</si>
  <si>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</si>
  <si>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</si>
  <si>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</si>
  <si>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</si>
  <si>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</si>
  <si>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</si>
  <si>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</si>
  <si>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</si>
  <si>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</si>
  <si>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Rheinfelden</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</si>
  <si>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</si>
  <si>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</si>
  <si>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</si>
  <si>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</si>
  <si>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</si>
  <si>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</si>
  <si>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</si>
  <si>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</si>
  <si>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</si>
  <si>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</si>
  <si>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</si>
  <si>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</si>
  <si>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</si>
  <si>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</si>
  <si>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</si>
  <si>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</si>
  <si>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</si>
  <si>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</si>
  <si>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</si>
  <si>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</si>
  <si>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</si>
  <si>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</si>
  <si>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</si>
  <si>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</si>
  <si>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Bezirk Zurzach</t>
  </si>
  <si>
    <t>Böttstein</t>
  </si>
  <si>
    <t>Döttingen</t>
  </si>
  <si>
    <t>Endingen</t>
  </si>
  <si>
    <t>Fisibach</t>
  </si>
  <si>
    <t>Full-Reuenthal</t>
  </si>
  <si>
    <t>Klingnau</t>
  </si>
  <si>
    <t>Koblenz</t>
  </si>
  <si>
    <t>Leibstadt</t>
  </si>
  <si>
    <t>Lengnau (AG)</t>
  </si>
  <si>
    <t>Leuggern</t>
  </si>
  <si>
    <t>Mellikon</t>
  </si>
  <si>
    <t>Schneisingen</t>
  </si>
  <si>
    <t>Siglistorf</t>
  </si>
  <si>
    <t>Tegerfelden</t>
  </si>
  <si>
    <t>Zurzach</t>
  </si>
  <si>
    <r>
      <rPr>
        <b/>
        <sz val="10"/>
        <rFont val="Arial"/>
      </rPr>
      <t>Investitionsausgaben</t>
    </r>
    <r>
      <rPr>
        <b/>
        <vertAlign val="superscript"/>
        <sz val="10"/>
        <rFont val="Arial"/>
      </rPr>
      <t>1</t>
    </r>
    <r>
      <rPr>
        <b/>
        <sz val="10"/>
        <rFont val="Arial"/>
      </rPr>
      <t/>
    </r>
  </si>
  <si>
    <r>
      <rPr>
        <b/>
        <sz val="10"/>
        <rFont val="Arial"/>
      </rPr>
      <t>Investitionseinnahmen</t>
    </r>
    <r>
      <rPr>
        <b/>
        <vertAlign val="superscript"/>
        <sz val="10"/>
        <rFont val="Arial"/>
      </rPr>
      <t>2</t>
    </r>
    <r>
      <rPr>
        <b/>
        <sz val="10"/>
        <rFont val="Arial"/>
      </rPr>
      <t/>
    </r>
  </si>
  <si>
    <t>Total
Ausgaben</t>
  </si>
  <si>
    <t>Total Ein-
nahmen</t>
  </si>
  <si>
    <t>1)  Exklusive Konto 59 "Übertrag an Bilanz"</t>
  </si>
  <si>
    <t>2)  Exklusive Konto 69 "Übertrag an Bilanz"</t>
  </si>
  <si>
    <t>Aufwand</t>
  </si>
  <si>
    <t>Ertrag</t>
  </si>
  <si>
    <t>Personal-
aufwand</t>
  </si>
  <si>
    <t>Sach- und
übriger
Betriebs-
aufwand</t>
  </si>
  <si>
    <t>Abschrei-
bungen Ver-
waltungs-
vermögen</t>
  </si>
  <si>
    <t>Finanz-
aufwand</t>
  </si>
  <si>
    <t>Einlagen in
Fonds und
Spezial-
finan-
zierungen</t>
  </si>
  <si>
    <t>Transfer-
aufwand</t>
  </si>
  <si>
    <t>Durch-
laufende
Beiträge</t>
  </si>
  <si>
    <t>Ausser-
ordent-
licher
Aufwand</t>
  </si>
  <si>
    <r>
      <rPr>
        <b/>
        <sz val="10"/>
        <rFont val="Arial"/>
      </rPr>
      <t>Total</t>
    </r>
    <r>
      <rPr>
        <b/>
        <vertAlign val="superscript"/>
        <sz val="10"/>
        <rFont val="Arial"/>
      </rPr>
      <t>1</t>
    </r>
    <r>
      <rPr>
        <b/>
        <sz val="10"/>
        <rFont val="Arial"/>
      </rPr>
      <t/>
    </r>
  </si>
  <si>
    <t>Fiskalertrag</t>
  </si>
  <si>
    <t>Regalien
und Konzes-
sionen</t>
  </si>
  <si>
    <t>Entgelte</t>
  </si>
  <si>
    <t>Verschie-
dene
Erträge</t>
  </si>
  <si>
    <t>Finanz-
ertrag</t>
  </si>
  <si>
    <t>Entnahmen
aus
Fonds und
Spezial-
finan-
zierungen</t>
  </si>
  <si>
    <t>Transfer-
ertrag</t>
  </si>
  <si>
    <t>Ausser-
ordent-
licher
Ertrag</t>
  </si>
  <si>
    <r>
      <rPr>
        <b/>
        <sz val="10"/>
        <rFont val="Arial"/>
      </rPr>
      <t>Total</t>
    </r>
    <r>
      <rPr>
        <b/>
        <vertAlign val="superscript"/>
        <sz val="10"/>
        <rFont val="Arial"/>
      </rPr>
      <t>2</t>
    </r>
    <r>
      <rPr>
        <b/>
        <sz val="10"/>
        <rFont val="Arial"/>
      </rPr>
      <t/>
    </r>
  </si>
  <si>
    <t>1)  Exklusive Konto 39 "Interne Verrechnungen"</t>
  </si>
  <si>
    <t>2)  Exklusive Konto 49 "Interne Verrechnungen"</t>
  </si>
  <si>
    <t>Investitionsausgaben</t>
  </si>
  <si>
    <t>Investitionseinnahmen</t>
  </si>
  <si>
    <t>Sach-
anlagen</t>
  </si>
  <si>
    <t>Investitionen
auf
Rechnung
Dritter</t>
  </si>
  <si>
    <t>Immaterielle
Anlagen</t>
  </si>
  <si>
    <t>Darlehen</t>
  </si>
  <si>
    <t>Beteili-
gungen,
Grund-
kapitalien</t>
  </si>
  <si>
    <t>Investitions-
beiträge</t>
  </si>
  <si>
    <t>Durch-
laufende
Investitions-
beiträge</t>
  </si>
  <si>
    <t>Ausser-
ordentliche
Investitionen</t>
  </si>
  <si>
    <t>Abgang
von
Sachanlagen</t>
  </si>
  <si>
    <t>Rücker-
stattungen
Investitionen
auf
Rechnung
Dritter</t>
  </si>
  <si>
    <t>Abgang
von immate-
riellen
Anlagen</t>
  </si>
  <si>
    <t>Rückzahlung
von
Darlehen</t>
  </si>
  <si>
    <t>Abgang
von Beteili-
gungen,
Grund-
kapitalien</t>
  </si>
  <si>
    <t>Rückzahlung
von
Investitions-
beiträgen</t>
  </si>
  <si>
    <t>Ausser-
ordentliche
Investitions-
einnahmen</t>
  </si>
  <si>
    <t>Aktiven</t>
  </si>
  <si>
    <t>Passiven</t>
  </si>
  <si>
    <t>Finanz-
vermögen</t>
  </si>
  <si>
    <t>Verwaltungs-
vermögen</t>
  </si>
  <si>
    <t>Total Aktiven</t>
  </si>
  <si>
    <t>Fremdkapital</t>
  </si>
  <si>
    <t>Eigenkapital</t>
  </si>
  <si>
    <t>Total
Passiven</t>
  </si>
  <si>
    <t>Betriebl.
Aufwand</t>
  </si>
  <si>
    <t>Betriebl.
Ertrag</t>
  </si>
  <si>
    <t>Ergebnis
Betriebl.
Tätigkeit</t>
  </si>
  <si>
    <t>Ergebnis
Finan-
zierung</t>
  </si>
  <si>
    <t>Operatives
Ergebnis</t>
  </si>
  <si>
    <t>Ausser-
ordentliches
Ergebnis</t>
  </si>
  <si>
    <t>Gesamt-
ergebnis
Erfolgs-
rechnung</t>
  </si>
  <si>
    <t>Investitions-
ausgaben</t>
  </si>
  <si>
    <t>Investitions-
einnahmen</t>
  </si>
  <si>
    <t>Ergebnis
Investitions-
rechnung</t>
  </si>
  <si>
    <t>Finan-
zierungs-
ergebnis</t>
  </si>
  <si>
    <t>Selbst-
finanzierung</t>
  </si>
  <si>
    <t>Einwohner/
innen per
31. Dezember</t>
  </si>
  <si>
    <r>
      <rPr>
        <b/>
        <sz val="10"/>
        <rFont val="Arial"/>
      </rPr>
      <t>Steuerfuss</t>
    </r>
    <r>
      <rPr>
        <b/>
        <vertAlign val="superscript"/>
        <sz val="10"/>
        <rFont val="Arial"/>
      </rPr>
      <t>1</t>
    </r>
    <r>
      <rPr>
        <b/>
        <sz val="10"/>
        <rFont val="Arial"/>
      </rPr>
      <t/>
    </r>
  </si>
  <si>
    <t>Abschrei-
bungen
Verwaltungs-
vermögen,
in 1'000
Franken</t>
  </si>
  <si>
    <t>Laufender
Ertrag, in
1'000
Franken</t>
  </si>
  <si>
    <t>Fiskalertrag
und Finanz-
ausgleich,
in 1'000
Franken</t>
  </si>
  <si>
    <t>Nettozins-
aufwand, in
1'000
Franken</t>
  </si>
  <si>
    <t>Nettoschuld
I (+)
bzw.
Nettover-
mögen (-),
in 1'000
Franken</t>
  </si>
  <si>
    <t>Nettoschuld
I pro
Einwohner/in,
in Franken</t>
  </si>
  <si>
    <t>Nettover-
schuldungs-
quotient, in
Prozent</t>
  </si>
  <si>
    <t>Zinsbe-
lastungs-
anteil, in
Prozent</t>
  </si>
  <si>
    <r>
      <rPr>
        <b/>
        <sz val="10"/>
        <rFont val="Arial"/>
      </rPr>
      <t>Selbst-
finanzie-
rungsgrad</t>
    </r>
    <r>
      <rPr>
        <b/>
        <vertAlign val="superscript"/>
        <sz val="10"/>
        <rFont val="Arial"/>
      </rPr>
      <t>2</t>
    </r>
    <r>
      <rPr>
        <b/>
        <sz val="10"/>
        <rFont val="Arial"/>
      </rPr>
      <t>,
in Prozent</t>
    </r>
  </si>
  <si>
    <r>
      <rPr>
        <b/>
        <sz val="10"/>
        <rFont val="Arial"/>
      </rPr>
      <t>Selbst-
finanzie-
rungsanteil</t>
    </r>
    <r>
      <rPr>
        <b/>
        <vertAlign val="superscript"/>
        <sz val="10"/>
        <rFont val="Arial"/>
      </rPr>
      <t>3</t>
    </r>
    <r>
      <rPr>
        <b/>
        <sz val="10"/>
        <rFont val="Arial"/>
      </rPr>
      <t>,
in Prozent</t>
    </r>
  </si>
  <si>
    <t>Kapital-
dienst-
anteil, in
Prozent</t>
  </si>
  <si>
    <t>1)  Die durchschnittlichen Steuerfüsse der Bezirke und des Kantons sind mit dem Steuerertrag der natürlichen Personen gewichtet (für Details siehe Erläuterungen).</t>
  </si>
  <si>
    <t>2)  Der Selbstfinanzierungsgrad wird gepunktet (nicht berechenbar) ausgewiesen, wenn die Investitionseinnahmen &gt; Investitionsausgaben und / oder die Selbstfinanzierung negativ ist.</t>
  </si>
  <si>
    <t>3)  Der Selbstfinanzierungsanteil wird gepunktet (nicht berechenbar) ausgewiesen, wenn die Selbstfinanzierung negativ ist.</t>
  </si>
  <si>
    <r>
      <rPr>
        <b/>
        <sz val="10"/>
        <rFont val="Arial"/>
      </rPr>
      <t>Das neue Rechnungslegungsmodell HRM2</t>
    </r>
    <r>
      <rPr>
        <sz val="10"/>
        <color rgb="FF000000"/>
        <rFont val="Arial"/>
      </rPr>
      <t/>
    </r>
  </si>
  <si>
    <t>Das "Harmonisierte Rechnungslegungsmodell für die Kantone und Gemeinden" (HRM2) ist die Grundlage für die Rechnungslegung der Kantone und Gemeinden. Es wurde im Auftrag der Konferenz der Kantonalen Finanzdirektorinnen und Finanzdirektoren von der Fachgruppe für kantonale Finanzfragen (FkF) als Weiterentwicklung von HRM1 erarbeitet. Die Umsetzung sowie Weiterentwicklung wird durch das Schweizerische Rechnungslegungsgremium für den öffentlichen Sektor (SRS-CSPCP) begleitet, welches laufend Praxisempfehlungen und Auslegungen erarbeitet.</t>
  </si>
  <si>
    <t>Seit 2014 gilt das neue Rechnungslegungsmodell HRM2 für alle Aargauer Gemeinden. HRM2 basiert auf einem neuen Kontenrahmen und die Berechnung der Kennzahlen wurde harmonisiert. Daneben wurden weitere Anpassungen vorgenommen, beispielsweise wurde das Finanzvermögen gem. Verkehrswert neu bewertet. Und neu sind in allen Kennzahlen die Spezialfinanzierungen enthalten. Die Daten der Gemeindefinanzstatistik ab 2014 sind deshalb nur sehr eingeschränkt mit jenen der Vorjahre vergleichbar.</t>
  </si>
  <si>
    <t>Weitere Informationen finden Sie auf folgenden Internetseiten:</t>
  </si>
  <si>
    <r>
      <rPr>
        <b/>
        <sz val="10"/>
        <rFont val="Arial"/>
      </rPr>
      <t>Abschreibungen Verwaltungsvermögen (T12)</t>
    </r>
    <r>
      <rPr>
        <sz val="10"/>
        <color rgb="FF000000"/>
        <rFont val="Arial"/>
      </rPr>
      <t/>
    </r>
  </si>
  <si>
    <t>Konto-Nr. 330 Abschreibungen Sachanlagen + 332 Abschreibungen immaterielle Sachanlagen + 364 Wertberichtigungen Darlehen + 365 Wertberichtigungen Beteiligungen + 366 Abschreibungen Investitionsbeiträge - 466 Auflösung passivierte Investitionsbeiträge.</t>
  </si>
  <si>
    <r>
      <rPr>
        <b/>
        <sz val="10"/>
        <rFont val="Arial"/>
      </rPr>
      <t>Durchschnittlicher Steuerfuss (ab 2017)</t>
    </r>
    <r>
      <rPr>
        <sz val="10"/>
        <color rgb="FF000000"/>
        <rFont val="Arial"/>
      </rPr>
      <t/>
    </r>
  </si>
  <si>
    <t>Gemäss Art. 5 Abs. 3 des Gesetzes über den Finanzausgleich zwischen den Gemeinden (FiAG) ergibt sich der durchschnittliche Steuerfuss (ausgedrückt in Prozentpunkten) aus der Division der über alle Gemeinden summierten Erträge der Gemeindesteuern der natürlichen Personen durch die Summe der für alle Gemeinden auf 100 Prozent umgerechneten Erträge der Gemeindesteuern der natürlichen Personen, multipliziert mit 100.</t>
  </si>
  <si>
    <r>
      <rPr>
        <b/>
        <sz val="10"/>
        <rFont val="Arial"/>
      </rPr>
      <t>Einwohnerzahl</t>
    </r>
    <r>
      <rPr>
        <sz val="10"/>
        <color rgb="FF000000"/>
        <rFont val="Arial"/>
      </rPr>
      <t/>
    </r>
  </si>
  <si>
    <t>Massgebend ist die Anzahl Einwohner/innen gemäss kantonaler Bevölkerungsstatistik per 31. Dezember.</t>
  </si>
  <si>
    <r>
      <rPr>
        <b/>
        <sz val="10"/>
        <rFont val="Arial"/>
      </rPr>
      <t>Fiskalertrag / Finanzausgleich</t>
    </r>
    <r>
      <rPr>
        <sz val="10"/>
        <color rgb="FF000000"/>
        <rFont val="Arial"/>
      </rPr>
      <t/>
    </r>
  </si>
  <si>
    <t>Konto-Nr. 40 Fiskalertrag zuzüglich 462 Beiträge aus dem Finanz- und Lastenausgleich abzüglich 362 Abgaben in den Finanz- und Lastenausgleich gemäss Erfolgsrechnung.</t>
  </si>
  <si>
    <r>
      <rPr>
        <b/>
        <sz val="10"/>
        <rFont val="Arial"/>
      </rPr>
      <t>Gemeinde</t>
    </r>
    <r>
      <rPr>
        <sz val="10"/>
        <color rgb="FF000000"/>
        <rFont val="Arial"/>
      </rPr>
      <t/>
    </r>
  </si>
  <si>
    <t>In der Gemeindefinanzstatistik entsprechen die Gemeinden den Einwohnergemeinden.</t>
  </si>
  <si>
    <r>
      <rPr>
        <b/>
        <sz val="10"/>
        <rFont val="Arial"/>
      </rPr>
      <t>Kapitaldienstanteil</t>
    </r>
    <r>
      <rPr>
        <sz val="10"/>
        <color rgb="FF000000"/>
        <rFont val="Arial"/>
      </rPr>
      <t/>
    </r>
  </si>
  <si>
    <t>Nettozinsaufwand zuzüglich Abschreibungen in Prozent des laufenden Ertrags.</t>
  </si>
  <si>
    <t>Zeigt, wie stark der laufende Ertrag durch den Zinsendienst und die Abschreibungen (Kapitaldienst) belastet ist. Ein hoher Anteil weist auf einen enger werdenden finanziellen Spielraum hin. Ein Wert bis 5 Prozent ist gut, der Anteil sollte nicht über 15 Prozent betragen.</t>
  </si>
  <si>
    <r>
      <rPr>
        <b/>
        <sz val="10"/>
        <rFont val="Arial"/>
      </rPr>
      <t>Laufender Ertrag</t>
    </r>
    <r>
      <rPr>
        <sz val="10"/>
        <color rgb="FF000000"/>
        <rFont val="Arial"/>
      </rPr>
      <t/>
    </r>
  </si>
  <si>
    <t>40 Fiskalertrag + 41 Regalien und Konzessionen + 42 Entgelte + 43 Verschiedene Erträge + 44 Finanzertrag + 45 Entnahmen aus Fonds und Spezialfinanzierungen - 451 Entnahmen aus Spezialfinanzierungen und Fonds des Eigenkapitals + 46 Transferertrag + 48 Ausserordentlicher Ertrag - 489 Entnahmen aus dem Eigenkapitel + 4895 Entnahmen aus Aufwertungsreserve.</t>
  </si>
  <si>
    <r>
      <rPr>
        <b/>
        <sz val="10"/>
        <rFont val="Arial"/>
      </rPr>
      <t>Nettozinsaufwand</t>
    </r>
    <r>
      <rPr>
        <sz val="10"/>
        <color rgb="FF000000"/>
        <rFont val="Arial"/>
      </rPr>
      <t/>
    </r>
  </si>
  <si>
    <t>340 Zinsaufwand - 440 Zinsertrag gemäss Erfolgsrechnung.</t>
  </si>
  <si>
    <r>
      <rPr>
        <b/>
        <sz val="10"/>
        <rFont val="Arial"/>
      </rPr>
      <t>Nettoinvestitionen ( = Ergebnis Investitionsrechnung)</t>
    </r>
    <r>
      <rPr>
        <sz val="10"/>
        <color rgb="FF000000"/>
        <rFont val="Arial"/>
      </rPr>
      <t/>
    </r>
  </si>
  <si>
    <t>Investitionsausgaben (Konto-Nr. 50 bis und mit 58) - Investitionseinnahmen (60 bis und mit 68) gemäss Investitionsrechnung.</t>
  </si>
  <si>
    <r>
      <rPr>
        <b/>
        <sz val="10"/>
        <rFont val="Arial"/>
      </rPr>
      <t>Nettoschuld I</t>
    </r>
    <r>
      <rPr>
        <sz val="10"/>
        <color rgb="FF000000"/>
        <rFont val="Arial"/>
      </rPr>
      <t/>
    </r>
  </si>
  <si>
    <t>20 Fremdkapital - 2068 passivierte Investitionsbeiträge - 10 Finanzvermögen gemäss Bilanzrechnung.</t>
  </si>
  <si>
    <r>
      <rPr>
        <b/>
        <sz val="10"/>
        <rFont val="Arial"/>
      </rPr>
      <t>Nettoschuld I pro Einwohner/in</t>
    </r>
    <r>
      <rPr>
        <sz val="10"/>
        <color rgb="FF000000"/>
        <rFont val="Arial"/>
      </rPr>
      <t/>
    </r>
  </si>
  <si>
    <t>Nettoschuld I in Franken pro Einwohner/in (Pro-Kopf-Verschuldung).</t>
  </si>
  <si>
    <t>Die Nettoschuld I pro Einwohner/in wird als Gradmesser für die Verschuldung verwendet. Eine Pro-Kopf-Verschuldung bis 2'500 Franken kann als tragbar eingestuft werden. Bei der Beurteilung ist ergänzend die finanzielle Leistungsfähigkeit massgebend, wobei insbesondere der Selbstfinanzierungsanteil zu berücksichtigen ist.</t>
  </si>
  <si>
    <r>
      <rPr>
        <b/>
        <sz val="10"/>
        <rFont val="Arial"/>
      </rPr>
      <t>Nettoverschuldungsquotient</t>
    </r>
    <r>
      <rPr>
        <sz val="10"/>
        <color rgb="FF000000"/>
        <rFont val="Arial"/>
      </rPr>
      <t/>
    </r>
  </si>
  <si>
    <t>Nettoschuld I in Prozent des "Fiskalertrag und Finanzausgleich".</t>
  </si>
  <si>
    <t>Zeigt, welcher Anteil vom "Fiskalertrag und Finanzausgleich" erforderlich wäre, um die Nettoschuld I abzutragen. Ein Nettoverschuldungsquotient von unter 100 Prozent weist auf eine kurze Bindungsdauer hin. Der Quotient sollte nicht über 150 Prozent betragen.</t>
  </si>
  <si>
    <r>
      <rPr>
        <b/>
        <sz val="10"/>
        <rFont val="Arial"/>
      </rPr>
      <t>Normsteuerertrag</t>
    </r>
    <r>
      <rPr>
        <sz val="10"/>
        <color rgb="FF000000"/>
        <rFont val="Arial"/>
      </rPr>
      <t/>
    </r>
  </si>
  <si>
    <t>Summe verschiedener Gemeindesteuererträge, wobei die Erträge aus dem jeweiligen Rechnungsjahr massgebend sind.</t>
  </si>
  <si>
    <t>Gemäss Art. 5 Abs. 2 FiAG entspricht der Normsteuerertrag der Summe aus dem Ertrag der Einkommens- und Vermögenssteuern der natürlichen Personen (inkl. Sollsteuern) bei Anwendung des durchschnittlichen Steuerfusses, dem Gemeindeanteil an den Kapital- und Gewinnsteuern der juristischen Personen, dem Gemeindeanteil an der Grundstückgewinnsteuer sowie dem Gemeindeanteil an den Erbschafts- und Schenkungssteuern.</t>
  </si>
  <si>
    <r>
      <rPr>
        <b/>
        <sz val="10"/>
        <rFont val="Arial"/>
      </rPr>
      <t>Operativer Aufwand Vorjahr</t>
    </r>
    <r>
      <rPr>
        <sz val="10"/>
        <color rgb="FF000000"/>
        <rFont val="Arial"/>
      </rPr>
      <t/>
    </r>
  </si>
  <si>
    <t>Betrieblicher Aufwand gemäss Erfolgsausweis Vorjahr zuzüglich Finanzaufwand (Konto-Nr. 34) Vorjahr.</t>
  </si>
  <si>
    <r>
      <rPr>
        <b/>
        <sz val="10"/>
        <rFont val="Arial"/>
      </rPr>
      <t>Selbstfinanzierung</t>
    </r>
    <r>
      <rPr>
        <sz val="10"/>
        <color rgb="FF000000"/>
        <rFont val="Arial"/>
      </rPr>
      <t/>
    </r>
  </si>
  <si>
    <t>Gesamtergebnis Erfolgsrechnung gemäss Erfolgsausweis + berechnete Abschreibungen Verwaltungsvermögen + 351 Einlagen in Fonds und Spezialfinanzierungen im Eigenkapital + 389 Einlagen in Eigenkapital - 4490 Aufwertungen im Verwaltungsvermögen - 451 Entnahmen aus Fonds und Spezialfinanzierungen im Eigenkapital - 489 Entnahme aus Eigenkapital.</t>
  </si>
  <si>
    <r>
      <rPr>
        <b/>
        <sz val="10"/>
        <rFont val="Arial"/>
      </rPr>
      <t>Selbstfinanzierungsanteil</t>
    </r>
    <r>
      <rPr>
        <sz val="10"/>
        <color rgb="FF000000"/>
        <rFont val="Arial"/>
      </rPr>
      <t/>
    </r>
  </si>
  <si>
    <t>Selbstfinanzierung in Prozent des laufenden Ertrags.</t>
  </si>
  <si>
    <t>Zeigt die Finanzkraft und den finanziellen Spielraum einer Gemeinde. Er gibt an, welcher Anteil des Ertrags zur Finanzierung der Investitionen oder zum Abbau von Schulden aufgewendet werden kann (finanzielle Leistungsfähigkeit). Ein Selbstfinanzierungsanteil von über 20 Prozent weist auf ein hohes Investitions-/Amortisationspotenzial hin. Der Anteil sollte nicht unter 10 Prozent betragen.</t>
  </si>
  <si>
    <r>
      <rPr>
        <b/>
        <sz val="10"/>
        <rFont val="Arial"/>
      </rPr>
      <t>Selbstfinanzierungsgrad</t>
    </r>
    <r>
      <rPr>
        <sz val="10"/>
        <color rgb="FF000000"/>
        <rFont val="Arial"/>
      </rPr>
      <t/>
    </r>
  </si>
  <si>
    <t>Selbstfinanzierung in Prozent der Nettoinvestitionen.</t>
  </si>
  <si>
    <t>Zeigt, welcher Anteil der Nettoinvestitionen aus eigenen Mitteln finanziert werden kann. Ein Selbstfinanzierungsgrad von über 100 Prozent weist auf eine hohe Eigenfinanzierung hin. Der Anteil sollte nicht unter 50 Prozent betragen. Jährliche Schwankungen beim Selbstfinanzierungsgrad sind nicht ungewöhnlich, langfristig sollte ein Selbstfinanzierungsgrad von 100 Prozent angestrebt werden.</t>
  </si>
  <si>
    <r>
      <rPr>
        <b/>
        <sz val="10"/>
        <rFont val="Arial"/>
      </rPr>
      <t>Spezialfinanzierungen</t>
    </r>
    <r>
      <rPr>
        <sz val="10"/>
        <color rgb="FF000000"/>
        <rFont val="Arial"/>
      </rPr>
      <t/>
    </r>
  </si>
  <si>
    <r>
      <rPr>
        <b/>
        <sz val="10"/>
        <rFont val="Arial"/>
      </rPr>
      <t>Steuerkraft</t>
    </r>
    <r>
      <rPr>
        <sz val="10"/>
        <color rgb="FF000000"/>
        <rFont val="Arial"/>
      </rPr>
      <t/>
    </r>
  </si>
  <si>
    <t>Auf 100 Prozent umgerechneter Gemeindesteuersollbetrag von natürlichen Personen zuzüglich des Gemeindeanteils an den Gewinn- und Kapitalsteuern der juristischen Personen. Dient zur Bemessung der Gemeindebeiträge an AHV / IV / EL.</t>
  </si>
  <si>
    <r>
      <rPr>
        <b/>
        <sz val="10"/>
        <rFont val="Arial"/>
      </rPr>
      <t>Zinsbelastungsanteil</t>
    </r>
    <r>
      <rPr>
        <sz val="10"/>
        <color rgb="FF000000"/>
        <rFont val="Arial"/>
      </rPr>
      <t/>
    </r>
  </si>
  <si>
    <t>Nettozinsaufwand in Prozent des laufenden Ertrags.</t>
  </si>
  <si>
    <t>Zeigt, welcher Anteil des laufenden Ertrags durch den Nettozinsaufwand gebunden ist. Je tiefer der Wert, desto grösser der Handlungsspielraum. Ein Wert bis 4 Prozent ist gut, der Anteil sollte nicht über 9 Prozent betragen.</t>
  </si>
  <si>
    <r>
      <rPr>
        <b/>
        <sz val="10"/>
        <rFont val="Arial"/>
      </rPr>
      <t>Legende:</t>
    </r>
    <r>
      <rPr>
        <sz val="10"/>
        <color rgb="FF000000"/>
        <rFont val="Arial"/>
      </rPr>
      <t/>
    </r>
  </si>
  <si>
    <t>...  Drei Punkte an Stelle einer Zahl bedeuten, dass diese nicht erhältlich, nicht berechenbar oder ohne Bedeutung ist oder aus anderen Gründen weggelassen wurde.</t>
  </si>
  <si>
    <r>
      <rPr>
        <b/>
        <sz val="10"/>
        <rFont val="Arial"/>
      </rPr>
      <t>Quellen:</t>
    </r>
    <r>
      <rPr>
        <sz val="10"/>
        <color rgb="FF000000"/>
        <rFont val="Arial"/>
      </rPr>
      <t/>
    </r>
  </si>
  <si>
    <t>Kapitel 11, Finanzkennzahlen und Statistik</t>
  </si>
  <si>
    <t>FiAG (Gesetz über den Finanzausgleich zwischen den Gemeinden, Finanzausgleichsgesetz, Stand: 31. Dezember 2017)</t>
  </si>
  <si>
    <r>
      <rPr>
        <b/>
        <sz val="10"/>
        <rFont val="Arial"/>
      </rPr>
      <t>Datenquellen:</t>
    </r>
    <r>
      <rPr>
        <sz val="10"/>
        <color rgb="FF000000"/>
        <rFont val="Arial"/>
      </rPr>
      <t/>
    </r>
  </si>
  <si>
    <t>T1-T4: Kantonales Steueramt des Kantons Aargau.</t>
  </si>
  <si>
    <t>T5-T12: Jahresrechnungen der Aargauer Gemeinden.</t>
  </si>
  <si>
    <t>T2-T4, T12: Kantonale Bevölkerungsstatistik (ständige Wohnbevölkerung).</t>
  </si>
  <si>
    <t>Unter "Spezialfinanzierung" wird die Bindung von Einnahmen an bestimmte Aufgaben (Zweckbindung) verstanden. Das bedeutet, dass diese Einnahmen vollständig für jene Aufgabe (z.B. Abwasser, Kehricht), für welche sie eingenommen worden sind, eingesetzt werden müssen. Sie stehen daher für allgemeine bzw. andere Gemeindeaufgaben nicht zur Verfügung. Spezialfinanzierungen bedürfen einer gesetzlichen Grundlage. Dies kann ein Gemeindeversammlungsbeschluss oder übergeordnetes Recht sein.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</si>
</sst>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11" x14ac:knownFonts="1">
    <font>
      <sz val="10"/>
      <color rgb="FF000000"/>
      <name val="Arial"/>
    </font>
    <font>
      <b/>
      <sz val="16"/>
      <color rgb="FFFFFFFF"/>
      <name val="Arial"/>
    </font>
    <font>
      <b/>
      <sz val="12"/>
      <color rgb="FF000000"/>
      <name val="Arial"/>
    </font>
    <font>
      <b/>
      <sz val="14"/>
      <color rgb="FF000000"/>
      <name val="Arial"/>
    </font>
    <font>
      <sz val="10"/>
      <color rgb="FFFFFFFF"/>
      <name val="Arial"/>
    </font>
    <font>
      <u/>
      <sz val="10"/>
      <color rgb="FF000000"/>
      <name val="Arial"/>
    </font>
    <font>
      <i/>
      <sz val="10"/>
      <color rgb="FF000000"/>
      <name val="Arial"/>
    </font>
    <font>
      <b/>
      <sz val="10"/>
      <color rgb="FF000000"/>
      <name val="Arial"/>
    </font>
    <font>
      <u/>
      <sz val="10"/>
      <color rgb="FF0000FF"/>
      <name val="Arial"/>
    </font>
    <font>
      <b/>
      <sz val="10"/>
      <name val="Arial"/>
    </font>
    <font>
      <b/>
      <vertAlign val="superscript"/>
      <sz val="10"/>
      <name val="Arial"/>
    </font>
  </fonts>
  <fills count="6">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s>
  <borders count="4">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34">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2" borderId="1" xfId="0" applyFont="1" applyFill="1" applyBorder="1"/>
    <xf numFmtId="0" fontId="5" fillId="0" borderId="0" xfId="0" applyFont="1"/>
    <xf numFmtId="0" fontId="6" fillId="0" borderId="0" xfId="0" applyFont="1"/>
    <xf numFmtId="0" fontId="0" fillId="3" borderId="1" xfId="0" applyFill="1" applyBorder="1"/>
    <xf numFmtId="0" fontId="0" fillId="4" borderId="1" xfId="0" applyFill="1" applyBorder="1"/>
    <xf numFmtId="0" fontId="0" fillId="5" borderId="1" xfId="0" applyFill="1" applyBorder="1"/>
    <xf numFmtId="0" fontId="7" fillId="0" borderId="2" xfId="0" applyFont="1" applyBorder="1" applyAlignment="1">
      <alignment horizontal="right" vertical="top" wrapText="1"/>
    </xf>
    <xf numFmtId="164" fontId="0" fillId="0" borderId="0" xfId="0" applyNumberFormat="1" applyAlignment="1">
      <alignment horizontal="center" vertical="center"/>
    </xf>
    <xf numFmtId="3" fontId="0" fillId="0" borderId="0" xfId="0" applyNumberFormat="1" applyAlignment="1">
      <alignment horizontal="right" vertical="center"/>
    </xf>
    <xf numFmtId="164" fontId="0" fillId="0" borderId="3" xfId="0" applyNumberFormat="1" applyBorder="1" applyAlignment="1">
      <alignment horizontal="center" vertical="center"/>
    </xf>
    <xf numFmtId="3" fontId="0" fillId="0" borderId="3" xfId="0" applyNumberFormat="1" applyBorder="1" applyAlignment="1">
      <alignment horizontal="right" vertical="center"/>
    </xf>
    <xf numFmtId="0" fontId="7" fillId="0" borderId="2" xfId="0" applyFont="1" applyBorder="1" applyAlignment="1">
      <alignment horizontal="left" vertical="top" wrapText="1"/>
    </xf>
    <xf numFmtId="0" fontId="0" fillId="0" borderId="0" xfId="0" applyAlignment="1">
      <alignment horizontal="left" vertical="center"/>
    </xf>
    <xf numFmtId="0" fontId="7" fillId="0" borderId="3" xfId="0" applyFont="1" applyBorder="1" applyAlignment="1">
      <alignment horizontal="left" vertical="center"/>
    </xf>
    <xf numFmtId="3" fontId="7" fillId="0" borderId="3" xfId="0" applyNumberFormat="1" applyFont="1" applyBorder="1" applyAlignment="1">
      <alignment horizontal="right" vertical="center"/>
    </xf>
    <xf numFmtId="4" fontId="0" fillId="0" borderId="0" xfId="0" applyNumberFormat="1" applyAlignment="1">
      <alignment horizontal="right" vertical="center"/>
    </xf>
    <xf numFmtId="4" fontId="0" fillId="0" borderId="3" xfId="0" applyNumberFormat="1" applyBorder="1" applyAlignment="1">
      <alignment horizontal="right" vertical="center"/>
    </xf>
    <xf numFmtId="0" fontId="7" fillId="0" borderId="0" xfId="0" applyFont="1" applyAlignment="1">
      <alignment horizontal="left" vertical="center"/>
    </xf>
    <xf numFmtId="3" fontId="7" fillId="0" borderId="0" xfId="0" applyNumberFormat="1" applyFont="1" applyAlignment="1">
      <alignment horizontal="right" vertical="center"/>
    </xf>
    <xf numFmtId="0" fontId="0" fillId="0" borderId="3" xfId="0" applyBorder="1" applyAlignment="1">
      <alignment horizontal="left" vertical="center"/>
    </xf>
    <xf numFmtId="0" fontId="0" fillId="0" borderId="0" xfId="0" applyAlignment="1">
      <alignment horizontal="left" vertical="top" wrapText="1"/>
    </xf>
    <xf numFmtId="0" fontId="8" fillId="0" borderId="0" xfId="0" applyFont="1" applyAlignment="1">
      <alignment horizontal="left" vertical="top" wrapText="1"/>
    </xf>
    <xf numFmtId="165" fontId="0" fillId="0" borderId="0" xfId="0" applyNumberFormat="1" applyAlignment="1">
      <alignment horizontal="right" vertical="center"/>
    </xf>
    <xf numFmtId="165" fontId="7" fillId="0" borderId="3" xfId="0" applyNumberFormat="1" applyFont="1" applyBorder="1" applyAlignment="1">
      <alignment horizontal="right" vertical="center"/>
    </xf>
    <xf numFmtId="165" fontId="0" fillId="0" borderId="3" xfId="0" applyNumberFormat="1" applyBorder="1" applyAlignment="1">
      <alignment horizontal="right" vertical="center"/>
    </xf>
    <xf numFmtId="0" fontId="1" fillId="2" borderId="0" xfId="0" applyFont="1" applyFill="1" applyAlignment="1">
      <alignment horizontal="left" wrapText="1"/>
    </xf>
    <xf numFmtId="0" fontId="7" fillId="0" borderId="2" xfId="0" applyFont="1" applyBorder="1" applyAlignment="1">
      <alignment horizontal="center" vertical="top" wrapText="1"/>
    </xf>
    <xf numFmtId="0" fontId="0" fillId="0" borderId="0" xfId="0" applyAlignment="1">
      <alignment horizontal="left" vertical="center" wrapText="1"/>
    </xf>
    <xf numFmtId="0" fontId="0" fillId="0" borderId="0" xfId="0"/>
    <xf numFmtId="0" fontId="7" fillId="0" borderId="2" xfId="0" applyFont="1" applyBorder="1" applyAlignment="1">
      <alignment horizontal="left"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6840000" cy="66240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D33"/>
  <sheetViews>
    <sheetView showGridLines="0" tabSelected="1" view="pageBreakPreview" zoomScaleNormal="100" zoomScaleSheetLayoutView="100" workbookViewId="0">
      <selection activeCell="A3" sqref="A3"/>
    </sheetView>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29" t="s">
        <v>0</v>
      </c>
      <c r="C6" s="29"/>
      <c r="D6" s="29"/>
    </row>
    <row r="7" spans="2:4" ht="6" customHeight="1" x14ac:dyDescent="0.2"/>
    <row r="8" spans="2:4" x14ac:dyDescent="0.2">
      <c r="B8" t="s">
        <v>1</v>
      </c>
    </row>
    <row r="9" spans="2:4" x14ac:dyDescent="0.2">
      <c r="B9" t="s">
        <v>2</v>
      </c>
    </row>
    <row r="14" spans="2:4" ht="15.75" x14ac:dyDescent="0.25">
      <c r="B14" s="2" t="s">
        <v>3</v>
      </c>
    </row>
    <row r="16" spans="2:4" x14ac:dyDescent="0.2">
      <c r="B16" s="4" t="str">
        <f>HYPERLINK("#'T1'!A1", "Tabelle 1:")</f>
        <v>Tabelle 1:</v>
      </c>
      <c r="C16" t="s">
        <v>8</v>
      </c>
      <c r="D16" s="5" t="str">
        <f>HYPERLINK("#'T1'!A1", "Anzahl Gemeinden nach Gemeindesteuerfussklasse, 1975−2024")</f>
        <v>Anzahl Gemeinden nach Gemeindesteuerfussklasse, 1975−2024</v>
      </c>
    </row>
    <row r="17" spans="2:4" x14ac:dyDescent="0.2">
      <c r="B17" s="4" t="str">
        <f>HYPERLINK("#'T2'!A1", "Tabelle 2:")</f>
        <v>Tabelle 2:</v>
      </c>
      <c r="C17" t="s">
        <v>8</v>
      </c>
      <c r="D17" s="5" t="str">
        <f>HYPERLINK("#'T2'!A1", "Anzahl Gemeinden nach Gemeindesteuerfussklasse und Gemeindegrösse, 2024")</f>
        <v>Anzahl Gemeinden nach Gemeindesteuerfussklasse und Gemeindegrösse, 2024</v>
      </c>
    </row>
    <row r="18" spans="2:4" x14ac:dyDescent="0.2">
      <c r="B18" s="4" t="str">
        <f>HYPERLINK("#'T3'!A1", "Tabelle 3:")</f>
        <v>Tabelle 3:</v>
      </c>
      <c r="C18" t="s">
        <v>8</v>
      </c>
      <c r="D18" s="5" t="str">
        <f>HYPERLINK("#'T3'!A1", "Gemeinden, Einwohner/innen und Normsteuerertrag nach Grössenklasse des Normsteuerertrags, absolut und in Prozent, 2024")</f>
        <v>Gemeinden, Einwohner/innen und Normsteuerertrag nach Grössenklasse des Normsteuerertrags, absolut und in Prozent, 2024</v>
      </c>
    </row>
    <row r="19" spans="2:4" x14ac:dyDescent="0.2">
      <c r="B19" s="4" t="str">
        <f>HYPERLINK("#'T4'!A1", "Tabelle 4:")</f>
        <v>Tabelle 4:</v>
      </c>
      <c r="C19" t="s">
        <v>8</v>
      </c>
      <c r="D19" s="5" t="str">
        <f>HYPERLINK("#'T4'!A1", "Steuerfuss und Steuererträge, 1974−2024")</f>
        <v>Steuerfuss und Steuererträge, 1974−2024</v>
      </c>
    </row>
    <row r="21" spans="2:4" x14ac:dyDescent="0.2">
      <c r="B21" s="6" t="s">
        <v>21</v>
      </c>
    </row>
    <row r="22" spans="2:4" x14ac:dyDescent="0.2">
      <c r="B22" s="7" t="str">
        <f>HYPERLINK("#'T5'!A1", "Tabelle 5:")</f>
        <v>Tabelle 5:</v>
      </c>
      <c r="C22" t="s">
        <v>8</v>
      </c>
      <c r="D22" s="5" t="str">
        <f>HYPERLINK("#'T5'!A1", "Funktionale Gliederung der Erfolgsrechnung, Aufwand, in 1'000 Franken, 2024")</f>
        <v>Funktionale Gliederung der Erfolgsrechnung, Aufwand, in 1'000 Franken, 2024</v>
      </c>
    </row>
    <row r="23" spans="2:4" x14ac:dyDescent="0.2">
      <c r="B23" s="7" t="str">
        <f>HYPERLINK("#'T6'!A1", "Tabelle 6:")</f>
        <v>Tabelle 6:</v>
      </c>
      <c r="C23" t="s">
        <v>8</v>
      </c>
      <c r="D23" s="5" t="str">
        <f>HYPERLINK("#'T6'!A1", "Funktionale Gliederung der Erfolgsrechnung, Ertrag, in 1'000 Franken, 2024")</f>
        <v>Funktionale Gliederung der Erfolgsrechnung, Ertrag, in 1'000 Franken, 2024</v>
      </c>
    </row>
    <row r="24" spans="2:4" x14ac:dyDescent="0.2">
      <c r="B24" s="7" t="str">
        <f>HYPERLINK("#'T7'!A1", "Tabelle 7:")</f>
        <v>Tabelle 7:</v>
      </c>
      <c r="C24" t="s">
        <v>8</v>
      </c>
      <c r="D24" s="5" t="str">
        <f>HYPERLINK("#'T7'!A1", "Funktionale Gliederung der Investitionsrechnung, Ausgaben und Einnahmen, in 1'000 Franken, 2024")</f>
        <v>Funktionale Gliederung der Investitionsrechnung, Ausgaben und Einnahmen, in 1'000 Franken, 2024</v>
      </c>
    </row>
    <row r="25" spans="2:4" x14ac:dyDescent="0.2">
      <c r="B25" s="7" t="str">
        <f>HYPERLINK("#'T8'!A1", "Tabelle 8:")</f>
        <v>Tabelle 8:</v>
      </c>
      <c r="C25" t="s">
        <v>8</v>
      </c>
      <c r="D25" s="5" t="str">
        <f>HYPERLINK("#'T8'!A1", "Artengliederung der Erfolgsrechnung, Aufwand und Ertrag, in 1'000 Franken, 2024")</f>
        <v>Artengliederung der Erfolgsrechnung, Aufwand und Ertrag, in 1'000 Franken, 2024</v>
      </c>
    </row>
    <row r="26" spans="2:4" x14ac:dyDescent="0.2">
      <c r="B26" s="7" t="str">
        <f>HYPERLINK("#'T9'!A1", "Tabelle 9:")</f>
        <v>Tabelle 9:</v>
      </c>
      <c r="C26" t="s">
        <v>8</v>
      </c>
      <c r="D26" s="5" t="str">
        <f>HYPERLINK("#'T9'!A1", "Artengliederung der Investitionsrechnung, Ausgaben und Einnahmen, in 1'000 Franken, 2024")</f>
        <v>Artengliederung der Investitionsrechnung, Ausgaben und Einnahmen, in 1'000 Franken, 2024</v>
      </c>
    </row>
    <row r="27" spans="2:4" x14ac:dyDescent="0.2">
      <c r="B27" s="7" t="str">
        <f>HYPERLINK("#'T10'!A1", "Tabelle 10:")</f>
        <v>Tabelle 10:</v>
      </c>
      <c r="C27" t="s">
        <v>8</v>
      </c>
      <c r="D27" s="5" t="str">
        <f>HYPERLINK("#'T10'!A1", "Bilanzrechnung, Aktiven und Passiven, in 1'000 Franken, 2024")</f>
        <v>Bilanzrechnung, Aktiven und Passiven, in 1'000 Franken, 2024</v>
      </c>
    </row>
    <row r="28" spans="2:4" x14ac:dyDescent="0.2">
      <c r="B28" s="7" t="str">
        <f>HYPERLINK("#'T11'!A1", "Tabelle 11:")</f>
        <v>Tabelle 11:</v>
      </c>
      <c r="C28" t="s">
        <v>8</v>
      </c>
      <c r="D28" s="5" t="str">
        <f>HYPERLINK("#'T11'!A1", "Ergebnis und Finanzierung, in 1'000 Franken, 2024")</f>
        <v>Ergebnis und Finanzierung, in 1'000 Franken, 2024</v>
      </c>
    </row>
    <row r="29" spans="2:4" x14ac:dyDescent="0.2">
      <c r="B29" s="7" t="str">
        <f>HYPERLINK("#'T12'!A1", "Tabelle 12:")</f>
        <v>Tabelle 12:</v>
      </c>
      <c r="C29" t="s">
        <v>8</v>
      </c>
      <c r="D29" s="5" t="str">
        <f>HYPERLINK("#'T12'!A1", "Kennzahlen, 2024")</f>
        <v>Kennzahlen, 2024</v>
      </c>
    </row>
    <row r="31" spans="2:4" x14ac:dyDescent="0.2">
      <c r="B31" s="8" t="str">
        <f>HYPERLINK("#'K1'!A1", "Karte 1:")</f>
        <v>Karte 1:</v>
      </c>
      <c r="C31" t="s">
        <v>8</v>
      </c>
      <c r="D31" s="5" t="str">
        <f>HYPERLINK("#'K1'!A1", "Selbstfinanzierungsgrad im Fünfjahresdurchschnitt in den Gemeinden, 2020–2024")</f>
        <v>Selbstfinanzierungsgrad im Fünfjahresdurchschnitt in den Gemeinden, 2020–2024</v>
      </c>
    </row>
    <row r="33" spans="2:4" x14ac:dyDescent="0.2">
      <c r="B33" s="9" t="str">
        <f>HYPERLINK("#'Erläuterungen'!A1", "Erläuterungen:")</f>
        <v>Erläuterungen:</v>
      </c>
      <c r="C33" t="s">
        <v>8</v>
      </c>
      <c r="D33" s="5" t="str">
        <f>HYPERLINK("#'Erläuterungen'!A1", "Begriffe und Definitionen")</f>
        <v>Begriffe und Definitionen</v>
      </c>
    </row>
  </sheetData>
  <mergeCells count="1">
    <mergeCell ref="B6:D6"/>
  </mergeCells>
  <pageMargins left="0.70866141732283472" right="0.70866141732283472" top="0.74803149606299213" bottom="0.74803149606299213" header="0.31496062992125984" footer="0.31496062992125984"/>
  <pageSetup paperSize="9" scale="71"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6D4FF"/>
  </sheetPr>
  <dimension ref="B1:V218"/>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7109375" customWidth="1"/>
    <col min="13" max="22" width="14.28515625" customWidth="1"/>
  </cols>
  <sheetData>
    <row r="1" spans="2:22" ht="18" x14ac:dyDescent="0.25">
      <c r="B1" s="3" t="s">
        <v>17</v>
      </c>
    </row>
    <row r="2" spans="2:22" x14ac:dyDescent="0.2">
      <c r="B2" t="s">
        <v>14</v>
      </c>
    </row>
    <row r="5" spans="2:22" x14ac:dyDescent="0.2">
      <c r="B5" s="33" t="s">
        <v>83</v>
      </c>
      <c r="C5" s="33" t="s">
        <v>84</v>
      </c>
      <c r="D5" s="30" t="s">
        <v>332</v>
      </c>
      <c r="E5" s="30" t="s">
        <v>332</v>
      </c>
      <c r="F5" s="30" t="s">
        <v>332</v>
      </c>
      <c r="G5" s="30" t="s">
        <v>332</v>
      </c>
      <c r="H5" s="30" t="s">
        <v>332</v>
      </c>
      <c r="I5" s="30" t="s">
        <v>332</v>
      </c>
      <c r="J5" s="30" t="s">
        <v>332</v>
      </c>
      <c r="K5" s="30" t="s">
        <v>332</v>
      </c>
      <c r="L5" s="30" t="s">
        <v>332</v>
      </c>
      <c r="M5" s="30" t="s">
        <v>333</v>
      </c>
      <c r="N5" s="30" t="s">
        <v>333</v>
      </c>
      <c r="O5" s="30" t="s">
        <v>333</v>
      </c>
      <c r="P5" s="30" t="s">
        <v>333</v>
      </c>
      <c r="Q5" s="30" t="s">
        <v>333</v>
      </c>
      <c r="R5" s="30" t="s">
        <v>333</v>
      </c>
      <c r="S5" s="30" t="s">
        <v>333</v>
      </c>
      <c r="T5" s="30" t="s">
        <v>333</v>
      </c>
      <c r="U5" s="30" t="s">
        <v>333</v>
      </c>
      <c r="V5" s="30" t="s">
        <v>333</v>
      </c>
    </row>
    <row r="6" spans="2:22" ht="84" customHeight="1" x14ac:dyDescent="0.2">
      <c r="B6" s="33" t="s">
        <v>83</v>
      </c>
      <c r="C6" s="33" t="s">
        <v>84</v>
      </c>
      <c r="D6" s="10" t="s">
        <v>334</v>
      </c>
      <c r="E6" s="10" t="s">
        <v>335</v>
      </c>
      <c r="F6" s="10" t="s">
        <v>336</v>
      </c>
      <c r="G6" s="10" t="s">
        <v>337</v>
      </c>
      <c r="H6" s="10" t="s">
        <v>338</v>
      </c>
      <c r="I6" s="10" t="s">
        <v>339</v>
      </c>
      <c r="J6" s="10" t="s">
        <v>340</v>
      </c>
      <c r="K6" s="10" t="s">
        <v>341</v>
      </c>
      <c r="L6" s="10" t="s">
        <v>320</v>
      </c>
      <c r="M6" s="10" t="s">
        <v>342</v>
      </c>
      <c r="N6" s="10" t="s">
        <v>343</v>
      </c>
      <c r="O6" s="10" t="s">
        <v>344</v>
      </c>
      <c r="P6" s="10" t="s">
        <v>339</v>
      </c>
      <c r="Q6" s="10" t="s">
        <v>345</v>
      </c>
      <c r="R6" s="10" t="s">
        <v>346</v>
      </c>
      <c r="S6" s="10" t="s">
        <v>347</v>
      </c>
      <c r="T6" s="10" t="s">
        <v>340</v>
      </c>
      <c r="U6" s="10" t="s">
        <v>348</v>
      </c>
      <c r="V6" s="10" t="s">
        <v>329</v>
      </c>
    </row>
    <row r="7" spans="2:22" x14ac:dyDescent="0.2">
      <c r="B7" s="21">
        <v>4335</v>
      </c>
      <c r="C7" s="21" t="s">
        <v>95</v>
      </c>
      <c r="D7" s="22">
        <v>486355.70049000002</v>
      </c>
      <c r="E7" s="22">
        <v>36</v>
      </c>
      <c r="F7" s="22">
        <v>19970.370599999998</v>
      </c>
      <c r="G7" s="22">
        <v>3786.5981999999999</v>
      </c>
      <c r="H7" s="22">
        <v>5786.6828500000001</v>
      </c>
      <c r="I7" s="22">
        <v>61447.550309999999</v>
      </c>
      <c r="J7" s="22">
        <v>0</v>
      </c>
      <c r="K7" s="22">
        <v>0</v>
      </c>
      <c r="L7" s="22">
        <v>577382.90245000005</v>
      </c>
      <c r="M7" s="22">
        <v>17762.761109999999</v>
      </c>
      <c r="N7" s="22">
        <v>0</v>
      </c>
      <c r="O7" s="22">
        <v>172.61009999999999</v>
      </c>
      <c r="P7" s="22">
        <v>109429.38443999999</v>
      </c>
      <c r="Q7" s="22">
        <v>2605.8526000000002</v>
      </c>
      <c r="R7" s="22">
        <v>758.91039999999998</v>
      </c>
      <c r="S7" s="22">
        <v>122.89514</v>
      </c>
      <c r="T7" s="22">
        <v>0</v>
      </c>
      <c r="U7" s="22">
        <v>0</v>
      </c>
      <c r="V7" s="22">
        <v>130852.41379000001</v>
      </c>
    </row>
    <row r="8" spans="2:22" x14ac:dyDescent="0.2">
      <c r="B8" s="21">
        <v>4019</v>
      </c>
      <c r="C8" s="21" t="s">
        <v>96</v>
      </c>
      <c r="D8" s="22">
        <v>59908.722690000002</v>
      </c>
      <c r="E8" s="22">
        <v>0</v>
      </c>
      <c r="F8" s="22">
        <v>2941.3542000000002</v>
      </c>
      <c r="G8" s="22">
        <v>1000</v>
      </c>
      <c r="H8" s="22">
        <v>1550</v>
      </c>
      <c r="I8" s="22">
        <v>17660.847310000001</v>
      </c>
      <c r="J8" s="22">
        <v>0</v>
      </c>
      <c r="K8" s="22">
        <v>0</v>
      </c>
      <c r="L8" s="22">
        <v>83060.924199999994</v>
      </c>
      <c r="M8" s="22">
        <v>58.750999999999998</v>
      </c>
      <c r="N8" s="22">
        <v>0</v>
      </c>
      <c r="O8" s="22">
        <v>172.61009999999999</v>
      </c>
      <c r="P8" s="22">
        <v>6879.7575699999998</v>
      </c>
      <c r="Q8" s="22">
        <v>1274.8100999999999</v>
      </c>
      <c r="R8" s="22">
        <v>0</v>
      </c>
      <c r="S8" s="22">
        <v>0</v>
      </c>
      <c r="T8" s="22">
        <v>0</v>
      </c>
      <c r="U8" s="22">
        <v>0</v>
      </c>
      <c r="V8" s="22">
        <v>8385.9287700000004</v>
      </c>
    </row>
    <row r="9" spans="2:22" x14ac:dyDescent="0.2">
      <c r="B9" s="16">
        <v>4001</v>
      </c>
      <c r="C9" s="16" t="s">
        <v>97</v>
      </c>
      <c r="D9" s="12">
        <v>33674.176579999999</v>
      </c>
      <c r="E9" s="12">
        <v>0</v>
      </c>
      <c r="F9" s="12">
        <v>2264.8429000000001</v>
      </c>
      <c r="G9" s="12">
        <v>1000</v>
      </c>
      <c r="H9" s="12">
        <v>750</v>
      </c>
      <c r="I9" s="12">
        <v>2846.9481999999998</v>
      </c>
      <c r="J9" s="12">
        <v>0</v>
      </c>
      <c r="K9" s="12">
        <v>0</v>
      </c>
      <c r="L9" s="12">
        <v>40535.967680000002</v>
      </c>
      <c r="M9" s="12">
        <v>42</v>
      </c>
      <c r="N9" s="12">
        <v>0</v>
      </c>
      <c r="O9" s="12">
        <v>172.61009999999999</v>
      </c>
      <c r="P9" s="12">
        <v>2258.9886499999998</v>
      </c>
      <c r="Q9" s="12">
        <v>265.76749999999998</v>
      </c>
      <c r="R9" s="12">
        <v>0</v>
      </c>
      <c r="S9" s="12">
        <v>0</v>
      </c>
      <c r="T9" s="12">
        <v>0</v>
      </c>
      <c r="U9" s="12">
        <v>0</v>
      </c>
      <c r="V9" s="12">
        <v>2739.36625</v>
      </c>
    </row>
    <row r="10" spans="2:22" x14ac:dyDescent="0.2">
      <c r="B10" s="16">
        <v>4002</v>
      </c>
      <c r="C10" s="16" t="s">
        <v>98</v>
      </c>
      <c r="D10" s="12">
        <v>181.42250000000001</v>
      </c>
      <c r="E10" s="12">
        <v>0</v>
      </c>
      <c r="F10" s="12">
        <v>86.478700000000003</v>
      </c>
      <c r="G10" s="12">
        <v>0</v>
      </c>
      <c r="H10" s="12">
        <v>100</v>
      </c>
      <c r="I10" s="12">
        <v>93.275000000000006</v>
      </c>
      <c r="J10" s="12">
        <v>0</v>
      </c>
      <c r="K10" s="12">
        <v>0</v>
      </c>
      <c r="L10" s="12">
        <v>461.17619999999999</v>
      </c>
      <c r="M10" s="12">
        <v>0</v>
      </c>
      <c r="N10" s="12">
        <v>0</v>
      </c>
      <c r="O10" s="12">
        <v>0</v>
      </c>
      <c r="P10" s="12">
        <v>38.150019999999998</v>
      </c>
      <c r="Q10" s="12">
        <v>0</v>
      </c>
      <c r="R10" s="12">
        <v>0</v>
      </c>
      <c r="S10" s="12">
        <v>0</v>
      </c>
      <c r="T10" s="12">
        <v>0</v>
      </c>
      <c r="U10" s="12">
        <v>0</v>
      </c>
      <c r="V10" s="12">
        <v>38.150019999999998</v>
      </c>
    </row>
    <row r="11" spans="2:22" x14ac:dyDescent="0.2">
      <c r="B11" s="16">
        <v>4003</v>
      </c>
      <c r="C11" s="16" t="s">
        <v>99</v>
      </c>
      <c r="D11" s="12">
        <v>3189.1967399999999</v>
      </c>
      <c r="E11" s="12">
        <v>0</v>
      </c>
      <c r="F11" s="12">
        <v>-2.24315</v>
      </c>
      <c r="G11" s="12">
        <v>0</v>
      </c>
      <c r="H11" s="12">
        <v>300</v>
      </c>
      <c r="I11" s="12">
        <v>451.86604999999997</v>
      </c>
      <c r="J11" s="12">
        <v>0</v>
      </c>
      <c r="K11" s="12">
        <v>0</v>
      </c>
      <c r="L11" s="12">
        <v>3938.8196400000002</v>
      </c>
      <c r="M11" s="12">
        <v>1E-3</v>
      </c>
      <c r="N11" s="12">
        <v>0</v>
      </c>
      <c r="O11" s="12">
        <v>0</v>
      </c>
      <c r="P11" s="12">
        <v>93.973650000000006</v>
      </c>
      <c r="Q11" s="12">
        <v>0</v>
      </c>
      <c r="R11" s="12">
        <v>0</v>
      </c>
      <c r="S11" s="12">
        <v>0</v>
      </c>
      <c r="T11" s="12">
        <v>0</v>
      </c>
      <c r="U11" s="12">
        <v>0</v>
      </c>
      <c r="V11" s="12">
        <v>93.974649999999997</v>
      </c>
    </row>
    <row r="12" spans="2:22" x14ac:dyDescent="0.2">
      <c r="B12" s="16">
        <v>4004</v>
      </c>
      <c r="C12" s="16" t="s">
        <v>100</v>
      </c>
      <c r="D12" s="12">
        <v>470.09615000000002</v>
      </c>
      <c r="E12" s="12">
        <v>0</v>
      </c>
      <c r="F12" s="12">
        <v>58.019649999999999</v>
      </c>
      <c r="G12" s="12">
        <v>0</v>
      </c>
      <c r="H12" s="12">
        <v>0</v>
      </c>
      <c r="I12" s="12">
        <v>33.186700000000002</v>
      </c>
      <c r="J12" s="12">
        <v>0</v>
      </c>
      <c r="K12" s="12">
        <v>0</v>
      </c>
      <c r="L12" s="12">
        <v>561.30250000000001</v>
      </c>
      <c r="M12" s="12">
        <v>0</v>
      </c>
      <c r="N12" s="12">
        <v>0</v>
      </c>
      <c r="O12" s="12">
        <v>0</v>
      </c>
      <c r="P12" s="12">
        <v>243.05670000000001</v>
      </c>
      <c r="Q12" s="12">
        <v>0</v>
      </c>
      <c r="R12" s="12">
        <v>0</v>
      </c>
      <c r="S12" s="12">
        <v>0</v>
      </c>
      <c r="T12" s="12">
        <v>0</v>
      </c>
      <c r="U12" s="12">
        <v>0</v>
      </c>
      <c r="V12" s="12">
        <v>243.05670000000001</v>
      </c>
    </row>
    <row r="13" spans="2:22" x14ac:dyDescent="0.2">
      <c r="B13" s="16">
        <v>4005</v>
      </c>
      <c r="C13" s="16" t="s">
        <v>101</v>
      </c>
      <c r="D13" s="12">
        <v>1544.1457499999999</v>
      </c>
      <c r="E13" s="12">
        <v>0</v>
      </c>
      <c r="F13" s="12">
        <v>279.37950000000001</v>
      </c>
      <c r="G13" s="12">
        <v>0</v>
      </c>
      <c r="H13" s="12">
        <v>200</v>
      </c>
      <c r="I13" s="12">
        <v>532.53084999999999</v>
      </c>
      <c r="J13" s="12">
        <v>0</v>
      </c>
      <c r="K13" s="12">
        <v>0</v>
      </c>
      <c r="L13" s="12">
        <v>2556.0560999999998</v>
      </c>
      <c r="M13" s="12">
        <v>16.75</v>
      </c>
      <c r="N13" s="12">
        <v>0</v>
      </c>
      <c r="O13" s="12">
        <v>0</v>
      </c>
      <c r="P13" s="12">
        <v>656.01880000000006</v>
      </c>
      <c r="Q13" s="12">
        <v>0</v>
      </c>
      <c r="R13" s="12">
        <v>0</v>
      </c>
      <c r="S13" s="12">
        <v>0</v>
      </c>
      <c r="T13" s="12">
        <v>0</v>
      </c>
      <c r="U13" s="12">
        <v>0</v>
      </c>
      <c r="V13" s="12">
        <v>672.76880000000006</v>
      </c>
    </row>
    <row r="14" spans="2:22" x14ac:dyDescent="0.2">
      <c r="B14" s="16">
        <v>4006</v>
      </c>
      <c r="C14" s="16" t="s">
        <v>102</v>
      </c>
      <c r="D14" s="12">
        <v>1647.9360999999999</v>
      </c>
      <c r="E14" s="12">
        <v>0</v>
      </c>
      <c r="F14" s="12">
        <v>113.95715</v>
      </c>
      <c r="G14" s="12">
        <v>0</v>
      </c>
      <c r="H14" s="12">
        <v>0</v>
      </c>
      <c r="I14" s="12">
        <v>312.77544999999998</v>
      </c>
      <c r="J14" s="12">
        <v>0</v>
      </c>
      <c r="K14" s="12">
        <v>0</v>
      </c>
      <c r="L14" s="12">
        <v>2074.6687000000002</v>
      </c>
      <c r="M14" s="12">
        <v>0</v>
      </c>
      <c r="N14" s="12">
        <v>0</v>
      </c>
      <c r="O14" s="12">
        <v>0</v>
      </c>
      <c r="P14" s="12">
        <v>85.718800000000002</v>
      </c>
      <c r="Q14" s="12">
        <v>0</v>
      </c>
      <c r="R14" s="12">
        <v>0</v>
      </c>
      <c r="S14" s="12">
        <v>0</v>
      </c>
      <c r="T14" s="12">
        <v>0</v>
      </c>
      <c r="U14" s="12">
        <v>0</v>
      </c>
      <c r="V14" s="12">
        <v>85.718800000000002</v>
      </c>
    </row>
    <row r="15" spans="2:22" x14ac:dyDescent="0.2">
      <c r="B15" s="16">
        <v>4007</v>
      </c>
      <c r="C15" s="16" t="s">
        <v>103</v>
      </c>
      <c r="D15" s="12">
        <v>1280.1560899999999</v>
      </c>
      <c r="E15" s="12">
        <v>0</v>
      </c>
      <c r="F15" s="12">
        <v>0</v>
      </c>
      <c r="G15" s="12">
        <v>0</v>
      </c>
      <c r="H15" s="12">
        <v>0</v>
      </c>
      <c r="I15" s="12">
        <v>0</v>
      </c>
      <c r="J15" s="12">
        <v>0</v>
      </c>
      <c r="K15" s="12">
        <v>0</v>
      </c>
      <c r="L15" s="12">
        <v>1280.1560899999999</v>
      </c>
      <c r="M15" s="12">
        <v>0</v>
      </c>
      <c r="N15" s="12">
        <v>0</v>
      </c>
      <c r="O15" s="12">
        <v>0</v>
      </c>
      <c r="P15" s="12">
        <v>98.890799999999999</v>
      </c>
      <c r="Q15" s="12">
        <v>0</v>
      </c>
      <c r="R15" s="12">
        <v>0</v>
      </c>
      <c r="S15" s="12">
        <v>0</v>
      </c>
      <c r="T15" s="12">
        <v>0</v>
      </c>
      <c r="U15" s="12">
        <v>0</v>
      </c>
      <c r="V15" s="12">
        <v>98.890799999999999</v>
      </c>
    </row>
    <row r="16" spans="2:22" x14ac:dyDescent="0.2">
      <c r="B16" s="16">
        <v>4008</v>
      </c>
      <c r="C16" s="16" t="s">
        <v>104</v>
      </c>
      <c r="D16" s="12">
        <v>8614.8830999999991</v>
      </c>
      <c r="E16" s="12">
        <v>0</v>
      </c>
      <c r="F16" s="12">
        <v>0</v>
      </c>
      <c r="G16" s="12">
        <v>0</v>
      </c>
      <c r="H16" s="12">
        <v>200</v>
      </c>
      <c r="I16" s="12">
        <v>432.6841</v>
      </c>
      <c r="J16" s="12">
        <v>0</v>
      </c>
      <c r="K16" s="12">
        <v>0</v>
      </c>
      <c r="L16" s="12">
        <v>9247.5671999999995</v>
      </c>
      <c r="M16" s="12">
        <v>0</v>
      </c>
      <c r="N16" s="12">
        <v>0</v>
      </c>
      <c r="O16" s="12">
        <v>0</v>
      </c>
      <c r="P16" s="12">
        <v>793.36654999999996</v>
      </c>
      <c r="Q16" s="12">
        <v>0</v>
      </c>
      <c r="R16" s="12">
        <v>0</v>
      </c>
      <c r="S16" s="12">
        <v>0</v>
      </c>
      <c r="T16" s="12">
        <v>0</v>
      </c>
      <c r="U16" s="12">
        <v>0</v>
      </c>
      <c r="V16" s="12">
        <v>793.36654999999996</v>
      </c>
    </row>
    <row r="17" spans="2:22" x14ac:dyDescent="0.2">
      <c r="B17" s="16">
        <v>4009</v>
      </c>
      <c r="C17" s="16" t="s">
        <v>105</v>
      </c>
      <c r="D17" s="12">
        <v>1688.6094000000001</v>
      </c>
      <c r="E17" s="12">
        <v>0</v>
      </c>
      <c r="F17" s="12">
        <v>26.210599999999999</v>
      </c>
      <c r="G17" s="12">
        <v>0</v>
      </c>
      <c r="H17" s="12">
        <v>0</v>
      </c>
      <c r="I17" s="12">
        <v>0</v>
      </c>
      <c r="J17" s="12">
        <v>0</v>
      </c>
      <c r="K17" s="12">
        <v>0</v>
      </c>
      <c r="L17" s="12">
        <v>1714.82</v>
      </c>
      <c r="M17" s="12">
        <v>0</v>
      </c>
      <c r="N17" s="12">
        <v>0</v>
      </c>
      <c r="O17" s="12">
        <v>0</v>
      </c>
      <c r="P17" s="12">
        <v>92.441050000000004</v>
      </c>
      <c r="Q17" s="12">
        <v>9.0426000000000002</v>
      </c>
      <c r="R17" s="12">
        <v>0</v>
      </c>
      <c r="S17" s="12">
        <v>0</v>
      </c>
      <c r="T17" s="12">
        <v>0</v>
      </c>
      <c r="U17" s="12">
        <v>0</v>
      </c>
      <c r="V17" s="12">
        <v>101.48365</v>
      </c>
    </row>
    <row r="18" spans="2:22" x14ac:dyDescent="0.2">
      <c r="B18" s="16">
        <v>4010</v>
      </c>
      <c r="C18" s="16" t="s">
        <v>106</v>
      </c>
      <c r="D18" s="12">
        <v>3456.3865099999998</v>
      </c>
      <c r="E18" s="12">
        <v>0</v>
      </c>
      <c r="F18" s="12">
        <v>33.212400000000002</v>
      </c>
      <c r="G18" s="12">
        <v>0</v>
      </c>
      <c r="H18" s="12">
        <v>0</v>
      </c>
      <c r="I18" s="12">
        <v>8434.9964600000003</v>
      </c>
      <c r="J18" s="12">
        <v>0</v>
      </c>
      <c r="K18" s="12">
        <v>0</v>
      </c>
      <c r="L18" s="12">
        <v>11924.595369999999</v>
      </c>
      <c r="M18" s="12">
        <v>0</v>
      </c>
      <c r="N18" s="12">
        <v>0</v>
      </c>
      <c r="O18" s="12">
        <v>0</v>
      </c>
      <c r="P18" s="12">
        <v>384.03559999999999</v>
      </c>
      <c r="Q18" s="12">
        <v>0</v>
      </c>
      <c r="R18" s="12">
        <v>0</v>
      </c>
      <c r="S18" s="12">
        <v>0</v>
      </c>
      <c r="T18" s="12">
        <v>0</v>
      </c>
      <c r="U18" s="12">
        <v>0</v>
      </c>
      <c r="V18" s="12">
        <v>384.03559999999999</v>
      </c>
    </row>
    <row r="19" spans="2:22" x14ac:dyDescent="0.2">
      <c r="B19" s="16">
        <v>4012</v>
      </c>
      <c r="C19" s="16" t="s">
        <v>107</v>
      </c>
      <c r="D19" s="12">
        <v>2981.1768999999999</v>
      </c>
      <c r="E19" s="12">
        <v>0</v>
      </c>
      <c r="F19" s="12">
        <v>81.496449999999996</v>
      </c>
      <c r="G19" s="12">
        <v>0</v>
      </c>
      <c r="H19" s="12">
        <v>0</v>
      </c>
      <c r="I19" s="12">
        <v>148.56700000000001</v>
      </c>
      <c r="J19" s="12">
        <v>0</v>
      </c>
      <c r="K19" s="12">
        <v>0</v>
      </c>
      <c r="L19" s="12">
        <v>3211.24035</v>
      </c>
      <c r="M19" s="12">
        <v>0</v>
      </c>
      <c r="N19" s="12">
        <v>0</v>
      </c>
      <c r="O19" s="12">
        <v>0</v>
      </c>
      <c r="P19" s="12">
        <v>2039.2366999999999</v>
      </c>
      <c r="Q19" s="12">
        <v>1000</v>
      </c>
      <c r="R19" s="12">
        <v>0</v>
      </c>
      <c r="S19" s="12">
        <v>0</v>
      </c>
      <c r="T19" s="12">
        <v>0</v>
      </c>
      <c r="U19" s="12">
        <v>0</v>
      </c>
      <c r="V19" s="12">
        <v>3039.2366999999999</v>
      </c>
    </row>
    <row r="20" spans="2:22" x14ac:dyDescent="0.2">
      <c r="B20" s="16">
        <v>4013</v>
      </c>
      <c r="C20" s="16" t="s">
        <v>108</v>
      </c>
      <c r="D20" s="12">
        <v>1180.5368699999999</v>
      </c>
      <c r="E20" s="12">
        <v>0</v>
      </c>
      <c r="F20" s="12">
        <v>0</v>
      </c>
      <c r="G20" s="12">
        <v>0</v>
      </c>
      <c r="H20" s="12">
        <v>0</v>
      </c>
      <c r="I20" s="12">
        <v>4374.0174999999999</v>
      </c>
      <c r="J20" s="12">
        <v>0</v>
      </c>
      <c r="K20" s="12">
        <v>0</v>
      </c>
      <c r="L20" s="12">
        <v>5554.5543699999998</v>
      </c>
      <c r="M20" s="12">
        <v>0</v>
      </c>
      <c r="N20" s="12">
        <v>0</v>
      </c>
      <c r="O20" s="12">
        <v>0</v>
      </c>
      <c r="P20" s="12">
        <v>95.880250000000004</v>
      </c>
      <c r="Q20" s="12">
        <v>0</v>
      </c>
      <c r="R20" s="12">
        <v>0</v>
      </c>
      <c r="S20" s="12">
        <v>0</v>
      </c>
      <c r="T20" s="12">
        <v>0</v>
      </c>
      <c r="U20" s="12">
        <v>0</v>
      </c>
      <c r="V20" s="12">
        <v>95.880250000000004</v>
      </c>
    </row>
    <row r="21" spans="2:22" x14ac:dyDescent="0.2">
      <c r="B21" s="21">
        <v>4059</v>
      </c>
      <c r="C21" s="21" t="s">
        <v>109</v>
      </c>
      <c r="D21" s="22">
        <v>78340.289720000001</v>
      </c>
      <c r="E21" s="22">
        <v>0</v>
      </c>
      <c r="F21" s="22">
        <v>7206.3574699999999</v>
      </c>
      <c r="G21" s="22">
        <v>1144.65572</v>
      </c>
      <c r="H21" s="22">
        <v>500</v>
      </c>
      <c r="I21" s="22">
        <v>5543.2073700000001</v>
      </c>
      <c r="J21" s="22">
        <v>0</v>
      </c>
      <c r="K21" s="22">
        <v>0</v>
      </c>
      <c r="L21" s="22">
        <v>92734.510280000002</v>
      </c>
      <c r="M21" s="22">
        <v>6843.0838000000003</v>
      </c>
      <c r="N21" s="22">
        <v>0</v>
      </c>
      <c r="O21" s="22">
        <v>0</v>
      </c>
      <c r="P21" s="22">
        <v>21765.138309999998</v>
      </c>
      <c r="Q21" s="22">
        <v>71.509399999999999</v>
      </c>
      <c r="R21" s="22">
        <v>4.1104000000000003</v>
      </c>
      <c r="S21" s="22">
        <v>0</v>
      </c>
      <c r="T21" s="22">
        <v>0</v>
      </c>
      <c r="U21" s="22">
        <v>0</v>
      </c>
      <c r="V21" s="22">
        <v>28683.841909999999</v>
      </c>
    </row>
    <row r="22" spans="2:22" x14ac:dyDescent="0.2">
      <c r="B22" s="16">
        <v>4021</v>
      </c>
      <c r="C22" s="16" t="s">
        <v>110</v>
      </c>
      <c r="D22" s="12">
        <v>15089.003779999999</v>
      </c>
      <c r="E22" s="12">
        <v>0</v>
      </c>
      <c r="F22" s="12">
        <v>2817.0435299999999</v>
      </c>
      <c r="G22" s="12">
        <v>1144.65572</v>
      </c>
      <c r="H22" s="12">
        <v>500</v>
      </c>
      <c r="I22" s="12">
        <v>1280.8639499999999</v>
      </c>
      <c r="J22" s="12">
        <v>0</v>
      </c>
      <c r="K22" s="12">
        <v>0</v>
      </c>
      <c r="L22" s="12">
        <v>20831.56698</v>
      </c>
      <c r="M22" s="12">
        <v>6532.8913000000002</v>
      </c>
      <c r="N22" s="12">
        <v>0</v>
      </c>
      <c r="O22" s="12">
        <v>0</v>
      </c>
      <c r="P22" s="12">
        <v>2338.5651699999999</v>
      </c>
      <c r="Q22" s="12">
        <v>0</v>
      </c>
      <c r="R22" s="12">
        <v>0</v>
      </c>
      <c r="S22" s="12">
        <v>0</v>
      </c>
      <c r="T22" s="12">
        <v>0</v>
      </c>
      <c r="U22" s="12">
        <v>0</v>
      </c>
      <c r="V22" s="12">
        <v>8871.4564699999992</v>
      </c>
    </row>
    <row r="23" spans="2:22" x14ac:dyDescent="0.2">
      <c r="B23" s="16">
        <v>4022</v>
      </c>
      <c r="C23" s="16" t="s">
        <v>111</v>
      </c>
      <c r="D23" s="12">
        <v>310.05849000000001</v>
      </c>
      <c r="E23" s="12">
        <v>0</v>
      </c>
      <c r="F23" s="12">
        <v>28.699020000000001</v>
      </c>
      <c r="G23" s="12">
        <v>0</v>
      </c>
      <c r="H23" s="12">
        <v>0</v>
      </c>
      <c r="I23" s="12">
        <v>74.380300000000005</v>
      </c>
      <c r="J23" s="12">
        <v>0</v>
      </c>
      <c r="K23" s="12">
        <v>0</v>
      </c>
      <c r="L23" s="12">
        <v>413.13781</v>
      </c>
      <c r="M23" s="12">
        <v>0</v>
      </c>
      <c r="N23" s="12">
        <v>0</v>
      </c>
      <c r="O23" s="12">
        <v>0</v>
      </c>
      <c r="P23" s="12">
        <v>186.72385</v>
      </c>
      <c r="Q23" s="12">
        <v>0</v>
      </c>
      <c r="R23" s="12">
        <v>0</v>
      </c>
      <c r="S23" s="12">
        <v>0</v>
      </c>
      <c r="T23" s="12">
        <v>0</v>
      </c>
      <c r="U23" s="12">
        <v>0</v>
      </c>
      <c r="V23" s="12">
        <v>186.72385</v>
      </c>
    </row>
    <row r="24" spans="2:22" x14ac:dyDescent="0.2">
      <c r="B24" s="16">
        <v>4023</v>
      </c>
      <c r="C24" s="16" t="s">
        <v>112</v>
      </c>
      <c r="D24" s="12">
        <v>2349.0212999999999</v>
      </c>
      <c r="E24" s="12">
        <v>0</v>
      </c>
      <c r="F24" s="12">
        <v>72.172539999999998</v>
      </c>
      <c r="G24" s="12">
        <v>0</v>
      </c>
      <c r="H24" s="12">
        <v>0</v>
      </c>
      <c r="I24" s="12">
        <v>0</v>
      </c>
      <c r="J24" s="12">
        <v>0</v>
      </c>
      <c r="K24" s="12">
        <v>0</v>
      </c>
      <c r="L24" s="12">
        <v>2421.1938399999999</v>
      </c>
      <c r="M24" s="12">
        <v>2.0005000000000002</v>
      </c>
      <c r="N24" s="12">
        <v>0</v>
      </c>
      <c r="O24" s="12">
        <v>0</v>
      </c>
      <c r="P24" s="12">
        <v>377.86509999999998</v>
      </c>
      <c r="Q24" s="12">
        <v>0</v>
      </c>
      <c r="R24" s="12">
        <v>0</v>
      </c>
      <c r="S24" s="12">
        <v>0</v>
      </c>
      <c r="T24" s="12">
        <v>0</v>
      </c>
      <c r="U24" s="12">
        <v>0</v>
      </c>
      <c r="V24" s="12">
        <v>379.86559999999997</v>
      </c>
    </row>
    <row r="25" spans="2:22" x14ac:dyDescent="0.2">
      <c r="B25" s="16">
        <v>4024</v>
      </c>
      <c r="C25" s="16" t="s">
        <v>113</v>
      </c>
      <c r="D25" s="12">
        <v>957.97655999999995</v>
      </c>
      <c r="E25" s="12">
        <v>0</v>
      </c>
      <c r="F25" s="12">
        <v>31.327480000000001</v>
      </c>
      <c r="G25" s="12">
        <v>0</v>
      </c>
      <c r="H25" s="12">
        <v>0</v>
      </c>
      <c r="I25" s="12">
        <v>0</v>
      </c>
      <c r="J25" s="12">
        <v>0</v>
      </c>
      <c r="K25" s="12">
        <v>0</v>
      </c>
      <c r="L25" s="12">
        <v>989.30403999999999</v>
      </c>
      <c r="M25" s="12">
        <v>0</v>
      </c>
      <c r="N25" s="12">
        <v>0</v>
      </c>
      <c r="O25" s="12">
        <v>0</v>
      </c>
      <c r="P25" s="12">
        <v>357.52704999999997</v>
      </c>
      <c r="Q25" s="12">
        <v>0</v>
      </c>
      <c r="R25" s="12">
        <v>0</v>
      </c>
      <c r="S25" s="12">
        <v>0</v>
      </c>
      <c r="T25" s="12">
        <v>0</v>
      </c>
      <c r="U25" s="12">
        <v>0</v>
      </c>
      <c r="V25" s="12">
        <v>357.52704999999997</v>
      </c>
    </row>
    <row r="26" spans="2:22" x14ac:dyDescent="0.2">
      <c r="B26" s="16">
        <v>4049</v>
      </c>
      <c r="C26" s="16" t="s">
        <v>114</v>
      </c>
      <c r="D26" s="12">
        <v>2491.4086499999999</v>
      </c>
      <c r="E26" s="12">
        <v>0</v>
      </c>
      <c r="F26" s="12">
        <v>218.89394999999999</v>
      </c>
      <c r="G26" s="12">
        <v>0</v>
      </c>
      <c r="H26" s="12">
        <v>0</v>
      </c>
      <c r="I26" s="12">
        <v>202.30940000000001</v>
      </c>
      <c r="J26" s="12">
        <v>0</v>
      </c>
      <c r="K26" s="12">
        <v>0</v>
      </c>
      <c r="L26" s="12">
        <v>2912.6120000000001</v>
      </c>
      <c r="M26" s="12">
        <v>27</v>
      </c>
      <c r="N26" s="12">
        <v>0</v>
      </c>
      <c r="O26" s="12">
        <v>0</v>
      </c>
      <c r="P26" s="12">
        <v>525.85</v>
      </c>
      <c r="Q26" s="12">
        <v>0</v>
      </c>
      <c r="R26" s="12">
        <v>0</v>
      </c>
      <c r="S26" s="12">
        <v>0</v>
      </c>
      <c r="T26" s="12">
        <v>0</v>
      </c>
      <c r="U26" s="12">
        <v>0</v>
      </c>
      <c r="V26" s="12">
        <v>552.85</v>
      </c>
    </row>
    <row r="27" spans="2:22" x14ac:dyDescent="0.2">
      <c r="B27" s="16">
        <v>4026</v>
      </c>
      <c r="C27" s="16" t="s">
        <v>115</v>
      </c>
      <c r="D27" s="12">
        <v>5730.8994400000001</v>
      </c>
      <c r="E27" s="12">
        <v>0</v>
      </c>
      <c r="F27" s="12">
        <v>83.031390000000002</v>
      </c>
      <c r="G27" s="12">
        <v>0</v>
      </c>
      <c r="H27" s="12">
        <v>0</v>
      </c>
      <c r="I27" s="12">
        <v>0</v>
      </c>
      <c r="J27" s="12">
        <v>0</v>
      </c>
      <c r="K27" s="12">
        <v>0</v>
      </c>
      <c r="L27" s="12">
        <v>5813.9308300000002</v>
      </c>
      <c r="M27" s="12">
        <v>0</v>
      </c>
      <c r="N27" s="12">
        <v>0</v>
      </c>
      <c r="O27" s="12">
        <v>0</v>
      </c>
      <c r="P27" s="12">
        <v>401.81150000000002</v>
      </c>
      <c r="Q27" s="12">
        <v>0</v>
      </c>
      <c r="R27" s="12">
        <v>0</v>
      </c>
      <c r="S27" s="12">
        <v>0</v>
      </c>
      <c r="T27" s="12">
        <v>0</v>
      </c>
      <c r="U27" s="12">
        <v>0</v>
      </c>
      <c r="V27" s="12">
        <v>401.81150000000002</v>
      </c>
    </row>
    <row r="28" spans="2:22" x14ac:dyDescent="0.2">
      <c r="B28" s="16">
        <v>4027</v>
      </c>
      <c r="C28" s="16" t="s">
        <v>116</v>
      </c>
      <c r="D28" s="12">
        <v>808.95078000000001</v>
      </c>
      <c r="E28" s="12">
        <v>0</v>
      </c>
      <c r="F28" s="12">
        <v>0</v>
      </c>
      <c r="G28" s="12">
        <v>0</v>
      </c>
      <c r="H28" s="12">
        <v>0</v>
      </c>
      <c r="I28" s="12">
        <v>0</v>
      </c>
      <c r="J28" s="12">
        <v>0</v>
      </c>
      <c r="K28" s="12">
        <v>0</v>
      </c>
      <c r="L28" s="12">
        <v>808.95078000000001</v>
      </c>
      <c r="M28" s="12">
        <v>0</v>
      </c>
      <c r="N28" s="12">
        <v>0</v>
      </c>
      <c r="O28" s="12">
        <v>0</v>
      </c>
      <c r="P28" s="12">
        <v>556.42139999999995</v>
      </c>
      <c r="Q28" s="12">
        <v>0</v>
      </c>
      <c r="R28" s="12">
        <v>0</v>
      </c>
      <c r="S28" s="12">
        <v>0</v>
      </c>
      <c r="T28" s="12">
        <v>0</v>
      </c>
      <c r="U28" s="12">
        <v>0</v>
      </c>
      <c r="V28" s="12">
        <v>556.42139999999995</v>
      </c>
    </row>
    <row r="29" spans="2:22" x14ac:dyDescent="0.2">
      <c r="B29" s="16">
        <v>4028</v>
      </c>
      <c r="C29" s="16" t="s">
        <v>117</v>
      </c>
      <c r="D29" s="12">
        <v>634.03620000000001</v>
      </c>
      <c r="E29" s="12">
        <v>0</v>
      </c>
      <c r="F29" s="12">
        <v>40.548250000000003</v>
      </c>
      <c r="G29" s="12">
        <v>0</v>
      </c>
      <c r="H29" s="12">
        <v>0</v>
      </c>
      <c r="I29" s="12">
        <v>0</v>
      </c>
      <c r="J29" s="12">
        <v>0</v>
      </c>
      <c r="K29" s="12">
        <v>0</v>
      </c>
      <c r="L29" s="12">
        <v>674.58444999999995</v>
      </c>
      <c r="M29" s="12">
        <v>0</v>
      </c>
      <c r="N29" s="12">
        <v>0</v>
      </c>
      <c r="O29" s="12">
        <v>0</v>
      </c>
      <c r="P29" s="12">
        <v>60.063189999999999</v>
      </c>
      <c r="Q29" s="12">
        <v>0</v>
      </c>
      <c r="R29" s="12">
        <v>0</v>
      </c>
      <c r="S29" s="12">
        <v>0</v>
      </c>
      <c r="T29" s="12">
        <v>0</v>
      </c>
      <c r="U29" s="12">
        <v>0</v>
      </c>
      <c r="V29" s="12">
        <v>60.063189999999999</v>
      </c>
    </row>
    <row r="30" spans="2:22" x14ac:dyDescent="0.2">
      <c r="B30" s="16">
        <v>4029</v>
      </c>
      <c r="C30" s="16" t="s">
        <v>118</v>
      </c>
      <c r="D30" s="12">
        <v>4639.5370800000001</v>
      </c>
      <c r="E30" s="12">
        <v>0</v>
      </c>
      <c r="F30" s="12">
        <v>47.710599999999999</v>
      </c>
      <c r="G30" s="12">
        <v>0</v>
      </c>
      <c r="H30" s="12">
        <v>0</v>
      </c>
      <c r="I30" s="12">
        <v>1216.5757000000001</v>
      </c>
      <c r="J30" s="12">
        <v>0</v>
      </c>
      <c r="K30" s="12">
        <v>0</v>
      </c>
      <c r="L30" s="12">
        <v>5903.8233799999998</v>
      </c>
      <c r="M30" s="12">
        <v>0</v>
      </c>
      <c r="N30" s="12">
        <v>0</v>
      </c>
      <c r="O30" s="12">
        <v>0</v>
      </c>
      <c r="P30" s="12">
        <v>849.37554999999998</v>
      </c>
      <c r="Q30" s="12">
        <v>0</v>
      </c>
      <c r="R30" s="12">
        <v>0</v>
      </c>
      <c r="S30" s="12">
        <v>0</v>
      </c>
      <c r="T30" s="12">
        <v>0</v>
      </c>
      <c r="U30" s="12">
        <v>0</v>
      </c>
      <c r="V30" s="12">
        <v>849.37554999999998</v>
      </c>
    </row>
    <row r="31" spans="2:22" x14ac:dyDescent="0.2">
      <c r="B31" s="16">
        <v>4030</v>
      </c>
      <c r="C31" s="16" t="s">
        <v>119</v>
      </c>
      <c r="D31" s="12">
        <v>1109.1658</v>
      </c>
      <c r="E31" s="12">
        <v>0</v>
      </c>
      <c r="F31" s="12">
        <v>0</v>
      </c>
      <c r="G31" s="12">
        <v>0</v>
      </c>
      <c r="H31" s="12">
        <v>0</v>
      </c>
      <c r="I31" s="12">
        <v>0</v>
      </c>
      <c r="J31" s="12">
        <v>0</v>
      </c>
      <c r="K31" s="12">
        <v>0</v>
      </c>
      <c r="L31" s="12">
        <v>1109.1658</v>
      </c>
      <c r="M31" s="12">
        <v>0</v>
      </c>
      <c r="N31" s="12">
        <v>0</v>
      </c>
      <c r="O31" s="12">
        <v>0</v>
      </c>
      <c r="P31" s="12">
        <v>735.66684999999995</v>
      </c>
      <c r="Q31" s="12">
        <v>0</v>
      </c>
      <c r="R31" s="12">
        <v>4.1104000000000003</v>
      </c>
      <c r="S31" s="12">
        <v>0</v>
      </c>
      <c r="T31" s="12">
        <v>0</v>
      </c>
      <c r="U31" s="12">
        <v>0</v>
      </c>
      <c r="V31" s="12">
        <v>739.77724999999998</v>
      </c>
    </row>
    <row r="32" spans="2:22" x14ac:dyDescent="0.2">
      <c r="B32" s="16">
        <v>4031</v>
      </c>
      <c r="C32" s="16" t="s">
        <v>120</v>
      </c>
      <c r="D32" s="12">
        <v>335.20409999999998</v>
      </c>
      <c r="E32" s="12">
        <v>0</v>
      </c>
      <c r="F32" s="12">
        <v>131.48737</v>
      </c>
      <c r="G32" s="12">
        <v>0</v>
      </c>
      <c r="H32" s="12">
        <v>0</v>
      </c>
      <c r="I32" s="12">
        <v>0</v>
      </c>
      <c r="J32" s="12">
        <v>0</v>
      </c>
      <c r="K32" s="12">
        <v>0</v>
      </c>
      <c r="L32" s="12">
        <v>466.69146999999998</v>
      </c>
      <c r="M32" s="12">
        <v>0</v>
      </c>
      <c r="N32" s="12">
        <v>0</v>
      </c>
      <c r="O32" s="12">
        <v>0</v>
      </c>
      <c r="P32" s="12">
        <v>1128.3072</v>
      </c>
      <c r="Q32" s="12">
        <v>0</v>
      </c>
      <c r="R32" s="12">
        <v>0</v>
      </c>
      <c r="S32" s="12">
        <v>0</v>
      </c>
      <c r="T32" s="12">
        <v>0</v>
      </c>
      <c r="U32" s="12">
        <v>0</v>
      </c>
      <c r="V32" s="12">
        <v>1128.3072</v>
      </c>
    </row>
    <row r="33" spans="2:22" x14ac:dyDescent="0.2">
      <c r="B33" s="16">
        <v>4032</v>
      </c>
      <c r="C33" s="16" t="s">
        <v>121</v>
      </c>
      <c r="D33" s="12">
        <v>145.94747000000001</v>
      </c>
      <c r="E33" s="12">
        <v>0</v>
      </c>
      <c r="F33" s="12">
        <v>87.143450000000001</v>
      </c>
      <c r="G33" s="12">
        <v>0</v>
      </c>
      <c r="H33" s="12">
        <v>0</v>
      </c>
      <c r="I33" s="12">
        <v>18</v>
      </c>
      <c r="J33" s="12">
        <v>0</v>
      </c>
      <c r="K33" s="12">
        <v>0</v>
      </c>
      <c r="L33" s="12">
        <v>251.09092000000001</v>
      </c>
      <c r="M33" s="12">
        <v>0</v>
      </c>
      <c r="N33" s="12">
        <v>0</v>
      </c>
      <c r="O33" s="12">
        <v>0</v>
      </c>
      <c r="P33" s="12">
        <v>390.99880000000002</v>
      </c>
      <c r="Q33" s="12">
        <v>0</v>
      </c>
      <c r="R33" s="12">
        <v>0</v>
      </c>
      <c r="S33" s="12">
        <v>0</v>
      </c>
      <c r="T33" s="12">
        <v>0</v>
      </c>
      <c r="U33" s="12">
        <v>0</v>
      </c>
      <c r="V33" s="12">
        <v>390.99880000000002</v>
      </c>
    </row>
    <row r="34" spans="2:22" x14ac:dyDescent="0.2">
      <c r="B34" s="16">
        <v>4033</v>
      </c>
      <c r="C34" s="16" t="s">
        <v>122</v>
      </c>
      <c r="D34" s="12">
        <v>1411.2512400000001</v>
      </c>
      <c r="E34" s="12">
        <v>0</v>
      </c>
      <c r="F34" s="12">
        <v>0</v>
      </c>
      <c r="G34" s="12">
        <v>0</v>
      </c>
      <c r="H34" s="12">
        <v>0</v>
      </c>
      <c r="I34" s="12">
        <v>120</v>
      </c>
      <c r="J34" s="12">
        <v>0</v>
      </c>
      <c r="K34" s="12">
        <v>0</v>
      </c>
      <c r="L34" s="12">
        <v>1531.2512400000001</v>
      </c>
      <c r="M34" s="12">
        <v>0</v>
      </c>
      <c r="N34" s="12">
        <v>0</v>
      </c>
      <c r="O34" s="12">
        <v>0</v>
      </c>
      <c r="P34" s="12">
        <v>1095.38535</v>
      </c>
      <c r="Q34" s="12">
        <v>11.509399999999999</v>
      </c>
      <c r="R34" s="12">
        <v>0</v>
      </c>
      <c r="S34" s="12">
        <v>0</v>
      </c>
      <c r="T34" s="12">
        <v>0</v>
      </c>
      <c r="U34" s="12">
        <v>0</v>
      </c>
      <c r="V34" s="12">
        <v>1106.8947499999999</v>
      </c>
    </row>
    <row r="35" spans="2:22" x14ac:dyDescent="0.2">
      <c r="B35" s="16">
        <v>4034</v>
      </c>
      <c r="C35" s="16" t="s">
        <v>123</v>
      </c>
      <c r="D35" s="12">
        <v>1282.0559000000001</v>
      </c>
      <c r="E35" s="12">
        <v>0</v>
      </c>
      <c r="F35" s="12">
        <v>452.37029999999999</v>
      </c>
      <c r="G35" s="12">
        <v>0</v>
      </c>
      <c r="H35" s="12">
        <v>0</v>
      </c>
      <c r="I35" s="12">
        <v>216.05799999999999</v>
      </c>
      <c r="J35" s="12">
        <v>0</v>
      </c>
      <c r="K35" s="12">
        <v>0</v>
      </c>
      <c r="L35" s="12">
        <v>1950.4842000000001</v>
      </c>
      <c r="M35" s="12">
        <v>0</v>
      </c>
      <c r="N35" s="12">
        <v>0</v>
      </c>
      <c r="O35" s="12">
        <v>0</v>
      </c>
      <c r="P35" s="12">
        <v>243.67335</v>
      </c>
      <c r="Q35" s="12">
        <v>60</v>
      </c>
      <c r="R35" s="12">
        <v>0</v>
      </c>
      <c r="S35" s="12">
        <v>0</v>
      </c>
      <c r="T35" s="12">
        <v>0</v>
      </c>
      <c r="U35" s="12">
        <v>0</v>
      </c>
      <c r="V35" s="12">
        <v>303.67335000000003</v>
      </c>
    </row>
    <row r="36" spans="2:22" x14ac:dyDescent="0.2">
      <c r="B36" s="16">
        <v>4035</v>
      </c>
      <c r="C36" s="16" t="s">
        <v>124</v>
      </c>
      <c r="D36" s="12">
        <v>1352.11475</v>
      </c>
      <c r="E36" s="12">
        <v>0</v>
      </c>
      <c r="F36" s="12">
        <v>0</v>
      </c>
      <c r="G36" s="12">
        <v>0</v>
      </c>
      <c r="H36" s="12">
        <v>0</v>
      </c>
      <c r="I36" s="12">
        <v>122.42125</v>
      </c>
      <c r="J36" s="12">
        <v>0</v>
      </c>
      <c r="K36" s="12">
        <v>0</v>
      </c>
      <c r="L36" s="12">
        <v>1474.5360000000001</v>
      </c>
      <c r="M36" s="12">
        <v>1E-3</v>
      </c>
      <c r="N36" s="12">
        <v>0</v>
      </c>
      <c r="O36" s="12">
        <v>0</v>
      </c>
      <c r="P36" s="12">
        <v>1184.335</v>
      </c>
      <c r="Q36" s="12">
        <v>0</v>
      </c>
      <c r="R36" s="12">
        <v>0</v>
      </c>
      <c r="S36" s="12">
        <v>0</v>
      </c>
      <c r="T36" s="12">
        <v>0</v>
      </c>
      <c r="U36" s="12">
        <v>0</v>
      </c>
      <c r="V36" s="12">
        <v>1184.336</v>
      </c>
    </row>
    <row r="37" spans="2:22" x14ac:dyDescent="0.2">
      <c r="B37" s="16">
        <v>4037</v>
      </c>
      <c r="C37" s="16" t="s">
        <v>125</v>
      </c>
      <c r="D37" s="12">
        <v>1863.7751800000001</v>
      </c>
      <c r="E37" s="12">
        <v>0</v>
      </c>
      <c r="F37" s="12">
        <v>69.948800000000006</v>
      </c>
      <c r="G37" s="12">
        <v>0</v>
      </c>
      <c r="H37" s="12">
        <v>0</v>
      </c>
      <c r="I37" s="12">
        <v>1.6634500000000001</v>
      </c>
      <c r="J37" s="12">
        <v>0</v>
      </c>
      <c r="K37" s="12">
        <v>0</v>
      </c>
      <c r="L37" s="12">
        <v>1935.38743</v>
      </c>
      <c r="M37" s="12">
        <v>0</v>
      </c>
      <c r="N37" s="12">
        <v>0</v>
      </c>
      <c r="O37" s="12">
        <v>0</v>
      </c>
      <c r="P37" s="12">
        <v>90.916520000000006</v>
      </c>
      <c r="Q37" s="12">
        <v>0</v>
      </c>
      <c r="R37" s="12">
        <v>0</v>
      </c>
      <c r="S37" s="12">
        <v>0</v>
      </c>
      <c r="T37" s="12">
        <v>0</v>
      </c>
      <c r="U37" s="12">
        <v>0</v>
      </c>
      <c r="V37" s="12">
        <v>90.916520000000006</v>
      </c>
    </row>
    <row r="38" spans="2:22" x14ac:dyDescent="0.2">
      <c r="B38" s="16">
        <v>4038</v>
      </c>
      <c r="C38" s="16" t="s">
        <v>126</v>
      </c>
      <c r="D38" s="12">
        <v>5122.7998500000003</v>
      </c>
      <c r="E38" s="12">
        <v>0</v>
      </c>
      <c r="F38" s="12">
        <v>-53.238849999999999</v>
      </c>
      <c r="G38" s="12">
        <v>0</v>
      </c>
      <c r="H38" s="12">
        <v>0</v>
      </c>
      <c r="I38" s="12">
        <v>309</v>
      </c>
      <c r="J38" s="12">
        <v>0</v>
      </c>
      <c r="K38" s="12">
        <v>0</v>
      </c>
      <c r="L38" s="12">
        <v>5378.5609999999997</v>
      </c>
      <c r="M38" s="12">
        <v>281.19099999999997</v>
      </c>
      <c r="N38" s="12">
        <v>0</v>
      </c>
      <c r="O38" s="12">
        <v>0</v>
      </c>
      <c r="P38" s="12">
        <v>625.19758000000002</v>
      </c>
      <c r="Q38" s="12">
        <v>0</v>
      </c>
      <c r="R38" s="12">
        <v>0</v>
      </c>
      <c r="S38" s="12">
        <v>0</v>
      </c>
      <c r="T38" s="12">
        <v>0</v>
      </c>
      <c r="U38" s="12">
        <v>0</v>
      </c>
      <c r="V38" s="12">
        <v>906.38858000000005</v>
      </c>
    </row>
    <row r="39" spans="2:22" x14ac:dyDescent="0.2">
      <c r="B39" s="16">
        <v>4039</v>
      </c>
      <c r="C39" s="16" t="s">
        <v>127</v>
      </c>
      <c r="D39" s="12">
        <v>1096.41445</v>
      </c>
      <c r="E39" s="12">
        <v>0</v>
      </c>
      <c r="F39" s="12">
        <v>26.449000000000002</v>
      </c>
      <c r="G39" s="12">
        <v>0</v>
      </c>
      <c r="H39" s="12">
        <v>0</v>
      </c>
      <c r="I39" s="12">
        <v>0</v>
      </c>
      <c r="J39" s="12">
        <v>0</v>
      </c>
      <c r="K39" s="12">
        <v>0</v>
      </c>
      <c r="L39" s="12">
        <v>1122.8634500000001</v>
      </c>
      <c r="M39" s="12">
        <v>0</v>
      </c>
      <c r="N39" s="12">
        <v>0</v>
      </c>
      <c r="O39" s="12">
        <v>0</v>
      </c>
      <c r="P39" s="12">
        <v>402.15699999999998</v>
      </c>
      <c r="Q39" s="12">
        <v>0</v>
      </c>
      <c r="R39" s="12">
        <v>0</v>
      </c>
      <c r="S39" s="12">
        <v>0</v>
      </c>
      <c r="T39" s="12">
        <v>0</v>
      </c>
      <c r="U39" s="12">
        <v>0</v>
      </c>
      <c r="V39" s="12">
        <v>402.15699999999998</v>
      </c>
    </row>
    <row r="40" spans="2:22" x14ac:dyDescent="0.2">
      <c r="B40" s="16">
        <v>4040</v>
      </c>
      <c r="C40" s="16" t="s">
        <v>128</v>
      </c>
      <c r="D40" s="12">
        <v>10606.55595</v>
      </c>
      <c r="E40" s="12">
        <v>0</v>
      </c>
      <c r="F40" s="12">
        <v>921.73839999999996</v>
      </c>
      <c r="G40" s="12">
        <v>0</v>
      </c>
      <c r="H40" s="12">
        <v>0</v>
      </c>
      <c r="I40" s="12">
        <v>1619.0275200000001</v>
      </c>
      <c r="J40" s="12">
        <v>0</v>
      </c>
      <c r="K40" s="12">
        <v>0</v>
      </c>
      <c r="L40" s="12">
        <v>13147.32187</v>
      </c>
      <c r="M40" s="12">
        <v>0</v>
      </c>
      <c r="N40" s="12">
        <v>0</v>
      </c>
      <c r="O40" s="12">
        <v>0</v>
      </c>
      <c r="P40" s="12">
        <v>1618.69668</v>
      </c>
      <c r="Q40" s="12">
        <v>0</v>
      </c>
      <c r="R40" s="12">
        <v>0</v>
      </c>
      <c r="S40" s="12">
        <v>0</v>
      </c>
      <c r="T40" s="12">
        <v>0</v>
      </c>
      <c r="U40" s="12">
        <v>0</v>
      </c>
      <c r="V40" s="12">
        <v>1618.69668</v>
      </c>
    </row>
    <row r="41" spans="2:22" x14ac:dyDescent="0.2">
      <c r="B41" s="16">
        <v>4041</v>
      </c>
      <c r="C41" s="16" t="s">
        <v>129</v>
      </c>
      <c r="D41" s="12">
        <v>1015.7769500000001</v>
      </c>
      <c r="E41" s="12">
        <v>0</v>
      </c>
      <c r="F41" s="12">
        <v>1.3726499999999999</v>
      </c>
      <c r="G41" s="12">
        <v>0</v>
      </c>
      <c r="H41" s="12">
        <v>0</v>
      </c>
      <c r="I41" s="12">
        <v>360.50779999999997</v>
      </c>
      <c r="J41" s="12">
        <v>0</v>
      </c>
      <c r="K41" s="12">
        <v>0</v>
      </c>
      <c r="L41" s="12">
        <v>1377.6574000000001</v>
      </c>
      <c r="M41" s="12">
        <v>0</v>
      </c>
      <c r="N41" s="12">
        <v>0</v>
      </c>
      <c r="O41" s="12">
        <v>0</v>
      </c>
      <c r="P41" s="12">
        <v>86.877650000000003</v>
      </c>
      <c r="Q41" s="12">
        <v>0</v>
      </c>
      <c r="R41" s="12">
        <v>0</v>
      </c>
      <c r="S41" s="12">
        <v>0</v>
      </c>
      <c r="T41" s="12">
        <v>0</v>
      </c>
      <c r="U41" s="12">
        <v>0</v>
      </c>
      <c r="V41" s="12">
        <v>86.877650000000003</v>
      </c>
    </row>
    <row r="42" spans="2:22" x14ac:dyDescent="0.2">
      <c r="B42" s="16">
        <v>4044</v>
      </c>
      <c r="C42" s="16" t="s">
        <v>130</v>
      </c>
      <c r="D42" s="12">
        <v>3254.09042</v>
      </c>
      <c r="E42" s="12">
        <v>0</v>
      </c>
      <c r="F42" s="12">
        <v>299.21857999999997</v>
      </c>
      <c r="G42" s="12">
        <v>0</v>
      </c>
      <c r="H42" s="12">
        <v>0</v>
      </c>
      <c r="I42" s="12">
        <v>0</v>
      </c>
      <c r="J42" s="12">
        <v>0</v>
      </c>
      <c r="K42" s="12">
        <v>0</v>
      </c>
      <c r="L42" s="12">
        <v>3553.3090000000002</v>
      </c>
      <c r="M42" s="12">
        <v>0</v>
      </c>
      <c r="N42" s="12">
        <v>0</v>
      </c>
      <c r="O42" s="12">
        <v>0</v>
      </c>
      <c r="P42" s="12">
        <v>2104.04475</v>
      </c>
      <c r="Q42" s="12">
        <v>0</v>
      </c>
      <c r="R42" s="12">
        <v>0</v>
      </c>
      <c r="S42" s="12">
        <v>0</v>
      </c>
      <c r="T42" s="12">
        <v>0</v>
      </c>
      <c r="U42" s="12">
        <v>0</v>
      </c>
      <c r="V42" s="12">
        <v>2104.04475</v>
      </c>
    </row>
    <row r="43" spans="2:22" x14ac:dyDescent="0.2">
      <c r="B43" s="16">
        <v>4045</v>
      </c>
      <c r="C43" s="16" t="s">
        <v>131</v>
      </c>
      <c r="D43" s="12">
        <v>11139.780500000001</v>
      </c>
      <c r="E43" s="12">
        <v>0</v>
      </c>
      <c r="F43" s="12">
        <v>1435.5887499999999</v>
      </c>
      <c r="G43" s="12">
        <v>0</v>
      </c>
      <c r="H43" s="12">
        <v>0</v>
      </c>
      <c r="I43" s="12">
        <v>0</v>
      </c>
      <c r="J43" s="12">
        <v>0</v>
      </c>
      <c r="K43" s="12">
        <v>0</v>
      </c>
      <c r="L43" s="12">
        <v>12575.36925</v>
      </c>
      <c r="M43" s="12">
        <v>0</v>
      </c>
      <c r="N43" s="12">
        <v>0</v>
      </c>
      <c r="O43" s="12">
        <v>0</v>
      </c>
      <c r="P43" s="12">
        <v>2761.3362999999999</v>
      </c>
      <c r="Q43" s="12">
        <v>0</v>
      </c>
      <c r="R43" s="12">
        <v>0</v>
      </c>
      <c r="S43" s="12">
        <v>0</v>
      </c>
      <c r="T43" s="12">
        <v>0</v>
      </c>
      <c r="U43" s="12">
        <v>0</v>
      </c>
      <c r="V43" s="12">
        <v>2761.3362999999999</v>
      </c>
    </row>
    <row r="44" spans="2:22" x14ac:dyDescent="0.2">
      <c r="B44" s="16">
        <v>4046</v>
      </c>
      <c r="C44" s="16" t="s">
        <v>132</v>
      </c>
      <c r="D44" s="12">
        <v>1003.7098</v>
      </c>
      <c r="E44" s="12">
        <v>0</v>
      </c>
      <c r="F44" s="12">
        <v>4.7714600000000003</v>
      </c>
      <c r="G44" s="12">
        <v>0</v>
      </c>
      <c r="H44" s="12">
        <v>0</v>
      </c>
      <c r="I44" s="12">
        <v>0</v>
      </c>
      <c r="J44" s="12">
        <v>0</v>
      </c>
      <c r="K44" s="12">
        <v>0</v>
      </c>
      <c r="L44" s="12">
        <v>1008.48126</v>
      </c>
      <c r="M44" s="12">
        <v>0</v>
      </c>
      <c r="N44" s="12">
        <v>0</v>
      </c>
      <c r="O44" s="12">
        <v>0</v>
      </c>
      <c r="P44" s="12">
        <v>193.28801999999999</v>
      </c>
      <c r="Q44" s="12">
        <v>0</v>
      </c>
      <c r="R44" s="12">
        <v>0</v>
      </c>
      <c r="S44" s="12">
        <v>0</v>
      </c>
      <c r="T44" s="12">
        <v>0</v>
      </c>
      <c r="U44" s="12">
        <v>0</v>
      </c>
      <c r="V44" s="12">
        <v>193.28801999999999</v>
      </c>
    </row>
    <row r="45" spans="2:22" x14ac:dyDescent="0.2">
      <c r="B45" s="16">
        <v>4047</v>
      </c>
      <c r="C45" s="16" t="s">
        <v>133</v>
      </c>
      <c r="D45" s="12">
        <v>1072.9364800000001</v>
      </c>
      <c r="E45" s="12">
        <v>0</v>
      </c>
      <c r="F45" s="12">
        <v>348.91055</v>
      </c>
      <c r="G45" s="12">
        <v>0</v>
      </c>
      <c r="H45" s="12">
        <v>0</v>
      </c>
      <c r="I45" s="12">
        <v>2.4</v>
      </c>
      <c r="J45" s="12">
        <v>0</v>
      </c>
      <c r="K45" s="12">
        <v>0</v>
      </c>
      <c r="L45" s="12">
        <v>1424.24703</v>
      </c>
      <c r="M45" s="12">
        <v>0</v>
      </c>
      <c r="N45" s="12">
        <v>0</v>
      </c>
      <c r="O45" s="12">
        <v>0</v>
      </c>
      <c r="P45" s="12">
        <v>1545.7502999999999</v>
      </c>
      <c r="Q45" s="12">
        <v>0</v>
      </c>
      <c r="R45" s="12">
        <v>0</v>
      </c>
      <c r="S45" s="12">
        <v>0</v>
      </c>
      <c r="T45" s="12">
        <v>0</v>
      </c>
      <c r="U45" s="12">
        <v>0</v>
      </c>
      <c r="V45" s="12">
        <v>1545.7502999999999</v>
      </c>
    </row>
    <row r="46" spans="2:22" x14ac:dyDescent="0.2">
      <c r="B46" s="16">
        <v>4048</v>
      </c>
      <c r="C46" s="16" t="s">
        <v>134</v>
      </c>
      <c r="D46" s="12">
        <v>3517.8186000000001</v>
      </c>
      <c r="E46" s="12">
        <v>0</v>
      </c>
      <c r="F46" s="12">
        <v>141.17025000000001</v>
      </c>
      <c r="G46" s="12">
        <v>0</v>
      </c>
      <c r="H46" s="12">
        <v>0</v>
      </c>
      <c r="I46" s="12">
        <v>0</v>
      </c>
      <c r="J46" s="12">
        <v>0</v>
      </c>
      <c r="K46" s="12">
        <v>0</v>
      </c>
      <c r="L46" s="12">
        <v>3658.9888500000002</v>
      </c>
      <c r="M46" s="12">
        <v>0</v>
      </c>
      <c r="N46" s="12">
        <v>0</v>
      </c>
      <c r="O46" s="12">
        <v>0</v>
      </c>
      <c r="P46" s="12">
        <v>1904.3041499999999</v>
      </c>
      <c r="Q46" s="12">
        <v>0</v>
      </c>
      <c r="R46" s="12">
        <v>0</v>
      </c>
      <c r="S46" s="12">
        <v>0</v>
      </c>
      <c r="T46" s="12">
        <v>0</v>
      </c>
      <c r="U46" s="12">
        <v>0</v>
      </c>
      <c r="V46" s="12">
        <v>1904.3041499999999</v>
      </c>
    </row>
    <row r="47" spans="2:22" x14ac:dyDescent="0.2">
      <c r="B47" s="21">
        <v>4089</v>
      </c>
      <c r="C47" s="21" t="s">
        <v>135</v>
      </c>
      <c r="D47" s="22">
        <v>58255.324410000001</v>
      </c>
      <c r="E47" s="22">
        <v>0</v>
      </c>
      <c r="F47" s="22">
        <v>1642.3937000000001</v>
      </c>
      <c r="G47" s="22">
        <v>0</v>
      </c>
      <c r="H47" s="22">
        <v>0</v>
      </c>
      <c r="I47" s="22">
        <v>4000.86967</v>
      </c>
      <c r="J47" s="22">
        <v>0</v>
      </c>
      <c r="K47" s="22">
        <v>0</v>
      </c>
      <c r="L47" s="22">
        <v>63898.587780000002</v>
      </c>
      <c r="M47" s="22">
        <v>1450.3697500000001</v>
      </c>
      <c r="N47" s="22">
        <v>0</v>
      </c>
      <c r="O47" s="22">
        <v>0</v>
      </c>
      <c r="P47" s="22">
        <v>15913.03227</v>
      </c>
      <c r="Q47" s="22">
        <v>22.192399999999999</v>
      </c>
      <c r="R47" s="22">
        <v>0</v>
      </c>
      <c r="S47" s="22">
        <v>0</v>
      </c>
      <c r="T47" s="22">
        <v>0</v>
      </c>
      <c r="U47" s="22">
        <v>0</v>
      </c>
      <c r="V47" s="22">
        <v>17385.594420000001</v>
      </c>
    </row>
    <row r="48" spans="2:22" x14ac:dyDescent="0.2">
      <c r="B48" s="16">
        <v>4061</v>
      </c>
      <c r="C48" s="16" t="s">
        <v>136</v>
      </c>
      <c r="D48" s="12">
        <v>522.69560000000001</v>
      </c>
      <c r="E48" s="12">
        <v>0</v>
      </c>
      <c r="F48" s="12">
        <v>48.529949999999999</v>
      </c>
      <c r="G48" s="12">
        <v>0</v>
      </c>
      <c r="H48" s="12">
        <v>0</v>
      </c>
      <c r="I48" s="12">
        <v>38</v>
      </c>
      <c r="J48" s="12">
        <v>0</v>
      </c>
      <c r="K48" s="12">
        <v>0</v>
      </c>
      <c r="L48" s="12">
        <v>609.22555</v>
      </c>
      <c r="M48" s="12">
        <v>0</v>
      </c>
      <c r="N48" s="12">
        <v>0</v>
      </c>
      <c r="O48" s="12">
        <v>0</v>
      </c>
      <c r="P48" s="12">
        <v>242.85496000000001</v>
      </c>
      <c r="Q48" s="12">
        <v>0</v>
      </c>
      <c r="R48" s="12">
        <v>0</v>
      </c>
      <c r="S48" s="12">
        <v>0</v>
      </c>
      <c r="T48" s="12">
        <v>0</v>
      </c>
      <c r="U48" s="12">
        <v>0</v>
      </c>
      <c r="V48" s="12">
        <v>242.85496000000001</v>
      </c>
    </row>
    <row r="49" spans="2:22" x14ac:dyDescent="0.2">
      <c r="B49" s="16">
        <v>4062</v>
      </c>
      <c r="C49" s="16" t="s">
        <v>137</v>
      </c>
      <c r="D49" s="12">
        <v>670.45844</v>
      </c>
      <c r="E49" s="12">
        <v>0</v>
      </c>
      <c r="F49" s="12">
        <v>144.17096000000001</v>
      </c>
      <c r="G49" s="12">
        <v>0</v>
      </c>
      <c r="H49" s="12">
        <v>0</v>
      </c>
      <c r="I49" s="12">
        <v>946.53291999999999</v>
      </c>
      <c r="J49" s="12">
        <v>0</v>
      </c>
      <c r="K49" s="12">
        <v>0</v>
      </c>
      <c r="L49" s="12">
        <v>1761.1623199999999</v>
      </c>
      <c r="M49" s="12">
        <v>0</v>
      </c>
      <c r="N49" s="12">
        <v>0</v>
      </c>
      <c r="O49" s="12">
        <v>0</v>
      </c>
      <c r="P49" s="12">
        <v>820.32547999999997</v>
      </c>
      <c r="Q49" s="12">
        <v>0</v>
      </c>
      <c r="R49" s="12">
        <v>0</v>
      </c>
      <c r="S49" s="12">
        <v>0</v>
      </c>
      <c r="T49" s="12">
        <v>0</v>
      </c>
      <c r="U49" s="12">
        <v>0</v>
      </c>
      <c r="V49" s="12">
        <v>820.32547999999997</v>
      </c>
    </row>
    <row r="50" spans="2:22" x14ac:dyDescent="0.2">
      <c r="B50" s="16">
        <v>4063</v>
      </c>
      <c r="C50" s="16" t="s">
        <v>138</v>
      </c>
      <c r="D50" s="12">
        <v>6697.5617300000004</v>
      </c>
      <c r="E50" s="12">
        <v>0</v>
      </c>
      <c r="F50" s="12">
        <v>686.74454000000003</v>
      </c>
      <c r="G50" s="12">
        <v>0</v>
      </c>
      <c r="H50" s="12">
        <v>0</v>
      </c>
      <c r="I50" s="12">
        <v>238.64195000000001</v>
      </c>
      <c r="J50" s="12">
        <v>0</v>
      </c>
      <c r="K50" s="12">
        <v>0</v>
      </c>
      <c r="L50" s="12">
        <v>7622.9482200000002</v>
      </c>
      <c r="M50" s="12">
        <v>0</v>
      </c>
      <c r="N50" s="12">
        <v>0</v>
      </c>
      <c r="O50" s="12">
        <v>0</v>
      </c>
      <c r="P50" s="12">
        <v>808.12030000000004</v>
      </c>
      <c r="Q50" s="12">
        <v>0</v>
      </c>
      <c r="R50" s="12">
        <v>0</v>
      </c>
      <c r="S50" s="12">
        <v>0</v>
      </c>
      <c r="T50" s="12">
        <v>0</v>
      </c>
      <c r="U50" s="12">
        <v>0</v>
      </c>
      <c r="V50" s="12">
        <v>808.12030000000004</v>
      </c>
    </row>
    <row r="51" spans="2:22" x14ac:dyDescent="0.2">
      <c r="B51" s="16">
        <v>4064</v>
      </c>
      <c r="C51" s="16" t="s">
        <v>139</v>
      </c>
      <c r="D51" s="12">
        <v>120.32643</v>
      </c>
      <c r="E51" s="12">
        <v>0</v>
      </c>
      <c r="F51" s="12">
        <v>5.03315</v>
      </c>
      <c r="G51" s="12">
        <v>0</v>
      </c>
      <c r="H51" s="12">
        <v>0</v>
      </c>
      <c r="I51" s="12">
        <v>159.86535000000001</v>
      </c>
      <c r="J51" s="12">
        <v>0</v>
      </c>
      <c r="K51" s="12">
        <v>0</v>
      </c>
      <c r="L51" s="12">
        <v>285.22492999999997</v>
      </c>
      <c r="M51" s="12">
        <v>0</v>
      </c>
      <c r="N51" s="12">
        <v>0</v>
      </c>
      <c r="O51" s="12">
        <v>0</v>
      </c>
      <c r="P51" s="12">
        <v>500.3766</v>
      </c>
      <c r="Q51" s="12">
        <v>0</v>
      </c>
      <c r="R51" s="12">
        <v>0</v>
      </c>
      <c r="S51" s="12">
        <v>0</v>
      </c>
      <c r="T51" s="12">
        <v>0</v>
      </c>
      <c r="U51" s="12">
        <v>0</v>
      </c>
      <c r="V51" s="12">
        <v>500.3766</v>
      </c>
    </row>
    <row r="52" spans="2:22" x14ac:dyDescent="0.2">
      <c r="B52" s="16">
        <v>4065</v>
      </c>
      <c r="C52" s="16" t="s">
        <v>140</v>
      </c>
      <c r="D52" s="12">
        <v>1186.33231</v>
      </c>
      <c r="E52" s="12">
        <v>0</v>
      </c>
      <c r="F52" s="12">
        <v>38.889850000000003</v>
      </c>
      <c r="G52" s="12">
        <v>0</v>
      </c>
      <c r="H52" s="12">
        <v>0</v>
      </c>
      <c r="I52" s="12">
        <v>265.47910000000002</v>
      </c>
      <c r="J52" s="12">
        <v>0</v>
      </c>
      <c r="K52" s="12">
        <v>0</v>
      </c>
      <c r="L52" s="12">
        <v>1490.70126</v>
      </c>
      <c r="M52" s="12">
        <v>0</v>
      </c>
      <c r="N52" s="12">
        <v>0</v>
      </c>
      <c r="O52" s="12">
        <v>0</v>
      </c>
      <c r="P52" s="12">
        <v>105.2685</v>
      </c>
      <c r="Q52" s="12">
        <v>0</v>
      </c>
      <c r="R52" s="12">
        <v>0</v>
      </c>
      <c r="S52" s="12">
        <v>0</v>
      </c>
      <c r="T52" s="12">
        <v>0</v>
      </c>
      <c r="U52" s="12">
        <v>0</v>
      </c>
      <c r="V52" s="12">
        <v>105.2685</v>
      </c>
    </row>
    <row r="53" spans="2:22" x14ac:dyDescent="0.2">
      <c r="B53" s="16">
        <v>4066</v>
      </c>
      <c r="C53" s="16" t="s">
        <v>141</v>
      </c>
      <c r="D53" s="12">
        <v>1419.6178399999999</v>
      </c>
      <c r="E53" s="12">
        <v>0</v>
      </c>
      <c r="F53" s="12">
        <v>0</v>
      </c>
      <c r="G53" s="12">
        <v>0</v>
      </c>
      <c r="H53" s="12">
        <v>0</v>
      </c>
      <c r="I53" s="12">
        <v>201.10746</v>
      </c>
      <c r="J53" s="12">
        <v>0</v>
      </c>
      <c r="K53" s="12">
        <v>0</v>
      </c>
      <c r="L53" s="12">
        <v>1620.7253000000001</v>
      </c>
      <c r="M53" s="12">
        <v>0</v>
      </c>
      <c r="N53" s="12">
        <v>0</v>
      </c>
      <c r="O53" s="12">
        <v>0</v>
      </c>
      <c r="P53" s="12">
        <v>636.55499999999995</v>
      </c>
      <c r="Q53" s="12">
        <v>2.1924000000000001</v>
      </c>
      <c r="R53" s="12">
        <v>0</v>
      </c>
      <c r="S53" s="12">
        <v>0</v>
      </c>
      <c r="T53" s="12">
        <v>0</v>
      </c>
      <c r="U53" s="12">
        <v>0</v>
      </c>
      <c r="V53" s="12">
        <v>638.74739999999997</v>
      </c>
    </row>
    <row r="54" spans="2:22" x14ac:dyDescent="0.2">
      <c r="B54" s="16">
        <v>4067</v>
      </c>
      <c r="C54" s="16" t="s">
        <v>142</v>
      </c>
      <c r="D54" s="12">
        <v>746.63322000000005</v>
      </c>
      <c r="E54" s="12">
        <v>0</v>
      </c>
      <c r="F54" s="12">
        <v>61.594999999999999</v>
      </c>
      <c r="G54" s="12">
        <v>0</v>
      </c>
      <c r="H54" s="12">
        <v>0</v>
      </c>
      <c r="I54" s="12">
        <v>47.00235</v>
      </c>
      <c r="J54" s="12">
        <v>0</v>
      </c>
      <c r="K54" s="12">
        <v>0</v>
      </c>
      <c r="L54" s="12">
        <v>855.23056999999994</v>
      </c>
      <c r="M54" s="12">
        <v>0</v>
      </c>
      <c r="N54" s="12">
        <v>0</v>
      </c>
      <c r="O54" s="12">
        <v>0</v>
      </c>
      <c r="P54" s="12">
        <v>283.67009999999999</v>
      </c>
      <c r="Q54" s="12">
        <v>0</v>
      </c>
      <c r="R54" s="12">
        <v>0</v>
      </c>
      <c r="S54" s="12">
        <v>0</v>
      </c>
      <c r="T54" s="12">
        <v>0</v>
      </c>
      <c r="U54" s="12">
        <v>0</v>
      </c>
      <c r="V54" s="12">
        <v>283.67009999999999</v>
      </c>
    </row>
    <row r="55" spans="2:22" x14ac:dyDescent="0.2">
      <c r="B55" s="16">
        <v>4068</v>
      </c>
      <c r="C55" s="16" t="s">
        <v>143</v>
      </c>
      <c r="D55" s="12">
        <v>2426.4132199999999</v>
      </c>
      <c r="E55" s="12">
        <v>0</v>
      </c>
      <c r="F55" s="12">
        <v>54.611699999999999</v>
      </c>
      <c r="G55" s="12">
        <v>0</v>
      </c>
      <c r="H55" s="12">
        <v>0</v>
      </c>
      <c r="I55" s="12">
        <v>256.54790000000003</v>
      </c>
      <c r="J55" s="12">
        <v>0</v>
      </c>
      <c r="K55" s="12">
        <v>0</v>
      </c>
      <c r="L55" s="12">
        <v>2737.5728199999999</v>
      </c>
      <c r="M55" s="12">
        <v>0</v>
      </c>
      <c r="N55" s="12">
        <v>0</v>
      </c>
      <c r="O55" s="12">
        <v>0</v>
      </c>
      <c r="P55" s="12">
        <v>317.27715000000001</v>
      </c>
      <c r="Q55" s="12">
        <v>0</v>
      </c>
      <c r="R55" s="12">
        <v>0</v>
      </c>
      <c r="S55" s="12">
        <v>0</v>
      </c>
      <c r="T55" s="12">
        <v>0</v>
      </c>
      <c r="U55" s="12">
        <v>0</v>
      </c>
      <c r="V55" s="12">
        <v>317.27715000000001</v>
      </c>
    </row>
    <row r="56" spans="2:22" x14ac:dyDescent="0.2">
      <c r="B56" s="16">
        <v>4084</v>
      </c>
      <c r="C56" s="16" t="s">
        <v>144</v>
      </c>
      <c r="D56" s="12">
        <v>154.98415</v>
      </c>
      <c r="E56" s="12">
        <v>0</v>
      </c>
      <c r="F56" s="12">
        <v>9.4528999999999996</v>
      </c>
      <c r="G56" s="12">
        <v>0</v>
      </c>
      <c r="H56" s="12">
        <v>0</v>
      </c>
      <c r="I56" s="12">
        <v>7</v>
      </c>
      <c r="J56" s="12">
        <v>0</v>
      </c>
      <c r="K56" s="12">
        <v>0</v>
      </c>
      <c r="L56" s="12">
        <v>171.43705</v>
      </c>
      <c r="M56" s="12">
        <v>0</v>
      </c>
      <c r="N56" s="12">
        <v>0</v>
      </c>
      <c r="O56" s="12">
        <v>0</v>
      </c>
      <c r="P56" s="12">
        <v>68.658950000000004</v>
      </c>
      <c r="Q56" s="12">
        <v>0</v>
      </c>
      <c r="R56" s="12">
        <v>0</v>
      </c>
      <c r="S56" s="12">
        <v>0</v>
      </c>
      <c r="T56" s="12">
        <v>0</v>
      </c>
      <c r="U56" s="12">
        <v>0</v>
      </c>
      <c r="V56" s="12">
        <v>68.658950000000004</v>
      </c>
    </row>
    <row r="57" spans="2:22" x14ac:dyDescent="0.2">
      <c r="B57" s="16">
        <v>4071</v>
      </c>
      <c r="C57" s="16" t="s">
        <v>145</v>
      </c>
      <c r="D57" s="12">
        <v>796.17506000000003</v>
      </c>
      <c r="E57" s="12">
        <v>0</v>
      </c>
      <c r="F57" s="12">
        <v>47.206650000000003</v>
      </c>
      <c r="G57" s="12">
        <v>0</v>
      </c>
      <c r="H57" s="12">
        <v>0</v>
      </c>
      <c r="I57" s="12">
        <v>12.1884</v>
      </c>
      <c r="J57" s="12">
        <v>0</v>
      </c>
      <c r="K57" s="12">
        <v>0</v>
      </c>
      <c r="L57" s="12">
        <v>855.57011</v>
      </c>
      <c r="M57" s="12">
        <v>1419.001</v>
      </c>
      <c r="N57" s="12">
        <v>0</v>
      </c>
      <c r="O57" s="12">
        <v>0</v>
      </c>
      <c r="P57" s="12">
        <v>286.57335</v>
      </c>
      <c r="Q57" s="12">
        <v>0</v>
      </c>
      <c r="R57" s="12">
        <v>0</v>
      </c>
      <c r="S57" s="12">
        <v>0</v>
      </c>
      <c r="T57" s="12">
        <v>0</v>
      </c>
      <c r="U57" s="12">
        <v>0</v>
      </c>
      <c r="V57" s="12">
        <v>1705.5743500000001</v>
      </c>
    </row>
    <row r="58" spans="2:22" x14ac:dyDescent="0.2">
      <c r="B58" s="16">
        <v>4072</v>
      </c>
      <c r="C58" s="16" t="s">
        <v>146</v>
      </c>
      <c r="D58" s="12">
        <v>2388.3692299999998</v>
      </c>
      <c r="E58" s="12">
        <v>0</v>
      </c>
      <c r="F58" s="12">
        <v>83.945750000000004</v>
      </c>
      <c r="G58" s="12">
        <v>0</v>
      </c>
      <c r="H58" s="12">
        <v>0</v>
      </c>
      <c r="I58" s="12">
        <v>16</v>
      </c>
      <c r="J58" s="12">
        <v>0</v>
      </c>
      <c r="K58" s="12">
        <v>0</v>
      </c>
      <c r="L58" s="12">
        <v>2488.3149800000001</v>
      </c>
      <c r="M58" s="12">
        <v>0</v>
      </c>
      <c r="N58" s="12">
        <v>0</v>
      </c>
      <c r="O58" s="12">
        <v>0</v>
      </c>
      <c r="P58" s="12">
        <v>196.19829999999999</v>
      </c>
      <c r="Q58" s="12">
        <v>0</v>
      </c>
      <c r="R58" s="12">
        <v>0</v>
      </c>
      <c r="S58" s="12">
        <v>0</v>
      </c>
      <c r="T58" s="12">
        <v>0</v>
      </c>
      <c r="U58" s="12">
        <v>0</v>
      </c>
      <c r="V58" s="12">
        <v>196.19829999999999</v>
      </c>
    </row>
    <row r="59" spans="2:22" x14ac:dyDescent="0.2">
      <c r="B59" s="16">
        <v>4073</v>
      </c>
      <c r="C59" s="16" t="s">
        <v>147</v>
      </c>
      <c r="D59" s="12">
        <v>2528.75171</v>
      </c>
      <c r="E59" s="12">
        <v>0</v>
      </c>
      <c r="F59" s="12">
        <v>0</v>
      </c>
      <c r="G59" s="12">
        <v>0</v>
      </c>
      <c r="H59" s="12">
        <v>0</v>
      </c>
      <c r="I59" s="12">
        <v>6.0162000000000004</v>
      </c>
      <c r="J59" s="12">
        <v>0</v>
      </c>
      <c r="K59" s="12">
        <v>0</v>
      </c>
      <c r="L59" s="12">
        <v>2534.76791</v>
      </c>
      <c r="M59" s="12">
        <v>0</v>
      </c>
      <c r="N59" s="12">
        <v>0</v>
      </c>
      <c r="O59" s="12">
        <v>0</v>
      </c>
      <c r="P59" s="12">
        <v>214.74625</v>
      </c>
      <c r="Q59" s="12">
        <v>0</v>
      </c>
      <c r="R59" s="12">
        <v>0</v>
      </c>
      <c r="S59" s="12">
        <v>0</v>
      </c>
      <c r="T59" s="12">
        <v>0</v>
      </c>
      <c r="U59" s="12">
        <v>0</v>
      </c>
      <c r="V59" s="12">
        <v>214.74625</v>
      </c>
    </row>
    <row r="60" spans="2:22" x14ac:dyDescent="0.2">
      <c r="B60" s="16">
        <v>4074</v>
      </c>
      <c r="C60" s="16" t="s">
        <v>148</v>
      </c>
      <c r="D60" s="12">
        <v>1830.1350299999999</v>
      </c>
      <c r="E60" s="12">
        <v>0</v>
      </c>
      <c r="F60" s="12">
        <v>0</v>
      </c>
      <c r="G60" s="12">
        <v>0</v>
      </c>
      <c r="H60" s="12">
        <v>0</v>
      </c>
      <c r="I60" s="12">
        <v>0</v>
      </c>
      <c r="J60" s="12">
        <v>0</v>
      </c>
      <c r="K60" s="12">
        <v>0</v>
      </c>
      <c r="L60" s="12">
        <v>1830.1350299999999</v>
      </c>
      <c r="M60" s="12">
        <v>17.871700000000001</v>
      </c>
      <c r="N60" s="12">
        <v>0</v>
      </c>
      <c r="O60" s="12">
        <v>0</v>
      </c>
      <c r="P60" s="12">
        <v>3069.5974000000001</v>
      </c>
      <c r="Q60" s="12">
        <v>0</v>
      </c>
      <c r="R60" s="12">
        <v>0</v>
      </c>
      <c r="S60" s="12">
        <v>0</v>
      </c>
      <c r="T60" s="12">
        <v>0</v>
      </c>
      <c r="U60" s="12">
        <v>0</v>
      </c>
      <c r="V60" s="12">
        <v>3087.4690999999998</v>
      </c>
    </row>
    <row r="61" spans="2:22" x14ac:dyDescent="0.2">
      <c r="B61" s="16">
        <v>4075</v>
      </c>
      <c r="C61" s="16" t="s">
        <v>149</v>
      </c>
      <c r="D61" s="12">
        <v>8648.3230500000009</v>
      </c>
      <c r="E61" s="12">
        <v>0</v>
      </c>
      <c r="F61" s="12">
        <v>50.467149999999997</v>
      </c>
      <c r="G61" s="12">
        <v>0</v>
      </c>
      <c r="H61" s="12">
        <v>0</v>
      </c>
      <c r="I61" s="12">
        <v>336.90478000000002</v>
      </c>
      <c r="J61" s="12">
        <v>0</v>
      </c>
      <c r="K61" s="12">
        <v>0</v>
      </c>
      <c r="L61" s="12">
        <v>9035.6949800000002</v>
      </c>
      <c r="M61" s="12">
        <v>0</v>
      </c>
      <c r="N61" s="12">
        <v>0</v>
      </c>
      <c r="O61" s="12">
        <v>0</v>
      </c>
      <c r="P61" s="12">
        <v>284.04781000000003</v>
      </c>
      <c r="Q61" s="12">
        <v>0</v>
      </c>
      <c r="R61" s="12">
        <v>0</v>
      </c>
      <c r="S61" s="12">
        <v>0</v>
      </c>
      <c r="T61" s="12">
        <v>0</v>
      </c>
      <c r="U61" s="12">
        <v>0</v>
      </c>
      <c r="V61" s="12">
        <v>284.04781000000003</v>
      </c>
    </row>
    <row r="62" spans="2:22" x14ac:dyDescent="0.2">
      <c r="B62" s="16">
        <v>4076</v>
      </c>
      <c r="C62" s="16" t="s">
        <v>150</v>
      </c>
      <c r="D62" s="12">
        <v>716.86261000000002</v>
      </c>
      <c r="E62" s="12">
        <v>0</v>
      </c>
      <c r="F62" s="12">
        <v>50.609099999999998</v>
      </c>
      <c r="G62" s="12">
        <v>0</v>
      </c>
      <c r="H62" s="12">
        <v>0</v>
      </c>
      <c r="I62" s="12">
        <v>43</v>
      </c>
      <c r="J62" s="12">
        <v>0</v>
      </c>
      <c r="K62" s="12">
        <v>0</v>
      </c>
      <c r="L62" s="12">
        <v>810.47171000000003</v>
      </c>
      <c r="M62" s="12">
        <v>0</v>
      </c>
      <c r="N62" s="12">
        <v>0</v>
      </c>
      <c r="O62" s="12">
        <v>0</v>
      </c>
      <c r="P62" s="12">
        <v>201.84555</v>
      </c>
      <c r="Q62" s="12">
        <v>0</v>
      </c>
      <c r="R62" s="12">
        <v>0</v>
      </c>
      <c r="S62" s="12">
        <v>0</v>
      </c>
      <c r="T62" s="12">
        <v>0</v>
      </c>
      <c r="U62" s="12">
        <v>0</v>
      </c>
      <c r="V62" s="12">
        <v>201.84555</v>
      </c>
    </row>
    <row r="63" spans="2:22" x14ac:dyDescent="0.2">
      <c r="B63" s="16">
        <v>4077</v>
      </c>
      <c r="C63" s="16" t="s">
        <v>151</v>
      </c>
      <c r="D63" s="12">
        <v>667.98082999999997</v>
      </c>
      <c r="E63" s="12">
        <v>0</v>
      </c>
      <c r="F63" s="12">
        <v>6.5721999999999996</v>
      </c>
      <c r="G63" s="12">
        <v>0</v>
      </c>
      <c r="H63" s="12">
        <v>0</v>
      </c>
      <c r="I63" s="12">
        <v>0</v>
      </c>
      <c r="J63" s="12">
        <v>0</v>
      </c>
      <c r="K63" s="12">
        <v>0</v>
      </c>
      <c r="L63" s="12">
        <v>674.55303000000004</v>
      </c>
      <c r="M63" s="12">
        <v>0</v>
      </c>
      <c r="N63" s="12">
        <v>0</v>
      </c>
      <c r="O63" s="12">
        <v>0</v>
      </c>
      <c r="P63" s="12">
        <v>268.49585000000002</v>
      </c>
      <c r="Q63" s="12">
        <v>0</v>
      </c>
      <c r="R63" s="12">
        <v>0</v>
      </c>
      <c r="S63" s="12">
        <v>0</v>
      </c>
      <c r="T63" s="12">
        <v>0</v>
      </c>
      <c r="U63" s="12">
        <v>0</v>
      </c>
      <c r="V63" s="12">
        <v>268.49585000000002</v>
      </c>
    </row>
    <row r="64" spans="2:22" x14ac:dyDescent="0.2">
      <c r="B64" s="16">
        <v>4078</v>
      </c>
      <c r="C64" s="16" t="s">
        <v>152</v>
      </c>
      <c r="D64" s="12">
        <v>171.10615000000001</v>
      </c>
      <c r="E64" s="12">
        <v>0</v>
      </c>
      <c r="F64" s="12">
        <v>0.48599999999999999</v>
      </c>
      <c r="G64" s="12">
        <v>0</v>
      </c>
      <c r="H64" s="12">
        <v>0</v>
      </c>
      <c r="I64" s="12">
        <v>93.922250000000005</v>
      </c>
      <c r="J64" s="12">
        <v>0</v>
      </c>
      <c r="K64" s="12">
        <v>0</v>
      </c>
      <c r="L64" s="12">
        <v>265.51440000000002</v>
      </c>
      <c r="M64" s="12">
        <v>0</v>
      </c>
      <c r="N64" s="12">
        <v>0</v>
      </c>
      <c r="O64" s="12">
        <v>0</v>
      </c>
      <c r="P64" s="12">
        <v>17.545999999999999</v>
      </c>
      <c r="Q64" s="12">
        <v>0</v>
      </c>
      <c r="R64" s="12">
        <v>0</v>
      </c>
      <c r="S64" s="12">
        <v>0</v>
      </c>
      <c r="T64" s="12">
        <v>0</v>
      </c>
      <c r="U64" s="12">
        <v>0</v>
      </c>
      <c r="V64" s="12">
        <v>17.545999999999999</v>
      </c>
    </row>
    <row r="65" spans="2:22" x14ac:dyDescent="0.2">
      <c r="B65" s="16">
        <v>4079</v>
      </c>
      <c r="C65" s="16" t="s">
        <v>153</v>
      </c>
      <c r="D65" s="12">
        <v>485.28046000000001</v>
      </c>
      <c r="E65" s="12">
        <v>0</v>
      </c>
      <c r="F65" s="12">
        <v>95.353300000000004</v>
      </c>
      <c r="G65" s="12">
        <v>0</v>
      </c>
      <c r="H65" s="12">
        <v>0</v>
      </c>
      <c r="I65" s="12">
        <v>370.41354999999999</v>
      </c>
      <c r="J65" s="12">
        <v>0</v>
      </c>
      <c r="K65" s="12">
        <v>0</v>
      </c>
      <c r="L65" s="12">
        <v>951.04731000000004</v>
      </c>
      <c r="M65" s="12">
        <v>12.75</v>
      </c>
      <c r="N65" s="12">
        <v>0</v>
      </c>
      <c r="O65" s="12">
        <v>0</v>
      </c>
      <c r="P65" s="12">
        <v>910.95488</v>
      </c>
      <c r="Q65" s="12">
        <v>0</v>
      </c>
      <c r="R65" s="12">
        <v>0</v>
      </c>
      <c r="S65" s="12">
        <v>0</v>
      </c>
      <c r="T65" s="12">
        <v>0</v>
      </c>
      <c r="U65" s="12">
        <v>0</v>
      </c>
      <c r="V65" s="12">
        <v>923.70488</v>
      </c>
    </row>
    <row r="66" spans="2:22" x14ac:dyDescent="0.2">
      <c r="B66" s="16">
        <v>4080</v>
      </c>
      <c r="C66" s="16" t="s">
        <v>154</v>
      </c>
      <c r="D66" s="12">
        <v>5910.8853300000001</v>
      </c>
      <c r="E66" s="12">
        <v>0</v>
      </c>
      <c r="F66" s="12">
        <v>0</v>
      </c>
      <c r="G66" s="12">
        <v>0</v>
      </c>
      <c r="H66" s="12">
        <v>0</v>
      </c>
      <c r="I66" s="12">
        <v>331.87509999999997</v>
      </c>
      <c r="J66" s="12">
        <v>0</v>
      </c>
      <c r="K66" s="12">
        <v>0</v>
      </c>
      <c r="L66" s="12">
        <v>6242.7604300000003</v>
      </c>
      <c r="M66" s="12">
        <v>0.74704999999999999</v>
      </c>
      <c r="N66" s="12">
        <v>0</v>
      </c>
      <c r="O66" s="12">
        <v>0</v>
      </c>
      <c r="P66" s="12">
        <v>2262.3407400000001</v>
      </c>
      <c r="Q66" s="12">
        <v>20</v>
      </c>
      <c r="R66" s="12">
        <v>0</v>
      </c>
      <c r="S66" s="12">
        <v>0</v>
      </c>
      <c r="T66" s="12">
        <v>0</v>
      </c>
      <c r="U66" s="12">
        <v>0</v>
      </c>
      <c r="V66" s="12">
        <v>2283.08779</v>
      </c>
    </row>
    <row r="67" spans="2:22" x14ac:dyDescent="0.2">
      <c r="B67" s="16">
        <v>4081</v>
      </c>
      <c r="C67" s="16" t="s">
        <v>155</v>
      </c>
      <c r="D67" s="12">
        <v>3303.4628299999999</v>
      </c>
      <c r="E67" s="12">
        <v>0</v>
      </c>
      <c r="F67" s="12">
        <v>0</v>
      </c>
      <c r="G67" s="12">
        <v>0</v>
      </c>
      <c r="H67" s="12">
        <v>0</v>
      </c>
      <c r="I67" s="12">
        <v>265.81635999999997</v>
      </c>
      <c r="J67" s="12">
        <v>0</v>
      </c>
      <c r="K67" s="12">
        <v>0</v>
      </c>
      <c r="L67" s="12">
        <v>3569.2791900000002</v>
      </c>
      <c r="M67" s="12">
        <v>0</v>
      </c>
      <c r="N67" s="12">
        <v>0</v>
      </c>
      <c r="O67" s="12">
        <v>0</v>
      </c>
      <c r="P67" s="12">
        <v>1370.261</v>
      </c>
      <c r="Q67" s="12">
        <v>0</v>
      </c>
      <c r="R67" s="12">
        <v>0</v>
      </c>
      <c r="S67" s="12">
        <v>0</v>
      </c>
      <c r="T67" s="12">
        <v>0</v>
      </c>
      <c r="U67" s="12">
        <v>0</v>
      </c>
      <c r="V67" s="12">
        <v>1370.261</v>
      </c>
    </row>
    <row r="68" spans="2:22" x14ac:dyDescent="0.2">
      <c r="B68" s="16">
        <v>4082</v>
      </c>
      <c r="C68" s="16" t="s">
        <v>156</v>
      </c>
      <c r="D68" s="12">
        <v>15574.67231</v>
      </c>
      <c r="E68" s="12">
        <v>0</v>
      </c>
      <c r="F68" s="12">
        <v>258.72550000000001</v>
      </c>
      <c r="G68" s="12">
        <v>0</v>
      </c>
      <c r="H68" s="12">
        <v>0</v>
      </c>
      <c r="I68" s="12">
        <v>364.55599999999998</v>
      </c>
      <c r="J68" s="12">
        <v>0</v>
      </c>
      <c r="K68" s="12">
        <v>0</v>
      </c>
      <c r="L68" s="12">
        <v>16197.953810000001</v>
      </c>
      <c r="M68" s="12">
        <v>0</v>
      </c>
      <c r="N68" s="12">
        <v>0</v>
      </c>
      <c r="O68" s="12">
        <v>0</v>
      </c>
      <c r="P68" s="12">
        <v>2382.5232500000002</v>
      </c>
      <c r="Q68" s="12">
        <v>0</v>
      </c>
      <c r="R68" s="12">
        <v>0</v>
      </c>
      <c r="S68" s="12">
        <v>0</v>
      </c>
      <c r="T68" s="12">
        <v>0</v>
      </c>
      <c r="U68" s="12">
        <v>0</v>
      </c>
      <c r="V68" s="12">
        <v>2382.5232500000002</v>
      </c>
    </row>
    <row r="69" spans="2:22" x14ac:dyDescent="0.2">
      <c r="B69" s="16">
        <v>4083</v>
      </c>
      <c r="C69" s="16" t="s">
        <v>157</v>
      </c>
      <c r="D69" s="12">
        <v>1288.2968699999999</v>
      </c>
      <c r="E69" s="12">
        <v>0</v>
      </c>
      <c r="F69" s="12">
        <v>0</v>
      </c>
      <c r="G69" s="12">
        <v>0</v>
      </c>
      <c r="H69" s="12">
        <v>0</v>
      </c>
      <c r="I69" s="12">
        <v>0</v>
      </c>
      <c r="J69" s="12">
        <v>0</v>
      </c>
      <c r="K69" s="12">
        <v>0</v>
      </c>
      <c r="L69" s="12">
        <v>1288.2968699999999</v>
      </c>
      <c r="M69" s="12">
        <v>0</v>
      </c>
      <c r="N69" s="12">
        <v>0</v>
      </c>
      <c r="O69" s="12">
        <v>0</v>
      </c>
      <c r="P69" s="12">
        <v>664.79485</v>
      </c>
      <c r="Q69" s="12">
        <v>0</v>
      </c>
      <c r="R69" s="12">
        <v>0</v>
      </c>
      <c r="S69" s="12">
        <v>0</v>
      </c>
      <c r="T69" s="12">
        <v>0</v>
      </c>
      <c r="U69" s="12">
        <v>0</v>
      </c>
      <c r="V69" s="12">
        <v>664.79485</v>
      </c>
    </row>
    <row r="70" spans="2:22" x14ac:dyDescent="0.2">
      <c r="B70" s="21">
        <v>4129</v>
      </c>
      <c r="C70" s="21" t="s">
        <v>158</v>
      </c>
      <c r="D70" s="22">
        <v>38035.893250000001</v>
      </c>
      <c r="E70" s="22">
        <v>36</v>
      </c>
      <c r="F70" s="22">
        <v>1848.96497</v>
      </c>
      <c r="G70" s="22">
        <v>0</v>
      </c>
      <c r="H70" s="22">
        <v>271.89999999999998</v>
      </c>
      <c r="I70" s="22">
        <v>2771.8951699999998</v>
      </c>
      <c r="J70" s="22">
        <v>0</v>
      </c>
      <c r="K70" s="22">
        <v>0</v>
      </c>
      <c r="L70" s="22">
        <v>42964.653389999999</v>
      </c>
      <c r="M70" s="22">
        <v>77.503</v>
      </c>
      <c r="N70" s="22">
        <v>0</v>
      </c>
      <c r="O70" s="22">
        <v>0</v>
      </c>
      <c r="P70" s="22">
        <v>9848.4856</v>
      </c>
      <c r="Q70" s="22">
        <v>40.345399999999998</v>
      </c>
      <c r="R70" s="22">
        <v>0</v>
      </c>
      <c r="S70" s="22">
        <v>0</v>
      </c>
      <c r="T70" s="22">
        <v>0</v>
      </c>
      <c r="U70" s="22">
        <v>0</v>
      </c>
      <c r="V70" s="22">
        <v>9966.3340000000007</v>
      </c>
    </row>
    <row r="71" spans="2:22" x14ac:dyDescent="0.2">
      <c r="B71" s="16">
        <v>4091</v>
      </c>
      <c r="C71" s="16" t="s">
        <v>159</v>
      </c>
      <c r="D71" s="12">
        <v>1935.7764999999999</v>
      </c>
      <c r="E71" s="12">
        <v>0</v>
      </c>
      <c r="F71" s="12">
        <v>36.938749999999999</v>
      </c>
      <c r="G71" s="12">
        <v>0</v>
      </c>
      <c r="H71" s="12">
        <v>0</v>
      </c>
      <c r="I71" s="12">
        <v>0</v>
      </c>
      <c r="J71" s="12">
        <v>0</v>
      </c>
      <c r="K71" s="12">
        <v>0</v>
      </c>
      <c r="L71" s="12">
        <v>1972.71525</v>
      </c>
      <c r="M71" s="12">
        <v>0</v>
      </c>
      <c r="N71" s="12">
        <v>0</v>
      </c>
      <c r="O71" s="12">
        <v>0</v>
      </c>
      <c r="P71" s="12">
        <v>126.96980000000001</v>
      </c>
      <c r="Q71" s="12">
        <v>25</v>
      </c>
      <c r="R71" s="12">
        <v>0</v>
      </c>
      <c r="S71" s="12">
        <v>0</v>
      </c>
      <c r="T71" s="12">
        <v>0</v>
      </c>
      <c r="U71" s="12">
        <v>0</v>
      </c>
      <c r="V71" s="12">
        <v>151.96979999999999</v>
      </c>
    </row>
    <row r="72" spans="2:22" x14ac:dyDescent="0.2">
      <c r="B72" s="16">
        <v>4092</v>
      </c>
      <c r="C72" s="16" t="s">
        <v>160</v>
      </c>
      <c r="D72" s="12">
        <v>3885.0362799999998</v>
      </c>
      <c r="E72" s="12">
        <v>0</v>
      </c>
      <c r="F72" s="12">
        <v>62.336599999999997</v>
      </c>
      <c r="G72" s="12">
        <v>0</v>
      </c>
      <c r="H72" s="12">
        <v>0</v>
      </c>
      <c r="I72" s="12">
        <v>112.1426</v>
      </c>
      <c r="J72" s="12">
        <v>0</v>
      </c>
      <c r="K72" s="12">
        <v>0</v>
      </c>
      <c r="L72" s="12">
        <v>4059.51548</v>
      </c>
      <c r="M72" s="12">
        <v>0</v>
      </c>
      <c r="N72" s="12">
        <v>0</v>
      </c>
      <c r="O72" s="12">
        <v>0</v>
      </c>
      <c r="P72" s="12">
        <v>1272.4577999999999</v>
      </c>
      <c r="Q72" s="12">
        <v>0</v>
      </c>
      <c r="R72" s="12">
        <v>0</v>
      </c>
      <c r="S72" s="12">
        <v>0</v>
      </c>
      <c r="T72" s="12">
        <v>0</v>
      </c>
      <c r="U72" s="12">
        <v>0</v>
      </c>
      <c r="V72" s="12">
        <v>1272.4577999999999</v>
      </c>
    </row>
    <row r="73" spans="2:22" x14ac:dyDescent="0.2">
      <c r="B73" s="16">
        <v>4093</v>
      </c>
      <c r="C73" s="16" t="s">
        <v>161</v>
      </c>
      <c r="D73" s="12">
        <v>3178.2253500000002</v>
      </c>
      <c r="E73" s="12">
        <v>0</v>
      </c>
      <c r="F73" s="12">
        <v>21.376899999999999</v>
      </c>
      <c r="G73" s="12">
        <v>0</v>
      </c>
      <c r="H73" s="12">
        <v>0</v>
      </c>
      <c r="I73" s="12">
        <v>0</v>
      </c>
      <c r="J73" s="12">
        <v>0</v>
      </c>
      <c r="K73" s="12">
        <v>0</v>
      </c>
      <c r="L73" s="12">
        <v>3199.6022499999999</v>
      </c>
      <c r="M73" s="12">
        <v>0</v>
      </c>
      <c r="N73" s="12">
        <v>0</v>
      </c>
      <c r="O73" s="12">
        <v>0</v>
      </c>
      <c r="P73" s="12">
        <v>212.96850000000001</v>
      </c>
      <c r="Q73" s="12">
        <v>0</v>
      </c>
      <c r="R73" s="12">
        <v>0</v>
      </c>
      <c r="S73" s="12">
        <v>0</v>
      </c>
      <c r="T73" s="12">
        <v>0</v>
      </c>
      <c r="U73" s="12">
        <v>0</v>
      </c>
      <c r="V73" s="12">
        <v>212.96850000000001</v>
      </c>
    </row>
    <row r="74" spans="2:22" x14ac:dyDescent="0.2">
      <c r="B74" s="16">
        <v>4124</v>
      </c>
      <c r="C74" s="16" t="s">
        <v>162</v>
      </c>
      <c r="D74" s="12">
        <v>14.93675</v>
      </c>
      <c r="E74" s="12">
        <v>0</v>
      </c>
      <c r="F74" s="12">
        <v>124.37285</v>
      </c>
      <c r="G74" s="12">
        <v>0</v>
      </c>
      <c r="H74" s="12">
        <v>4</v>
      </c>
      <c r="I74" s="12">
        <v>21</v>
      </c>
      <c r="J74" s="12">
        <v>0</v>
      </c>
      <c r="K74" s="12">
        <v>0</v>
      </c>
      <c r="L74" s="12">
        <v>164.30959999999999</v>
      </c>
      <c r="M74" s="12">
        <v>0</v>
      </c>
      <c r="N74" s="12">
        <v>0</v>
      </c>
      <c r="O74" s="12">
        <v>0</v>
      </c>
      <c r="P74" s="12">
        <v>38.591999999999999</v>
      </c>
      <c r="Q74" s="12">
        <v>0</v>
      </c>
      <c r="R74" s="12">
        <v>0</v>
      </c>
      <c r="S74" s="12">
        <v>0</v>
      </c>
      <c r="T74" s="12">
        <v>0</v>
      </c>
      <c r="U74" s="12">
        <v>0</v>
      </c>
      <c r="V74" s="12">
        <v>38.591999999999999</v>
      </c>
    </row>
    <row r="75" spans="2:22" x14ac:dyDescent="0.2">
      <c r="B75" s="16">
        <v>4095</v>
      </c>
      <c r="C75" s="16" t="s">
        <v>163</v>
      </c>
      <c r="D75" s="12">
        <v>5324.6251400000001</v>
      </c>
      <c r="E75" s="12">
        <v>0</v>
      </c>
      <c r="F75" s="12">
        <v>254.97657000000001</v>
      </c>
      <c r="G75" s="12">
        <v>0</v>
      </c>
      <c r="H75" s="12">
        <v>0</v>
      </c>
      <c r="I75" s="12">
        <v>685.61895000000004</v>
      </c>
      <c r="J75" s="12">
        <v>0</v>
      </c>
      <c r="K75" s="12">
        <v>0</v>
      </c>
      <c r="L75" s="12">
        <v>6265.22066</v>
      </c>
      <c r="M75" s="12">
        <v>4.0000000000000001E-3</v>
      </c>
      <c r="N75" s="12">
        <v>0</v>
      </c>
      <c r="O75" s="12">
        <v>0</v>
      </c>
      <c r="P75" s="12">
        <v>1523.96892</v>
      </c>
      <c r="Q75" s="12">
        <v>0</v>
      </c>
      <c r="R75" s="12">
        <v>0</v>
      </c>
      <c r="S75" s="12">
        <v>0</v>
      </c>
      <c r="T75" s="12">
        <v>0</v>
      </c>
      <c r="U75" s="12">
        <v>0</v>
      </c>
      <c r="V75" s="12">
        <v>1523.9729199999999</v>
      </c>
    </row>
    <row r="76" spans="2:22" x14ac:dyDescent="0.2">
      <c r="B76" s="16">
        <v>4099</v>
      </c>
      <c r="C76" s="16" t="s">
        <v>164</v>
      </c>
      <c r="D76" s="12">
        <v>465.41010999999997</v>
      </c>
      <c r="E76" s="12">
        <v>0</v>
      </c>
      <c r="F76" s="12">
        <v>0</v>
      </c>
      <c r="G76" s="12">
        <v>0</v>
      </c>
      <c r="H76" s="12">
        <v>0</v>
      </c>
      <c r="I76" s="12">
        <v>1.6873499999999999</v>
      </c>
      <c r="J76" s="12">
        <v>0</v>
      </c>
      <c r="K76" s="12">
        <v>0</v>
      </c>
      <c r="L76" s="12">
        <v>467.09746000000001</v>
      </c>
      <c r="M76" s="12">
        <v>0</v>
      </c>
      <c r="N76" s="12">
        <v>0</v>
      </c>
      <c r="O76" s="12">
        <v>0</v>
      </c>
      <c r="P76" s="12">
        <v>35.314500000000002</v>
      </c>
      <c r="Q76" s="12">
        <v>0</v>
      </c>
      <c r="R76" s="12">
        <v>0</v>
      </c>
      <c r="S76" s="12">
        <v>0</v>
      </c>
      <c r="T76" s="12">
        <v>0</v>
      </c>
      <c r="U76" s="12">
        <v>0</v>
      </c>
      <c r="V76" s="12">
        <v>35.314500000000002</v>
      </c>
    </row>
    <row r="77" spans="2:22" x14ac:dyDescent="0.2">
      <c r="B77" s="16">
        <v>4100</v>
      </c>
      <c r="C77" s="16" t="s">
        <v>165</v>
      </c>
      <c r="D77" s="12">
        <v>575.51845000000003</v>
      </c>
      <c r="E77" s="12">
        <v>0</v>
      </c>
      <c r="F77" s="12">
        <v>1.5566</v>
      </c>
      <c r="G77" s="12">
        <v>0</v>
      </c>
      <c r="H77" s="12">
        <v>0</v>
      </c>
      <c r="I77" s="12">
        <v>19.680800000000001</v>
      </c>
      <c r="J77" s="12">
        <v>0</v>
      </c>
      <c r="K77" s="12">
        <v>0</v>
      </c>
      <c r="L77" s="12">
        <v>596.75585000000001</v>
      </c>
      <c r="M77" s="12">
        <v>0</v>
      </c>
      <c r="N77" s="12">
        <v>0</v>
      </c>
      <c r="O77" s="12">
        <v>0</v>
      </c>
      <c r="P77" s="12">
        <v>1149.2311500000001</v>
      </c>
      <c r="Q77" s="12">
        <v>0</v>
      </c>
      <c r="R77" s="12">
        <v>0</v>
      </c>
      <c r="S77" s="12">
        <v>0</v>
      </c>
      <c r="T77" s="12">
        <v>0</v>
      </c>
      <c r="U77" s="12">
        <v>0</v>
      </c>
      <c r="V77" s="12">
        <v>1149.2311500000001</v>
      </c>
    </row>
    <row r="78" spans="2:22" x14ac:dyDescent="0.2">
      <c r="B78" s="16">
        <v>4104</v>
      </c>
      <c r="C78" s="16" t="s">
        <v>166</v>
      </c>
      <c r="D78" s="12">
        <v>2722.8140100000001</v>
      </c>
      <c r="E78" s="12">
        <v>0</v>
      </c>
      <c r="F78" s="12">
        <v>80.315430000000006</v>
      </c>
      <c r="G78" s="12">
        <v>0</v>
      </c>
      <c r="H78" s="12">
        <v>0</v>
      </c>
      <c r="I78" s="12">
        <v>255.96812</v>
      </c>
      <c r="J78" s="12">
        <v>0</v>
      </c>
      <c r="K78" s="12">
        <v>0</v>
      </c>
      <c r="L78" s="12">
        <v>3059.0975600000002</v>
      </c>
      <c r="M78" s="12">
        <v>0</v>
      </c>
      <c r="N78" s="12">
        <v>0</v>
      </c>
      <c r="O78" s="12">
        <v>0</v>
      </c>
      <c r="P78" s="12">
        <v>681.37202000000002</v>
      </c>
      <c r="Q78" s="12">
        <v>0</v>
      </c>
      <c r="R78" s="12">
        <v>0</v>
      </c>
      <c r="S78" s="12">
        <v>0</v>
      </c>
      <c r="T78" s="12">
        <v>0</v>
      </c>
      <c r="U78" s="12">
        <v>0</v>
      </c>
      <c r="V78" s="12">
        <v>681.37202000000002</v>
      </c>
    </row>
    <row r="79" spans="2:22" x14ac:dyDescent="0.2">
      <c r="B79" s="16">
        <v>4105</v>
      </c>
      <c r="C79" s="16" t="s">
        <v>167</v>
      </c>
      <c r="D79" s="12">
        <v>77.703140000000005</v>
      </c>
      <c r="E79" s="12">
        <v>0</v>
      </c>
      <c r="F79" s="12">
        <v>3.4721000000000002</v>
      </c>
      <c r="G79" s="12">
        <v>0</v>
      </c>
      <c r="H79" s="12">
        <v>0</v>
      </c>
      <c r="I79" s="12">
        <v>0</v>
      </c>
      <c r="J79" s="12">
        <v>0</v>
      </c>
      <c r="K79" s="12">
        <v>0</v>
      </c>
      <c r="L79" s="12">
        <v>81.175240000000002</v>
      </c>
      <c r="M79" s="12">
        <v>0</v>
      </c>
      <c r="N79" s="12">
        <v>0</v>
      </c>
      <c r="O79" s="12">
        <v>0</v>
      </c>
      <c r="P79" s="12">
        <v>65.861999999999995</v>
      </c>
      <c r="Q79" s="12">
        <v>0</v>
      </c>
      <c r="R79" s="12">
        <v>0</v>
      </c>
      <c r="S79" s="12">
        <v>0</v>
      </c>
      <c r="T79" s="12">
        <v>0</v>
      </c>
      <c r="U79" s="12">
        <v>0</v>
      </c>
      <c r="V79" s="12">
        <v>65.861999999999995</v>
      </c>
    </row>
    <row r="80" spans="2:22" x14ac:dyDescent="0.2">
      <c r="B80" s="16">
        <v>4106</v>
      </c>
      <c r="C80" s="16" t="s">
        <v>168</v>
      </c>
      <c r="D80" s="12">
        <v>281.37835000000001</v>
      </c>
      <c r="E80" s="12">
        <v>0</v>
      </c>
      <c r="F80" s="12">
        <v>4.3239999999999998</v>
      </c>
      <c r="G80" s="12">
        <v>0</v>
      </c>
      <c r="H80" s="12">
        <v>0</v>
      </c>
      <c r="I80" s="12">
        <v>0</v>
      </c>
      <c r="J80" s="12">
        <v>0</v>
      </c>
      <c r="K80" s="12">
        <v>0</v>
      </c>
      <c r="L80" s="12">
        <v>285.70235000000002</v>
      </c>
      <c r="M80" s="12">
        <v>0</v>
      </c>
      <c r="N80" s="12">
        <v>0</v>
      </c>
      <c r="O80" s="12">
        <v>0</v>
      </c>
      <c r="P80" s="12">
        <v>176.4281</v>
      </c>
      <c r="Q80" s="12">
        <v>0</v>
      </c>
      <c r="R80" s="12">
        <v>0</v>
      </c>
      <c r="S80" s="12">
        <v>0</v>
      </c>
      <c r="T80" s="12">
        <v>0</v>
      </c>
      <c r="U80" s="12">
        <v>0</v>
      </c>
      <c r="V80" s="12">
        <v>176.4281</v>
      </c>
    </row>
    <row r="81" spans="2:22" x14ac:dyDescent="0.2">
      <c r="B81" s="16">
        <v>4107</v>
      </c>
      <c r="C81" s="16" t="s">
        <v>169</v>
      </c>
      <c r="D81" s="12">
        <v>1035.1773700000001</v>
      </c>
      <c r="E81" s="12">
        <v>36</v>
      </c>
      <c r="F81" s="12">
        <v>110.85626999999999</v>
      </c>
      <c r="G81" s="12">
        <v>0</v>
      </c>
      <c r="H81" s="12">
        <v>0</v>
      </c>
      <c r="I81" s="12">
        <v>61</v>
      </c>
      <c r="J81" s="12">
        <v>0</v>
      </c>
      <c r="K81" s="12">
        <v>0</v>
      </c>
      <c r="L81" s="12">
        <v>1243.0336400000001</v>
      </c>
      <c r="M81" s="12">
        <v>0</v>
      </c>
      <c r="N81" s="12">
        <v>0</v>
      </c>
      <c r="O81" s="12">
        <v>0</v>
      </c>
      <c r="P81" s="12">
        <v>346.28284000000002</v>
      </c>
      <c r="Q81" s="12">
        <v>0</v>
      </c>
      <c r="R81" s="12">
        <v>0</v>
      </c>
      <c r="S81" s="12">
        <v>0</v>
      </c>
      <c r="T81" s="12">
        <v>0</v>
      </c>
      <c r="U81" s="12">
        <v>0</v>
      </c>
      <c r="V81" s="12">
        <v>346.28284000000002</v>
      </c>
    </row>
    <row r="82" spans="2:22" x14ac:dyDescent="0.2">
      <c r="B82" s="16">
        <v>4110</v>
      </c>
      <c r="C82" s="16" t="s">
        <v>170</v>
      </c>
      <c r="D82" s="12">
        <v>1432.53945</v>
      </c>
      <c r="E82" s="12">
        <v>0</v>
      </c>
      <c r="F82" s="12">
        <v>56.014499999999998</v>
      </c>
      <c r="G82" s="12">
        <v>0</v>
      </c>
      <c r="H82" s="12">
        <v>0</v>
      </c>
      <c r="I82" s="12">
        <v>3</v>
      </c>
      <c r="J82" s="12">
        <v>0</v>
      </c>
      <c r="K82" s="12">
        <v>0</v>
      </c>
      <c r="L82" s="12">
        <v>1491.55395</v>
      </c>
      <c r="M82" s="12">
        <v>76.8</v>
      </c>
      <c r="N82" s="12">
        <v>0</v>
      </c>
      <c r="O82" s="12">
        <v>0</v>
      </c>
      <c r="P82" s="12">
        <v>24.2652</v>
      </c>
      <c r="Q82" s="12">
        <v>0</v>
      </c>
      <c r="R82" s="12">
        <v>0</v>
      </c>
      <c r="S82" s="12">
        <v>0</v>
      </c>
      <c r="T82" s="12">
        <v>0</v>
      </c>
      <c r="U82" s="12">
        <v>0</v>
      </c>
      <c r="V82" s="12">
        <v>101.0652</v>
      </c>
    </row>
    <row r="83" spans="2:22" x14ac:dyDescent="0.2">
      <c r="B83" s="16">
        <v>4111</v>
      </c>
      <c r="C83" s="16" t="s">
        <v>171</v>
      </c>
      <c r="D83" s="12">
        <v>303.33685000000003</v>
      </c>
      <c r="E83" s="12">
        <v>0</v>
      </c>
      <c r="F83" s="12">
        <v>0</v>
      </c>
      <c r="G83" s="12">
        <v>0</v>
      </c>
      <c r="H83" s="12">
        <v>0</v>
      </c>
      <c r="I83" s="12">
        <v>8</v>
      </c>
      <c r="J83" s="12">
        <v>0</v>
      </c>
      <c r="K83" s="12">
        <v>0</v>
      </c>
      <c r="L83" s="12">
        <v>311.33685000000003</v>
      </c>
      <c r="M83" s="12">
        <v>0</v>
      </c>
      <c r="N83" s="12">
        <v>0</v>
      </c>
      <c r="O83" s="12">
        <v>0</v>
      </c>
      <c r="P83" s="12">
        <v>200.45571000000001</v>
      </c>
      <c r="Q83" s="12">
        <v>0</v>
      </c>
      <c r="R83" s="12">
        <v>0</v>
      </c>
      <c r="S83" s="12">
        <v>0</v>
      </c>
      <c r="T83" s="12">
        <v>0</v>
      </c>
      <c r="U83" s="12">
        <v>0</v>
      </c>
      <c r="V83" s="12">
        <v>200.45571000000001</v>
      </c>
    </row>
    <row r="84" spans="2:22" x14ac:dyDescent="0.2">
      <c r="B84" s="16">
        <v>4112</v>
      </c>
      <c r="C84" s="16" t="s">
        <v>172</v>
      </c>
      <c r="D84" s="12">
        <v>251.86901</v>
      </c>
      <c r="E84" s="12">
        <v>0</v>
      </c>
      <c r="F84" s="12">
        <v>14.829549999999999</v>
      </c>
      <c r="G84" s="12">
        <v>0</v>
      </c>
      <c r="H84" s="12">
        <v>0</v>
      </c>
      <c r="I84" s="12">
        <v>42</v>
      </c>
      <c r="J84" s="12">
        <v>0</v>
      </c>
      <c r="K84" s="12">
        <v>0</v>
      </c>
      <c r="L84" s="12">
        <v>308.69855999999999</v>
      </c>
      <c r="M84" s="12">
        <v>0</v>
      </c>
      <c r="N84" s="12">
        <v>0</v>
      </c>
      <c r="O84" s="12">
        <v>0</v>
      </c>
      <c r="P84" s="12">
        <v>14.204800000000001</v>
      </c>
      <c r="Q84" s="12">
        <v>0</v>
      </c>
      <c r="R84" s="12">
        <v>0</v>
      </c>
      <c r="S84" s="12">
        <v>0</v>
      </c>
      <c r="T84" s="12">
        <v>0</v>
      </c>
      <c r="U84" s="12">
        <v>0</v>
      </c>
      <c r="V84" s="12">
        <v>14.204800000000001</v>
      </c>
    </row>
    <row r="85" spans="2:22" x14ac:dyDescent="0.2">
      <c r="B85" s="16">
        <v>4125</v>
      </c>
      <c r="C85" s="16" t="s">
        <v>173</v>
      </c>
      <c r="D85" s="12">
        <v>2066.48585</v>
      </c>
      <c r="E85" s="12">
        <v>0</v>
      </c>
      <c r="F85" s="12">
        <v>68.691649999999996</v>
      </c>
      <c r="G85" s="12">
        <v>0</v>
      </c>
      <c r="H85" s="12">
        <v>263.89999999999998</v>
      </c>
      <c r="I85" s="12">
        <v>170.82204999999999</v>
      </c>
      <c r="J85" s="12">
        <v>0</v>
      </c>
      <c r="K85" s="12">
        <v>0</v>
      </c>
      <c r="L85" s="12">
        <v>2569.8995500000001</v>
      </c>
      <c r="M85" s="12">
        <v>0</v>
      </c>
      <c r="N85" s="12">
        <v>0</v>
      </c>
      <c r="O85" s="12">
        <v>0</v>
      </c>
      <c r="P85" s="12">
        <v>1449.9681599999999</v>
      </c>
      <c r="Q85" s="12">
        <v>0</v>
      </c>
      <c r="R85" s="12">
        <v>0</v>
      </c>
      <c r="S85" s="12">
        <v>0</v>
      </c>
      <c r="T85" s="12">
        <v>0</v>
      </c>
      <c r="U85" s="12">
        <v>0</v>
      </c>
      <c r="V85" s="12">
        <v>1449.9681599999999</v>
      </c>
    </row>
    <row r="86" spans="2:22" x14ac:dyDescent="0.2">
      <c r="B86" s="16">
        <v>4117</v>
      </c>
      <c r="C86" s="16" t="s">
        <v>174</v>
      </c>
      <c r="D86" s="12">
        <v>1593.0510999999999</v>
      </c>
      <c r="E86" s="12">
        <v>0</v>
      </c>
      <c r="F86" s="12">
        <v>17.879049999999999</v>
      </c>
      <c r="G86" s="12">
        <v>0</v>
      </c>
      <c r="H86" s="12">
        <v>4</v>
      </c>
      <c r="I86" s="12">
        <v>17</v>
      </c>
      <c r="J86" s="12">
        <v>0</v>
      </c>
      <c r="K86" s="12">
        <v>0</v>
      </c>
      <c r="L86" s="12">
        <v>1631.9301499999999</v>
      </c>
      <c r="M86" s="12">
        <v>0</v>
      </c>
      <c r="N86" s="12">
        <v>0</v>
      </c>
      <c r="O86" s="12">
        <v>0</v>
      </c>
      <c r="P86" s="12">
        <v>1256.5393999999999</v>
      </c>
      <c r="Q86" s="12">
        <v>0</v>
      </c>
      <c r="R86" s="12">
        <v>0</v>
      </c>
      <c r="S86" s="12">
        <v>0</v>
      </c>
      <c r="T86" s="12">
        <v>0</v>
      </c>
      <c r="U86" s="12">
        <v>0</v>
      </c>
      <c r="V86" s="12">
        <v>1256.5393999999999</v>
      </c>
    </row>
    <row r="87" spans="2:22" x14ac:dyDescent="0.2">
      <c r="B87" s="16">
        <v>4120</v>
      </c>
      <c r="C87" s="16" t="s">
        <v>175</v>
      </c>
      <c r="D87" s="12">
        <v>882.98108999999999</v>
      </c>
      <c r="E87" s="12">
        <v>0</v>
      </c>
      <c r="F87" s="12">
        <v>87.149349999999998</v>
      </c>
      <c r="G87" s="12">
        <v>0</v>
      </c>
      <c r="H87" s="12">
        <v>0</v>
      </c>
      <c r="I87" s="12">
        <v>193.1926</v>
      </c>
      <c r="J87" s="12">
        <v>0</v>
      </c>
      <c r="K87" s="12">
        <v>0</v>
      </c>
      <c r="L87" s="12">
        <v>1163.32304</v>
      </c>
      <c r="M87" s="12">
        <v>0.69899999999999995</v>
      </c>
      <c r="N87" s="12">
        <v>0</v>
      </c>
      <c r="O87" s="12">
        <v>0</v>
      </c>
      <c r="P87" s="12">
        <v>133.27513999999999</v>
      </c>
      <c r="Q87" s="12">
        <v>0</v>
      </c>
      <c r="R87" s="12">
        <v>0</v>
      </c>
      <c r="S87" s="12">
        <v>0</v>
      </c>
      <c r="T87" s="12">
        <v>0</v>
      </c>
      <c r="U87" s="12">
        <v>0</v>
      </c>
      <c r="V87" s="12">
        <v>133.97414000000001</v>
      </c>
    </row>
    <row r="88" spans="2:22" x14ac:dyDescent="0.2">
      <c r="B88" s="16">
        <v>4121</v>
      </c>
      <c r="C88" s="16" t="s">
        <v>176</v>
      </c>
      <c r="D88" s="12">
        <v>2400.2858999999999</v>
      </c>
      <c r="E88" s="12">
        <v>0</v>
      </c>
      <c r="F88" s="12">
        <v>28.346550000000001</v>
      </c>
      <c r="G88" s="12">
        <v>0</v>
      </c>
      <c r="H88" s="12">
        <v>0</v>
      </c>
      <c r="I88" s="12">
        <v>881</v>
      </c>
      <c r="J88" s="12">
        <v>0</v>
      </c>
      <c r="K88" s="12">
        <v>0</v>
      </c>
      <c r="L88" s="12">
        <v>3309.6324500000001</v>
      </c>
      <c r="M88" s="12">
        <v>0</v>
      </c>
      <c r="N88" s="12">
        <v>0</v>
      </c>
      <c r="O88" s="12">
        <v>0</v>
      </c>
      <c r="P88" s="12">
        <v>69.295199999999994</v>
      </c>
      <c r="Q88" s="12">
        <v>0</v>
      </c>
      <c r="R88" s="12">
        <v>0</v>
      </c>
      <c r="S88" s="12">
        <v>0</v>
      </c>
      <c r="T88" s="12">
        <v>0</v>
      </c>
      <c r="U88" s="12">
        <v>0</v>
      </c>
      <c r="V88" s="12">
        <v>69.295199999999994</v>
      </c>
    </row>
    <row r="89" spans="2:22" x14ac:dyDescent="0.2">
      <c r="B89" s="16">
        <v>4122</v>
      </c>
      <c r="C89" s="16" t="s">
        <v>177</v>
      </c>
      <c r="D89" s="12">
        <v>952.43219999999997</v>
      </c>
      <c r="E89" s="12">
        <v>0</v>
      </c>
      <c r="F89" s="12">
        <v>115.8741</v>
      </c>
      <c r="G89" s="12">
        <v>0</v>
      </c>
      <c r="H89" s="12">
        <v>0</v>
      </c>
      <c r="I89" s="12">
        <v>0</v>
      </c>
      <c r="J89" s="12">
        <v>0</v>
      </c>
      <c r="K89" s="12">
        <v>0</v>
      </c>
      <c r="L89" s="12">
        <v>1068.3063</v>
      </c>
      <c r="M89" s="12">
        <v>0</v>
      </c>
      <c r="N89" s="12">
        <v>0</v>
      </c>
      <c r="O89" s="12">
        <v>0</v>
      </c>
      <c r="P89" s="12">
        <v>274.07771000000002</v>
      </c>
      <c r="Q89" s="12">
        <v>0</v>
      </c>
      <c r="R89" s="12">
        <v>0</v>
      </c>
      <c r="S89" s="12">
        <v>0</v>
      </c>
      <c r="T89" s="12">
        <v>0</v>
      </c>
      <c r="U89" s="12">
        <v>0</v>
      </c>
      <c r="V89" s="12">
        <v>274.07771000000002</v>
      </c>
    </row>
    <row r="90" spans="2:22" x14ac:dyDescent="0.2">
      <c r="B90" s="16">
        <v>4123</v>
      </c>
      <c r="C90" s="16" t="s">
        <v>178</v>
      </c>
      <c r="D90" s="12">
        <v>8656.3103499999997</v>
      </c>
      <c r="E90" s="12">
        <v>0</v>
      </c>
      <c r="F90" s="12">
        <v>759.65414999999996</v>
      </c>
      <c r="G90" s="12">
        <v>0</v>
      </c>
      <c r="H90" s="12">
        <v>0</v>
      </c>
      <c r="I90" s="12">
        <v>299.78269999999998</v>
      </c>
      <c r="J90" s="12">
        <v>0</v>
      </c>
      <c r="K90" s="12">
        <v>0</v>
      </c>
      <c r="L90" s="12">
        <v>9715.7471999999998</v>
      </c>
      <c r="M90" s="12">
        <v>0</v>
      </c>
      <c r="N90" s="12">
        <v>0</v>
      </c>
      <c r="O90" s="12">
        <v>0</v>
      </c>
      <c r="P90" s="12">
        <v>796.95664999999997</v>
      </c>
      <c r="Q90" s="12">
        <v>15.3454</v>
      </c>
      <c r="R90" s="12">
        <v>0</v>
      </c>
      <c r="S90" s="12">
        <v>0</v>
      </c>
      <c r="T90" s="12">
        <v>0</v>
      </c>
      <c r="U90" s="12">
        <v>0</v>
      </c>
      <c r="V90" s="12">
        <v>812.30205000000001</v>
      </c>
    </row>
    <row r="91" spans="2:22" x14ac:dyDescent="0.2">
      <c r="B91" s="21">
        <v>4159</v>
      </c>
      <c r="C91" s="21" t="s">
        <v>179</v>
      </c>
      <c r="D91" s="22">
        <v>20498.26885</v>
      </c>
      <c r="E91" s="22">
        <v>0</v>
      </c>
      <c r="F91" s="22">
        <v>436.13036</v>
      </c>
      <c r="G91" s="22">
        <v>0</v>
      </c>
      <c r="H91" s="22">
        <v>0</v>
      </c>
      <c r="I91" s="22">
        <v>2250.29693</v>
      </c>
      <c r="J91" s="22">
        <v>0</v>
      </c>
      <c r="K91" s="22">
        <v>0</v>
      </c>
      <c r="L91" s="22">
        <v>23184.69614</v>
      </c>
      <c r="M91" s="22">
        <v>167.501</v>
      </c>
      <c r="N91" s="22">
        <v>0</v>
      </c>
      <c r="O91" s="22">
        <v>0</v>
      </c>
      <c r="P91" s="22">
        <v>5570.2999499999996</v>
      </c>
      <c r="Q91" s="22">
        <v>15.000999999999999</v>
      </c>
      <c r="R91" s="22">
        <v>1.8</v>
      </c>
      <c r="S91" s="22">
        <v>0</v>
      </c>
      <c r="T91" s="22">
        <v>0</v>
      </c>
      <c r="U91" s="22">
        <v>0</v>
      </c>
      <c r="V91" s="22">
        <v>5754.6019500000002</v>
      </c>
    </row>
    <row r="92" spans="2:22" x14ac:dyDescent="0.2">
      <c r="B92" s="16">
        <v>4131</v>
      </c>
      <c r="C92" s="16" t="s">
        <v>180</v>
      </c>
      <c r="D92" s="12">
        <v>1997.0835</v>
      </c>
      <c r="E92" s="12">
        <v>0</v>
      </c>
      <c r="F92" s="12">
        <v>0.64265000000000005</v>
      </c>
      <c r="G92" s="12">
        <v>0</v>
      </c>
      <c r="H92" s="12">
        <v>0</v>
      </c>
      <c r="I92" s="12">
        <v>35.271349999999998</v>
      </c>
      <c r="J92" s="12">
        <v>0</v>
      </c>
      <c r="K92" s="12">
        <v>0</v>
      </c>
      <c r="L92" s="12">
        <v>2032.9974999999999</v>
      </c>
      <c r="M92" s="12">
        <v>0</v>
      </c>
      <c r="N92" s="12">
        <v>0</v>
      </c>
      <c r="O92" s="12">
        <v>0</v>
      </c>
      <c r="P92" s="12">
        <v>459.63670000000002</v>
      </c>
      <c r="Q92" s="12">
        <v>0</v>
      </c>
      <c r="R92" s="12">
        <v>0</v>
      </c>
      <c r="S92" s="12">
        <v>0</v>
      </c>
      <c r="T92" s="12">
        <v>0</v>
      </c>
      <c r="U92" s="12">
        <v>0</v>
      </c>
      <c r="V92" s="12">
        <v>459.63670000000002</v>
      </c>
    </row>
    <row r="93" spans="2:22" x14ac:dyDescent="0.2">
      <c r="B93" s="16">
        <v>4132</v>
      </c>
      <c r="C93" s="16" t="s">
        <v>181</v>
      </c>
      <c r="D93" s="12">
        <v>236.76155</v>
      </c>
      <c r="E93" s="12">
        <v>0</v>
      </c>
      <c r="F93" s="12">
        <v>51.497</v>
      </c>
      <c r="G93" s="12">
        <v>0</v>
      </c>
      <c r="H93" s="12">
        <v>0</v>
      </c>
      <c r="I93" s="12">
        <v>4.5</v>
      </c>
      <c r="J93" s="12">
        <v>0</v>
      </c>
      <c r="K93" s="12">
        <v>0</v>
      </c>
      <c r="L93" s="12">
        <v>292.75855000000001</v>
      </c>
      <c r="M93" s="12">
        <v>0</v>
      </c>
      <c r="N93" s="12">
        <v>0</v>
      </c>
      <c r="O93" s="12">
        <v>0</v>
      </c>
      <c r="P93" s="12">
        <v>14.768700000000001</v>
      </c>
      <c r="Q93" s="12">
        <v>0</v>
      </c>
      <c r="R93" s="12">
        <v>0</v>
      </c>
      <c r="S93" s="12">
        <v>0</v>
      </c>
      <c r="T93" s="12">
        <v>0</v>
      </c>
      <c r="U93" s="12">
        <v>0</v>
      </c>
      <c r="V93" s="12">
        <v>14.768700000000001</v>
      </c>
    </row>
    <row r="94" spans="2:22" x14ac:dyDescent="0.2">
      <c r="B94" s="16">
        <v>4134</v>
      </c>
      <c r="C94" s="16" t="s">
        <v>182</v>
      </c>
      <c r="D94" s="12">
        <v>1032.5295799999999</v>
      </c>
      <c r="E94" s="12">
        <v>0</v>
      </c>
      <c r="F94" s="12">
        <v>34.257959999999997</v>
      </c>
      <c r="G94" s="12">
        <v>0</v>
      </c>
      <c r="H94" s="12">
        <v>0</v>
      </c>
      <c r="I94" s="12">
        <v>27.07742</v>
      </c>
      <c r="J94" s="12">
        <v>0</v>
      </c>
      <c r="K94" s="12">
        <v>0</v>
      </c>
      <c r="L94" s="12">
        <v>1093.8649600000001</v>
      </c>
      <c r="M94" s="12">
        <v>0</v>
      </c>
      <c r="N94" s="12">
        <v>0</v>
      </c>
      <c r="O94" s="12">
        <v>0</v>
      </c>
      <c r="P94" s="12">
        <v>68.467399999999998</v>
      </c>
      <c r="Q94" s="12">
        <v>1E-3</v>
      </c>
      <c r="R94" s="12">
        <v>1E-3</v>
      </c>
      <c r="S94" s="12">
        <v>0</v>
      </c>
      <c r="T94" s="12">
        <v>0</v>
      </c>
      <c r="U94" s="12">
        <v>0</v>
      </c>
      <c r="V94" s="12">
        <v>68.469399999999993</v>
      </c>
    </row>
    <row r="95" spans="2:22" x14ac:dyDescent="0.2">
      <c r="B95" s="16">
        <v>4135</v>
      </c>
      <c r="C95" s="16" t="s">
        <v>183</v>
      </c>
      <c r="D95" s="12">
        <v>653.62438999999995</v>
      </c>
      <c r="E95" s="12">
        <v>0</v>
      </c>
      <c r="F95" s="12">
        <v>7.6995500000000003</v>
      </c>
      <c r="G95" s="12">
        <v>0</v>
      </c>
      <c r="H95" s="12">
        <v>0</v>
      </c>
      <c r="I95" s="12">
        <v>0</v>
      </c>
      <c r="J95" s="12">
        <v>0</v>
      </c>
      <c r="K95" s="12">
        <v>0</v>
      </c>
      <c r="L95" s="12">
        <v>661.32393999999999</v>
      </c>
      <c r="M95" s="12">
        <v>167.501</v>
      </c>
      <c r="N95" s="12">
        <v>0</v>
      </c>
      <c r="O95" s="12">
        <v>0</v>
      </c>
      <c r="P95" s="12">
        <v>84.928550000000001</v>
      </c>
      <c r="Q95" s="12">
        <v>0</v>
      </c>
      <c r="R95" s="12">
        <v>1.7989999999999999</v>
      </c>
      <c r="S95" s="12">
        <v>0</v>
      </c>
      <c r="T95" s="12">
        <v>0</v>
      </c>
      <c r="U95" s="12">
        <v>0</v>
      </c>
      <c r="V95" s="12">
        <v>254.22855000000001</v>
      </c>
    </row>
    <row r="96" spans="2:22" x14ac:dyDescent="0.2">
      <c r="B96" s="16">
        <v>4136</v>
      </c>
      <c r="C96" s="16" t="s">
        <v>184</v>
      </c>
      <c r="D96" s="12">
        <v>381.72397000000001</v>
      </c>
      <c r="E96" s="12">
        <v>0</v>
      </c>
      <c r="F96" s="12">
        <v>18.296749999999999</v>
      </c>
      <c r="G96" s="12">
        <v>0</v>
      </c>
      <c r="H96" s="12">
        <v>0</v>
      </c>
      <c r="I96" s="12">
        <v>45.429749999999999</v>
      </c>
      <c r="J96" s="12">
        <v>0</v>
      </c>
      <c r="K96" s="12">
        <v>0</v>
      </c>
      <c r="L96" s="12">
        <v>445.45047</v>
      </c>
      <c r="M96" s="12">
        <v>0</v>
      </c>
      <c r="N96" s="12">
        <v>0</v>
      </c>
      <c r="O96" s="12">
        <v>0</v>
      </c>
      <c r="P96" s="12">
        <v>56.81785</v>
      </c>
      <c r="Q96" s="12">
        <v>15</v>
      </c>
      <c r="R96" s="12">
        <v>0</v>
      </c>
      <c r="S96" s="12">
        <v>0</v>
      </c>
      <c r="T96" s="12">
        <v>0</v>
      </c>
      <c r="U96" s="12">
        <v>0</v>
      </c>
      <c r="V96" s="12">
        <v>71.817850000000007</v>
      </c>
    </row>
    <row r="97" spans="2:22" x14ac:dyDescent="0.2">
      <c r="B97" s="16">
        <v>4137</v>
      </c>
      <c r="C97" s="16" t="s">
        <v>185</v>
      </c>
      <c r="D97" s="12">
        <v>36.93535</v>
      </c>
      <c r="E97" s="12">
        <v>0</v>
      </c>
      <c r="F97" s="12">
        <v>0</v>
      </c>
      <c r="G97" s="12">
        <v>0</v>
      </c>
      <c r="H97" s="12">
        <v>0</v>
      </c>
      <c r="I97" s="12">
        <v>0</v>
      </c>
      <c r="J97" s="12">
        <v>0</v>
      </c>
      <c r="K97" s="12">
        <v>0</v>
      </c>
      <c r="L97" s="12">
        <v>36.93535</v>
      </c>
      <c r="M97" s="12">
        <v>0</v>
      </c>
      <c r="N97" s="12">
        <v>0</v>
      </c>
      <c r="O97" s="12">
        <v>0</v>
      </c>
      <c r="P97" s="12">
        <v>0.91635</v>
      </c>
      <c r="Q97" s="12">
        <v>0</v>
      </c>
      <c r="R97" s="12">
        <v>0</v>
      </c>
      <c r="S97" s="12">
        <v>0</v>
      </c>
      <c r="T97" s="12">
        <v>0</v>
      </c>
      <c r="U97" s="12">
        <v>0</v>
      </c>
      <c r="V97" s="12">
        <v>0.91635</v>
      </c>
    </row>
    <row r="98" spans="2:22" x14ac:dyDescent="0.2">
      <c r="B98" s="16">
        <v>4138</v>
      </c>
      <c r="C98" s="16" t="s">
        <v>186</v>
      </c>
      <c r="D98" s="12">
        <v>16.77666</v>
      </c>
      <c r="E98" s="12">
        <v>0</v>
      </c>
      <c r="F98" s="12">
        <v>0</v>
      </c>
      <c r="G98" s="12">
        <v>0</v>
      </c>
      <c r="H98" s="12">
        <v>0</v>
      </c>
      <c r="I98" s="12">
        <v>5</v>
      </c>
      <c r="J98" s="12">
        <v>0</v>
      </c>
      <c r="K98" s="12">
        <v>0</v>
      </c>
      <c r="L98" s="12">
        <v>21.77666</v>
      </c>
      <c r="M98" s="12">
        <v>0</v>
      </c>
      <c r="N98" s="12">
        <v>0</v>
      </c>
      <c r="O98" s="12">
        <v>0</v>
      </c>
      <c r="P98" s="12">
        <v>92.113100000000003</v>
      </c>
      <c r="Q98" s="12">
        <v>0</v>
      </c>
      <c r="R98" s="12">
        <v>0</v>
      </c>
      <c r="S98" s="12">
        <v>0</v>
      </c>
      <c r="T98" s="12">
        <v>0</v>
      </c>
      <c r="U98" s="12">
        <v>0</v>
      </c>
      <c r="V98" s="12">
        <v>92.113100000000003</v>
      </c>
    </row>
    <row r="99" spans="2:22" x14ac:dyDescent="0.2">
      <c r="B99" s="16">
        <v>4139</v>
      </c>
      <c r="C99" s="16" t="s">
        <v>187</v>
      </c>
      <c r="D99" s="12">
        <v>2067.42013</v>
      </c>
      <c r="E99" s="12">
        <v>0</v>
      </c>
      <c r="F99" s="12">
        <v>0</v>
      </c>
      <c r="G99" s="12">
        <v>0</v>
      </c>
      <c r="H99" s="12">
        <v>0</v>
      </c>
      <c r="I99" s="12">
        <v>1696.3163300000001</v>
      </c>
      <c r="J99" s="12">
        <v>0</v>
      </c>
      <c r="K99" s="12">
        <v>0</v>
      </c>
      <c r="L99" s="12">
        <v>3763.7364600000001</v>
      </c>
      <c r="M99" s="12">
        <v>0</v>
      </c>
      <c r="N99" s="12">
        <v>0</v>
      </c>
      <c r="O99" s="12">
        <v>0</v>
      </c>
      <c r="P99" s="12">
        <v>759.20804999999996</v>
      </c>
      <c r="Q99" s="12">
        <v>0</v>
      </c>
      <c r="R99" s="12">
        <v>0</v>
      </c>
      <c r="S99" s="12">
        <v>0</v>
      </c>
      <c r="T99" s="12">
        <v>0</v>
      </c>
      <c r="U99" s="12">
        <v>0</v>
      </c>
      <c r="V99" s="12">
        <v>759.20804999999996</v>
      </c>
    </row>
    <row r="100" spans="2:22" x14ac:dyDescent="0.2">
      <c r="B100" s="16">
        <v>4140</v>
      </c>
      <c r="C100" s="16" t="s">
        <v>188</v>
      </c>
      <c r="D100" s="12">
        <v>1692.04198</v>
      </c>
      <c r="E100" s="12">
        <v>0</v>
      </c>
      <c r="F100" s="12">
        <v>32.577649999999998</v>
      </c>
      <c r="G100" s="12">
        <v>0</v>
      </c>
      <c r="H100" s="12">
        <v>0</v>
      </c>
      <c r="I100" s="12">
        <v>20.908100000000001</v>
      </c>
      <c r="J100" s="12">
        <v>0</v>
      </c>
      <c r="K100" s="12">
        <v>0</v>
      </c>
      <c r="L100" s="12">
        <v>1745.52773</v>
      </c>
      <c r="M100" s="12">
        <v>0</v>
      </c>
      <c r="N100" s="12">
        <v>0</v>
      </c>
      <c r="O100" s="12">
        <v>0</v>
      </c>
      <c r="P100" s="12">
        <v>56.554749999999999</v>
      </c>
      <c r="Q100" s="12">
        <v>0</v>
      </c>
      <c r="R100" s="12">
        <v>0</v>
      </c>
      <c r="S100" s="12">
        <v>0</v>
      </c>
      <c r="T100" s="12">
        <v>0</v>
      </c>
      <c r="U100" s="12">
        <v>0</v>
      </c>
      <c r="V100" s="12">
        <v>56.554749999999999</v>
      </c>
    </row>
    <row r="101" spans="2:22" x14ac:dyDescent="0.2">
      <c r="B101" s="16">
        <v>4141</v>
      </c>
      <c r="C101" s="16" t="s">
        <v>189</v>
      </c>
      <c r="D101" s="12">
        <v>2930.53125</v>
      </c>
      <c r="E101" s="12">
        <v>0</v>
      </c>
      <c r="F101" s="12">
        <v>38.895249999999997</v>
      </c>
      <c r="G101" s="12">
        <v>0</v>
      </c>
      <c r="H101" s="12">
        <v>0</v>
      </c>
      <c r="I101" s="12">
        <v>36.500599999999999</v>
      </c>
      <c r="J101" s="12">
        <v>0</v>
      </c>
      <c r="K101" s="12">
        <v>0</v>
      </c>
      <c r="L101" s="12">
        <v>3005.9270999999999</v>
      </c>
      <c r="M101" s="12">
        <v>0</v>
      </c>
      <c r="N101" s="12">
        <v>0</v>
      </c>
      <c r="O101" s="12">
        <v>0</v>
      </c>
      <c r="P101" s="12">
        <v>2418.48785</v>
      </c>
      <c r="Q101" s="12">
        <v>0</v>
      </c>
      <c r="R101" s="12">
        <v>0</v>
      </c>
      <c r="S101" s="12">
        <v>0</v>
      </c>
      <c r="T101" s="12">
        <v>0</v>
      </c>
      <c r="U101" s="12">
        <v>0</v>
      </c>
      <c r="V101" s="12">
        <v>2418.48785</v>
      </c>
    </row>
    <row r="102" spans="2:22" x14ac:dyDescent="0.2">
      <c r="B102" s="16">
        <v>4142</v>
      </c>
      <c r="C102" s="16" t="s">
        <v>190</v>
      </c>
      <c r="D102" s="12">
        <v>369.13884999999999</v>
      </c>
      <c r="E102" s="12">
        <v>0</v>
      </c>
      <c r="F102" s="12">
        <v>36.0687</v>
      </c>
      <c r="G102" s="12">
        <v>0</v>
      </c>
      <c r="H102" s="12">
        <v>0</v>
      </c>
      <c r="I102" s="12">
        <v>36.69614</v>
      </c>
      <c r="J102" s="12">
        <v>0</v>
      </c>
      <c r="K102" s="12">
        <v>0</v>
      </c>
      <c r="L102" s="12">
        <v>441.90368999999998</v>
      </c>
      <c r="M102" s="12">
        <v>0</v>
      </c>
      <c r="N102" s="12">
        <v>0</v>
      </c>
      <c r="O102" s="12">
        <v>0</v>
      </c>
      <c r="P102" s="12">
        <v>44.207450000000001</v>
      </c>
      <c r="Q102" s="12">
        <v>0</v>
      </c>
      <c r="R102" s="12">
        <v>0</v>
      </c>
      <c r="S102" s="12">
        <v>0</v>
      </c>
      <c r="T102" s="12">
        <v>0</v>
      </c>
      <c r="U102" s="12">
        <v>0</v>
      </c>
      <c r="V102" s="12">
        <v>44.207450000000001</v>
      </c>
    </row>
    <row r="103" spans="2:22" x14ac:dyDescent="0.2">
      <c r="B103" s="16">
        <v>4143</v>
      </c>
      <c r="C103" s="16" t="s">
        <v>191</v>
      </c>
      <c r="D103" s="12">
        <v>20.374749999999999</v>
      </c>
      <c r="E103" s="12">
        <v>0</v>
      </c>
      <c r="F103" s="12">
        <v>110.99105</v>
      </c>
      <c r="G103" s="12">
        <v>0</v>
      </c>
      <c r="H103" s="12">
        <v>0</v>
      </c>
      <c r="I103" s="12">
        <v>76.568280000000001</v>
      </c>
      <c r="J103" s="12">
        <v>0</v>
      </c>
      <c r="K103" s="12">
        <v>0</v>
      </c>
      <c r="L103" s="12">
        <v>207.93407999999999</v>
      </c>
      <c r="M103" s="12">
        <v>0</v>
      </c>
      <c r="N103" s="12">
        <v>0</v>
      </c>
      <c r="O103" s="12">
        <v>0</v>
      </c>
      <c r="P103" s="12">
        <v>195.52699999999999</v>
      </c>
      <c r="Q103" s="12">
        <v>0</v>
      </c>
      <c r="R103" s="12">
        <v>0</v>
      </c>
      <c r="S103" s="12">
        <v>0</v>
      </c>
      <c r="T103" s="12">
        <v>0</v>
      </c>
      <c r="U103" s="12">
        <v>0</v>
      </c>
      <c r="V103" s="12">
        <v>195.52699999999999</v>
      </c>
    </row>
    <row r="104" spans="2:22" x14ac:dyDescent="0.2">
      <c r="B104" s="16">
        <v>4144</v>
      </c>
      <c r="C104" s="16" t="s">
        <v>192</v>
      </c>
      <c r="D104" s="12">
        <v>3223.5222899999999</v>
      </c>
      <c r="E104" s="12">
        <v>0</v>
      </c>
      <c r="F104" s="12">
        <v>22.491849999999999</v>
      </c>
      <c r="G104" s="12">
        <v>0</v>
      </c>
      <c r="H104" s="12">
        <v>0</v>
      </c>
      <c r="I104" s="12">
        <v>13</v>
      </c>
      <c r="J104" s="12">
        <v>0</v>
      </c>
      <c r="K104" s="12">
        <v>0</v>
      </c>
      <c r="L104" s="12">
        <v>3259.0141400000002</v>
      </c>
      <c r="M104" s="12">
        <v>0</v>
      </c>
      <c r="N104" s="12">
        <v>0</v>
      </c>
      <c r="O104" s="12">
        <v>0</v>
      </c>
      <c r="P104" s="12">
        <v>817.72260000000006</v>
      </c>
      <c r="Q104" s="12">
        <v>0</v>
      </c>
      <c r="R104" s="12">
        <v>0</v>
      </c>
      <c r="S104" s="12">
        <v>0</v>
      </c>
      <c r="T104" s="12">
        <v>0</v>
      </c>
      <c r="U104" s="12">
        <v>0</v>
      </c>
      <c r="V104" s="12">
        <v>817.72260000000006</v>
      </c>
    </row>
    <row r="105" spans="2:22" x14ac:dyDescent="0.2">
      <c r="B105" s="16">
        <v>4145</v>
      </c>
      <c r="C105" s="16" t="s">
        <v>193</v>
      </c>
      <c r="D105" s="12">
        <v>1362.8865499999999</v>
      </c>
      <c r="E105" s="12">
        <v>0</v>
      </c>
      <c r="F105" s="12">
        <v>82.318100000000001</v>
      </c>
      <c r="G105" s="12">
        <v>0</v>
      </c>
      <c r="H105" s="12">
        <v>0</v>
      </c>
      <c r="I105" s="12">
        <v>40.964660000000002</v>
      </c>
      <c r="J105" s="12">
        <v>0</v>
      </c>
      <c r="K105" s="12">
        <v>0</v>
      </c>
      <c r="L105" s="12">
        <v>1486.16931</v>
      </c>
      <c r="M105" s="12">
        <v>0</v>
      </c>
      <c r="N105" s="12">
        <v>0</v>
      </c>
      <c r="O105" s="12">
        <v>0</v>
      </c>
      <c r="P105" s="12">
        <v>81.548150000000007</v>
      </c>
      <c r="Q105" s="12">
        <v>0</v>
      </c>
      <c r="R105" s="12">
        <v>0</v>
      </c>
      <c r="S105" s="12">
        <v>0</v>
      </c>
      <c r="T105" s="12">
        <v>0</v>
      </c>
      <c r="U105" s="12">
        <v>0</v>
      </c>
      <c r="V105" s="12">
        <v>81.548150000000007</v>
      </c>
    </row>
    <row r="106" spans="2:22" x14ac:dyDescent="0.2">
      <c r="B106" s="16">
        <v>4146</v>
      </c>
      <c r="C106" s="16" t="s">
        <v>194</v>
      </c>
      <c r="D106" s="12">
        <v>4284.5825000000004</v>
      </c>
      <c r="E106" s="12">
        <v>0</v>
      </c>
      <c r="F106" s="12">
        <v>0</v>
      </c>
      <c r="G106" s="12">
        <v>0</v>
      </c>
      <c r="H106" s="12">
        <v>0</v>
      </c>
      <c r="I106" s="12">
        <v>212.0643</v>
      </c>
      <c r="J106" s="12">
        <v>0</v>
      </c>
      <c r="K106" s="12">
        <v>0</v>
      </c>
      <c r="L106" s="12">
        <v>4496.6468000000004</v>
      </c>
      <c r="M106" s="12">
        <v>0</v>
      </c>
      <c r="N106" s="12">
        <v>0</v>
      </c>
      <c r="O106" s="12">
        <v>0</v>
      </c>
      <c r="P106" s="12">
        <v>332.14075000000003</v>
      </c>
      <c r="Q106" s="12">
        <v>0</v>
      </c>
      <c r="R106" s="12">
        <v>0</v>
      </c>
      <c r="S106" s="12">
        <v>0</v>
      </c>
      <c r="T106" s="12">
        <v>0</v>
      </c>
      <c r="U106" s="12">
        <v>0</v>
      </c>
      <c r="V106" s="12">
        <v>332.14075000000003</v>
      </c>
    </row>
    <row r="107" spans="2:22" x14ac:dyDescent="0.2">
      <c r="B107" s="16">
        <v>4147</v>
      </c>
      <c r="C107" s="16" t="s">
        <v>195</v>
      </c>
      <c r="D107" s="12">
        <v>192.33555000000001</v>
      </c>
      <c r="E107" s="12">
        <v>0</v>
      </c>
      <c r="F107" s="12">
        <v>0.39384999999999998</v>
      </c>
      <c r="G107" s="12">
        <v>0</v>
      </c>
      <c r="H107" s="12">
        <v>0</v>
      </c>
      <c r="I107" s="12">
        <v>0</v>
      </c>
      <c r="J107" s="12">
        <v>0</v>
      </c>
      <c r="K107" s="12">
        <v>0</v>
      </c>
      <c r="L107" s="12">
        <v>192.7294</v>
      </c>
      <c r="M107" s="12">
        <v>0</v>
      </c>
      <c r="N107" s="12">
        <v>0</v>
      </c>
      <c r="O107" s="12">
        <v>0</v>
      </c>
      <c r="P107" s="12">
        <v>87.2547</v>
      </c>
      <c r="Q107" s="12">
        <v>0</v>
      </c>
      <c r="R107" s="12">
        <v>0</v>
      </c>
      <c r="S107" s="12">
        <v>0</v>
      </c>
      <c r="T107" s="12">
        <v>0</v>
      </c>
      <c r="U107" s="12">
        <v>0</v>
      </c>
      <c r="V107" s="12">
        <v>87.2547</v>
      </c>
    </row>
    <row r="108" spans="2:22" x14ac:dyDescent="0.2">
      <c r="B108" s="21">
        <v>4189</v>
      </c>
      <c r="C108" s="21" t="s">
        <v>196</v>
      </c>
      <c r="D108" s="22">
        <v>25984.688590000002</v>
      </c>
      <c r="E108" s="22">
        <v>0</v>
      </c>
      <c r="F108" s="22">
        <v>774.26094000000001</v>
      </c>
      <c r="G108" s="22">
        <v>0</v>
      </c>
      <c r="H108" s="22">
        <v>308.5</v>
      </c>
      <c r="I108" s="22">
        <v>1824.10257</v>
      </c>
      <c r="J108" s="22">
        <v>0</v>
      </c>
      <c r="K108" s="22">
        <v>0</v>
      </c>
      <c r="L108" s="22">
        <v>28891.552100000001</v>
      </c>
      <c r="M108" s="22">
        <v>1.361</v>
      </c>
      <c r="N108" s="22">
        <v>0</v>
      </c>
      <c r="O108" s="22">
        <v>0</v>
      </c>
      <c r="P108" s="22">
        <v>6589.6208100000003</v>
      </c>
      <c r="Q108" s="22">
        <v>0</v>
      </c>
      <c r="R108" s="22">
        <v>1</v>
      </c>
      <c r="S108" s="22">
        <v>66.297290000000004</v>
      </c>
      <c r="T108" s="22">
        <v>0</v>
      </c>
      <c r="U108" s="22">
        <v>0</v>
      </c>
      <c r="V108" s="22">
        <v>6658.2790999999997</v>
      </c>
    </row>
    <row r="109" spans="2:22" x14ac:dyDescent="0.2">
      <c r="B109" s="16">
        <v>4185</v>
      </c>
      <c r="C109" s="16" t="s">
        <v>197</v>
      </c>
      <c r="D109" s="12">
        <v>2811.8054699999998</v>
      </c>
      <c r="E109" s="12">
        <v>0</v>
      </c>
      <c r="F109" s="12">
        <v>8.4193499999999997</v>
      </c>
      <c r="G109" s="12">
        <v>0</v>
      </c>
      <c r="H109" s="12">
        <v>127.4</v>
      </c>
      <c r="I109" s="12">
        <v>606.30521999999996</v>
      </c>
      <c r="J109" s="12">
        <v>0</v>
      </c>
      <c r="K109" s="12">
        <v>0</v>
      </c>
      <c r="L109" s="12">
        <v>3553.9300400000002</v>
      </c>
      <c r="M109" s="12">
        <v>0</v>
      </c>
      <c r="N109" s="12">
        <v>0</v>
      </c>
      <c r="O109" s="12">
        <v>0</v>
      </c>
      <c r="P109" s="12">
        <v>364.83510000000001</v>
      </c>
      <c r="Q109" s="12">
        <v>0</v>
      </c>
      <c r="R109" s="12">
        <v>0</v>
      </c>
      <c r="S109" s="12">
        <v>0</v>
      </c>
      <c r="T109" s="12">
        <v>0</v>
      </c>
      <c r="U109" s="12">
        <v>0</v>
      </c>
      <c r="V109" s="12">
        <v>364.83510000000001</v>
      </c>
    </row>
    <row r="110" spans="2:22" x14ac:dyDescent="0.2">
      <c r="B110" s="16">
        <v>4161</v>
      </c>
      <c r="C110" s="16" t="s">
        <v>198</v>
      </c>
      <c r="D110" s="12">
        <v>1139.08294</v>
      </c>
      <c r="E110" s="12">
        <v>0</v>
      </c>
      <c r="F110" s="12">
        <v>173.89760000000001</v>
      </c>
      <c r="G110" s="12">
        <v>0</v>
      </c>
      <c r="H110" s="12">
        <v>0</v>
      </c>
      <c r="I110" s="12">
        <v>337.65320000000003</v>
      </c>
      <c r="J110" s="12">
        <v>0</v>
      </c>
      <c r="K110" s="12">
        <v>0</v>
      </c>
      <c r="L110" s="12">
        <v>1650.63374</v>
      </c>
      <c r="M110" s="12">
        <v>0</v>
      </c>
      <c r="N110" s="12">
        <v>0</v>
      </c>
      <c r="O110" s="12">
        <v>0</v>
      </c>
      <c r="P110" s="12">
        <v>192.9958</v>
      </c>
      <c r="Q110" s="12">
        <v>0</v>
      </c>
      <c r="R110" s="12">
        <v>0</v>
      </c>
      <c r="S110" s="12">
        <v>0</v>
      </c>
      <c r="T110" s="12">
        <v>0</v>
      </c>
      <c r="U110" s="12">
        <v>0</v>
      </c>
      <c r="V110" s="12">
        <v>192.9958</v>
      </c>
    </row>
    <row r="111" spans="2:22" x14ac:dyDescent="0.2">
      <c r="B111" s="16">
        <v>4163</v>
      </c>
      <c r="C111" s="16" t="s">
        <v>199</v>
      </c>
      <c r="D111" s="12">
        <v>2588.2425699999999</v>
      </c>
      <c r="E111" s="12">
        <v>0</v>
      </c>
      <c r="F111" s="12">
        <v>24.934750000000001</v>
      </c>
      <c r="G111" s="12">
        <v>0</v>
      </c>
      <c r="H111" s="12">
        <v>0</v>
      </c>
      <c r="I111" s="12">
        <v>21.041699999999999</v>
      </c>
      <c r="J111" s="12">
        <v>0</v>
      </c>
      <c r="K111" s="12">
        <v>0</v>
      </c>
      <c r="L111" s="12">
        <v>2634.21902</v>
      </c>
      <c r="M111" s="12">
        <v>0.56000000000000005</v>
      </c>
      <c r="N111" s="12">
        <v>0</v>
      </c>
      <c r="O111" s="12">
        <v>0</v>
      </c>
      <c r="P111" s="12">
        <v>2029.7534499999999</v>
      </c>
      <c r="Q111" s="12">
        <v>0</v>
      </c>
      <c r="R111" s="12">
        <v>0</v>
      </c>
      <c r="S111" s="12">
        <v>0</v>
      </c>
      <c r="T111" s="12">
        <v>0</v>
      </c>
      <c r="U111" s="12">
        <v>0</v>
      </c>
      <c r="V111" s="12">
        <v>2030.3134500000001</v>
      </c>
    </row>
    <row r="112" spans="2:22" x14ac:dyDescent="0.2">
      <c r="B112" s="16">
        <v>4164</v>
      </c>
      <c r="C112" s="16" t="s">
        <v>200</v>
      </c>
      <c r="D112" s="12">
        <v>4650.2076500000003</v>
      </c>
      <c r="E112" s="12">
        <v>0</v>
      </c>
      <c r="F112" s="12">
        <v>0</v>
      </c>
      <c r="G112" s="12">
        <v>0</v>
      </c>
      <c r="H112" s="12">
        <v>40</v>
      </c>
      <c r="I112" s="12">
        <v>0</v>
      </c>
      <c r="J112" s="12">
        <v>0</v>
      </c>
      <c r="K112" s="12">
        <v>0</v>
      </c>
      <c r="L112" s="12">
        <v>4690.2076500000003</v>
      </c>
      <c r="M112" s="12">
        <v>0</v>
      </c>
      <c r="N112" s="12">
        <v>0</v>
      </c>
      <c r="O112" s="12">
        <v>0</v>
      </c>
      <c r="P112" s="12">
        <v>162.7021</v>
      </c>
      <c r="Q112" s="12">
        <v>0</v>
      </c>
      <c r="R112" s="12">
        <v>1</v>
      </c>
      <c r="S112" s="12">
        <v>0</v>
      </c>
      <c r="T112" s="12">
        <v>0</v>
      </c>
      <c r="U112" s="12">
        <v>0</v>
      </c>
      <c r="V112" s="12">
        <v>163.7021</v>
      </c>
    </row>
    <row r="113" spans="2:22" x14ac:dyDescent="0.2">
      <c r="B113" s="16">
        <v>4165</v>
      </c>
      <c r="C113" s="16" t="s">
        <v>201</v>
      </c>
      <c r="D113" s="12">
        <v>1115.65933</v>
      </c>
      <c r="E113" s="12">
        <v>0</v>
      </c>
      <c r="F113" s="12">
        <v>33.50065</v>
      </c>
      <c r="G113" s="12">
        <v>0</v>
      </c>
      <c r="H113" s="12">
        <v>0</v>
      </c>
      <c r="I113" s="12">
        <v>83.765349999999998</v>
      </c>
      <c r="J113" s="12">
        <v>0</v>
      </c>
      <c r="K113" s="12">
        <v>0</v>
      </c>
      <c r="L113" s="12">
        <v>1232.92533</v>
      </c>
      <c r="M113" s="12">
        <v>0</v>
      </c>
      <c r="N113" s="12">
        <v>0</v>
      </c>
      <c r="O113" s="12">
        <v>0</v>
      </c>
      <c r="P113" s="12">
        <v>58.7</v>
      </c>
      <c r="Q113" s="12">
        <v>0</v>
      </c>
      <c r="R113" s="12">
        <v>0</v>
      </c>
      <c r="S113" s="12">
        <v>0</v>
      </c>
      <c r="T113" s="12">
        <v>0</v>
      </c>
      <c r="U113" s="12">
        <v>0</v>
      </c>
      <c r="V113" s="12">
        <v>58.7</v>
      </c>
    </row>
    <row r="114" spans="2:22" x14ac:dyDescent="0.2">
      <c r="B114" s="16">
        <v>4186</v>
      </c>
      <c r="C114" s="16" t="s">
        <v>202</v>
      </c>
      <c r="D114" s="12">
        <v>1010.76535</v>
      </c>
      <c r="E114" s="12">
        <v>0</v>
      </c>
      <c r="F114" s="12">
        <v>29.42455</v>
      </c>
      <c r="G114" s="12">
        <v>0</v>
      </c>
      <c r="H114" s="12">
        <v>140</v>
      </c>
      <c r="I114" s="12">
        <v>0</v>
      </c>
      <c r="J114" s="12">
        <v>0</v>
      </c>
      <c r="K114" s="12">
        <v>0</v>
      </c>
      <c r="L114" s="12">
        <v>1180.1899000000001</v>
      </c>
      <c r="M114" s="12">
        <v>0</v>
      </c>
      <c r="N114" s="12">
        <v>0</v>
      </c>
      <c r="O114" s="12">
        <v>0</v>
      </c>
      <c r="P114" s="12">
        <v>671.44455000000005</v>
      </c>
      <c r="Q114" s="12">
        <v>0</v>
      </c>
      <c r="R114" s="12">
        <v>0</v>
      </c>
      <c r="S114" s="12">
        <v>0</v>
      </c>
      <c r="T114" s="12">
        <v>0</v>
      </c>
      <c r="U114" s="12">
        <v>0</v>
      </c>
      <c r="V114" s="12">
        <v>671.44455000000005</v>
      </c>
    </row>
    <row r="115" spans="2:22" x14ac:dyDescent="0.2">
      <c r="B115" s="16">
        <v>4169</v>
      </c>
      <c r="C115" s="16" t="s">
        <v>203</v>
      </c>
      <c r="D115" s="12">
        <v>1848.0896499999999</v>
      </c>
      <c r="E115" s="12">
        <v>0</v>
      </c>
      <c r="F115" s="12">
        <v>17.37735</v>
      </c>
      <c r="G115" s="12">
        <v>0</v>
      </c>
      <c r="H115" s="12">
        <v>0</v>
      </c>
      <c r="I115" s="12">
        <v>24</v>
      </c>
      <c r="J115" s="12">
        <v>0</v>
      </c>
      <c r="K115" s="12">
        <v>0</v>
      </c>
      <c r="L115" s="12">
        <v>1889.4670000000001</v>
      </c>
      <c r="M115" s="12">
        <v>0</v>
      </c>
      <c r="N115" s="12">
        <v>0</v>
      </c>
      <c r="O115" s="12">
        <v>0</v>
      </c>
      <c r="P115" s="12">
        <v>890.18780000000004</v>
      </c>
      <c r="Q115" s="12">
        <v>0</v>
      </c>
      <c r="R115" s="12">
        <v>0</v>
      </c>
      <c r="S115" s="12">
        <v>0</v>
      </c>
      <c r="T115" s="12">
        <v>0</v>
      </c>
      <c r="U115" s="12">
        <v>0</v>
      </c>
      <c r="V115" s="12">
        <v>890.18780000000004</v>
      </c>
    </row>
    <row r="116" spans="2:22" x14ac:dyDescent="0.2">
      <c r="B116" s="16">
        <v>4170</v>
      </c>
      <c r="C116" s="16" t="s">
        <v>204</v>
      </c>
      <c r="D116" s="12">
        <v>3835.2375999999999</v>
      </c>
      <c r="E116" s="12">
        <v>0</v>
      </c>
      <c r="F116" s="12">
        <v>265.51990000000001</v>
      </c>
      <c r="G116" s="12">
        <v>0</v>
      </c>
      <c r="H116" s="12">
        <v>0</v>
      </c>
      <c r="I116" s="12">
        <v>273.36104999999998</v>
      </c>
      <c r="J116" s="12">
        <v>0</v>
      </c>
      <c r="K116" s="12">
        <v>0</v>
      </c>
      <c r="L116" s="12">
        <v>4374.1185500000001</v>
      </c>
      <c r="M116" s="12">
        <v>0</v>
      </c>
      <c r="N116" s="12">
        <v>0</v>
      </c>
      <c r="O116" s="12">
        <v>0</v>
      </c>
      <c r="P116" s="12">
        <v>501.27195</v>
      </c>
      <c r="Q116" s="12">
        <v>0</v>
      </c>
      <c r="R116" s="12">
        <v>0</v>
      </c>
      <c r="S116" s="12">
        <v>0</v>
      </c>
      <c r="T116" s="12">
        <v>0</v>
      </c>
      <c r="U116" s="12">
        <v>0</v>
      </c>
      <c r="V116" s="12">
        <v>501.27195</v>
      </c>
    </row>
    <row r="117" spans="2:22" x14ac:dyDescent="0.2">
      <c r="B117" s="16">
        <v>4184</v>
      </c>
      <c r="C117" s="16" t="s">
        <v>205</v>
      </c>
      <c r="D117" s="12">
        <v>776.44129999999996</v>
      </c>
      <c r="E117" s="12">
        <v>0</v>
      </c>
      <c r="F117" s="12">
        <v>4.7577499999999997</v>
      </c>
      <c r="G117" s="12">
        <v>0</v>
      </c>
      <c r="H117" s="12">
        <v>0</v>
      </c>
      <c r="I117" s="12">
        <v>75.437899999999999</v>
      </c>
      <c r="J117" s="12">
        <v>0</v>
      </c>
      <c r="K117" s="12">
        <v>0</v>
      </c>
      <c r="L117" s="12">
        <v>856.63694999999996</v>
      </c>
      <c r="M117" s="12">
        <v>0</v>
      </c>
      <c r="N117" s="12">
        <v>0</v>
      </c>
      <c r="O117" s="12">
        <v>0</v>
      </c>
      <c r="P117" s="12">
        <v>113.64490000000001</v>
      </c>
      <c r="Q117" s="12">
        <v>0</v>
      </c>
      <c r="R117" s="12">
        <v>0</v>
      </c>
      <c r="S117" s="12">
        <v>0</v>
      </c>
      <c r="T117" s="12">
        <v>0</v>
      </c>
      <c r="U117" s="12">
        <v>0</v>
      </c>
      <c r="V117" s="12">
        <v>113.64490000000001</v>
      </c>
    </row>
    <row r="118" spans="2:22" x14ac:dyDescent="0.2">
      <c r="B118" s="16">
        <v>4172</v>
      </c>
      <c r="C118" s="16" t="s">
        <v>206</v>
      </c>
      <c r="D118" s="12">
        <v>1079.1052</v>
      </c>
      <c r="E118" s="12">
        <v>0</v>
      </c>
      <c r="F118" s="12">
        <v>137.18306999999999</v>
      </c>
      <c r="G118" s="12">
        <v>0</v>
      </c>
      <c r="H118" s="12">
        <v>0</v>
      </c>
      <c r="I118" s="12">
        <v>112.28093</v>
      </c>
      <c r="J118" s="12">
        <v>0</v>
      </c>
      <c r="K118" s="12">
        <v>0</v>
      </c>
      <c r="L118" s="12">
        <v>1328.5691999999999</v>
      </c>
      <c r="M118" s="12">
        <v>1E-3</v>
      </c>
      <c r="N118" s="12">
        <v>0</v>
      </c>
      <c r="O118" s="12">
        <v>0</v>
      </c>
      <c r="P118" s="12">
        <v>82.051000000000002</v>
      </c>
      <c r="Q118" s="12">
        <v>0</v>
      </c>
      <c r="R118" s="12">
        <v>0</v>
      </c>
      <c r="S118" s="12">
        <v>0</v>
      </c>
      <c r="T118" s="12">
        <v>0</v>
      </c>
      <c r="U118" s="12">
        <v>0</v>
      </c>
      <c r="V118" s="12">
        <v>82.052000000000007</v>
      </c>
    </row>
    <row r="119" spans="2:22" x14ac:dyDescent="0.2">
      <c r="B119" s="16">
        <v>4173</v>
      </c>
      <c r="C119" s="16" t="s">
        <v>207</v>
      </c>
      <c r="D119" s="12">
        <v>196.0111</v>
      </c>
      <c r="E119" s="12">
        <v>0</v>
      </c>
      <c r="F119" s="12">
        <v>11.72142</v>
      </c>
      <c r="G119" s="12">
        <v>0</v>
      </c>
      <c r="H119" s="12">
        <v>0</v>
      </c>
      <c r="I119" s="12">
        <v>13</v>
      </c>
      <c r="J119" s="12">
        <v>0</v>
      </c>
      <c r="K119" s="12">
        <v>0</v>
      </c>
      <c r="L119" s="12">
        <v>220.73251999999999</v>
      </c>
      <c r="M119" s="12">
        <v>0</v>
      </c>
      <c r="N119" s="12">
        <v>0</v>
      </c>
      <c r="O119" s="12">
        <v>0</v>
      </c>
      <c r="P119" s="12">
        <v>146.66225</v>
      </c>
      <c r="Q119" s="12">
        <v>0</v>
      </c>
      <c r="R119" s="12">
        <v>0</v>
      </c>
      <c r="S119" s="12">
        <v>0</v>
      </c>
      <c r="T119" s="12">
        <v>0</v>
      </c>
      <c r="U119" s="12">
        <v>0</v>
      </c>
      <c r="V119" s="12">
        <v>146.66225</v>
      </c>
    </row>
    <row r="120" spans="2:22" x14ac:dyDescent="0.2">
      <c r="B120" s="16">
        <v>4175</v>
      </c>
      <c r="C120" s="16" t="s">
        <v>208</v>
      </c>
      <c r="D120" s="12">
        <v>287.51229000000001</v>
      </c>
      <c r="E120" s="12">
        <v>0</v>
      </c>
      <c r="F120" s="12">
        <v>-12.411049999999999</v>
      </c>
      <c r="G120" s="12">
        <v>0</v>
      </c>
      <c r="H120" s="12">
        <v>0</v>
      </c>
      <c r="I120" s="12">
        <v>0</v>
      </c>
      <c r="J120" s="12">
        <v>0</v>
      </c>
      <c r="K120" s="12">
        <v>0</v>
      </c>
      <c r="L120" s="12">
        <v>275.10124000000002</v>
      </c>
      <c r="M120" s="12">
        <v>0</v>
      </c>
      <c r="N120" s="12">
        <v>0</v>
      </c>
      <c r="O120" s="12">
        <v>0</v>
      </c>
      <c r="P120" s="12">
        <v>291.70609999999999</v>
      </c>
      <c r="Q120" s="12">
        <v>0</v>
      </c>
      <c r="R120" s="12">
        <v>0</v>
      </c>
      <c r="S120" s="12">
        <v>0</v>
      </c>
      <c r="T120" s="12">
        <v>0</v>
      </c>
      <c r="U120" s="12">
        <v>0</v>
      </c>
      <c r="V120" s="12">
        <v>291.70609999999999</v>
      </c>
    </row>
    <row r="121" spans="2:22" x14ac:dyDescent="0.2">
      <c r="B121" s="16">
        <v>4176</v>
      </c>
      <c r="C121" s="16" t="s">
        <v>209</v>
      </c>
      <c r="D121" s="12">
        <v>392.39791000000002</v>
      </c>
      <c r="E121" s="12">
        <v>0</v>
      </c>
      <c r="F121" s="12">
        <v>37.14235</v>
      </c>
      <c r="G121" s="12">
        <v>0</v>
      </c>
      <c r="H121" s="12">
        <v>0</v>
      </c>
      <c r="I121" s="12">
        <v>142.23763</v>
      </c>
      <c r="J121" s="12">
        <v>0</v>
      </c>
      <c r="K121" s="12">
        <v>0</v>
      </c>
      <c r="L121" s="12">
        <v>571.77788999999996</v>
      </c>
      <c r="M121" s="12">
        <v>0</v>
      </c>
      <c r="N121" s="12">
        <v>0</v>
      </c>
      <c r="O121" s="12">
        <v>0</v>
      </c>
      <c r="P121" s="12">
        <v>16.605</v>
      </c>
      <c r="Q121" s="12">
        <v>0</v>
      </c>
      <c r="R121" s="12">
        <v>0</v>
      </c>
      <c r="S121" s="12">
        <v>0</v>
      </c>
      <c r="T121" s="12">
        <v>0</v>
      </c>
      <c r="U121" s="12">
        <v>0</v>
      </c>
      <c r="V121" s="12">
        <v>16.605</v>
      </c>
    </row>
    <row r="122" spans="2:22" x14ac:dyDescent="0.2">
      <c r="B122" s="16">
        <v>4177</v>
      </c>
      <c r="C122" s="16" t="s">
        <v>210</v>
      </c>
      <c r="D122" s="12">
        <v>1097.12565</v>
      </c>
      <c r="E122" s="12">
        <v>0</v>
      </c>
      <c r="F122" s="12">
        <v>2.4518</v>
      </c>
      <c r="G122" s="12">
        <v>0</v>
      </c>
      <c r="H122" s="12">
        <v>0</v>
      </c>
      <c r="I122" s="12">
        <v>0</v>
      </c>
      <c r="J122" s="12">
        <v>0</v>
      </c>
      <c r="K122" s="12">
        <v>0</v>
      </c>
      <c r="L122" s="12">
        <v>1099.57745</v>
      </c>
      <c r="M122" s="12">
        <v>0</v>
      </c>
      <c r="N122" s="12">
        <v>0</v>
      </c>
      <c r="O122" s="12">
        <v>0</v>
      </c>
      <c r="P122" s="12">
        <v>735.279</v>
      </c>
      <c r="Q122" s="12">
        <v>0</v>
      </c>
      <c r="R122" s="12">
        <v>0</v>
      </c>
      <c r="S122" s="12">
        <v>0</v>
      </c>
      <c r="T122" s="12">
        <v>0</v>
      </c>
      <c r="U122" s="12">
        <v>0</v>
      </c>
      <c r="V122" s="12">
        <v>735.279</v>
      </c>
    </row>
    <row r="123" spans="2:22" x14ac:dyDescent="0.2">
      <c r="B123" s="16">
        <v>4181</v>
      </c>
      <c r="C123" s="16" t="s">
        <v>211</v>
      </c>
      <c r="D123" s="12">
        <v>521.73450000000003</v>
      </c>
      <c r="E123" s="12">
        <v>0</v>
      </c>
      <c r="F123" s="12">
        <v>38.992600000000003</v>
      </c>
      <c r="G123" s="12">
        <v>0</v>
      </c>
      <c r="H123" s="12">
        <v>0</v>
      </c>
      <c r="I123" s="12">
        <v>0</v>
      </c>
      <c r="J123" s="12">
        <v>0</v>
      </c>
      <c r="K123" s="12">
        <v>0</v>
      </c>
      <c r="L123" s="12">
        <v>560.72709999999995</v>
      </c>
      <c r="M123" s="12">
        <v>0</v>
      </c>
      <c r="N123" s="12">
        <v>0</v>
      </c>
      <c r="O123" s="12">
        <v>0</v>
      </c>
      <c r="P123" s="12">
        <v>137.73915</v>
      </c>
      <c r="Q123" s="12">
        <v>0</v>
      </c>
      <c r="R123" s="12">
        <v>0</v>
      </c>
      <c r="S123" s="12">
        <v>12.673439999999999</v>
      </c>
      <c r="T123" s="12">
        <v>0</v>
      </c>
      <c r="U123" s="12">
        <v>0</v>
      </c>
      <c r="V123" s="12">
        <v>150.41258999999999</v>
      </c>
    </row>
    <row r="124" spans="2:22" x14ac:dyDescent="0.2">
      <c r="B124" s="16">
        <v>4182</v>
      </c>
      <c r="C124" s="16" t="s">
        <v>212</v>
      </c>
      <c r="D124" s="12">
        <v>426.35750000000002</v>
      </c>
      <c r="E124" s="12">
        <v>0</v>
      </c>
      <c r="F124" s="12">
        <v>0</v>
      </c>
      <c r="G124" s="12">
        <v>0</v>
      </c>
      <c r="H124" s="12">
        <v>0</v>
      </c>
      <c r="I124" s="12">
        <v>0</v>
      </c>
      <c r="J124" s="12">
        <v>0</v>
      </c>
      <c r="K124" s="12">
        <v>0</v>
      </c>
      <c r="L124" s="12">
        <v>426.35750000000002</v>
      </c>
      <c r="M124" s="12">
        <v>0.8</v>
      </c>
      <c r="N124" s="12">
        <v>0</v>
      </c>
      <c r="O124" s="12">
        <v>0</v>
      </c>
      <c r="P124" s="12">
        <v>103.91749</v>
      </c>
      <c r="Q124" s="12">
        <v>0</v>
      </c>
      <c r="R124" s="12">
        <v>0</v>
      </c>
      <c r="S124" s="12">
        <v>0</v>
      </c>
      <c r="T124" s="12">
        <v>0</v>
      </c>
      <c r="U124" s="12">
        <v>0</v>
      </c>
      <c r="V124" s="12">
        <v>104.71749</v>
      </c>
    </row>
    <row r="125" spans="2:22" x14ac:dyDescent="0.2">
      <c r="B125" s="16">
        <v>4183</v>
      </c>
      <c r="C125" s="16" t="s">
        <v>213</v>
      </c>
      <c r="D125" s="12">
        <v>2208.9125800000002</v>
      </c>
      <c r="E125" s="12">
        <v>0</v>
      </c>
      <c r="F125" s="12">
        <v>1.3488500000000001</v>
      </c>
      <c r="G125" s="12">
        <v>0</v>
      </c>
      <c r="H125" s="12">
        <v>1.1000000000000001</v>
      </c>
      <c r="I125" s="12">
        <v>135.01958999999999</v>
      </c>
      <c r="J125" s="12">
        <v>0</v>
      </c>
      <c r="K125" s="12">
        <v>0</v>
      </c>
      <c r="L125" s="12">
        <v>2346.3810199999998</v>
      </c>
      <c r="M125" s="12">
        <v>0</v>
      </c>
      <c r="N125" s="12">
        <v>0</v>
      </c>
      <c r="O125" s="12">
        <v>0</v>
      </c>
      <c r="P125" s="12">
        <v>90.125169999999997</v>
      </c>
      <c r="Q125" s="12">
        <v>0</v>
      </c>
      <c r="R125" s="12">
        <v>0</v>
      </c>
      <c r="S125" s="12">
        <v>53.623849999999997</v>
      </c>
      <c r="T125" s="12">
        <v>0</v>
      </c>
      <c r="U125" s="12">
        <v>0</v>
      </c>
      <c r="V125" s="12">
        <v>143.74902</v>
      </c>
    </row>
    <row r="126" spans="2:22" x14ac:dyDescent="0.2">
      <c r="B126" s="21">
        <v>4219</v>
      </c>
      <c r="C126" s="21" t="s">
        <v>214</v>
      </c>
      <c r="D126" s="22">
        <v>60558.228159999999</v>
      </c>
      <c r="E126" s="22">
        <v>0</v>
      </c>
      <c r="F126" s="22">
        <v>1535.4986799999999</v>
      </c>
      <c r="G126" s="22">
        <v>0</v>
      </c>
      <c r="H126" s="22">
        <v>0</v>
      </c>
      <c r="I126" s="22">
        <v>3427.6392000000001</v>
      </c>
      <c r="J126" s="22">
        <v>0</v>
      </c>
      <c r="K126" s="22">
        <v>0</v>
      </c>
      <c r="L126" s="22">
        <v>65521.366040000001</v>
      </c>
      <c r="M126" s="22">
        <v>2739.3463499999998</v>
      </c>
      <c r="N126" s="22">
        <v>0</v>
      </c>
      <c r="O126" s="22">
        <v>0</v>
      </c>
      <c r="P126" s="22">
        <v>8812.7605500000009</v>
      </c>
      <c r="Q126" s="22">
        <v>13.014200000000001</v>
      </c>
      <c r="R126" s="22">
        <v>0</v>
      </c>
      <c r="S126" s="22">
        <v>0</v>
      </c>
      <c r="T126" s="22">
        <v>0</v>
      </c>
      <c r="U126" s="22">
        <v>0</v>
      </c>
      <c r="V126" s="22">
        <v>11565.1211</v>
      </c>
    </row>
    <row r="127" spans="2:22" x14ac:dyDescent="0.2">
      <c r="B127" s="16">
        <v>4191</v>
      </c>
      <c r="C127" s="16" t="s">
        <v>215</v>
      </c>
      <c r="D127" s="12">
        <v>58.96481</v>
      </c>
      <c r="E127" s="12">
        <v>0</v>
      </c>
      <c r="F127" s="12">
        <v>19.543389999999999</v>
      </c>
      <c r="G127" s="12">
        <v>0</v>
      </c>
      <c r="H127" s="12">
        <v>0</v>
      </c>
      <c r="I127" s="12">
        <v>0</v>
      </c>
      <c r="J127" s="12">
        <v>0</v>
      </c>
      <c r="K127" s="12">
        <v>0</v>
      </c>
      <c r="L127" s="12">
        <v>78.508200000000002</v>
      </c>
      <c r="M127" s="12">
        <v>166.34829999999999</v>
      </c>
      <c r="N127" s="12">
        <v>0</v>
      </c>
      <c r="O127" s="12">
        <v>0</v>
      </c>
      <c r="P127" s="12">
        <v>17.430019999999999</v>
      </c>
      <c r="Q127" s="12">
        <v>0</v>
      </c>
      <c r="R127" s="12">
        <v>0</v>
      </c>
      <c r="S127" s="12">
        <v>0</v>
      </c>
      <c r="T127" s="12">
        <v>0</v>
      </c>
      <c r="U127" s="12">
        <v>0</v>
      </c>
      <c r="V127" s="12">
        <v>183.77832000000001</v>
      </c>
    </row>
    <row r="128" spans="2:22" x14ac:dyDescent="0.2">
      <c r="B128" s="16">
        <v>4192</v>
      </c>
      <c r="C128" s="16" t="s">
        <v>216</v>
      </c>
      <c r="D128" s="12">
        <v>1479.97262</v>
      </c>
      <c r="E128" s="12">
        <v>0</v>
      </c>
      <c r="F128" s="12">
        <v>38.357799999999997</v>
      </c>
      <c r="G128" s="12">
        <v>0</v>
      </c>
      <c r="H128" s="12">
        <v>0</v>
      </c>
      <c r="I128" s="12">
        <v>8</v>
      </c>
      <c r="J128" s="12">
        <v>0</v>
      </c>
      <c r="K128" s="12">
        <v>0</v>
      </c>
      <c r="L128" s="12">
        <v>1526.33042</v>
      </c>
      <c r="M128" s="12">
        <v>36.505899999999997</v>
      </c>
      <c r="N128" s="12">
        <v>0</v>
      </c>
      <c r="O128" s="12">
        <v>0</v>
      </c>
      <c r="P128" s="12">
        <v>21.263400000000001</v>
      </c>
      <c r="Q128" s="12">
        <v>0</v>
      </c>
      <c r="R128" s="12">
        <v>0</v>
      </c>
      <c r="S128" s="12">
        <v>0</v>
      </c>
      <c r="T128" s="12">
        <v>0</v>
      </c>
      <c r="U128" s="12">
        <v>0</v>
      </c>
      <c r="V128" s="12">
        <v>57.769300000000001</v>
      </c>
    </row>
    <row r="129" spans="2:22" x14ac:dyDescent="0.2">
      <c r="B129" s="16">
        <v>4193</v>
      </c>
      <c r="C129" s="16" t="s">
        <v>217</v>
      </c>
      <c r="D129" s="12">
        <v>137.51495</v>
      </c>
      <c r="E129" s="12">
        <v>0</v>
      </c>
      <c r="F129" s="12">
        <v>0</v>
      </c>
      <c r="G129" s="12">
        <v>0</v>
      </c>
      <c r="H129" s="12">
        <v>0</v>
      </c>
      <c r="I129" s="12">
        <v>22.487069999999999</v>
      </c>
      <c r="J129" s="12">
        <v>0</v>
      </c>
      <c r="K129" s="12">
        <v>0</v>
      </c>
      <c r="L129" s="12">
        <v>160.00201999999999</v>
      </c>
      <c r="M129" s="12">
        <v>0</v>
      </c>
      <c r="N129" s="12">
        <v>0</v>
      </c>
      <c r="O129" s="12">
        <v>0</v>
      </c>
      <c r="P129" s="12">
        <v>20.975349999999999</v>
      </c>
      <c r="Q129" s="12">
        <v>0</v>
      </c>
      <c r="R129" s="12">
        <v>0</v>
      </c>
      <c r="S129" s="12">
        <v>0</v>
      </c>
      <c r="T129" s="12">
        <v>0</v>
      </c>
      <c r="U129" s="12">
        <v>0</v>
      </c>
      <c r="V129" s="12">
        <v>20.975349999999999</v>
      </c>
    </row>
    <row r="130" spans="2:22" x14ac:dyDescent="0.2">
      <c r="B130" s="16">
        <v>4194</v>
      </c>
      <c r="C130" s="16" t="s">
        <v>218</v>
      </c>
      <c r="D130" s="12">
        <v>5224.6443200000003</v>
      </c>
      <c r="E130" s="12">
        <v>0</v>
      </c>
      <c r="F130" s="12">
        <v>58.7498</v>
      </c>
      <c r="G130" s="12">
        <v>0</v>
      </c>
      <c r="H130" s="12">
        <v>0</v>
      </c>
      <c r="I130" s="12">
        <v>17.875900000000001</v>
      </c>
      <c r="J130" s="12">
        <v>0</v>
      </c>
      <c r="K130" s="12">
        <v>0</v>
      </c>
      <c r="L130" s="12">
        <v>5301.2700199999999</v>
      </c>
      <c r="M130" s="12">
        <v>20</v>
      </c>
      <c r="N130" s="12">
        <v>0</v>
      </c>
      <c r="O130" s="12">
        <v>0</v>
      </c>
      <c r="P130" s="12">
        <v>213.3777</v>
      </c>
      <c r="Q130" s="12">
        <v>3.0142000000000002</v>
      </c>
      <c r="R130" s="12">
        <v>0</v>
      </c>
      <c r="S130" s="12">
        <v>0</v>
      </c>
      <c r="T130" s="12">
        <v>0</v>
      </c>
      <c r="U130" s="12">
        <v>0</v>
      </c>
      <c r="V130" s="12">
        <v>236.39189999999999</v>
      </c>
    </row>
    <row r="131" spans="2:22" x14ac:dyDescent="0.2">
      <c r="B131" s="16">
        <v>4195</v>
      </c>
      <c r="C131" s="16" t="s">
        <v>219</v>
      </c>
      <c r="D131" s="12">
        <v>793.12644999999998</v>
      </c>
      <c r="E131" s="12">
        <v>0</v>
      </c>
      <c r="F131" s="12">
        <v>8.1644000000000005</v>
      </c>
      <c r="G131" s="12">
        <v>0</v>
      </c>
      <c r="H131" s="12">
        <v>0</v>
      </c>
      <c r="I131" s="12">
        <v>0.9</v>
      </c>
      <c r="J131" s="12">
        <v>0</v>
      </c>
      <c r="K131" s="12">
        <v>0</v>
      </c>
      <c r="L131" s="12">
        <v>802.19084999999995</v>
      </c>
      <c r="M131" s="12">
        <v>0</v>
      </c>
      <c r="N131" s="12">
        <v>0</v>
      </c>
      <c r="O131" s="12">
        <v>0</v>
      </c>
      <c r="P131" s="12">
        <v>227.01249000000001</v>
      </c>
      <c r="Q131" s="12">
        <v>0</v>
      </c>
      <c r="R131" s="12">
        <v>0</v>
      </c>
      <c r="S131" s="12">
        <v>0</v>
      </c>
      <c r="T131" s="12">
        <v>0</v>
      </c>
      <c r="U131" s="12">
        <v>0</v>
      </c>
      <c r="V131" s="12">
        <v>227.01249000000001</v>
      </c>
    </row>
    <row r="132" spans="2:22" x14ac:dyDescent="0.2">
      <c r="B132" s="16">
        <v>4196</v>
      </c>
      <c r="C132" s="16" t="s">
        <v>220</v>
      </c>
      <c r="D132" s="12">
        <v>8763.7572</v>
      </c>
      <c r="E132" s="12">
        <v>0</v>
      </c>
      <c r="F132" s="12">
        <v>6.2144000000000004</v>
      </c>
      <c r="G132" s="12">
        <v>0</v>
      </c>
      <c r="H132" s="12">
        <v>0</v>
      </c>
      <c r="I132" s="12">
        <v>49</v>
      </c>
      <c r="J132" s="12">
        <v>0</v>
      </c>
      <c r="K132" s="12">
        <v>0</v>
      </c>
      <c r="L132" s="12">
        <v>8818.9716000000008</v>
      </c>
      <c r="M132" s="12">
        <v>0</v>
      </c>
      <c r="N132" s="12">
        <v>0</v>
      </c>
      <c r="O132" s="12">
        <v>0</v>
      </c>
      <c r="P132" s="12">
        <v>1028.5545999999999</v>
      </c>
      <c r="Q132" s="12">
        <v>0</v>
      </c>
      <c r="R132" s="12">
        <v>0</v>
      </c>
      <c r="S132" s="12">
        <v>0</v>
      </c>
      <c r="T132" s="12">
        <v>0</v>
      </c>
      <c r="U132" s="12">
        <v>0</v>
      </c>
      <c r="V132" s="12">
        <v>1028.5545999999999</v>
      </c>
    </row>
    <row r="133" spans="2:22" x14ac:dyDescent="0.2">
      <c r="B133" s="16">
        <v>4197</v>
      </c>
      <c r="C133" s="16" t="s">
        <v>221</v>
      </c>
      <c r="D133" s="12">
        <v>983.77556000000004</v>
      </c>
      <c r="E133" s="12">
        <v>0</v>
      </c>
      <c r="F133" s="12">
        <v>7.7096200000000001</v>
      </c>
      <c r="G133" s="12">
        <v>0</v>
      </c>
      <c r="H133" s="12">
        <v>0</v>
      </c>
      <c r="I133" s="12">
        <v>0</v>
      </c>
      <c r="J133" s="12">
        <v>0</v>
      </c>
      <c r="K133" s="12">
        <v>0</v>
      </c>
      <c r="L133" s="12">
        <v>991.48518000000001</v>
      </c>
      <c r="M133" s="12">
        <v>1549.4259999999999</v>
      </c>
      <c r="N133" s="12">
        <v>0</v>
      </c>
      <c r="O133" s="12">
        <v>0</v>
      </c>
      <c r="P133" s="12">
        <v>150.24735000000001</v>
      </c>
      <c r="Q133" s="12">
        <v>0</v>
      </c>
      <c r="R133" s="12">
        <v>0</v>
      </c>
      <c r="S133" s="12">
        <v>0</v>
      </c>
      <c r="T133" s="12">
        <v>0</v>
      </c>
      <c r="U133" s="12">
        <v>0</v>
      </c>
      <c r="V133" s="12">
        <v>1699.67335</v>
      </c>
    </row>
    <row r="134" spans="2:22" x14ac:dyDescent="0.2">
      <c r="B134" s="16">
        <v>4198</v>
      </c>
      <c r="C134" s="16" t="s">
        <v>222</v>
      </c>
      <c r="D134" s="12">
        <v>54.649799999999999</v>
      </c>
      <c r="E134" s="12">
        <v>0</v>
      </c>
      <c r="F134" s="12">
        <v>176.20841999999999</v>
      </c>
      <c r="G134" s="12">
        <v>0</v>
      </c>
      <c r="H134" s="12">
        <v>0</v>
      </c>
      <c r="I134" s="12">
        <v>178.23061999999999</v>
      </c>
      <c r="J134" s="12">
        <v>0</v>
      </c>
      <c r="K134" s="12">
        <v>0</v>
      </c>
      <c r="L134" s="12">
        <v>409.08884</v>
      </c>
      <c r="M134" s="12">
        <v>0</v>
      </c>
      <c r="N134" s="12">
        <v>0</v>
      </c>
      <c r="O134" s="12">
        <v>0</v>
      </c>
      <c r="P134" s="12">
        <v>1.1491</v>
      </c>
      <c r="Q134" s="12">
        <v>0</v>
      </c>
      <c r="R134" s="12">
        <v>0</v>
      </c>
      <c r="S134" s="12">
        <v>0</v>
      </c>
      <c r="T134" s="12">
        <v>0</v>
      </c>
      <c r="U134" s="12">
        <v>0</v>
      </c>
      <c r="V134" s="12">
        <v>1.1491</v>
      </c>
    </row>
    <row r="135" spans="2:22" x14ac:dyDescent="0.2">
      <c r="B135" s="16">
        <v>4199</v>
      </c>
      <c r="C135" s="16" t="s">
        <v>223</v>
      </c>
      <c r="D135" s="12">
        <v>230.52395000000001</v>
      </c>
      <c r="E135" s="12">
        <v>0</v>
      </c>
      <c r="F135" s="12">
        <v>2.9619499999999999</v>
      </c>
      <c r="G135" s="12">
        <v>0</v>
      </c>
      <c r="H135" s="12">
        <v>0</v>
      </c>
      <c r="I135" s="12">
        <v>4</v>
      </c>
      <c r="J135" s="12">
        <v>0</v>
      </c>
      <c r="K135" s="12">
        <v>0</v>
      </c>
      <c r="L135" s="12">
        <v>237.48589999999999</v>
      </c>
      <c r="M135" s="12">
        <v>0</v>
      </c>
      <c r="N135" s="12">
        <v>0</v>
      </c>
      <c r="O135" s="12">
        <v>0</v>
      </c>
      <c r="P135" s="12">
        <v>194.77555000000001</v>
      </c>
      <c r="Q135" s="12">
        <v>0</v>
      </c>
      <c r="R135" s="12">
        <v>0</v>
      </c>
      <c r="S135" s="12">
        <v>0</v>
      </c>
      <c r="T135" s="12">
        <v>0</v>
      </c>
      <c r="U135" s="12">
        <v>0</v>
      </c>
      <c r="V135" s="12">
        <v>194.77555000000001</v>
      </c>
    </row>
    <row r="136" spans="2:22" x14ac:dyDescent="0.2">
      <c r="B136" s="16">
        <v>4200</v>
      </c>
      <c r="C136" s="16" t="s">
        <v>224</v>
      </c>
      <c r="D136" s="12">
        <v>1021.20848</v>
      </c>
      <c r="E136" s="12">
        <v>0</v>
      </c>
      <c r="F136" s="12">
        <v>0</v>
      </c>
      <c r="G136" s="12">
        <v>0</v>
      </c>
      <c r="H136" s="12">
        <v>0</v>
      </c>
      <c r="I136" s="12">
        <v>421.38060000000002</v>
      </c>
      <c r="J136" s="12">
        <v>0</v>
      </c>
      <c r="K136" s="12">
        <v>0</v>
      </c>
      <c r="L136" s="12">
        <v>1442.58908</v>
      </c>
      <c r="M136" s="12">
        <v>0</v>
      </c>
      <c r="N136" s="12">
        <v>0</v>
      </c>
      <c r="O136" s="12">
        <v>0</v>
      </c>
      <c r="P136" s="12">
        <v>146.72575000000001</v>
      </c>
      <c r="Q136" s="12">
        <v>0</v>
      </c>
      <c r="R136" s="12">
        <v>0</v>
      </c>
      <c r="S136" s="12">
        <v>0</v>
      </c>
      <c r="T136" s="12">
        <v>0</v>
      </c>
      <c r="U136" s="12">
        <v>0</v>
      </c>
      <c r="V136" s="12">
        <v>146.72575000000001</v>
      </c>
    </row>
    <row r="137" spans="2:22" x14ac:dyDescent="0.2">
      <c r="B137" s="16">
        <v>4201</v>
      </c>
      <c r="C137" s="16" t="s">
        <v>225</v>
      </c>
      <c r="D137" s="12">
        <v>9366.7950899999996</v>
      </c>
      <c r="E137" s="12">
        <v>0</v>
      </c>
      <c r="F137" s="12">
        <v>190.00970000000001</v>
      </c>
      <c r="G137" s="12">
        <v>0</v>
      </c>
      <c r="H137" s="12">
        <v>0</v>
      </c>
      <c r="I137" s="12">
        <v>19.167950000000001</v>
      </c>
      <c r="J137" s="12">
        <v>0</v>
      </c>
      <c r="K137" s="12">
        <v>0</v>
      </c>
      <c r="L137" s="12">
        <v>9575.9727399999992</v>
      </c>
      <c r="M137" s="12">
        <v>33.200000000000003</v>
      </c>
      <c r="N137" s="12">
        <v>0</v>
      </c>
      <c r="O137" s="12">
        <v>0</v>
      </c>
      <c r="P137" s="12">
        <v>82.468000000000004</v>
      </c>
      <c r="Q137" s="12">
        <v>0</v>
      </c>
      <c r="R137" s="12">
        <v>0</v>
      </c>
      <c r="S137" s="12">
        <v>0</v>
      </c>
      <c r="T137" s="12">
        <v>0</v>
      </c>
      <c r="U137" s="12">
        <v>0</v>
      </c>
      <c r="V137" s="12">
        <v>115.66800000000001</v>
      </c>
    </row>
    <row r="138" spans="2:22" x14ac:dyDescent="0.2">
      <c r="B138" s="16">
        <v>4202</v>
      </c>
      <c r="C138" s="16" t="s">
        <v>226</v>
      </c>
      <c r="D138" s="12">
        <v>3659.6853900000001</v>
      </c>
      <c r="E138" s="12">
        <v>0</v>
      </c>
      <c r="F138" s="12">
        <v>0</v>
      </c>
      <c r="G138" s="12">
        <v>0</v>
      </c>
      <c r="H138" s="12">
        <v>0</v>
      </c>
      <c r="I138" s="12">
        <v>23</v>
      </c>
      <c r="J138" s="12">
        <v>0</v>
      </c>
      <c r="K138" s="12">
        <v>0</v>
      </c>
      <c r="L138" s="12">
        <v>3682.6853900000001</v>
      </c>
      <c r="M138" s="12">
        <v>0</v>
      </c>
      <c r="N138" s="12">
        <v>0</v>
      </c>
      <c r="O138" s="12">
        <v>0</v>
      </c>
      <c r="P138" s="12">
        <v>240.77250000000001</v>
      </c>
      <c r="Q138" s="12">
        <v>0</v>
      </c>
      <c r="R138" s="12">
        <v>0</v>
      </c>
      <c r="S138" s="12">
        <v>0</v>
      </c>
      <c r="T138" s="12">
        <v>0</v>
      </c>
      <c r="U138" s="12">
        <v>0</v>
      </c>
      <c r="V138" s="12">
        <v>240.77250000000001</v>
      </c>
    </row>
    <row r="139" spans="2:22" x14ac:dyDescent="0.2">
      <c r="B139" s="16">
        <v>4203</v>
      </c>
      <c r="C139" s="16" t="s">
        <v>227</v>
      </c>
      <c r="D139" s="12">
        <v>9197.1825100000005</v>
      </c>
      <c r="E139" s="12">
        <v>0</v>
      </c>
      <c r="F139" s="12">
        <v>679.29184999999995</v>
      </c>
      <c r="G139" s="12">
        <v>0</v>
      </c>
      <c r="H139" s="12">
        <v>0</v>
      </c>
      <c r="I139" s="12">
        <v>748.25355000000002</v>
      </c>
      <c r="J139" s="12">
        <v>0</v>
      </c>
      <c r="K139" s="12">
        <v>0</v>
      </c>
      <c r="L139" s="12">
        <v>10624.72791</v>
      </c>
      <c r="M139" s="12">
        <v>250.30095</v>
      </c>
      <c r="N139" s="12">
        <v>0</v>
      </c>
      <c r="O139" s="12">
        <v>0</v>
      </c>
      <c r="P139" s="12">
        <v>2179.4703500000001</v>
      </c>
      <c r="Q139" s="12">
        <v>0</v>
      </c>
      <c r="R139" s="12">
        <v>0</v>
      </c>
      <c r="S139" s="12">
        <v>0</v>
      </c>
      <c r="T139" s="12">
        <v>0</v>
      </c>
      <c r="U139" s="12">
        <v>0</v>
      </c>
      <c r="V139" s="12">
        <v>2429.7712999999999</v>
      </c>
    </row>
    <row r="140" spans="2:22" x14ac:dyDescent="0.2">
      <c r="B140" s="16">
        <v>4204</v>
      </c>
      <c r="C140" s="16" t="s">
        <v>228</v>
      </c>
      <c r="D140" s="12">
        <v>978.69354999999996</v>
      </c>
      <c r="E140" s="12">
        <v>0</v>
      </c>
      <c r="F140" s="12">
        <v>136.16399999999999</v>
      </c>
      <c r="G140" s="12">
        <v>0</v>
      </c>
      <c r="H140" s="12">
        <v>0</v>
      </c>
      <c r="I140" s="12">
        <v>56.489800000000002</v>
      </c>
      <c r="J140" s="12">
        <v>0</v>
      </c>
      <c r="K140" s="12">
        <v>0</v>
      </c>
      <c r="L140" s="12">
        <v>1171.34735</v>
      </c>
      <c r="M140" s="12">
        <v>0</v>
      </c>
      <c r="N140" s="12">
        <v>0</v>
      </c>
      <c r="O140" s="12">
        <v>0</v>
      </c>
      <c r="P140" s="12">
        <v>99.951049999999995</v>
      </c>
      <c r="Q140" s="12">
        <v>0</v>
      </c>
      <c r="R140" s="12">
        <v>0</v>
      </c>
      <c r="S140" s="12">
        <v>0</v>
      </c>
      <c r="T140" s="12">
        <v>0</v>
      </c>
      <c r="U140" s="12">
        <v>0</v>
      </c>
      <c r="V140" s="12">
        <v>99.951049999999995</v>
      </c>
    </row>
    <row r="141" spans="2:22" x14ac:dyDescent="0.2">
      <c r="B141" s="16">
        <v>4205</v>
      </c>
      <c r="C141" s="16" t="s">
        <v>229</v>
      </c>
      <c r="D141" s="12">
        <v>1650.6548600000001</v>
      </c>
      <c r="E141" s="12">
        <v>0</v>
      </c>
      <c r="F141" s="12">
        <v>0</v>
      </c>
      <c r="G141" s="12">
        <v>0</v>
      </c>
      <c r="H141" s="12">
        <v>0</v>
      </c>
      <c r="I141" s="12">
        <v>140.08893</v>
      </c>
      <c r="J141" s="12">
        <v>0</v>
      </c>
      <c r="K141" s="12">
        <v>0</v>
      </c>
      <c r="L141" s="12">
        <v>1790.74379</v>
      </c>
      <c r="M141" s="12">
        <v>420.70994999999999</v>
      </c>
      <c r="N141" s="12">
        <v>0</v>
      </c>
      <c r="O141" s="12">
        <v>0</v>
      </c>
      <c r="P141" s="12">
        <v>796.40440000000001</v>
      </c>
      <c r="Q141" s="12">
        <v>0</v>
      </c>
      <c r="R141" s="12">
        <v>0</v>
      </c>
      <c r="S141" s="12">
        <v>0</v>
      </c>
      <c r="T141" s="12">
        <v>0</v>
      </c>
      <c r="U141" s="12">
        <v>0</v>
      </c>
      <c r="V141" s="12">
        <v>1217.1143500000001</v>
      </c>
    </row>
    <row r="142" spans="2:22" x14ac:dyDescent="0.2">
      <c r="B142" s="16">
        <v>4206</v>
      </c>
      <c r="C142" s="16" t="s">
        <v>230</v>
      </c>
      <c r="D142" s="12">
        <v>2016.9347399999999</v>
      </c>
      <c r="E142" s="12">
        <v>0</v>
      </c>
      <c r="F142" s="12">
        <v>186.27247</v>
      </c>
      <c r="G142" s="12">
        <v>0</v>
      </c>
      <c r="H142" s="12">
        <v>0</v>
      </c>
      <c r="I142" s="12">
        <v>0</v>
      </c>
      <c r="J142" s="12">
        <v>0</v>
      </c>
      <c r="K142" s="12">
        <v>0</v>
      </c>
      <c r="L142" s="12">
        <v>2203.20721</v>
      </c>
      <c r="M142" s="12">
        <v>0</v>
      </c>
      <c r="N142" s="12">
        <v>0</v>
      </c>
      <c r="O142" s="12">
        <v>0</v>
      </c>
      <c r="P142" s="12">
        <v>618.41444999999999</v>
      </c>
      <c r="Q142" s="12">
        <v>10</v>
      </c>
      <c r="R142" s="12">
        <v>0</v>
      </c>
      <c r="S142" s="12">
        <v>0</v>
      </c>
      <c r="T142" s="12">
        <v>0</v>
      </c>
      <c r="U142" s="12">
        <v>0</v>
      </c>
      <c r="V142" s="12">
        <v>628.41444999999999</v>
      </c>
    </row>
    <row r="143" spans="2:22" x14ac:dyDescent="0.2">
      <c r="B143" s="16">
        <v>4207</v>
      </c>
      <c r="C143" s="16" t="s">
        <v>231</v>
      </c>
      <c r="D143" s="12">
        <v>3284.9871499999999</v>
      </c>
      <c r="E143" s="12">
        <v>0</v>
      </c>
      <c r="F143" s="12">
        <v>0</v>
      </c>
      <c r="G143" s="12">
        <v>0</v>
      </c>
      <c r="H143" s="12">
        <v>0</v>
      </c>
      <c r="I143" s="12">
        <v>46.280799999999999</v>
      </c>
      <c r="J143" s="12">
        <v>0</v>
      </c>
      <c r="K143" s="12">
        <v>0</v>
      </c>
      <c r="L143" s="12">
        <v>3331.2679499999999</v>
      </c>
      <c r="M143" s="12">
        <v>0</v>
      </c>
      <c r="N143" s="12">
        <v>0</v>
      </c>
      <c r="O143" s="12">
        <v>0</v>
      </c>
      <c r="P143" s="12">
        <v>855.25509999999997</v>
      </c>
      <c r="Q143" s="12">
        <v>0</v>
      </c>
      <c r="R143" s="12">
        <v>0</v>
      </c>
      <c r="S143" s="12">
        <v>0</v>
      </c>
      <c r="T143" s="12">
        <v>0</v>
      </c>
      <c r="U143" s="12">
        <v>0</v>
      </c>
      <c r="V143" s="12">
        <v>855.25509999999997</v>
      </c>
    </row>
    <row r="144" spans="2:22" x14ac:dyDescent="0.2">
      <c r="B144" s="16">
        <v>4208</v>
      </c>
      <c r="C144" s="16" t="s">
        <v>232</v>
      </c>
      <c r="D144" s="12">
        <v>3416.5473900000002</v>
      </c>
      <c r="E144" s="12">
        <v>0</v>
      </c>
      <c r="F144" s="12">
        <v>0</v>
      </c>
      <c r="G144" s="12">
        <v>0</v>
      </c>
      <c r="H144" s="12">
        <v>0</v>
      </c>
      <c r="I144" s="12">
        <v>354.79790000000003</v>
      </c>
      <c r="J144" s="12">
        <v>0</v>
      </c>
      <c r="K144" s="12">
        <v>0</v>
      </c>
      <c r="L144" s="12">
        <v>3771.3452900000002</v>
      </c>
      <c r="M144" s="12">
        <v>0</v>
      </c>
      <c r="N144" s="12">
        <v>0</v>
      </c>
      <c r="O144" s="12">
        <v>0</v>
      </c>
      <c r="P144" s="12">
        <v>1219.5233499999999</v>
      </c>
      <c r="Q144" s="12">
        <v>0</v>
      </c>
      <c r="R144" s="12">
        <v>0</v>
      </c>
      <c r="S144" s="12">
        <v>0</v>
      </c>
      <c r="T144" s="12">
        <v>0</v>
      </c>
      <c r="U144" s="12">
        <v>0</v>
      </c>
      <c r="V144" s="12">
        <v>1219.5233499999999</v>
      </c>
    </row>
    <row r="145" spans="2:22" x14ac:dyDescent="0.2">
      <c r="B145" s="16">
        <v>4209</v>
      </c>
      <c r="C145" s="16" t="s">
        <v>233</v>
      </c>
      <c r="D145" s="12">
        <v>6118.62979</v>
      </c>
      <c r="E145" s="12">
        <v>0</v>
      </c>
      <c r="F145" s="12">
        <v>1.02308</v>
      </c>
      <c r="G145" s="12">
        <v>0</v>
      </c>
      <c r="H145" s="12">
        <v>0</v>
      </c>
      <c r="I145" s="12">
        <v>1334.6860799999999</v>
      </c>
      <c r="J145" s="12">
        <v>0</v>
      </c>
      <c r="K145" s="12">
        <v>0</v>
      </c>
      <c r="L145" s="12">
        <v>7454.3389500000003</v>
      </c>
      <c r="M145" s="12">
        <v>107.1</v>
      </c>
      <c r="N145" s="12">
        <v>0</v>
      </c>
      <c r="O145" s="12">
        <v>0</v>
      </c>
      <c r="P145" s="12">
        <v>720.22019</v>
      </c>
      <c r="Q145" s="12">
        <v>0</v>
      </c>
      <c r="R145" s="12">
        <v>0</v>
      </c>
      <c r="S145" s="12">
        <v>0</v>
      </c>
      <c r="T145" s="12">
        <v>0</v>
      </c>
      <c r="U145" s="12">
        <v>0</v>
      </c>
      <c r="V145" s="12">
        <v>827.32019000000003</v>
      </c>
    </row>
    <row r="146" spans="2:22" x14ac:dyDescent="0.2">
      <c r="B146" s="16">
        <v>4210</v>
      </c>
      <c r="C146" s="16" t="s">
        <v>234</v>
      </c>
      <c r="D146" s="12">
        <v>2119.97955</v>
      </c>
      <c r="E146" s="12">
        <v>0</v>
      </c>
      <c r="F146" s="12">
        <v>24.8278</v>
      </c>
      <c r="G146" s="12">
        <v>0</v>
      </c>
      <c r="H146" s="12">
        <v>0</v>
      </c>
      <c r="I146" s="12">
        <v>3</v>
      </c>
      <c r="J146" s="12">
        <v>0</v>
      </c>
      <c r="K146" s="12">
        <v>0</v>
      </c>
      <c r="L146" s="12">
        <v>2147.80735</v>
      </c>
      <c r="M146" s="12">
        <v>155.75524999999999</v>
      </c>
      <c r="N146" s="12">
        <v>0</v>
      </c>
      <c r="O146" s="12">
        <v>0</v>
      </c>
      <c r="P146" s="12">
        <v>-21.230149999999998</v>
      </c>
      <c r="Q146" s="12">
        <v>0</v>
      </c>
      <c r="R146" s="12">
        <v>0</v>
      </c>
      <c r="S146" s="12">
        <v>0</v>
      </c>
      <c r="T146" s="12">
        <v>0</v>
      </c>
      <c r="U146" s="12">
        <v>0</v>
      </c>
      <c r="V146" s="12">
        <v>134.52510000000001</v>
      </c>
    </row>
    <row r="147" spans="2:22" x14ac:dyDescent="0.2">
      <c r="B147" s="21">
        <v>4249</v>
      </c>
      <c r="C147" s="21" t="s">
        <v>235</v>
      </c>
      <c r="D147" s="22">
        <v>30501.523140000001</v>
      </c>
      <c r="E147" s="22">
        <v>0</v>
      </c>
      <c r="F147" s="22">
        <v>804.48896000000002</v>
      </c>
      <c r="G147" s="22">
        <v>10</v>
      </c>
      <c r="H147" s="22">
        <v>0</v>
      </c>
      <c r="I147" s="22">
        <v>12657.526620000001</v>
      </c>
      <c r="J147" s="22">
        <v>0</v>
      </c>
      <c r="K147" s="22">
        <v>0</v>
      </c>
      <c r="L147" s="22">
        <v>43973.538719999997</v>
      </c>
      <c r="M147" s="22">
        <v>667.93200000000002</v>
      </c>
      <c r="N147" s="22">
        <v>0</v>
      </c>
      <c r="O147" s="22">
        <v>0</v>
      </c>
      <c r="P147" s="22">
        <v>8881.1163300000007</v>
      </c>
      <c r="Q147" s="22">
        <v>5</v>
      </c>
      <c r="R147" s="22">
        <v>0</v>
      </c>
      <c r="S147" s="22">
        <v>0</v>
      </c>
      <c r="T147" s="22">
        <v>0</v>
      </c>
      <c r="U147" s="22">
        <v>0</v>
      </c>
      <c r="V147" s="22">
        <v>9554.0483299999996</v>
      </c>
    </row>
    <row r="148" spans="2:22" x14ac:dyDescent="0.2">
      <c r="B148" s="16">
        <v>4221</v>
      </c>
      <c r="C148" s="16" t="s">
        <v>236</v>
      </c>
      <c r="D148" s="12">
        <v>7.1581999999999999</v>
      </c>
      <c r="E148" s="12">
        <v>0</v>
      </c>
      <c r="F148" s="12">
        <v>0</v>
      </c>
      <c r="G148" s="12">
        <v>0</v>
      </c>
      <c r="H148" s="12">
        <v>0</v>
      </c>
      <c r="I148" s="12">
        <v>124</v>
      </c>
      <c r="J148" s="12">
        <v>0</v>
      </c>
      <c r="K148" s="12">
        <v>0</v>
      </c>
      <c r="L148" s="12">
        <v>131.15819999999999</v>
      </c>
      <c r="M148" s="12">
        <v>0</v>
      </c>
      <c r="N148" s="12">
        <v>0</v>
      </c>
      <c r="O148" s="12">
        <v>0</v>
      </c>
      <c r="P148" s="12">
        <v>222.01724999999999</v>
      </c>
      <c r="Q148" s="12">
        <v>5</v>
      </c>
      <c r="R148" s="12">
        <v>0</v>
      </c>
      <c r="S148" s="12">
        <v>0</v>
      </c>
      <c r="T148" s="12">
        <v>0</v>
      </c>
      <c r="U148" s="12">
        <v>0</v>
      </c>
      <c r="V148" s="12">
        <v>227.01724999999999</v>
      </c>
    </row>
    <row r="149" spans="2:22" x14ac:dyDescent="0.2">
      <c r="B149" s="16">
        <v>4222</v>
      </c>
      <c r="C149" s="16" t="s">
        <v>237</v>
      </c>
      <c r="D149" s="12">
        <v>283.68705</v>
      </c>
      <c r="E149" s="12">
        <v>0</v>
      </c>
      <c r="F149" s="12">
        <v>21.706340000000001</v>
      </c>
      <c r="G149" s="12">
        <v>10</v>
      </c>
      <c r="H149" s="12">
        <v>0</v>
      </c>
      <c r="I149" s="12">
        <v>306.60700000000003</v>
      </c>
      <c r="J149" s="12">
        <v>0</v>
      </c>
      <c r="K149" s="12">
        <v>0</v>
      </c>
      <c r="L149" s="12">
        <v>622.00039000000004</v>
      </c>
      <c r="M149" s="12">
        <v>12.6</v>
      </c>
      <c r="N149" s="12">
        <v>0</v>
      </c>
      <c r="O149" s="12">
        <v>0</v>
      </c>
      <c r="P149" s="12">
        <v>646.82230000000004</v>
      </c>
      <c r="Q149" s="12">
        <v>0</v>
      </c>
      <c r="R149" s="12">
        <v>0</v>
      </c>
      <c r="S149" s="12">
        <v>0</v>
      </c>
      <c r="T149" s="12">
        <v>0</v>
      </c>
      <c r="U149" s="12">
        <v>0</v>
      </c>
      <c r="V149" s="12">
        <v>659.42229999999995</v>
      </c>
    </row>
    <row r="150" spans="2:22" x14ac:dyDescent="0.2">
      <c r="B150" s="16">
        <v>4223</v>
      </c>
      <c r="C150" s="16" t="s">
        <v>238</v>
      </c>
      <c r="D150" s="12">
        <v>838.12689999999998</v>
      </c>
      <c r="E150" s="12">
        <v>0</v>
      </c>
      <c r="F150" s="12">
        <v>6.5136500000000002</v>
      </c>
      <c r="G150" s="12">
        <v>0</v>
      </c>
      <c r="H150" s="12">
        <v>0</v>
      </c>
      <c r="I150" s="12">
        <v>19.859749999999998</v>
      </c>
      <c r="J150" s="12">
        <v>0</v>
      </c>
      <c r="K150" s="12">
        <v>0</v>
      </c>
      <c r="L150" s="12">
        <v>864.50030000000004</v>
      </c>
      <c r="M150" s="12">
        <v>0</v>
      </c>
      <c r="N150" s="12">
        <v>0</v>
      </c>
      <c r="O150" s="12">
        <v>0</v>
      </c>
      <c r="P150" s="12">
        <v>562.05129999999997</v>
      </c>
      <c r="Q150" s="12">
        <v>0</v>
      </c>
      <c r="R150" s="12">
        <v>0</v>
      </c>
      <c r="S150" s="12">
        <v>0</v>
      </c>
      <c r="T150" s="12">
        <v>0</v>
      </c>
      <c r="U150" s="12">
        <v>0</v>
      </c>
      <c r="V150" s="12">
        <v>562.05129999999997</v>
      </c>
    </row>
    <row r="151" spans="2:22" x14ac:dyDescent="0.2">
      <c r="B151" s="16">
        <v>4224</v>
      </c>
      <c r="C151" s="16" t="s">
        <v>239</v>
      </c>
      <c r="D151" s="12">
        <v>442.37094999999999</v>
      </c>
      <c r="E151" s="12">
        <v>0</v>
      </c>
      <c r="F151" s="12">
        <v>137.233</v>
      </c>
      <c r="G151" s="12">
        <v>0</v>
      </c>
      <c r="H151" s="12">
        <v>0</v>
      </c>
      <c r="I151" s="12">
        <v>99.055449999999993</v>
      </c>
      <c r="J151" s="12">
        <v>0</v>
      </c>
      <c r="K151" s="12">
        <v>0</v>
      </c>
      <c r="L151" s="12">
        <v>678.65940000000001</v>
      </c>
      <c r="M151" s="12">
        <v>2.8319999999999999</v>
      </c>
      <c r="N151" s="12">
        <v>0</v>
      </c>
      <c r="O151" s="12">
        <v>0</v>
      </c>
      <c r="P151" s="12">
        <v>172.68940000000001</v>
      </c>
      <c r="Q151" s="12">
        <v>0</v>
      </c>
      <c r="R151" s="12">
        <v>0</v>
      </c>
      <c r="S151" s="12">
        <v>0</v>
      </c>
      <c r="T151" s="12">
        <v>0</v>
      </c>
      <c r="U151" s="12">
        <v>0</v>
      </c>
      <c r="V151" s="12">
        <v>175.5214</v>
      </c>
    </row>
    <row r="152" spans="2:22" x14ac:dyDescent="0.2">
      <c r="B152" s="16">
        <v>4226</v>
      </c>
      <c r="C152" s="16" t="s">
        <v>240</v>
      </c>
      <c r="D152" s="12">
        <v>693.76900000000001</v>
      </c>
      <c r="E152" s="12">
        <v>0</v>
      </c>
      <c r="F152" s="12">
        <v>16.7865</v>
      </c>
      <c r="G152" s="12">
        <v>0</v>
      </c>
      <c r="H152" s="12">
        <v>0</v>
      </c>
      <c r="I152" s="12">
        <v>2.4868999999999999</v>
      </c>
      <c r="J152" s="12">
        <v>0</v>
      </c>
      <c r="K152" s="12">
        <v>0</v>
      </c>
      <c r="L152" s="12">
        <v>713.04240000000004</v>
      </c>
      <c r="M152" s="12">
        <v>0</v>
      </c>
      <c r="N152" s="12">
        <v>0</v>
      </c>
      <c r="O152" s="12">
        <v>0</v>
      </c>
      <c r="P152" s="12">
        <v>-0.48320000000000002</v>
      </c>
      <c r="Q152" s="12">
        <v>0</v>
      </c>
      <c r="R152" s="12">
        <v>0</v>
      </c>
      <c r="S152" s="12">
        <v>0</v>
      </c>
      <c r="T152" s="12">
        <v>0</v>
      </c>
      <c r="U152" s="12">
        <v>0</v>
      </c>
      <c r="V152" s="12">
        <v>-0.48320000000000002</v>
      </c>
    </row>
    <row r="153" spans="2:22" x14ac:dyDescent="0.2">
      <c r="B153" s="16">
        <v>4227</v>
      </c>
      <c r="C153" s="16" t="s">
        <v>241</v>
      </c>
      <c r="D153" s="12">
        <v>1200.20946</v>
      </c>
      <c r="E153" s="12">
        <v>0</v>
      </c>
      <c r="F153" s="12">
        <v>0</v>
      </c>
      <c r="G153" s="12">
        <v>0</v>
      </c>
      <c r="H153" s="12">
        <v>0</v>
      </c>
      <c r="I153" s="12">
        <v>0</v>
      </c>
      <c r="J153" s="12">
        <v>0</v>
      </c>
      <c r="K153" s="12">
        <v>0</v>
      </c>
      <c r="L153" s="12">
        <v>1200.20946</v>
      </c>
      <c r="M153" s="12">
        <v>0</v>
      </c>
      <c r="N153" s="12">
        <v>0</v>
      </c>
      <c r="O153" s="12">
        <v>0</v>
      </c>
      <c r="P153" s="12">
        <v>139.68854999999999</v>
      </c>
      <c r="Q153" s="12">
        <v>0</v>
      </c>
      <c r="R153" s="12">
        <v>0</v>
      </c>
      <c r="S153" s="12">
        <v>0</v>
      </c>
      <c r="T153" s="12">
        <v>0</v>
      </c>
      <c r="U153" s="12">
        <v>0</v>
      </c>
      <c r="V153" s="12">
        <v>139.68854999999999</v>
      </c>
    </row>
    <row r="154" spans="2:22" x14ac:dyDescent="0.2">
      <c r="B154" s="16">
        <v>4228</v>
      </c>
      <c r="C154" s="16" t="s">
        <v>242</v>
      </c>
      <c r="D154" s="12">
        <v>1275.93145</v>
      </c>
      <c r="E154" s="12">
        <v>0</v>
      </c>
      <c r="F154" s="12">
        <v>47.162149999999997</v>
      </c>
      <c r="G154" s="12">
        <v>0</v>
      </c>
      <c r="H154" s="12">
        <v>0</v>
      </c>
      <c r="I154" s="12">
        <v>0.71499999999999997</v>
      </c>
      <c r="J154" s="12">
        <v>0</v>
      </c>
      <c r="K154" s="12">
        <v>0</v>
      </c>
      <c r="L154" s="12">
        <v>1323.8086000000001</v>
      </c>
      <c r="M154" s="12">
        <v>0</v>
      </c>
      <c r="N154" s="12">
        <v>0</v>
      </c>
      <c r="O154" s="12">
        <v>0</v>
      </c>
      <c r="P154" s="12">
        <v>293.70940000000002</v>
      </c>
      <c r="Q154" s="12">
        <v>0</v>
      </c>
      <c r="R154" s="12">
        <v>0</v>
      </c>
      <c r="S154" s="12">
        <v>0</v>
      </c>
      <c r="T154" s="12">
        <v>0</v>
      </c>
      <c r="U154" s="12">
        <v>0</v>
      </c>
      <c r="V154" s="12">
        <v>293.70940000000002</v>
      </c>
    </row>
    <row r="155" spans="2:22" x14ac:dyDescent="0.2">
      <c r="B155" s="16">
        <v>4229</v>
      </c>
      <c r="C155" s="16" t="s">
        <v>243</v>
      </c>
      <c r="D155" s="12">
        <v>569.01504999999997</v>
      </c>
      <c r="E155" s="12">
        <v>0</v>
      </c>
      <c r="F155" s="12">
        <v>59.520800000000001</v>
      </c>
      <c r="G155" s="12">
        <v>0</v>
      </c>
      <c r="H155" s="12">
        <v>0</v>
      </c>
      <c r="I155" s="12">
        <v>131.50565</v>
      </c>
      <c r="J155" s="12">
        <v>0</v>
      </c>
      <c r="K155" s="12">
        <v>0</v>
      </c>
      <c r="L155" s="12">
        <v>760.04150000000004</v>
      </c>
      <c r="M155" s="12">
        <v>0</v>
      </c>
      <c r="N155" s="12">
        <v>0</v>
      </c>
      <c r="O155" s="12">
        <v>0</v>
      </c>
      <c r="P155" s="12">
        <v>51.05545</v>
      </c>
      <c r="Q155" s="12">
        <v>0</v>
      </c>
      <c r="R155" s="12">
        <v>0</v>
      </c>
      <c r="S155" s="12">
        <v>0</v>
      </c>
      <c r="T155" s="12">
        <v>0</v>
      </c>
      <c r="U155" s="12">
        <v>0</v>
      </c>
      <c r="V155" s="12">
        <v>51.05545</v>
      </c>
    </row>
    <row r="156" spans="2:22" x14ac:dyDescent="0.2">
      <c r="B156" s="16">
        <v>4230</v>
      </c>
      <c r="C156" s="16" t="s">
        <v>244</v>
      </c>
      <c r="D156" s="12">
        <v>407.78411</v>
      </c>
      <c r="E156" s="12">
        <v>0</v>
      </c>
      <c r="F156" s="12">
        <v>80.704300000000003</v>
      </c>
      <c r="G156" s="12">
        <v>0</v>
      </c>
      <c r="H156" s="12">
        <v>0</v>
      </c>
      <c r="I156" s="12">
        <v>392.72444000000002</v>
      </c>
      <c r="J156" s="12">
        <v>0</v>
      </c>
      <c r="K156" s="12">
        <v>0</v>
      </c>
      <c r="L156" s="12">
        <v>881.21285</v>
      </c>
      <c r="M156" s="12">
        <v>0</v>
      </c>
      <c r="N156" s="12">
        <v>0</v>
      </c>
      <c r="O156" s="12">
        <v>0</v>
      </c>
      <c r="P156" s="12">
        <v>202.30367000000001</v>
      </c>
      <c r="Q156" s="12">
        <v>0</v>
      </c>
      <c r="R156" s="12">
        <v>0</v>
      </c>
      <c r="S156" s="12">
        <v>0</v>
      </c>
      <c r="T156" s="12">
        <v>0</v>
      </c>
      <c r="U156" s="12">
        <v>0</v>
      </c>
      <c r="V156" s="12">
        <v>202.30367000000001</v>
      </c>
    </row>
    <row r="157" spans="2:22" x14ac:dyDescent="0.2">
      <c r="B157" s="16">
        <v>4231</v>
      </c>
      <c r="C157" s="16" t="s">
        <v>245</v>
      </c>
      <c r="D157" s="12">
        <v>659.51788999999997</v>
      </c>
      <c r="E157" s="12">
        <v>0</v>
      </c>
      <c r="F157" s="12">
        <v>6.7457500000000001</v>
      </c>
      <c r="G157" s="12">
        <v>0</v>
      </c>
      <c r="H157" s="12">
        <v>0</v>
      </c>
      <c r="I157" s="12">
        <v>17</v>
      </c>
      <c r="J157" s="12">
        <v>0</v>
      </c>
      <c r="K157" s="12">
        <v>0</v>
      </c>
      <c r="L157" s="12">
        <v>683.26364000000001</v>
      </c>
      <c r="M157" s="12">
        <v>0</v>
      </c>
      <c r="N157" s="12">
        <v>0</v>
      </c>
      <c r="O157" s="12">
        <v>0</v>
      </c>
      <c r="P157" s="12">
        <v>457.13853</v>
      </c>
      <c r="Q157" s="12">
        <v>0</v>
      </c>
      <c r="R157" s="12">
        <v>0</v>
      </c>
      <c r="S157" s="12">
        <v>0</v>
      </c>
      <c r="T157" s="12">
        <v>0</v>
      </c>
      <c r="U157" s="12">
        <v>0</v>
      </c>
      <c r="V157" s="12">
        <v>457.13853</v>
      </c>
    </row>
    <row r="158" spans="2:22" x14ac:dyDescent="0.2">
      <c r="B158" s="16">
        <v>4232</v>
      </c>
      <c r="C158" s="16" t="s">
        <v>246</v>
      </c>
      <c r="D158" s="12">
        <v>83.761300000000006</v>
      </c>
      <c r="E158" s="12">
        <v>0</v>
      </c>
      <c r="F158" s="12">
        <v>23.7622</v>
      </c>
      <c r="G158" s="12">
        <v>0</v>
      </c>
      <c r="H158" s="12">
        <v>0</v>
      </c>
      <c r="I158" s="12">
        <v>66.941800000000001</v>
      </c>
      <c r="J158" s="12">
        <v>0</v>
      </c>
      <c r="K158" s="12">
        <v>0</v>
      </c>
      <c r="L158" s="12">
        <v>174.46530000000001</v>
      </c>
      <c r="M158" s="12">
        <v>0</v>
      </c>
      <c r="N158" s="12">
        <v>0</v>
      </c>
      <c r="O158" s="12">
        <v>0</v>
      </c>
      <c r="P158" s="12">
        <v>2.4697</v>
      </c>
      <c r="Q158" s="12">
        <v>0</v>
      </c>
      <c r="R158" s="12">
        <v>0</v>
      </c>
      <c r="S158" s="12">
        <v>0</v>
      </c>
      <c r="T158" s="12">
        <v>0</v>
      </c>
      <c r="U158" s="12">
        <v>0</v>
      </c>
      <c r="V158" s="12">
        <v>2.4697</v>
      </c>
    </row>
    <row r="159" spans="2:22" x14ac:dyDescent="0.2">
      <c r="B159" s="16">
        <v>4233</v>
      </c>
      <c r="C159" s="16" t="s">
        <v>247</v>
      </c>
      <c r="D159" s="12">
        <v>571.57299999999998</v>
      </c>
      <c r="E159" s="12">
        <v>0</v>
      </c>
      <c r="F159" s="12">
        <v>19.6556</v>
      </c>
      <c r="G159" s="12">
        <v>0</v>
      </c>
      <c r="H159" s="12">
        <v>0</v>
      </c>
      <c r="I159" s="12">
        <v>0</v>
      </c>
      <c r="J159" s="12">
        <v>0</v>
      </c>
      <c r="K159" s="12">
        <v>0</v>
      </c>
      <c r="L159" s="12">
        <v>591.22860000000003</v>
      </c>
      <c r="M159" s="12">
        <v>0</v>
      </c>
      <c r="N159" s="12">
        <v>0</v>
      </c>
      <c r="O159" s="12">
        <v>0</v>
      </c>
      <c r="P159" s="12">
        <v>7.3541499999999997</v>
      </c>
      <c r="Q159" s="12">
        <v>0</v>
      </c>
      <c r="R159" s="12">
        <v>0</v>
      </c>
      <c r="S159" s="12">
        <v>0</v>
      </c>
      <c r="T159" s="12">
        <v>0</v>
      </c>
      <c r="U159" s="12">
        <v>0</v>
      </c>
      <c r="V159" s="12">
        <v>7.3541499999999997</v>
      </c>
    </row>
    <row r="160" spans="2:22" x14ac:dyDescent="0.2">
      <c r="B160" s="16">
        <v>4234</v>
      </c>
      <c r="C160" s="16" t="s">
        <v>248</v>
      </c>
      <c r="D160" s="12">
        <v>6830.4523799999997</v>
      </c>
      <c r="E160" s="12">
        <v>0</v>
      </c>
      <c r="F160" s="12">
        <v>48.108870000000003</v>
      </c>
      <c r="G160" s="12">
        <v>0</v>
      </c>
      <c r="H160" s="12">
        <v>0</v>
      </c>
      <c r="I160" s="12">
        <v>760.31808999999998</v>
      </c>
      <c r="J160" s="12">
        <v>0</v>
      </c>
      <c r="K160" s="12">
        <v>0</v>
      </c>
      <c r="L160" s="12">
        <v>7638.8793400000004</v>
      </c>
      <c r="M160" s="12">
        <v>0</v>
      </c>
      <c r="N160" s="12">
        <v>0</v>
      </c>
      <c r="O160" s="12">
        <v>0</v>
      </c>
      <c r="P160" s="12">
        <v>1133.20101</v>
      </c>
      <c r="Q160" s="12">
        <v>0</v>
      </c>
      <c r="R160" s="12">
        <v>0</v>
      </c>
      <c r="S160" s="12">
        <v>0</v>
      </c>
      <c r="T160" s="12">
        <v>0</v>
      </c>
      <c r="U160" s="12">
        <v>0</v>
      </c>
      <c r="V160" s="12">
        <v>1133.20101</v>
      </c>
    </row>
    <row r="161" spans="2:22" x14ac:dyDescent="0.2">
      <c r="B161" s="16">
        <v>4235</v>
      </c>
      <c r="C161" s="16" t="s">
        <v>249</v>
      </c>
      <c r="D161" s="12">
        <v>1922.2845500000001</v>
      </c>
      <c r="E161" s="12">
        <v>0</v>
      </c>
      <c r="F161" s="12">
        <v>0</v>
      </c>
      <c r="G161" s="12">
        <v>0</v>
      </c>
      <c r="H161" s="12">
        <v>0</v>
      </c>
      <c r="I161" s="12">
        <v>103.28095</v>
      </c>
      <c r="J161" s="12">
        <v>0</v>
      </c>
      <c r="K161" s="12">
        <v>0</v>
      </c>
      <c r="L161" s="12">
        <v>2025.5654999999999</v>
      </c>
      <c r="M161" s="12">
        <v>0</v>
      </c>
      <c r="N161" s="12">
        <v>0</v>
      </c>
      <c r="O161" s="12">
        <v>0</v>
      </c>
      <c r="P161" s="12">
        <v>327.65249999999997</v>
      </c>
      <c r="Q161" s="12">
        <v>0</v>
      </c>
      <c r="R161" s="12">
        <v>0</v>
      </c>
      <c r="S161" s="12">
        <v>0</v>
      </c>
      <c r="T161" s="12">
        <v>0</v>
      </c>
      <c r="U161" s="12">
        <v>0</v>
      </c>
      <c r="V161" s="12">
        <v>327.65249999999997</v>
      </c>
    </row>
    <row r="162" spans="2:22" x14ac:dyDescent="0.2">
      <c r="B162" s="16">
        <v>4236</v>
      </c>
      <c r="C162" s="16" t="s">
        <v>250</v>
      </c>
      <c r="D162" s="12">
        <v>9986.1878799999995</v>
      </c>
      <c r="E162" s="12">
        <v>0</v>
      </c>
      <c r="F162" s="12">
        <v>62.549149999999997</v>
      </c>
      <c r="G162" s="12">
        <v>0</v>
      </c>
      <c r="H162" s="12">
        <v>0</v>
      </c>
      <c r="I162" s="12">
        <v>3226.7702899999999</v>
      </c>
      <c r="J162" s="12">
        <v>0</v>
      </c>
      <c r="K162" s="12">
        <v>0</v>
      </c>
      <c r="L162" s="12">
        <v>13275.507320000001</v>
      </c>
      <c r="M162" s="12">
        <v>652.5</v>
      </c>
      <c r="N162" s="12">
        <v>0</v>
      </c>
      <c r="O162" s="12">
        <v>0</v>
      </c>
      <c r="P162" s="12">
        <v>3521.5617699999998</v>
      </c>
      <c r="Q162" s="12">
        <v>0</v>
      </c>
      <c r="R162" s="12">
        <v>0</v>
      </c>
      <c r="S162" s="12">
        <v>0</v>
      </c>
      <c r="T162" s="12">
        <v>0</v>
      </c>
      <c r="U162" s="12">
        <v>0</v>
      </c>
      <c r="V162" s="12">
        <v>4174.0617700000003</v>
      </c>
    </row>
    <row r="163" spans="2:22" x14ac:dyDescent="0.2">
      <c r="B163" s="16">
        <v>4237</v>
      </c>
      <c r="C163" s="16" t="s">
        <v>251</v>
      </c>
      <c r="D163" s="12">
        <v>137.40138999999999</v>
      </c>
      <c r="E163" s="12">
        <v>0</v>
      </c>
      <c r="F163" s="12">
        <v>60.818899999999999</v>
      </c>
      <c r="G163" s="12">
        <v>0</v>
      </c>
      <c r="H163" s="12">
        <v>0</v>
      </c>
      <c r="I163" s="12">
        <v>50.261299999999999</v>
      </c>
      <c r="J163" s="12">
        <v>0</v>
      </c>
      <c r="K163" s="12">
        <v>0</v>
      </c>
      <c r="L163" s="12">
        <v>248.48159000000001</v>
      </c>
      <c r="M163" s="12">
        <v>0</v>
      </c>
      <c r="N163" s="12">
        <v>0</v>
      </c>
      <c r="O163" s="12">
        <v>0</v>
      </c>
      <c r="P163" s="12">
        <v>27.979150000000001</v>
      </c>
      <c r="Q163" s="12">
        <v>0</v>
      </c>
      <c r="R163" s="12">
        <v>0</v>
      </c>
      <c r="S163" s="12">
        <v>0</v>
      </c>
      <c r="T163" s="12">
        <v>0</v>
      </c>
      <c r="U163" s="12">
        <v>0</v>
      </c>
      <c r="V163" s="12">
        <v>27.979150000000001</v>
      </c>
    </row>
    <row r="164" spans="2:22" x14ac:dyDescent="0.2">
      <c r="B164" s="16">
        <v>4238</v>
      </c>
      <c r="C164" s="16" t="s">
        <v>252</v>
      </c>
      <c r="D164" s="12">
        <v>598.38630000000001</v>
      </c>
      <c r="E164" s="12">
        <v>0</v>
      </c>
      <c r="F164" s="12">
        <v>55.805250000000001</v>
      </c>
      <c r="G164" s="12">
        <v>0</v>
      </c>
      <c r="H164" s="12">
        <v>0</v>
      </c>
      <c r="I164" s="12">
        <v>3</v>
      </c>
      <c r="J164" s="12">
        <v>0</v>
      </c>
      <c r="K164" s="12">
        <v>0</v>
      </c>
      <c r="L164" s="12">
        <v>657.19155000000001</v>
      </c>
      <c r="M164" s="12">
        <v>0</v>
      </c>
      <c r="N164" s="12">
        <v>0</v>
      </c>
      <c r="O164" s="12">
        <v>0</v>
      </c>
      <c r="P164" s="12">
        <v>45.515099999999997</v>
      </c>
      <c r="Q164" s="12">
        <v>0</v>
      </c>
      <c r="R164" s="12">
        <v>0</v>
      </c>
      <c r="S164" s="12">
        <v>0</v>
      </c>
      <c r="T164" s="12">
        <v>0</v>
      </c>
      <c r="U164" s="12">
        <v>0</v>
      </c>
      <c r="V164" s="12">
        <v>45.515099999999997</v>
      </c>
    </row>
    <row r="165" spans="2:22" x14ac:dyDescent="0.2">
      <c r="B165" s="16">
        <v>4239</v>
      </c>
      <c r="C165" s="16" t="s">
        <v>253</v>
      </c>
      <c r="D165" s="12">
        <v>2153.9654</v>
      </c>
      <c r="E165" s="12">
        <v>0</v>
      </c>
      <c r="F165" s="12">
        <v>105.73745</v>
      </c>
      <c r="G165" s="12">
        <v>0</v>
      </c>
      <c r="H165" s="12">
        <v>0</v>
      </c>
      <c r="I165" s="12">
        <v>7350</v>
      </c>
      <c r="J165" s="12">
        <v>0</v>
      </c>
      <c r="K165" s="12">
        <v>0</v>
      </c>
      <c r="L165" s="12">
        <v>9609.7028499999997</v>
      </c>
      <c r="M165" s="12">
        <v>0</v>
      </c>
      <c r="N165" s="12">
        <v>0</v>
      </c>
      <c r="O165" s="12">
        <v>0</v>
      </c>
      <c r="P165" s="12">
        <v>919.90684999999996</v>
      </c>
      <c r="Q165" s="12">
        <v>0</v>
      </c>
      <c r="R165" s="12">
        <v>0</v>
      </c>
      <c r="S165" s="12">
        <v>0</v>
      </c>
      <c r="T165" s="12">
        <v>0</v>
      </c>
      <c r="U165" s="12">
        <v>0</v>
      </c>
      <c r="V165" s="12">
        <v>919.90684999999996</v>
      </c>
    </row>
    <row r="166" spans="2:22" x14ac:dyDescent="0.2">
      <c r="B166" s="16">
        <v>4240</v>
      </c>
      <c r="C166" s="16" t="s">
        <v>254</v>
      </c>
      <c r="D166" s="12">
        <v>1839.9408800000001</v>
      </c>
      <c r="E166" s="12">
        <v>0</v>
      </c>
      <c r="F166" s="12">
        <v>51.679049999999997</v>
      </c>
      <c r="G166" s="12">
        <v>0</v>
      </c>
      <c r="H166" s="12">
        <v>0</v>
      </c>
      <c r="I166" s="12">
        <v>3</v>
      </c>
      <c r="J166" s="12">
        <v>0</v>
      </c>
      <c r="K166" s="12">
        <v>0</v>
      </c>
      <c r="L166" s="12">
        <v>1894.6199300000001</v>
      </c>
      <c r="M166" s="12">
        <v>0</v>
      </c>
      <c r="N166" s="12">
        <v>0</v>
      </c>
      <c r="O166" s="12">
        <v>0</v>
      </c>
      <c r="P166" s="12">
        <v>148.48345</v>
      </c>
      <c r="Q166" s="12">
        <v>0</v>
      </c>
      <c r="R166" s="12">
        <v>0</v>
      </c>
      <c r="S166" s="12">
        <v>0</v>
      </c>
      <c r="T166" s="12">
        <v>0</v>
      </c>
      <c r="U166" s="12">
        <v>0</v>
      </c>
      <c r="V166" s="12">
        <v>148.48345</v>
      </c>
    </row>
    <row r="167" spans="2:22" x14ac:dyDescent="0.2">
      <c r="B167" s="21">
        <v>4269</v>
      </c>
      <c r="C167" s="21" t="s">
        <v>255</v>
      </c>
      <c r="D167" s="22">
        <v>39377.316749999998</v>
      </c>
      <c r="E167" s="22">
        <v>0</v>
      </c>
      <c r="F167" s="22">
        <v>847.73465999999996</v>
      </c>
      <c r="G167" s="22">
        <v>0</v>
      </c>
      <c r="H167" s="22">
        <v>0</v>
      </c>
      <c r="I167" s="22">
        <v>1230.57825</v>
      </c>
      <c r="J167" s="22">
        <v>0</v>
      </c>
      <c r="K167" s="22">
        <v>0</v>
      </c>
      <c r="L167" s="22">
        <v>41455.629659999999</v>
      </c>
      <c r="M167" s="22">
        <v>25.728000000000002</v>
      </c>
      <c r="N167" s="22">
        <v>0</v>
      </c>
      <c r="O167" s="22">
        <v>0</v>
      </c>
      <c r="P167" s="22">
        <v>6416.8037100000001</v>
      </c>
      <c r="Q167" s="22">
        <v>1003.54</v>
      </c>
      <c r="R167" s="22">
        <v>750</v>
      </c>
      <c r="S167" s="22">
        <v>0</v>
      </c>
      <c r="T167" s="22">
        <v>0</v>
      </c>
      <c r="U167" s="22">
        <v>0</v>
      </c>
      <c r="V167" s="22">
        <v>8196.0717100000002</v>
      </c>
    </row>
    <row r="168" spans="2:22" x14ac:dyDescent="0.2">
      <c r="B168" s="16">
        <v>4251</v>
      </c>
      <c r="C168" s="16" t="s">
        <v>256</v>
      </c>
      <c r="D168" s="12">
        <v>558.88369999999998</v>
      </c>
      <c r="E168" s="12">
        <v>0</v>
      </c>
      <c r="F168" s="12">
        <v>33.215310000000002</v>
      </c>
      <c r="G168" s="12">
        <v>0</v>
      </c>
      <c r="H168" s="12">
        <v>0</v>
      </c>
      <c r="I168" s="12">
        <v>0</v>
      </c>
      <c r="J168" s="12">
        <v>0</v>
      </c>
      <c r="K168" s="12">
        <v>0</v>
      </c>
      <c r="L168" s="12">
        <v>592.09901000000002</v>
      </c>
      <c r="M168" s="12">
        <v>24.12</v>
      </c>
      <c r="N168" s="12">
        <v>0</v>
      </c>
      <c r="O168" s="12">
        <v>0</v>
      </c>
      <c r="P168" s="12">
        <v>68.337400000000002</v>
      </c>
      <c r="Q168" s="12">
        <v>0</v>
      </c>
      <c r="R168" s="12">
        <v>0</v>
      </c>
      <c r="S168" s="12">
        <v>0</v>
      </c>
      <c r="T168" s="12">
        <v>0</v>
      </c>
      <c r="U168" s="12">
        <v>0</v>
      </c>
      <c r="V168" s="12">
        <v>92.457400000000007</v>
      </c>
    </row>
    <row r="169" spans="2:22" x14ac:dyDescent="0.2">
      <c r="B169" s="16">
        <v>4252</v>
      </c>
      <c r="C169" s="16" t="s">
        <v>257</v>
      </c>
      <c r="D169" s="12">
        <v>3751.82377</v>
      </c>
      <c r="E169" s="12">
        <v>0</v>
      </c>
      <c r="F169" s="12">
        <v>85.669749999999993</v>
      </c>
      <c r="G169" s="12">
        <v>0</v>
      </c>
      <c r="H169" s="12">
        <v>0</v>
      </c>
      <c r="I169" s="12">
        <v>0</v>
      </c>
      <c r="J169" s="12">
        <v>0</v>
      </c>
      <c r="K169" s="12">
        <v>0</v>
      </c>
      <c r="L169" s="12">
        <v>3837.49352</v>
      </c>
      <c r="M169" s="12">
        <v>0</v>
      </c>
      <c r="N169" s="12">
        <v>0</v>
      </c>
      <c r="O169" s="12">
        <v>0</v>
      </c>
      <c r="P169" s="12">
        <v>11.3513</v>
      </c>
      <c r="Q169" s="12">
        <v>20.54</v>
      </c>
      <c r="R169" s="12">
        <v>0</v>
      </c>
      <c r="S169" s="12">
        <v>0</v>
      </c>
      <c r="T169" s="12">
        <v>0</v>
      </c>
      <c r="U169" s="12">
        <v>0</v>
      </c>
      <c r="V169" s="12">
        <v>31.891300000000001</v>
      </c>
    </row>
    <row r="170" spans="2:22" x14ac:dyDescent="0.2">
      <c r="B170" s="16">
        <v>4253</v>
      </c>
      <c r="C170" s="16" t="s">
        <v>258</v>
      </c>
      <c r="D170" s="12">
        <v>2956.5956999999999</v>
      </c>
      <c r="E170" s="12">
        <v>0</v>
      </c>
      <c r="F170" s="12">
        <v>0</v>
      </c>
      <c r="G170" s="12">
        <v>0</v>
      </c>
      <c r="H170" s="12">
        <v>0</v>
      </c>
      <c r="I170" s="12">
        <v>4</v>
      </c>
      <c r="J170" s="12">
        <v>0</v>
      </c>
      <c r="K170" s="12">
        <v>0</v>
      </c>
      <c r="L170" s="12">
        <v>2960.5956999999999</v>
      </c>
      <c r="M170" s="12">
        <v>0.12</v>
      </c>
      <c r="N170" s="12">
        <v>0</v>
      </c>
      <c r="O170" s="12">
        <v>0</v>
      </c>
      <c r="P170" s="12">
        <v>215.959</v>
      </c>
      <c r="Q170" s="12">
        <v>50</v>
      </c>
      <c r="R170" s="12">
        <v>0</v>
      </c>
      <c r="S170" s="12">
        <v>0</v>
      </c>
      <c r="T170" s="12">
        <v>0</v>
      </c>
      <c r="U170" s="12">
        <v>0</v>
      </c>
      <c r="V170" s="12">
        <v>266.07900000000001</v>
      </c>
    </row>
    <row r="171" spans="2:22" x14ac:dyDescent="0.2">
      <c r="B171" s="16">
        <v>4254</v>
      </c>
      <c r="C171" s="16" t="s">
        <v>259</v>
      </c>
      <c r="D171" s="12">
        <v>3494.37095</v>
      </c>
      <c r="E171" s="12">
        <v>0</v>
      </c>
      <c r="F171" s="12">
        <v>75.562899999999999</v>
      </c>
      <c r="G171" s="12">
        <v>0</v>
      </c>
      <c r="H171" s="12">
        <v>0</v>
      </c>
      <c r="I171" s="12">
        <v>0</v>
      </c>
      <c r="J171" s="12">
        <v>0</v>
      </c>
      <c r="K171" s="12">
        <v>0</v>
      </c>
      <c r="L171" s="12">
        <v>3569.9338499999999</v>
      </c>
      <c r="M171" s="12">
        <v>0</v>
      </c>
      <c r="N171" s="12">
        <v>0</v>
      </c>
      <c r="O171" s="12">
        <v>0</v>
      </c>
      <c r="P171" s="12">
        <v>1232.51665</v>
      </c>
      <c r="Q171" s="12">
        <v>5</v>
      </c>
      <c r="R171" s="12">
        <v>750</v>
      </c>
      <c r="S171" s="12">
        <v>0</v>
      </c>
      <c r="T171" s="12">
        <v>0</v>
      </c>
      <c r="U171" s="12">
        <v>0</v>
      </c>
      <c r="V171" s="12">
        <v>1987.51665</v>
      </c>
    </row>
    <row r="172" spans="2:22" x14ac:dyDescent="0.2">
      <c r="B172" s="16">
        <v>4255</v>
      </c>
      <c r="C172" s="16" t="s">
        <v>260</v>
      </c>
      <c r="D172" s="12">
        <v>3402.6437900000001</v>
      </c>
      <c r="E172" s="12">
        <v>0</v>
      </c>
      <c r="F172" s="12">
        <v>16.820049999999998</v>
      </c>
      <c r="G172" s="12">
        <v>0</v>
      </c>
      <c r="H172" s="12">
        <v>0</v>
      </c>
      <c r="I172" s="12">
        <v>0</v>
      </c>
      <c r="J172" s="12">
        <v>0</v>
      </c>
      <c r="K172" s="12">
        <v>0</v>
      </c>
      <c r="L172" s="12">
        <v>3419.4638399999999</v>
      </c>
      <c r="M172" s="12">
        <v>0</v>
      </c>
      <c r="N172" s="12">
        <v>0</v>
      </c>
      <c r="O172" s="12">
        <v>0</v>
      </c>
      <c r="P172" s="12">
        <v>89.153099999999995</v>
      </c>
      <c r="Q172" s="12">
        <v>0</v>
      </c>
      <c r="R172" s="12">
        <v>0</v>
      </c>
      <c r="S172" s="12">
        <v>0</v>
      </c>
      <c r="T172" s="12">
        <v>0</v>
      </c>
      <c r="U172" s="12">
        <v>0</v>
      </c>
      <c r="V172" s="12">
        <v>89.153099999999995</v>
      </c>
    </row>
    <row r="173" spans="2:22" x14ac:dyDescent="0.2">
      <c r="B173" s="16">
        <v>4256</v>
      </c>
      <c r="C173" s="16" t="s">
        <v>261</v>
      </c>
      <c r="D173" s="12">
        <v>764.22028</v>
      </c>
      <c r="E173" s="12">
        <v>0</v>
      </c>
      <c r="F173" s="12">
        <v>39.749099999999999</v>
      </c>
      <c r="G173" s="12">
        <v>0</v>
      </c>
      <c r="H173" s="12">
        <v>0</v>
      </c>
      <c r="I173" s="12">
        <v>3</v>
      </c>
      <c r="J173" s="12">
        <v>0</v>
      </c>
      <c r="K173" s="12">
        <v>0</v>
      </c>
      <c r="L173" s="12">
        <v>806.96938</v>
      </c>
      <c r="M173" s="12">
        <v>0</v>
      </c>
      <c r="N173" s="12">
        <v>0</v>
      </c>
      <c r="O173" s="12">
        <v>0</v>
      </c>
      <c r="P173" s="12">
        <v>256.50995</v>
      </c>
      <c r="Q173" s="12">
        <v>0</v>
      </c>
      <c r="R173" s="12">
        <v>0</v>
      </c>
      <c r="S173" s="12">
        <v>0</v>
      </c>
      <c r="T173" s="12">
        <v>0</v>
      </c>
      <c r="U173" s="12">
        <v>0</v>
      </c>
      <c r="V173" s="12">
        <v>256.50995</v>
      </c>
    </row>
    <row r="174" spans="2:22" x14ac:dyDescent="0.2">
      <c r="B174" s="16">
        <v>4257</v>
      </c>
      <c r="C174" s="16" t="s">
        <v>262</v>
      </c>
      <c r="D174" s="12">
        <v>143.2252</v>
      </c>
      <c r="E174" s="12">
        <v>0</v>
      </c>
      <c r="F174" s="12">
        <v>95.208449999999999</v>
      </c>
      <c r="G174" s="12">
        <v>0</v>
      </c>
      <c r="H174" s="12">
        <v>0</v>
      </c>
      <c r="I174" s="12">
        <v>3</v>
      </c>
      <c r="J174" s="12">
        <v>0</v>
      </c>
      <c r="K174" s="12">
        <v>0</v>
      </c>
      <c r="L174" s="12">
        <v>241.43365</v>
      </c>
      <c r="M174" s="12">
        <v>0</v>
      </c>
      <c r="N174" s="12">
        <v>0</v>
      </c>
      <c r="O174" s="12">
        <v>0</v>
      </c>
      <c r="P174" s="12">
        <v>33.689700000000002</v>
      </c>
      <c r="Q174" s="12">
        <v>0</v>
      </c>
      <c r="R174" s="12">
        <v>0</v>
      </c>
      <c r="S174" s="12">
        <v>0</v>
      </c>
      <c r="T174" s="12">
        <v>0</v>
      </c>
      <c r="U174" s="12">
        <v>0</v>
      </c>
      <c r="V174" s="12">
        <v>33.689700000000002</v>
      </c>
    </row>
    <row r="175" spans="2:22" x14ac:dyDescent="0.2">
      <c r="B175" s="16">
        <v>4258</v>
      </c>
      <c r="C175" s="16" t="s">
        <v>263</v>
      </c>
      <c r="D175" s="12">
        <v>8586.5473999999995</v>
      </c>
      <c r="E175" s="12">
        <v>0</v>
      </c>
      <c r="F175" s="12">
        <v>333.35505000000001</v>
      </c>
      <c r="G175" s="12">
        <v>0</v>
      </c>
      <c r="H175" s="12">
        <v>0</v>
      </c>
      <c r="I175" s="12">
        <v>0</v>
      </c>
      <c r="J175" s="12">
        <v>0</v>
      </c>
      <c r="K175" s="12">
        <v>0</v>
      </c>
      <c r="L175" s="12">
        <v>8919.9024499999996</v>
      </c>
      <c r="M175" s="12">
        <v>0</v>
      </c>
      <c r="N175" s="12">
        <v>0</v>
      </c>
      <c r="O175" s="12">
        <v>0</v>
      </c>
      <c r="P175" s="12">
        <v>1330.6358499999999</v>
      </c>
      <c r="Q175" s="12">
        <v>928</v>
      </c>
      <c r="R175" s="12">
        <v>0</v>
      </c>
      <c r="S175" s="12">
        <v>0</v>
      </c>
      <c r="T175" s="12">
        <v>0</v>
      </c>
      <c r="U175" s="12">
        <v>0</v>
      </c>
      <c r="V175" s="12">
        <v>2258.6358500000001</v>
      </c>
    </row>
    <row r="176" spans="2:22" x14ac:dyDescent="0.2">
      <c r="B176" s="16">
        <v>4259</v>
      </c>
      <c r="C176" s="16" t="s">
        <v>264</v>
      </c>
      <c r="D176" s="12">
        <v>1951.79585</v>
      </c>
      <c r="E176" s="12">
        <v>0</v>
      </c>
      <c r="F176" s="12">
        <v>39.103499999999997</v>
      </c>
      <c r="G176" s="12">
        <v>0</v>
      </c>
      <c r="H176" s="12">
        <v>0</v>
      </c>
      <c r="I176" s="12">
        <v>0.245</v>
      </c>
      <c r="J176" s="12">
        <v>0</v>
      </c>
      <c r="K176" s="12">
        <v>0</v>
      </c>
      <c r="L176" s="12">
        <v>1991.14435</v>
      </c>
      <c r="M176" s="12">
        <v>0</v>
      </c>
      <c r="N176" s="12">
        <v>0</v>
      </c>
      <c r="O176" s="12">
        <v>0</v>
      </c>
      <c r="P176" s="12">
        <v>170.88560000000001</v>
      </c>
      <c r="Q176" s="12">
        <v>0</v>
      </c>
      <c r="R176" s="12">
        <v>0</v>
      </c>
      <c r="S176" s="12">
        <v>0</v>
      </c>
      <c r="T176" s="12">
        <v>0</v>
      </c>
      <c r="U176" s="12">
        <v>0</v>
      </c>
      <c r="V176" s="12">
        <v>170.88560000000001</v>
      </c>
    </row>
    <row r="177" spans="2:22" x14ac:dyDescent="0.2">
      <c r="B177" s="16">
        <v>4260</v>
      </c>
      <c r="C177" s="16" t="s">
        <v>265</v>
      </c>
      <c r="D177" s="12">
        <v>5511.4388600000002</v>
      </c>
      <c r="E177" s="12">
        <v>0</v>
      </c>
      <c r="F177" s="12">
        <v>72.646950000000004</v>
      </c>
      <c r="G177" s="12">
        <v>0</v>
      </c>
      <c r="H177" s="12">
        <v>0</v>
      </c>
      <c r="I177" s="12">
        <v>14.40015</v>
      </c>
      <c r="J177" s="12">
        <v>0</v>
      </c>
      <c r="K177" s="12">
        <v>0</v>
      </c>
      <c r="L177" s="12">
        <v>5598.48596</v>
      </c>
      <c r="M177" s="12">
        <v>0</v>
      </c>
      <c r="N177" s="12">
        <v>0</v>
      </c>
      <c r="O177" s="12">
        <v>0</v>
      </c>
      <c r="P177" s="12">
        <v>1339.3300999999999</v>
      </c>
      <c r="Q177" s="12">
        <v>0</v>
      </c>
      <c r="R177" s="12">
        <v>0</v>
      </c>
      <c r="S177" s="12">
        <v>0</v>
      </c>
      <c r="T177" s="12">
        <v>0</v>
      </c>
      <c r="U177" s="12">
        <v>0</v>
      </c>
      <c r="V177" s="12">
        <v>1339.3300999999999</v>
      </c>
    </row>
    <row r="178" spans="2:22" x14ac:dyDescent="0.2">
      <c r="B178" s="16">
        <v>4261</v>
      </c>
      <c r="C178" s="16" t="s">
        <v>266</v>
      </c>
      <c r="D178" s="12">
        <v>950.37535000000003</v>
      </c>
      <c r="E178" s="12">
        <v>0</v>
      </c>
      <c r="F178" s="12">
        <v>-2.2713999999999999</v>
      </c>
      <c r="G178" s="12">
        <v>0</v>
      </c>
      <c r="H178" s="12">
        <v>0</v>
      </c>
      <c r="I178" s="12">
        <v>654.24054999999998</v>
      </c>
      <c r="J178" s="12">
        <v>0</v>
      </c>
      <c r="K178" s="12">
        <v>0</v>
      </c>
      <c r="L178" s="12">
        <v>1602.3444999999999</v>
      </c>
      <c r="M178" s="12">
        <v>1.488</v>
      </c>
      <c r="N178" s="12">
        <v>0</v>
      </c>
      <c r="O178" s="12">
        <v>0</v>
      </c>
      <c r="P178" s="12">
        <v>1045.0053499999999</v>
      </c>
      <c r="Q178" s="12">
        <v>0</v>
      </c>
      <c r="R178" s="12">
        <v>0</v>
      </c>
      <c r="S178" s="12">
        <v>0</v>
      </c>
      <c r="T178" s="12">
        <v>0</v>
      </c>
      <c r="U178" s="12">
        <v>0</v>
      </c>
      <c r="V178" s="12">
        <v>1046.49335</v>
      </c>
    </row>
    <row r="179" spans="2:22" x14ac:dyDescent="0.2">
      <c r="B179" s="16">
        <v>4262</v>
      </c>
      <c r="C179" s="16" t="s">
        <v>267</v>
      </c>
      <c r="D179" s="12">
        <v>807.44655999999998</v>
      </c>
      <c r="E179" s="12">
        <v>0</v>
      </c>
      <c r="F179" s="12">
        <v>0</v>
      </c>
      <c r="G179" s="12">
        <v>0</v>
      </c>
      <c r="H179" s="12">
        <v>0</v>
      </c>
      <c r="I179" s="12">
        <v>157.9</v>
      </c>
      <c r="J179" s="12">
        <v>0</v>
      </c>
      <c r="K179" s="12">
        <v>0</v>
      </c>
      <c r="L179" s="12">
        <v>965.34655999999995</v>
      </c>
      <c r="M179" s="12">
        <v>0</v>
      </c>
      <c r="N179" s="12">
        <v>0</v>
      </c>
      <c r="O179" s="12">
        <v>0</v>
      </c>
      <c r="P179" s="12">
        <v>91.39</v>
      </c>
      <c r="Q179" s="12">
        <v>0</v>
      </c>
      <c r="R179" s="12">
        <v>0</v>
      </c>
      <c r="S179" s="12">
        <v>0</v>
      </c>
      <c r="T179" s="12">
        <v>0</v>
      </c>
      <c r="U179" s="12">
        <v>0</v>
      </c>
      <c r="V179" s="12">
        <v>91.39</v>
      </c>
    </row>
    <row r="180" spans="2:22" x14ac:dyDescent="0.2">
      <c r="B180" s="16">
        <v>4263</v>
      </c>
      <c r="C180" s="16" t="s">
        <v>268</v>
      </c>
      <c r="D180" s="12">
        <v>6189.0717299999997</v>
      </c>
      <c r="E180" s="12">
        <v>0</v>
      </c>
      <c r="F180" s="12">
        <v>4.6450500000000003</v>
      </c>
      <c r="G180" s="12">
        <v>0</v>
      </c>
      <c r="H180" s="12">
        <v>0</v>
      </c>
      <c r="I180" s="12">
        <v>256.97430000000003</v>
      </c>
      <c r="J180" s="12">
        <v>0</v>
      </c>
      <c r="K180" s="12">
        <v>0</v>
      </c>
      <c r="L180" s="12">
        <v>6450.6910799999996</v>
      </c>
      <c r="M180" s="12">
        <v>0</v>
      </c>
      <c r="N180" s="12">
        <v>0</v>
      </c>
      <c r="O180" s="12">
        <v>0</v>
      </c>
      <c r="P180" s="12">
        <v>421.42054000000002</v>
      </c>
      <c r="Q180" s="12">
        <v>0</v>
      </c>
      <c r="R180" s="12">
        <v>0</v>
      </c>
      <c r="S180" s="12">
        <v>0</v>
      </c>
      <c r="T180" s="12">
        <v>0</v>
      </c>
      <c r="U180" s="12">
        <v>0</v>
      </c>
      <c r="V180" s="12">
        <v>421.42054000000002</v>
      </c>
    </row>
    <row r="181" spans="2:22" x14ac:dyDescent="0.2">
      <c r="B181" s="16">
        <v>4264</v>
      </c>
      <c r="C181" s="16" t="s">
        <v>269</v>
      </c>
      <c r="D181" s="12">
        <v>308.87761</v>
      </c>
      <c r="E181" s="12">
        <v>0</v>
      </c>
      <c r="F181" s="12">
        <v>54.029949999999999</v>
      </c>
      <c r="G181" s="12">
        <v>0</v>
      </c>
      <c r="H181" s="12">
        <v>0</v>
      </c>
      <c r="I181" s="12">
        <v>136.81825000000001</v>
      </c>
      <c r="J181" s="12">
        <v>0</v>
      </c>
      <c r="K181" s="12">
        <v>0</v>
      </c>
      <c r="L181" s="12">
        <v>499.72581000000002</v>
      </c>
      <c r="M181" s="12">
        <v>0</v>
      </c>
      <c r="N181" s="12">
        <v>0</v>
      </c>
      <c r="O181" s="12">
        <v>0</v>
      </c>
      <c r="P181" s="12">
        <v>110.61917</v>
      </c>
      <c r="Q181" s="12">
        <v>0</v>
      </c>
      <c r="R181" s="12">
        <v>0</v>
      </c>
      <c r="S181" s="12">
        <v>0</v>
      </c>
      <c r="T181" s="12">
        <v>0</v>
      </c>
      <c r="U181" s="12">
        <v>0</v>
      </c>
      <c r="V181" s="12">
        <v>110.61917</v>
      </c>
    </row>
    <row r="182" spans="2:22" x14ac:dyDescent="0.2">
      <c r="B182" s="21">
        <v>4299</v>
      </c>
      <c r="C182" s="21" t="s">
        <v>270</v>
      </c>
      <c r="D182" s="22">
        <v>49937.17093</v>
      </c>
      <c r="E182" s="22">
        <v>0</v>
      </c>
      <c r="F182" s="22">
        <v>1445.0458799999999</v>
      </c>
      <c r="G182" s="22">
        <v>1631.9424799999999</v>
      </c>
      <c r="H182" s="22">
        <v>3156.2828500000001</v>
      </c>
      <c r="I182" s="22">
        <v>3916.1373199999998</v>
      </c>
      <c r="J182" s="22">
        <v>0</v>
      </c>
      <c r="K182" s="22">
        <v>0</v>
      </c>
      <c r="L182" s="22">
        <v>60086.579460000001</v>
      </c>
      <c r="M182" s="22">
        <v>5731.1842100000003</v>
      </c>
      <c r="N182" s="22">
        <v>0</v>
      </c>
      <c r="O182" s="22">
        <v>0</v>
      </c>
      <c r="P182" s="22">
        <v>13146.250110000001</v>
      </c>
      <c r="Q182" s="22">
        <v>155</v>
      </c>
      <c r="R182" s="22">
        <v>0</v>
      </c>
      <c r="S182" s="22">
        <v>43.20975</v>
      </c>
      <c r="T182" s="22">
        <v>0</v>
      </c>
      <c r="U182" s="22">
        <v>0</v>
      </c>
      <c r="V182" s="22">
        <v>19075.644069999998</v>
      </c>
    </row>
    <row r="183" spans="2:22" x14ac:dyDescent="0.2">
      <c r="B183" s="16">
        <v>4271</v>
      </c>
      <c r="C183" s="16" t="s">
        <v>271</v>
      </c>
      <c r="D183" s="12">
        <v>5851.6994699999996</v>
      </c>
      <c r="E183" s="12">
        <v>0</v>
      </c>
      <c r="F183" s="12">
        <v>50.457299999999996</v>
      </c>
      <c r="G183" s="12">
        <v>0</v>
      </c>
      <c r="H183" s="12">
        <v>0</v>
      </c>
      <c r="I183" s="12">
        <v>822</v>
      </c>
      <c r="J183" s="12">
        <v>0</v>
      </c>
      <c r="K183" s="12">
        <v>0</v>
      </c>
      <c r="L183" s="12">
        <v>6724.1567699999996</v>
      </c>
      <c r="M183" s="12">
        <v>0</v>
      </c>
      <c r="N183" s="12">
        <v>0</v>
      </c>
      <c r="O183" s="12">
        <v>0</v>
      </c>
      <c r="P183" s="12">
        <v>656.57887000000005</v>
      </c>
      <c r="Q183" s="12">
        <v>0</v>
      </c>
      <c r="R183" s="12">
        <v>0</v>
      </c>
      <c r="S183" s="12">
        <v>0</v>
      </c>
      <c r="T183" s="12">
        <v>0</v>
      </c>
      <c r="U183" s="12">
        <v>0</v>
      </c>
      <c r="V183" s="12">
        <v>656.57887000000005</v>
      </c>
    </row>
    <row r="184" spans="2:22" x14ac:dyDescent="0.2">
      <c r="B184" s="16">
        <v>4273</v>
      </c>
      <c r="C184" s="16" t="s">
        <v>272</v>
      </c>
      <c r="D184" s="12">
        <v>332.01073000000002</v>
      </c>
      <c r="E184" s="12">
        <v>0</v>
      </c>
      <c r="F184" s="12">
        <v>0</v>
      </c>
      <c r="G184" s="12">
        <v>0</v>
      </c>
      <c r="H184" s="12">
        <v>0</v>
      </c>
      <c r="I184" s="12">
        <v>13.92165</v>
      </c>
      <c r="J184" s="12">
        <v>0</v>
      </c>
      <c r="K184" s="12">
        <v>0</v>
      </c>
      <c r="L184" s="12">
        <v>345.93238000000002</v>
      </c>
      <c r="M184" s="12">
        <v>0</v>
      </c>
      <c r="N184" s="12">
        <v>0</v>
      </c>
      <c r="O184" s="12">
        <v>0</v>
      </c>
      <c r="P184" s="12">
        <v>27.085999999999999</v>
      </c>
      <c r="Q184" s="12">
        <v>0</v>
      </c>
      <c r="R184" s="12">
        <v>0</v>
      </c>
      <c r="S184" s="12">
        <v>0</v>
      </c>
      <c r="T184" s="12">
        <v>0</v>
      </c>
      <c r="U184" s="12">
        <v>0</v>
      </c>
      <c r="V184" s="12">
        <v>27.085999999999999</v>
      </c>
    </row>
    <row r="185" spans="2:22" x14ac:dyDescent="0.2">
      <c r="B185" s="16">
        <v>4274</v>
      </c>
      <c r="C185" s="16" t="s">
        <v>273</v>
      </c>
      <c r="D185" s="12">
        <v>1308.9605899999999</v>
      </c>
      <c r="E185" s="12">
        <v>0</v>
      </c>
      <c r="F185" s="12">
        <v>157.84755000000001</v>
      </c>
      <c r="G185" s="12">
        <v>0</v>
      </c>
      <c r="H185" s="12">
        <v>0</v>
      </c>
      <c r="I185" s="12">
        <v>15.136799999999999</v>
      </c>
      <c r="J185" s="12">
        <v>0</v>
      </c>
      <c r="K185" s="12">
        <v>0</v>
      </c>
      <c r="L185" s="12">
        <v>1481.9449400000001</v>
      </c>
      <c r="M185" s="12">
        <v>1E-3</v>
      </c>
      <c r="N185" s="12">
        <v>0</v>
      </c>
      <c r="O185" s="12">
        <v>0</v>
      </c>
      <c r="P185" s="12">
        <v>899.94960000000003</v>
      </c>
      <c r="Q185" s="12">
        <v>0</v>
      </c>
      <c r="R185" s="12">
        <v>0</v>
      </c>
      <c r="S185" s="12">
        <v>0</v>
      </c>
      <c r="T185" s="12">
        <v>0</v>
      </c>
      <c r="U185" s="12">
        <v>0</v>
      </c>
      <c r="V185" s="12">
        <v>899.95060000000001</v>
      </c>
    </row>
    <row r="186" spans="2:22" x14ac:dyDescent="0.2">
      <c r="B186" s="16">
        <v>4275</v>
      </c>
      <c r="C186" s="16" t="s">
        <v>274</v>
      </c>
      <c r="D186" s="12">
        <v>683.46469999999999</v>
      </c>
      <c r="E186" s="12">
        <v>0</v>
      </c>
      <c r="F186" s="12">
        <v>49.449249999999999</v>
      </c>
      <c r="G186" s="12">
        <v>1631.9424799999999</v>
      </c>
      <c r="H186" s="12">
        <v>1043.0157999999999</v>
      </c>
      <c r="I186" s="12">
        <v>19.536100000000001</v>
      </c>
      <c r="J186" s="12">
        <v>0</v>
      </c>
      <c r="K186" s="12">
        <v>0</v>
      </c>
      <c r="L186" s="12">
        <v>3427.4083300000002</v>
      </c>
      <c r="M186" s="12">
        <v>2581.7485299999998</v>
      </c>
      <c r="N186" s="12">
        <v>0</v>
      </c>
      <c r="O186" s="12">
        <v>0</v>
      </c>
      <c r="P186" s="12">
        <v>129.89195000000001</v>
      </c>
      <c r="Q186" s="12">
        <v>0</v>
      </c>
      <c r="R186" s="12">
        <v>0</v>
      </c>
      <c r="S186" s="12">
        <v>43.20975</v>
      </c>
      <c r="T186" s="12">
        <v>0</v>
      </c>
      <c r="U186" s="12">
        <v>0</v>
      </c>
      <c r="V186" s="12">
        <v>2754.85023</v>
      </c>
    </row>
    <row r="187" spans="2:22" x14ac:dyDescent="0.2">
      <c r="B187" s="16">
        <v>4276</v>
      </c>
      <c r="C187" s="16" t="s">
        <v>275</v>
      </c>
      <c r="D187" s="12">
        <v>2309.9149000000002</v>
      </c>
      <c r="E187" s="12">
        <v>0</v>
      </c>
      <c r="F187" s="12">
        <v>165.50694999999999</v>
      </c>
      <c r="G187" s="12">
        <v>0</v>
      </c>
      <c r="H187" s="12">
        <v>0</v>
      </c>
      <c r="I187" s="12">
        <v>38.698749999999997</v>
      </c>
      <c r="J187" s="12">
        <v>0</v>
      </c>
      <c r="K187" s="12">
        <v>0</v>
      </c>
      <c r="L187" s="12">
        <v>2514.1206000000002</v>
      </c>
      <c r="M187" s="12">
        <v>1E-3</v>
      </c>
      <c r="N187" s="12">
        <v>0</v>
      </c>
      <c r="O187" s="12">
        <v>0</v>
      </c>
      <c r="P187" s="12">
        <v>937.92205000000001</v>
      </c>
      <c r="Q187" s="12">
        <v>154</v>
      </c>
      <c r="R187" s="12">
        <v>0</v>
      </c>
      <c r="S187" s="12">
        <v>0</v>
      </c>
      <c r="T187" s="12">
        <v>0</v>
      </c>
      <c r="U187" s="12">
        <v>0</v>
      </c>
      <c r="V187" s="12">
        <v>1091.9230500000001</v>
      </c>
    </row>
    <row r="188" spans="2:22" x14ac:dyDescent="0.2">
      <c r="B188" s="16">
        <v>4277</v>
      </c>
      <c r="C188" s="16" t="s">
        <v>276</v>
      </c>
      <c r="D188" s="12">
        <v>203.75264999999999</v>
      </c>
      <c r="E188" s="12">
        <v>0</v>
      </c>
      <c r="F188" s="12">
        <v>0</v>
      </c>
      <c r="G188" s="12">
        <v>0</v>
      </c>
      <c r="H188" s="12">
        <v>2113.2670499999999</v>
      </c>
      <c r="I188" s="12">
        <v>175</v>
      </c>
      <c r="J188" s="12">
        <v>0</v>
      </c>
      <c r="K188" s="12">
        <v>0</v>
      </c>
      <c r="L188" s="12">
        <v>2492.0196999999998</v>
      </c>
      <c r="M188" s="12">
        <v>1613.5334499999999</v>
      </c>
      <c r="N188" s="12">
        <v>0</v>
      </c>
      <c r="O188" s="12">
        <v>0</v>
      </c>
      <c r="P188" s="12">
        <v>117.6923</v>
      </c>
      <c r="Q188" s="12">
        <v>0</v>
      </c>
      <c r="R188" s="12">
        <v>0</v>
      </c>
      <c r="S188" s="12">
        <v>0</v>
      </c>
      <c r="T188" s="12">
        <v>0</v>
      </c>
      <c r="U188" s="12">
        <v>0</v>
      </c>
      <c r="V188" s="12">
        <v>1731.2257500000001</v>
      </c>
    </row>
    <row r="189" spans="2:22" x14ac:dyDescent="0.2">
      <c r="B189" s="16">
        <v>4279</v>
      </c>
      <c r="C189" s="16" t="s">
        <v>277</v>
      </c>
      <c r="D189" s="12">
        <v>2300.4290500000002</v>
      </c>
      <c r="E189" s="12">
        <v>0</v>
      </c>
      <c r="F189" s="12">
        <v>146.33090000000001</v>
      </c>
      <c r="G189" s="12">
        <v>0</v>
      </c>
      <c r="H189" s="12">
        <v>0</v>
      </c>
      <c r="I189" s="12">
        <v>229.42150000000001</v>
      </c>
      <c r="J189" s="12">
        <v>0</v>
      </c>
      <c r="K189" s="12">
        <v>0</v>
      </c>
      <c r="L189" s="12">
        <v>2676.18145</v>
      </c>
      <c r="M189" s="12">
        <v>0</v>
      </c>
      <c r="N189" s="12">
        <v>0</v>
      </c>
      <c r="O189" s="12">
        <v>0</v>
      </c>
      <c r="P189" s="12">
        <v>2222.9769999999999</v>
      </c>
      <c r="Q189" s="12">
        <v>0</v>
      </c>
      <c r="R189" s="12">
        <v>0</v>
      </c>
      <c r="S189" s="12">
        <v>0</v>
      </c>
      <c r="T189" s="12">
        <v>0</v>
      </c>
      <c r="U189" s="12">
        <v>0</v>
      </c>
      <c r="V189" s="12">
        <v>2222.9769999999999</v>
      </c>
    </row>
    <row r="190" spans="2:22" x14ac:dyDescent="0.2">
      <c r="B190" s="16">
        <v>4280</v>
      </c>
      <c r="C190" s="16" t="s">
        <v>278</v>
      </c>
      <c r="D190" s="12">
        <v>7270.20244</v>
      </c>
      <c r="E190" s="12">
        <v>0</v>
      </c>
      <c r="F190" s="12">
        <v>534.50423000000001</v>
      </c>
      <c r="G190" s="12">
        <v>0</v>
      </c>
      <c r="H190" s="12">
        <v>0</v>
      </c>
      <c r="I190" s="12">
        <v>32</v>
      </c>
      <c r="J190" s="12">
        <v>0</v>
      </c>
      <c r="K190" s="12">
        <v>0</v>
      </c>
      <c r="L190" s="12">
        <v>7836.7066699999996</v>
      </c>
      <c r="M190" s="12">
        <v>456.49160000000001</v>
      </c>
      <c r="N190" s="12">
        <v>0</v>
      </c>
      <c r="O190" s="12">
        <v>0</v>
      </c>
      <c r="P190" s="12">
        <v>1809.6577500000001</v>
      </c>
      <c r="Q190" s="12">
        <v>0</v>
      </c>
      <c r="R190" s="12">
        <v>0</v>
      </c>
      <c r="S190" s="12">
        <v>0</v>
      </c>
      <c r="T190" s="12">
        <v>0</v>
      </c>
      <c r="U190" s="12">
        <v>0</v>
      </c>
      <c r="V190" s="12">
        <v>2266.1493500000001</v>
      </c>
    </row>
    <row r="191" spans="2:22" x14ac:dyDescent="0.2">
      <c r="B191" s="16">
        <v>4281</v>
      </c>
      <c r="C191" s="16" t="s">
        <v>279</v>
      </c>
      <c r="D191" s="12">
        <v>2517.5279</v>
      </c>
      <c r="E191" s="12">
        <v>0</v>
      </c>
      <c r="F191" s="12">
        <v>0</v>
      </c>
      <c r="G191" s="12">
        <v>0</v>
      </c>
      <c r="H191" s="12">
        <v>0</v>
      </c>
      <c r="I191" s="12">
        <v>199.90754999999999</v>
      </c>
      <c r="J191" s="12">
        <v>0</v>
      </c>
      <c r="K191" s="12">
        <v>0</v>
      </c>
      <c r="L191" s="12">
        <v>2717.4354499999999</v>
      </c>
      <c r="M191" s="12">
        <v>0</v>
      </c>
      <c r="N191" s="12">
        <v>0</v>
      </c>
      <c r="O191" s="12">
        <v>0</v>
      </c>
      <c r="P191" s="12">
        <v>360.75655</v>
      </c>
      <c r="Q191" s="12">
        <v>0</v>
      </c>
      <c r="R191" s="12">
        <v>0</v>
      </c>
      <c r="S191" s="12">
        <v>0</v>
      </c>
      <c r="T191" s="12">
        <v>0</v>
      </c>
      <c r="U191" s="12">
        <v>0</v>
      </c>
      <c r="V191" s="12">
        <v>360.75655</v>
      </c>
    </row>
    <row r="192" spans="2:22" x14ac:dyDescent="0.2">
      <c r="B192" s="16">
        <v>4282</v>
      </c>
      <c r="C192" s="16" t="s">
        <v>280</v>
      </c>
      <c r="D192" s="12">
        <v>3549.7804000000001</v>
      </c>
      <c r="E192" s="12">
        <v>0</v>
      </c>
      <c r="F192" s="12">
        <v>55.566600000000001</v>
      </c>
      <c r="G192" s="12">
        <v>0</v>
      </c>
      <c r="H192" s="12">
        <v>0</v>
      </c>
      <c r="I192" s="12">
        <v>-28.896000000000001</v>
      </c>
      <c r="J192" s="12">
        <v>0</v>
      </c>
      <c r="K192" s="12">
        <v>0</v>
      </c>
      <c r="L192" s="12">
        <v>3576.451</v>
      </c>
      <c r="M192" s="12">
        <v>0</v>
      </c>
      <c r="N192" s="12">
        <v>0</v>
      </c>
      <c r="O192" s="12">
        <v>0</v>
      </c>
      <c r="P192" s="12">
        <v>392.69405</v>
      </c>
      <c r="Q192" s="12">
        <v>1</v>
      </c>
      <c r="R192" s="12">
        <v>0</v>
      </c>
      <c r="S192" s="12">
        <v>0</v>
      </c>
      <c r="T192" s="12">
        <v>0</v>
      </c>
      <c r="U192" s="12">
        <v>0</v>
      </c>
      <c r="V192" s="12">
        <v>393.69405</v>
      </c>
    </row>
    <row r="193" spans="2:22" x14ac:dyDescent="0.2">
      <c r="B193" s="16">
        <v>4283</v>
      </c>
      <c r="C193" s="16" t="s">
        <v>281</v>
      </c>
      <c r="D193" s="12">
        <v>2318.8083700000002</v>
      </c>
      <c r="E193" s="12">
        <v>0</v>
      </c>
      <c r="F193" s="12">
        <v>174.75479999999999</v>
      </c>
      <c r="G193" s="12">
        <v>0</v>
      </c>
      <c r="H193" s="12">
        <v>0</v>
      </c>
      <c r="I193" s="12">
        <v>331.49293999999998</v>
      </c>
      <c r="J193" s="12">
        <v>0</v>
      </c>
      <c r="K193" s="12">
        <v>0</v>
      </c>
      <c r="L193" s="12">
        <v>2825.05611</v>
      </c>
      <c r="M193" s="12">
        <v>0</v>
      </c>
      <c r="N193" s="12">
        <v>0</v>
      </c>
      <c r="O193" s="12">
        <v>0</v>
      </c>
      <c r="P193" s="12">
        <v>465.32294999999999</v>
      </c>
      <c r="Q193" s="12">
        <v>0</v>
      </c>
      <c r="R193" s="12">
        <v>0</v>
      </c>
      <c r="S193" s="12">
        <v>0</v>
      </c>
      <c r="T193" s="12">
        <v>0</v>
      </c>
      <c r="U193" s="12">
        <v>0</v>
      </c>
      <c r="V193" s="12">
        <v>465.32294999999999</v>
      </c>
    </row>
    <row r="194" spans="2:22" x14ac:dyDescent="0.2">
      <c r="B194" s="16">
        <v>4284</v>
      </c>
      <c r="C194" s="16" t="s">
        <v>282</v>
      </c>
      <c r="D194" s="12">
        <v>841.93237999999997</v>
      </c>
      <c r="E194" s="12">
        <v>0</v>
      </c>
      <c r="F194" s="12">
        <v>24.775849999999998</v>
      </c>
      <c r="G194" s="12">
        <v>0</v>
      </c>
      <c r="H194" s="12">
        <v>0</v>
      </c>
      <c r="I194" s="12">
        <v>102.1726</v>
      </c>
      <c r="J194" s="12">
        <v>0</v>
      </c>
      <c r="K194" s="12">
        <v>0</v>
      </c>
      <c r="L194" s="12">
        <v>968.88082999999995</v>
      </c>
      <c r="M194" s="12">
        <v>1079.40663</v>
      </c>
      <c r="N194" s="12">
        <v>0</v>
      </c>
      <c r="O194" s="12">
        <v>0</v>
      </c>
      <c r="P194" s="12">
        <v>40.618899999999996</v>
      </c>
      <c r="Q194" s="12">
        <v>0</v>
      </c>
      <c r="R194" s="12">
        <v>0</v>
      </c>
      <c r="S194" s="12">
        <v>0</v>
      </c>
      <c r="T194" s="12">
        <v>0</v>
      </c>
      <c r="U194" s="12">
        <v>0</v>
      </c>
      <c r="V194" s="12">
        <v>1120.0255299999999</v>
      </c>
    </row>
    <row r="195" spans="2:22" x14ac:dyDescent="0.2">
      <c r="B195" s="16">
        <v>4285</v>
      </c>
      <c r="C195" s="16" t="s">
        <v>283</v>
      </c>
      <c r="D195" s="12">
        <v>2269.9879000000001</v>
      </c>
      <c r="E195" s="12">
        <v>0</v>
      </c>
      <c r="F195" s="12">
        <v>42.203099999999999</v>
      </c>
      <c r="G195" s="12">
        <v>0</v>
      </c>
      <c r="H195" s="12">
        <v>0</v>
      </c>
      <c r="I195" s="12">
        <v>76</v>
      </c>
      <c r="J195" s="12">
        <v>0</v>
      </c>
      <c r="K195" s="12">
        <v>0</v>
      </c>
      <c r="L195" s="12">
        <v>2388.1909999999998</v>
      </c>
      <c r="M195" s="12">
        <v>1E-3</v>
      </c>
      <c r="N195" s="12">
        <v>0</v>
      </c>
      <c r="O195" s="12">
        <v>0</v>
      </c>
      <c r="P195" s="12">
        <v>346.59395000000001</v>
      </c>
      <c r="Q195" s="12">
        <v>0</v>
      </c>
      <c r="R195" s="12">
        <v>0</v>
      </c>
      <c r="S195" s="12">
        <v>0</v>
      </c>
      <c r="T195" s="12">
        <v>0</v>
      </c>
      <c r="U195" s="12">
        <v>0</v>
      </c>
      <c r="V195" s="12">
        <v>346.59494999999998</v>
      </c>
    </row>
    <row r="196" spans="2:22" x14ac:dyDescent="0.2">
      <c r="B196" s="16">
        <v>4286</v>
      </c>
      <c r="C196" s="16" t="s">
        <v>284</v>
      </c>
      <c r="D196" s="12">
        <v>198.87457000000001</v>
      </c>
      <c r="E196" s="12">
        <v>0</v>
      </c>
      <c r="F196" s="12">
        <v>0</v>
      </c>
      <c r="G196" s="12">
        <v>0</v>
      </c>
      <c r="H196" s="12">
        <v>0</v>
      </c>
      <c r="I196" s="12">
        <v>219.96591000000001</v>
      </c>
      <c r="J196" s="12">
        <v>0</v>
      </c>
      <c r="K196" s="12">
        <v>0</v>
      </c>
      <c r="L196" s="12">
        <v>418.84048000000001</v>
      </c>
      <c r="M196" s="12">
        <v>0</v>
      </c>
      <c r="N196" s="12">
        <v>0</v>
      </c>
      <c r="O196" s="12">
        <v>0</v>
      </c>
      <c r="P196" s="12">
        <v>6.7355999999999998</v>
      </c>
      <c r="Q196" s="12">
        <v>0</v>
      </c>
      <c r="R196" s="12">
        <v>0</v>
      </c>
      <c r="S196" s="12">
        <v>0</v>
      </c>
      <c r="T196" s="12">
        <v>0</v>
      </c>
      <c r="U196" s="12">
        <v>0</v>
      </c>
      <c r="V196" s="12">
        <v>6.7355999999999998</v>
      </c>
    </row>
    <row r="197" spans="2:22" x14ac:dyDescent="0.2">
      <c r="B197" s="16">
        <v>4287</v>
      </c>
      <c r="C197" s="16" t="s">
        <v>285</v>
      </c>
      <c r="D197" s="12">
        <v>862.39935000000003</v>
      </c>
      <c r="E197" s="12">
        <v>0</v>
      </c>
      <c r="F197" s="12">
        <v>0</v>
      </c>
      <c r="G197" s="12">
        <v>0</v>
      </c>
      <c r="H197" s="12">
        <v>0</v>
      </c>
      <c r="I197" s="12">
        <v>41</v>
      </c>
      <c r="J197" s="12">
        <v>0</v>
      </c>
      <c r="K197" s="12">
        <v>0</v>
      </c>
      <c r="L197" s="12">
        <v>903.39935000000003</v>
      </c>
      <c r="M197" s="12">
        <v>1E-3</v>
      </c>
      <c r="N197" s="12">
        <v>0</v>
      </c>
      <c r="O197" s="12">
        <v>0</v>
      </c>
      <c r="P197" s="12">
        <v>679.15747999999996</v>
      </c>
      <c r="Q197" s="12">
        <v>0</v>
      </c>
      <c r="R197" s="12">
        <v>0</v>
      </c>
      <c r="S197" s="12">
        <v>0</v>
      </c>
      <c r="T197" s="12">
        <v>0</v>
      </c>
      <c r="U197" s="12">
        <v>0</v>
      </c>
      <c r="V197" s="12">
        <v>679.15848000000005</v>
      </c>
    </row>
    <row r="198" spans="2:22" x14ac:dyDescent="0.2">
      <c r="B198" s="16">
        <v>4288</v>
      </c>
      <c r="C198" s="16" t="s">
        <v>286</v>
      </c>
      <c r="D198" s="12">
        <v>61.29945</v>
      </c>
      <c r="E198" s="12">
        <v>0</v>
      </c>
      <c r="F198" s="12">
        <v>39.505850000000002</v>
      </c>
      <c r="G198" s="12">
        <v>0</v>
      </c>
      <c r="H198" s="12">
        <v>0</v>
      </c>
      <c r="I198" s="12">
        <v>1.24535</v>
      </c>
      <c r="J198" s="12">
        <v>0</v>
      </c>
      <c r="K198" s="12">
        <v>0</v>
      </c>
      <c r="L198" s="12">
        <v>102.05065</v>
      </c>
      <c r="M198" s="12">
        <v>0</v>
      </c>
      <c r="N198" s="12">
        <v>0</v>
      </c>
      <c r="O198" s="12">
        <v>0</v>
      </c>
      <c r="P198" s="12">
        <v>21.207999999999998</v>
      </c>
      <c r="Q198" s="12">
        <v>0</v>
      </c>
      <c r="R198" s="12">
        <v>0</v>
      </c>
      <c r="S198" s="12">
        <v>0</v>
      </c>
      <c r="T198" s="12">
        <v>0</v>
      </c>
      <c r="U198" s="12">
        <v>0</v>
      </c>
      <c r="V198" s="12">
        <v>21.207999999999998</v>
      </c>
    </row>
    <row r="199" spans="2:22" x14ac:dyDescent="0.2">
      <c r="B199" s="16">
        <v>4289</v>
      </c>
      <c r="C199" s="16" t="s">
        <v>287</v>
      </c>
      <c r="D199" s="12">
        <v>17056.126079999998</v>
      </c>
      <c r="E199" s="12">
        <v>0</v>
      </c>
      <c r="F199" s="12">
        <v>4.1435000000000004</v>
      </c>
      <c r="G199" s="12">
        <v>0</v>
      </c>
      <c r="H199" s="12">
        <v>0</v>
      </c>
      <c r="I199" s="12">
        <v>1627.5341699999999</v>
      </c>
      <c r="J199" s="12">
        <v>0</v>
      </c>
      <c r="K199" s="12">
        <v>0</v>
      </c>
      <c r="L199" s="12">
        <v>18687.803749999999</v>
      </c>
      <c r="M199" s="12">
        <v>0</v>
      </c>
      <c r="N199" s="12">
        <v>0</v>
      </c>
      <c r="O199" s="12">
        <v>0</v>
      </c>
      <c r="P199" s="12">
        <v>4031.4071100000001</v>
      </c>
      <c r="Q199" s="12">
        <v>0</v>
      </c>
      <c r="R199" s="12">
        <v>0</v>
      </c>
      <c r="S199" s="12">
        <v>0</v>
      </c>
      <c r="T199" s="12">
        <v>0</v>
      </c>
      <c r="U199" s="12">
        <v>0</v>
      </c>
      <c r="V199" s="12">
        <v>4031.4071100000001</v>
      </c>
    </row>
    <row r="200" spans="2:22" x14ac:dyDescent="0.2">
      <c r="B200" s="21">
        <v>4329</v>
      </c>
      <c r="C200" s="21" t="s">
        <v>288</v>
      </c>
      <c r="D200" s="22">
        <v>24958.274000000001</v>
      </c>
      <c r="E200" s="22">
        <v>0</v>
      </c>
      <c r="F200" s="22">
        <v>488.14078000000001</v>
      </c>
      <c r="G200" s="22">
        <v>0</v>
      </c>
      <c r="H200" s="22">
        <v>0</v>
      </c>
      <c r="I200" s="22">
        <v>6164.4498999999996</v>
      </c>
      <c r="J200" s="22">
        <v>0</v>
      </c>
      <c r="K200" s="22">
        <v>0</v>
      </c>
      <c r="L200" s="22">
        <v>31610.864679999999</v>
      </c>
      <c r="M200" s="22">
        <v>1E-3</v>
      </c>
      <c r="N200" s="22">
        <v>0</v>
      </c>
      <c r="O200" s="22">
        <v>0</v>
      </c>
      <c r="P200" s="22">
        <v>5606.1192300000002</v>
      </c>
      <c r="Q200" s="22">
        <v>5.4401000000000002</v>
      </c>
      <c r="R200" s="22">
        <v>2</v>
      </c>
      <c r="S200" s="22">
        <v>13.3881</v>
      </c>
      <c r="T200" s="22">
        <v>0</v>
      </c>
      <c r="U200" s="22">
        <v>0</v>
      </c>
      <c r="V200" s="22">
        <v>5626.9484300000004</v>
      </c>
    </row>
    <row r="201" spans="2:22" x14ac:dyDescent="0.2">
      <c r="B201" s="16">
        <v>4303</v>
      </c>
      <c r="C201" s="16" t="s">
        <v>289</v>
      </c>
      <c r="D201" s="12">
        <v>1764.55799</v>
      </c>
      <c r="E201" s="12">
        <v>0</v>
      </c>
      <c r="F201" s="12">
        <v>-32.388010000000001</v>
      </c>
      <c r="G201" s="12">
        <v>0</v>
      </c>
      <c r="H201" s="12">
        <v>0</v>
      </c>
      <c r="I201" s="12">
        <v>92.145250000000004</v>
      </c>
      <c r="J201" s="12">
        <v>0</v>
      </c>
      <c r="K201" s="12">
        <v>0</v>
      </c>
      <c r="L201" s="12">
        <v>1824.3152299999999</v>
      </c>
      <c r="M201" s="12">
        <v>0</v>
      </c>
      <c r="N201" s="12">
        <v>0</v>
      </c>
      <c r="O201" s="12">
        <v>0</v>
      </c>
      <c r="P201" s="12">
        <v>80.861999999999995</v>
      </c>
      <c r="Q201" s="12">
        <v>0</v>
      </c>
      <c r="R201" s="12">
        <v>0</v>
      </c>
      <c r="S201" s="12">
        <v>0</v>
      </c>
      <c r="T201" s="12">
        <v>0</v>
      </c>
      <c r="U201" s="12">
        <v>0</v>
      </c>
      <c r="V201" s="12">
        <v>80.861999999999995</v>
      </c>
    </row>
    <row r="202" spans="2:22" x14ac:dyDescent="0.2">
      <c r="B202" s="16">
        <v>4304</v>
      </c>
      <c r="C202" s="16" t="s">
        <v>290</v>
      </c>
      <c r="D202" s="12">
        <v>4009.7554500000001</v>
      </c>
      <c r="E202" s="12">
        <v>0</v>
      </c>
      <c r="F202" s="12">
        <v>26.521249999999998</v>
      </c>
      <c r="G202" s="12">
        <v>0</v>
      </c>
      <c r="H202" s="12">
        <v>0</v>
      </c>
      <c r="I202" s="12">
        <v>132.81135</v>
      </c>
      <c r="J202" s="12">
        <v>0</v>
      </c>
      <c r="K202" s="12">
        <v>0</v>
      </c>
      <c r="L202" s="12">
        <v>4169.0880500000003</v>
      </c>
      <c r="M202" s="12">
        <v>0</v>
      </c>
      <c r="N202" s="12">
        <v>0</v>
      </c>
      <c r="O202" s="12">
        <v>0</v>
      </c>
      <c r="P202" s="12">
        <v>640.23235</v>
      </c>
      <c r="Q202" s="12">
        <v>0</v>
      </c>
      <c r="R202" s="12">
        <v>0</v>
      </c>
      <c r="S202" s="12">
        <v>0</v>
      </c>
      <c r="T202" s="12">
        <v>0</v>
      </c>
      <c r="U202" s="12">
        <v>0</v>
      </c>
      <c r="V202" s="12">
        <v>640.23235</v>
      </c>
    </row>
    <row r="203" spans="2:22" x14ac:dyDescent="0.2">
      <c r="B203" s="16">
        <v>4305</v>
      </c>
      <c r="C203" s="16" t="s">
        <v>291</v>
      </c>
      <c r="D203" s="12">
        <v>4187.6791000000003</v>
      </c>
      <c r="E203" s="12">
        <v>0</v>
      </c>
      <c r="F203" s="12">
        <v>-37.634950000000003</v>
      </c>
      <c r="G203" s="12">
        <v>0</v>
      </c>
      <c r="H203" s="12">
        <v>0</v>
      </c>
      <c r="I203" s="12">
        <v>715.12329999999997</v>
      </c>
      <c r="J203" s="12">
        <v>0</v>
      </c>
      <c r="K203" s="12">
        <v>0</v>
      </c>
      <c r="L203" s="12">
        <v>4865.1674499999999</v>
      </c>
      <c r="M203" s="12">
        <v>0</v>
      </c>
      <c r="N203" s="12">
        <v>0</v>
      </c>
      <c r="O203" s="12">
        <v>0</v>
      </c>
      <c r="P203" s="12">
        <v>1214.12805</v>
      </c>
      <c r="Q203" s="12">
        <v>0</v>
      </c>
      <c r="R203" s="12">
        <v>0</v>
      </c>
      <c r="S203" s="12">
        <v>0</v>
      </c>
      <c r="T203" s="12">
        <v>0</v>
      </c>
      <c r="U203" s="12">
        <v>0</v>
      </c>
      <c r="V203" s="12">
        <v>1214.12805</v>
      </c>
    </row>
    <row r="204" spans="2:22" x14ac:dyDescent="0.2">
      <c r="B204" s="16">
        <v>4306</v>
      </c>
      <c r="C204" s="16" t="s">
        <v>292</v>
      </c>
      <c r="D204" s="12">
        <v>6.1256500000000003</v>
      </c>
      <c r="E204" s="12">
        <v>0</v>
      </c>
      <c r="F204" s="12">
        <v>10.909549999999999</v>
      </c>
      <c r="G204" s="12">
        <v>0</v>
      </c>
      <c r="H204" s="12">
        <v>0</v>
      </c>
      <c r="I204" s="12">
        <v>0</v>
      </c>
      <c r="J204" s="12">
        <v>0</v>
      </c>
      <c r="K204" s="12">
        <v>0</v>
      </c>
      <c r="L204" s="12">
        <v>17.0352</v>
      </c>
      <c r="M204" s="12">
        <v>0</v>
      </c>
      <c r="N204" s="12">
        <v>0</v>
      </c>
      <c r="O204" s="12">
        <v>0</v>
      </c>
      <c r="P204" s="12">
        <v>399.66</v>
      </c>
      <c r="Q204" s="12">
        <v>0</v>
      </c>
      <c r="R204" s="12">
        <v>0</v>
      </c>
      <c r="S204" s="12">
        <v>0</v>
      </c>
      <c r="T204" s="12">
        <v>0</v>
      </c>
      <c r="U204" s="12">
        <v>0</v>
      </c>
      <c r="V204" s="12">
        <v>399.66</v>
      </c>
    </row>
    <row r="205" spans="2:22" x14ac:dyDescent="0.2">
      <c r="B205" s="16">
        <v>4307</v>
      </c>
      <c r="C205" s="16" t="s">
        <v>293</v>
      </c>
      <c r="D205" s="12">
        <v>224.98017999999999</v>
      </c>
      <c r="E205" s="12">
        <v>0</v>
      </c>
      <c r="F205" s="12">
        <v>0</v>
      </c>
      <c r="G205" s="12">
        <v>0</v>
      </c>
      <c r="H205" s="12">
        <v>0</v>
      </c>
      <c r="I205" s="12">
        <v>46</v>
      </c>
      <c r="J205" s="12">
        <v>0</v>
      </c>
      <c r="K205" s="12">
        <v>0</v>
      </c>
      <c r="L205" s="12">
        <v>270.98018000000002</v>
      </c>
      <c r="M205" s="12">
        <v>0</v>
      </c>
      <c r="N205" s="12">
        <v>0</v>
      </c>
      <c r="O205" s="12">
        <v>0</v>
      </c>
      <c r="P205" s="12">
        <v>70.634</v>
      </c>
      <c r="Q205" s="12">
        <v>0</v>
      </c>
      <c r="R205" s="12">
        <v>0</v>
      </c>
      <c r="S205" s="12">
        <v>0</v>
      </c>
      <c r="T205" s="12">
        <v>0</v>
      </c>
      <c r="U205" s="12">
        <v>0</v>
      </c>
      <c r="V205" s="12">
        <v>70.634</v>
      </c>
    </row>
    <row r="206" spans="2:22" x14ac:dyDescent="0.2">
      <c r="B206" s="16">
        <v>4309</v>
      </c>
      <c r="C206" s="16" t="s">
        <v>294</v>
      </c>
      <c r="D206" s="12">
        <v>2810.2595500000002</v>
      </c>
      <c r="E206" s="12">
        <v>0</v>
      </c>
      <c r="F206" s="12">
        <v>129.7645</v>
      </c>
      <c r="G206" s="12">
        <v>0</v>
      </c>
      <c r="H206" s="12">
        <v>0</v>
      </c>
      <c r="I206" s="12">
        <v>540.2346</v>
      </c>
      <c r="J206" s="12">
        <v>0</v>
      </c>
      <c r="K206" s="12">
        <v>0</v>
      </c>
      <c r="L206" s="12">
        <v>3480.2586500000002</v>
      </c>
      <c r="M206" s="12">
        <v>0</v>
      </c>
      <c r="N206" s="12">
        <v>0</v>
      </c>
      <c r="O206" s="12">
        <v>0</v>
      </c>
      <c r="P206" s="12">
        <v>330.39724999999999</v>
      </c>
      <c r="Q206" s="12">
        <v>0</v>
      </c>
      <c r="R206" s="12">
        <v>0</v>
      </c>
      <c r="S206" s="12">
        <v>0</v>
      </c>
      <c r="T206" s="12">
        <v>0</v>
      </c>
      <c r="U206" s="12">
        <v>0</v>
      </c>
      <c r="V206" s="12">
        <v>330.39724999999999</v>
      </c>
    </row>
    <row r="207" spans="2:22" x14ac:dyDescent="0.2">
      <c r="B207" s="16">
        <v>4310</v>
      </c>
      <c r="C207" s="16" t="s">
        <v>295</v>
      </c>
      <c r="D207" s="12">
        <v>955.56129999999996</v>
      </c>
      <c r="E207" s="12">
        <v>0</v>
      </c>
      <c r="F207" s="12">
        <v>36.300249999999998</v>
      </c>
      <c r="G207" s="12">
        <v>0</v>
      </c>
      <c r="H207" s="12">
        <v>0</v>
      </c>
      <c r="I207" s="12">
        <v>36.49</v>
      </c>
      <c r="J207" s="12">
        <v>0</v>
      </c>
      <c r="K207" s="12">
        <v>0</v>
      </c>
      <c r="L207" s="12">
        <v>1028.3515500000001</v>
      </c>
      <c r="M207" s="12">
        <v>0</v>
      </c>
      <c r="N207" s="12">
        <v>0</v>
      </c>
      <c r="O207" s="12">
        <v>0</v>
      </c>
      <c r="P207" s="12">
        <v>389.72064999999998</v>
      </c>
      <c r="Q207" s="12">
        <v>0</v>
      </c>
      <c r="R207" s="12">
        <v>0</v>
      </c>
      <c r="S207" s="12">
        <v>0</v>
      </c>
      <c r="T207" s="12">
        <v>0</v>
      </c>
      <c r="U207" s="12">
        <v>0</v>
      </c>
      <c r="V207" s="12">
        <v>389.72064999999998</v>
      </c>
    </row>
    <row r="208" spans="2:22" x14ac:dyDescent="0.2">
      <c r="B208" s="16">
        <v>4311</v>
      </c>
      <c r="C208" s="16" t="s">
        <v>296</v>
      </c>
      <c r="D208" s="12">
        <v>3573.2545799999998</v>
      </c>
      <c r="E208" s="12">
        <v>0</v>
      </c>
      <c r="F208" s="12">
        <v>28.041</v>
      </c>
      <c r="G208" s="12">
        <v>0</v>
      </c>
      <c r="H208" s="12">
        <v>0</v>
      </c>
      <c r="I208" s="12">
        <v>0</v>
      </c>
      <c r="J208" s="12">
        <v>0</v>
      </c>
      <c r="K208" s="12">
        <v>0</v>
      </c>
      <c r="L208" s="12">
        <v>3601.29558</v>
      </c>
      <c r="M208" s="12">
        <v>0</v>
      </c>
      <c r="N208" s="12">
        <v>0</v>
      </c>
      <c r="O208" s="12">
        <v>0</v>
      </c>
      <c r="P208" s="12">
        <v>156.3261</v>
      </c>
      <c r="Q208" s="12">
        <v>0</v>
      </c>
      <c r="R208" s="12">
        <v>0</v>
      </c>
      <c r="S208" s="12">
        <v>0</v>
      </c>
      <c r="T208" s="12">
        <v>0</v>
      </c>
      <c r="U208" s="12">
        <v>0</v>
      </c>
      <c r="V208" s="12">
        <v>156.3261</v>
      </c>
    </row>
    <row r="209" spans="2:22" x14ac:dyDescent="0.2">
      <c r="B209" s="16">
        <v>4312</v>
      </c>
      <c r="C209" s="16" t="s">
        <v>297</v>
      </c>
      <c r="D209" s="12">
        <v>418.59109999999998</v>
      </c>
      <c r="E209" s="12">
        <v>0</v>
      </c>
      <c r="F209" s="12">
        <v>123.42999</v>
      </c>
      <c r="G209" s="12">
        <v>0</v>
      </c>
      <c r="H209" s="12">
        <v>0</v>
      </c>
      <c r="I209" s="12">
        <v>0</v>
      </c>
      <c r="J209" s="12">
        <v>0</v>
      </c>
      <c r="K209" s="12">
        <v>0</v>
      </c>
      <c r="L209" s="12">
        <v>542.02108999999996</v>
      </c>
      <c r="M209" s="12">
        <v>0</v>
      </c>
      <c r="N209" s="12">
        <v>0</v>
      </c>
      <c r="O209" s="12">
        <v>0</v>
      </c>
      <c r="P209" s="12">
        <v>471.3338</v>
      </c>
      <c r="Q209" s="12">
        <v>0</v>
      </c>
      <c r="R209" s="12">
        <v>0</v>
      </c>
      <c r="S209" s="12">
        <v>0</v>
      </c>
      <c r="T209" s="12">
        <v>0</v>
      </c>
      <c r="U209" s="12">
        <v>0</v>
      </c>
      <c r="V209" s="12">
        <v>471.3338</v>
      </c>
    </row>
    <row r="210" spans="2:22" x14ac:dyDescent="0.2">
      <c r="B210" s="16">
        <v>4313</v>
      </c>
      <c r="C210" s="16" t="s">
        <v>298</v>
      </c>
      <c r="D210" s="12">
        <v>746.48105999999996</v>
      </c>
      <c r="E210" s="12">
        <v>0</v>
      </c>
      <c r="F210" s="12">
        <v>34.503689999999999</v>
      </c>
      <c r="G210" s="12">
        <v>0</v>
      </c>
      <c r="H210" s="12">
        <v>0</v>
      </c>
      <c r="I210" s="12">
        <v>0</v>
      </c>
      <c r="J210" s="12">
        <v>0</v>
      </c>
      <c r="K210" s="12">
        <v>0</v>
      </c>
      <c r="L210" s="12">
        <v>780.98474999999996</v>
      </c>
      <c r="M210" s="12">
        <v>0</v>
      </c>
      <c r="N210" s="12">
        <v>0</v>
      </c>
      <c r="O210" s="12">
        <v>0</v>
      </c>
      <c r="P210" s="12">
        <v>261.09577999999999</v>
      </c>
      <c r="Q210" s="12">
        <v>0</v>
      </c>
      <c r="R210" s="12">
        <v>0</v>
      </c>
      <c r="S210" s="12">
        <v>0</v>
      </c>
      <c r="T210" s="12">
        <v>0</v>
      </c>
      <c r="U210" s="12">
        <v>0</v>
      </c>
      <c r="V210" s="12">
        <v>261.09577999999999</v>
      </c>
    </row>
    <row r="211" spans="2:22" x14ac:dyDescent="0.2">
      <c r="B211" s="16">
        <v>4314</v>
      </c>
      <c r="C211" s="16" t="s">
        <v>299</v>
      </c>
      <c r="D211" s="12">
        <v>4.2285000000000004</v>
      </c>
      <c r="E211" s="12">
        <v>0</v>
      </c>
      <c r="F211" s="12">
        <v>0.14990000000000001</v>
      </c>
      <c r="G211" s="12">
        <v>0</v>
      </c>
      <c r="H211" s="12">
        <v>0</v>
      </c>
      <c r="I211" s="12">
        <v>0</v>
      </c>
      <c r="J211" s="12">
        <v>0</v>
      </c>
      <c r="K211" s="12">
        <v>0</v>
      </c>
      <c r="L211" s="12">
        <v>4.3784000000000001</v>
      </c>
      <c r="M211" s="12">
        <v>1E-3</v>
      </c>
      <c r="N211" s="12">
        <v>0</v>
      </c>
      <c r="O211" s="12">
        <v>0</v>
      </c>
      <c r="P211" s="12">
        <v>4.3718000000000004</v>
      </c>
      <c r="Q211" s="12">
        <v>0</v>
      </c>
      <c r="R211" s="12">
        <v>0</v>
      </c>
      <c r="S211" s="12">
        <v>0</v>
      </c>
      <c r="T211" s="12">
        <v>0</v>
      </c>
      <c r="U211" s="12">
        <v>0</v>
      </c>
      <c r="V211" s="12">
        <v>4.3727999999999998</v>
      </c>
    </row>
    <row r="212" spans="2:22" x14ac:dyDescent="0.2">
      <c r="B212" s="16">
        <v>4318</v>
      </c>
      <c r="C212" s="16" t="s">
        <v>300</v>
      </c>
      <c r="D212" s="12">
        <v>721.20212000000004</v>
      </c>
      <c r="E212" s="12">
        <v>0</v>
      </c>
      <c r="F212" s="12">
        <v>19.528099999999998</v>
      </c>
      <c r="G212" s="12">
        <v>0</v>
      </c>
      <c r="H212" s="12">
        <v>0</v>
      </c>
      <c r="I212" s="12">
        <v>0</v>
      </c>
      <c r="J212" s="12">
        <v>0</v>
      </c>
      <c r="K212" s="12">
        <v>0</v>
      </c>
      <c r="L212" s="12">
        <v>740.73022000000003</v>
      </c>
      <c r="M212" s="12">
        <v>0</v>
      </c>
      <c r="N212" s="12">
        <v>0</v>
      </c>
      <c r="O212" s="12">
        <v>0</v>
      </c>
      <c r="P212" s="12">
        <v>109.7063</v>
      </c>
      <c r="Q212" s="12">
        <v>0</v>
      </c>
      <c r="R212" s="12">
        <v>0</v>
      </c>
      <c r="S212" s="12">
        <v>13.3881</v>
      </c>
      <c r="T212" s="12">
        <v>0</v>
      </c>
      <c r="U212" s="12">
        <v>0</v>
      </c>
      <c r="V212" s="12">
        <v>123.09439999999999</v>
      </c>
    </row>
    <row r="213" spans="2:22" x14ac:dyDescent="0.2">
      <c r="B213" s="16">
        <v>4319</v>
      </c>
      <c r="C213" s="16" t="s">
        <v>301</v>
      </c>
      <c r="D213" s="12">
        <v>541.38869999999997</v>
      </c>
      <c r="E213" s="12">
        <v>0</v>
      </c>
      <c r="F213" s="12">
        <v>0</v>
      </c>
      <c r="G213" s="12">
        <v>0</v>
      </c>
      <c r="H213" s="12">
        <v>0</v>
      </c>
      <c r="I213" s="12">
        <v>0</v>
      </c>
      <c r="J213" s="12">
        <v>0</v>
      </c>
      <c r="K213" s="12">
        <v>0</v>
      </c>
      <c r="L213" s="12">
        <v>541.38869999999997</v>
      </c>
      <c r="M213" s="12">
        <v>0</v>
      </c>
      <c r="N213" s="12">
        <v>0</v>
      </c>
      <c r="O213" s="12">
        <v>0</v>
      </c>
      <c r="P213" s="12">
        <v>89.415000000000006</v>
      </c>
      <c r="Q213" s="12">
        <v>0</v>
      </c>
      <c r="R213" s="12">
        <v>0</v>
      </c>
      <c r="S213" s="12">
        <v>0</v>
      </c>
      <c r="T213" s="12">
        <v>0</v>
      </c>
      <c r="U213" s="12">
        <v>0</v>
      </c>
      <c r="V213" s="12">
        <v>89.415000000000006</v>
      </c>
    </row>
    <row r="214" spans="2:22" x14ac:dyDescent="0.2">
      <c r="B214" s="16">
        <v>4320</v>
      </c>
      <c r="C214" s="16" t="s">
        <v>302</v>
      </c>
      <c r="D214" s="12">
        <v>713.39599999999996</v>
      </c>
      <c r="E214" s="12">
        <v>0</v>
      </c>
      <c r="F214" s="12">
        <v>6</v>
      </c>
      <c r="G214" s="12">
        <v>0</v>
      </c>
      <c r="H214" s="12">
        <v>0</v>
      </c>
      <c r="I214" s="12">
        <v>-5.9675000000000002</v>
      </c>
      <c r="J214" s="12">
        <v>0</v>
      </c>
      <c r="K214" s="12">
        <v>0</v>
      </c>
      <c r="L214" s="12">
        <v>713.42849999999999</v>
      </c>
      <c r="M214" s="12">
        <v>0</v>
      </c>
      <c r="N214" s="12">
        <v>0</v>
      </c>
      <c r="O214" s="12">
        <v>0</v>
      </c>
      <c r="P214" s="12">
        <v>513.76469999999995</v>
      </c>
      <c r="Q214" s="12">
        <v>0.44009999999999999</v>
      </c>
      <c r="R214" s="12">
        <v>0</v>
      </c>
      <c r="S214" s="12">
        <v>0</v>
      </c>
      <c r="T214" s="12">
        <v>0</v>
      </c>
      <c r="U214" s="12">
        <v>0</v>
      </c>
      <c r="V214" s="12">
        <v>514.20479999999998</v>
      </c>
    </row>
    <row r="215" spans="2:22" x14ac:dyDescent="0.2">
      <c r="B215" s="23">
        <v>4324</v>
      </c>
      <c r="C215" s="23" t="s">
        <v>303</v>
      </c>
      <c r="D215" s="14">
        <v>4280.8127199999999</v>
      </c>
      <c r="E215" s="14">
        <v>0</v>
      </c>
      <c r="F215" s="14">
        <v>143.01551000000001</v>
      </c>
      <c r="G215" s="14">
        <v>0</v>
      </c>
      <c r="H215" s="14">
        <v>0</v>
      </c>
      <c r="I215" s="14">
        <v>4607.6129000000001</v>
      </c>
      <c r="J215" s="14">
        <v>0</v>
      </c>
      <c r="K215" s="14">
        <v>0</v>
      </c>
      <c r="L215" s="14">
        <v>9031.4411299999992</v>
      </c>
      <c r="M215" s="14">
        <v>0</v>
      </c>
      <c r="N215" s="14">
        <v>0</v>
      </c>
      <c r="O215" s="14">
        <v>0</v>
      </c>
      <c r="P215" s="14">
        <v>874.47145</v>
      </c>
      <c r="Q215" s="14">
        <v>5</v>
      </c>
      <c r="R215" s="14">
        <v>2</v>
      </c>
      <c r="S215" s="14">
        <v>0</v>
      </c>
      <c r="T215" s="14">
        <v>0</v>
      </c>
      <c r="U215" s="14">
        <v>0</v>
      </c>
      <c r="V215" s="14">
        <v>881.47145</v>
      </c>
    </row>
    <row r="217" spans="2:22" x14ac:dyDescent="0.2">
      <c r="B217" s="31" t="s">
        <v>308</v>
      </c>
      <c r="C217" s="32"/>
      <c r="D217" s="32"/>
      <c r="E217" s="32"/>
      <c r="F217" s="32"/>
      <c r="G217" s="32"/>
      <c r="H217" s="32"/>
      <c r="I217" s="32"/>
      <c r="J217" s="32"/>
      <c r="K217" s="32"/>
      <c r="L217" s="32"/>
      <c r="M217" s="32"/>
      <c r="N217" s="32"/>
      <c r="O217" s="32"/>
      <c r="P217" s="32"/>
      <c r="Q217" s="32"/>
      <c r="R217" s="32"/>
      <c r="S217" s="32"/>
      <c r="T217" s="32"/>
      <c r="U217" s="32"/>
      <c r="V217" s="32"/>
    </row>
    <row r="218" spans="2:22" x14ac:dyDescent="0.2">
      <c r="B218" s="31" t="s">
        <v>309</v>
      </c>
      <c r="C218" s="32"/>
      <c r="D218" s="32"/>
      <c r="E218" s="32"/>
      <c r="F218" s="32"/>
      <c r="G218" s="32"/>
      <c r="H218" s="32"/>
      <c r="I218" s="32"/>
      <c r="J218" s="32"/>
      <c r="K218" s="32"/>
      <c r="L218" s="32"/>
      <c r="M218" s="32"/>
      <c r="N218" s="32"/>
      <c r="O218" s="32"/>
      <c r="P218" s="32"/>
      <c r="Q218" s="32"/>
      <c r="R218" s="32"/>
      <c r="S218" s="32"/>
      <c r="T218" s="32"/>
      <c r="U218" s="32"/>
      <c r="V218" s="32"/>
    </row>
  </sheetData>
  <mergeCells count="6">
    <mergeCell ref="B218:V218"/>
    <mergeCell ref="B5:B6"/>
    <mergeCell ref="C5:C6"/>
    <mergeCell ref="D5:L5"/>
    <mergeCell ref="M5:V5"/>
    <mergeCell ref="B217:V217"/>
  </mergeCells>
  <pageMargins left="0.70866141732283472" right="0.70866141732283472" top="0.74803149606299213" bottom="0.74803149606299213" header="0.31496062992125984" footer="0.31496062992125984"/>
  <pageSetup paperSize="9" scale="55" fitToWidth="0" fitToHeight="0" orientation="portrait" horizontalDpi="300" verticalDpi="300" r:id="rId1"/>
  <headerFooter differentFirst="1" scaleWithDoc="0" alignWithMargins="0">
    <firstHeader>&amp;L&amp;C&amp;R&amp;B DEPARTEMENT FINANZEN UND RESSOURCEN
Statistik Aargau</firstHeader>
  </headerFooter>
  <rowBreaks count="2" manualBreakCount="2">
    <brk id="90" max="16383" man="1"/>
    <brk id="146" max="16383" man="1"/>
  </rowBreaks>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6D4FF"/>
  </sheetPr>
  <dimension ref="B1:I215"/>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6" width="14.7109375" customWidth="1"/>
    <col min="7" max="9" width="14.140625" customWidth="1"/>
  </cols>
  <sheetData>
    <row r="1" spans="2:9" ht="18" x14ac:dyDescent="0.25">
      <c r="B1" s="3" t="s">
        <v>18</v>
      </c>
    </row>
    <row r="2" spans="2:9" x14ac:dyDescent="0.2">
      <c r="B2" t="s">
        <v>14</v>
      </c>
    </row>
    <row r="5" spans="2:9" x14ac:dyDescent="0.2">
      <c r="B5" s="33" t="s">
        <v>83</v>
      </c>
      <c r="C5" s="33" t="s">
        <v>84</v>
      </c>
      <c r="D5" s="30" t="s">
        <v>349</v>
      </c>
      <c r="E5" s="30" t="s">
        <v>349</v>
      </c>
      <c r="F5" s="30" t="s">
        <v>349</v>
      </c>
      <c r="G5" s="30" t="s">
        <v>350</v>
      </c>
      <c r="H5" s="30" t="s">
        <v>350</v>
      </c>
      <c r="I5" s="30" t="s">
        <v>350</v>
      </c>
    </row>
    <row r="6" spans="2:9" ht="27.95" customHeight="1" x14ac:dyDescent="0.2">
      <c r="B6" s="33" t="s">
        <v>83</v>
      </c>
      <c r="C6" s="33" t="s">
        <v>84</v>
      </c>
      <c r="D6" s="10" t="s">
        <v>351</v>
      </c>
      <c r="E6" s="10" t="s">
        <v>352</v>
      </c>
      <c r="F6" s="10" t="s">
        <v>353</v>
      </c>
      <c r="G6" s="10" t="s">
        <v>354</v>
      </c>
      <c r="H6" s="10" t="s">
        <v>355</v>
      </c>
      <c r="I6" s="10" t="s">
        <v>356</v>
      </c>
    </row>
    <row r="7" spans="2:9" x14ac:dyDescent="0.2">
      <c r="B7" s="21">
        <v>4335</v>
      </c>
      <c r="C7" s="21" t="s">
        <v>95</v>
      </c>
      <c r="D7" s="22">
        <v>4156421.4967200002</v>
      </c>
      <c r="E7" s="22">
        <v>10638782.177820001</v>
      </c>
      <c r="F7" s="22">
        <v>14795203.67454</v>
      </c>
      <c r="G7" s="22">
        <v>3798006.8747999999</v>
      </c>
      <c r="H7" s="22">
        <v>10997196.79974</v>
      </c>
      <c r="I7" s="22">
        <v>14795203.67454</v>
      </c>
    </row>
    <row r="8" spans="2:9" x14ac:dyDescent="0.2">
      <c r="B8" s="21">
        <v>4019</v>
      </c>
      <c r="C8" s="21" t="s">
        <v>96</v>
      </c>
      <c r="D8" s="22">
        <v>603057.05524000002</v>
      </c>
      <c r="E8" s="22">
        <v>1216373.8602700001</v>
      </c>
      <c r="F8" s="22">
        <v>1819430.91551</v>
      </c>
      <c r="G8" s="22">
        <v>494281.51526000001</v>
      </c>
      <c r="H8" s="22">
        <v>1325149.4002499999</v>
      </c>
      <c r="I8" s="22">
        <v>1819430.91551</v>
      </c>
    </row>
    <row r="9" spans="2:9" x14ac:dyDescent="0.2">
      <c r="B9" s="16">
        <v>4001</v>
      </c>
      <c r="C9" s="16" t="s">
        <v>97</v>
      </c>
      <c r="D9" s="12">
        <v>330952.57954000001</v>
      </c>
      <c r="E9" s="12">
        <v>442469.42243999999</v>
      </c>
      <c r="F9" s="12">
        <v>773422.00197999994</v>
      </c>
      <c r="G9" s="12">
        <v>196721.96656999999</v>
      </c>
      <c r="H9" s="12">
        <v>576700.03541000001</v>
      </c>
      <c r="I9" s="12">
        <v>773422.00197999994</v>
      </c>
    </row>
    <row r="10" spans="2:9" x14ac:dyDescent="0.2">
      <c r="B10" s="16">
        <v>4002</v>
      </c>
      <c r="C10" s="16" t="s">
        <v>98</v>
      </c>
      <c r="D10" s="12">
        <v>8624.7396700000008</v>
      </c>
      <c r="E10" s="12">
        <v>28477.838100000001</v>
      </c>
      <c r="F10" s="12">
        <v>37102.577770000004</v>
      </c>
      <c r="G10" s="12">
        <v>13179.27223</v>
      </c>
      <c r="H10" s="12">
        <v>23923.305540000001</v>
      </c>
      <c r="I10" s="12">
        <v>37102.577770000004</v>
      </c>
    </row>
    <row r="11" spans="2:9" x14ac:dyDescent="0.2">
      <c r="B11" s="16">
        <v>4003</v>
      </c>
      <c r="C11" s="16" t="s">
        <v>99</v>
      </c>
      <c r="D11" s="12">
        <v>36903.060969999999</v>
      </c>
      <c r="E11" s="12">
        <v>113300.70595</v>
      </c>
      <c r="F11" s="12">
        <v>150203.76691999999</v>
      </c>
      <c r="G11" s="12">
        <v>54302.122900000002</v>
      </c>
      <c r="H11" s="12">
        <v>95901.644020000007</v>
      </c>
      <c r="I11" s="12">
        <v>150203.76691999999</v>
      </c>
    </row>
    <row r="12" spans="2:9" x14ac:dyDescent="0.2">
      <c r="B12" s="16">
        <v>4004</v>
      </c>
      <c r="C12" s="16" t="s">
        <v>100</v>
      </c>
      <c r="D12" s="12">
        <v>4067.52727</v>
      </c>
      <c r="E12" s="12">
        <v>11042.029500000001</v>
      </c>
      <c r="F12" s="12">
        <v>15109.556769999999</v>
      </c>
      <c r="G12" s="12">
        <v>5132.5244400000001</v>
      </c>
      <c r="H12" s="12">
        <v>9977.03233</v>
      </c>
      <c r="I12" s="12">
        <v>15109.556769999999</v>
      </c>
    </row>
    <row r="13" spans="2:9" x14ac:dyDescent="0.2">
      <c r="B13" s="16">
        <v>4005</v>
      </c>
      <c r="C13" s="16" t="s">
        <v>101</v>
      </c>
      <c r="D13" s="12">
        <v>21624.587589999999</v>
      </c>
      <c r="E13" s="12">
        <v>54400.135560000002</v>
      </c>
      <c r="F13" s="12">
        <v>76024.723150000005</v>
      </c>
      <c r="G13" s="12">
        <v>22621.094990000001</v>
      </c>
      <c r="H13" s="12">
        <v>53403.62816</v>
      </c>
      <c r="I13" s="12">
        <v>76024.723150000005</v>
      </c>
    </row>
    <row r="14" spans="2:9" x14ac:dyDescent="0.2">
      <c r="B14" s="16">
        <v>4006</v>
      </c>
      <c r="C14" s="16" t="s">
        <v>102</v>
      </c>
      <c r="D14" s="12">
        <v>41326.455679999999</v>
      </c>
      <c r="E14" s="12">
        <v>81387.291500000007</v>
      </c>
      <c r="F14" s="12">
        <v>122713.74718000001</v>
      </c>
      <c r="G14" s="12">
        <v>34689.515440000003</v>
      </c>
      <c r="H14" s="12">
        <v>88024.231740000003</v>
      </c>
      <c r="I14" s="12">
        <v>122713.74718000001</v>
      </c>
    </row>
    <row r="15" spans="2:9" x14ac:dyDescent="0.2">
      <c r="B15" s="16">
        <v>4007</v>
      </c>
      <c r="C15" s="16" t="s">
        <v>103</v>
      </c>
      <c r="D15" s="12">
        <v>5900.00551</v>
      </c>
      <c r="E15" s="12">
        <v>26886.278020000002</v>
      </c>
      <c r="F15" s="12">
        <v>32786.283530000001</v>
      </c>
      <c r="G15" s="12">
        <v>4001.2657800000002</v>
      </c>
      <c r="H15" s="12">
        <v>28785.017749999999</v>
      </c>
      <c r="I15" s="12">
        <v>32786.283530000001</v>
      </c>
    </row>
    <row r="16" spans="2:9" x14ac:dyDescent="0.2">
      <c r="B16" s="16">
        <v>4008</v>
      </c>
      <c r="C16" s="16" t="s">
        <v>104</v>
      </c>
      <c r="D16" s="12">
        <v>20352.130789999999</v>
      </c>
      <c r="E16" s="12">
        <v>93517.772500000006</v>
      </c>
      <c r="F16" s="12">
        <v>113869.90329</v>
      </c>
      <c r="G16" s="12">
        <v>19064.608219999998</v>
      </c>
      <c r="H16" s="12">
        <v>94805.295069999993</v>
      </c>
      <c r="I16" s="12">
        <v>113869.90329</v>
      </c>
    </row>
    <row r="17" spans="2:9" x14ac:dyDescent="0.2">
      <c r="B17" s="16">
        <v>4009</v>
      </c>
      <c r="C17" s="16" t="s">
        <v>105</v>
      </c>
      <c r="D17" s="12">
        <v>17700.795959999999</v>
      </c>
      <c r="E17" s="12">
        <v>63600.149810000003</v>
      </c>
      <c r="F17" s="12">
        <v>81300.945770000006</v>
      </c>
      <c r="G17" s="12">
        <v>21203.786349999998</v>
      </c>
      <c r="H17" s="12">
        <v>60097.159420000004</v>
      </c>
      <c r="I17" s="12">
        <v>81300.945770000006</v>
      </c>
    </row>
    <row r="18" spans="2:9" x14ac:dyDescent="0.2">
      <c r="B18" s="16">
        <v>4010</v>
      </c>
      <c r="C18" s="16" t="s">
        <v>106</v>
      </c>
      <c r="D18" s="12">
        <v>61179.563459999998</v>
      </c>
      <c r="E18" s="12">
        <v>86803.111720000001</v>
      </c>
      <c r="F18" s="12">
        <v>147982.67517999999</v>
      </c>
      <c r="G18" s="12">
        <v>59698.833720000002</v>
      </c>
      <c r="H18" s="12">
        <v>88283.841459999996</v>
      </c>
      <c r="I18" s="12">
        <v>147982.67517999999</v>
      </c>
    </row>
    <row r="19" spans="2:9" x14ac:dyDescent="0.2">
      <c r="B19" s="16">
        <v>4012</v>
      </c>
      <c r="C19" s="16" t="s">
        <v>107</v>
      </c>
      <c r="D19" s="12">
        <v>41851.200920000003</v>
      </c>
      <c r="E19" s="12">
        <v>160193.05809999999</v>
      </c>
      <c r="F19" s="12">
        <v>202044.25902</v>
      </c>
      <c r="G19" s="12">
        <v>46685.64402</v>
      </c>
      <c r="H19" s="12">
        <v>155358.61499999999</v>
      </c>
      <c r="I19" s="12">
        <v>202044.25902</v>
      </c>
    </row>
    <row r="20" spans="2:9" x14ac:dyDescent="0.2">
      <c r="B20" s="16">
        <v>4013</v>
      </c>
      <c r="C20" s="16" t="s">
        <v>108</v>
      </c>
      <c r="D20" s="12">
        <v>12574.407880000001</v>
      </c>
      <c r="E20" s="12">
        <v>54296.067069999997</v>
      </c>
      <c r="F20" s="12">
        <v>66870.474950000003</v>
      </c>
      <c r="G20" s="12">
        <v>16980.8806</v>
      </c>
      <c r="H20" s="12">
        <v>49889.594349999999</v>
      </c>
      <c r="I20" s="12">
        <v>66870.474950000003</v>
      </c>
    </row>
    <row r="21" spans="2:9" x14ac:dyDescent="0.2">
      <c r="B21" s="21">
        <v>4059</v>
      </c>
      <c r="C21" s="21" t="s">
        <v>109</v>
      </c>
      <c r="D21" s="22">
        <v>774608.55501999997</v>
      </c>
      <c r="E21" s="22">
        <v>2672070.0507800002</v>
      </c>
      <c r="F21" s="22">
        <v>3446678.6058</v>
      </c>
      <c r="G21" s="22">
        <v>941941.73306999996</v>
      </c>
      <c r="H21" s="22">
        <v>2504736.8727299999</v>
      </c>
      <c r="I21" s="22">
        <v>3446678.6058</v>
      </c>
    </row>
    <row r="22" spans="2:9" x14ac:dyDescent="0.2">
      <c r="B22" s="16">
        <v>4021</v>
      </c>
      <c r="C22" s="16" t="s">
        <v>110</v>
      </c>
      <c r="D22" s="12">
        <v>230490.37761</v>
      </c>
      <c r="E22" s="12">
        <v>694750.66743000003</v>
      </c>
      <c r="F22" s="12">
        <v>925241.04504</v>
      </c>
      <c r="G22" s="12">
        <v>250317.86773999999</v>
      </c>
      <c r="H22" s="12">
        <v>674923.17729999998</v>
      </c>
      <c r="I22" s="12">
        <v>925241.04504</v>
      </c>
    </row>
    <row r="23" spans="2:9" x14ac:dyDescent="0.2">
      <c r="B23" s="16">
        <v>4022</v>
      </c>
      <c r="C23" s="16" t="s">
        <v>111</v>
      </c>
      <c r="D23" s="12">
        <v>11634.730310000001</v>
      </c>
      <c r="E23" s="12">
        <v>28564.895359999999</v>
      </c>
      <c r="F23" s="12">
        <v>40199.625670000001</v>
      </c>
      <c r="G23" s="12">
        <v>8511.2809799999995</v>
      </c>
      <c r="H23" s="12">
        <v>31688.344690000002</v>
      </c>
      <c r="I23" s="12">
        <v>40199.625670000001</v>
      </c>
    </row>
    <row r="24" spans="2:9" x14ac:dyDescent="0.2">
      <c r="B24" s="16">
        <v>4023</v>
      </c>
      <c r="C24" s="16" t="s">
        <v>112</v>
      </c>
      <c r="D24" s="12">
        <v>10405.210359999999</v>
      </c>
      <c r="E24" s="12">
        <v>55844.727270000003</v>
      </c>
      <c r="F24" s="12">
        <v>66249.93763</v>
      </c>
      <c r="G24" s="12">
        <v>11649.92438</v>
      </c>
      <c r="H24" s="12">
        <v>54600.013250000004</v>
      </c>
      <c r="I24" s="12">
        <v>66249.93763</v>
      </c>
    </row>
    <row r="25" spans="2:9" x14ac:dyDescent="0.2">
      <c r="B25" s="16">
        <v>4024</v>
      </c>
      <c r="C25" s="16" t="s">
        <v>113</v>
      </c>
      <c r="D25" s="12">
        <v>15005.359850000001</v>
      </c>
      <c r="E25" s="12">
        <v>47249.895380000002</v>
      </c>
      <c r="F25" s="12">
        <v>62255.255230000002</v>
      </c>
      <c r="G25" s="12">
        <v>11022.375669999999</v>
      </c>
      <c r="H25" s="12">
        <v>51232.879560000001</v>
      </c>
      <c r="I25" s="12">
        <v>62255.255230000002</v>
      </c>
    </row>
    <row r="26" spans="2:9" x14ac:dyDescent="0.2">
      <c r="B26" s="16">
        <v>4049</v>
      </c>
      <c r="C26" s="16" t="s">
        <v>114</v>
      </c>
      <c r="D26" s="12">
        <v>15276.179840000001</v>
      </c>
      <c r="E26" s="12">
        <v>46308.156669999997</v>
      </c>
      <c r="F26" s="12">
        <v>61584.336510000001</v>
      </c>
      <c r="G26" s="12">
        <v>15218.26886</v>
      </c>
      <c r="H26" s="12">
        <v>46366.067649999997</v>
      </c>
      <c r="I26" s="12">
        <v>61584.336510000001</v>
      </c>
    </row>
    <row r="27" spans="2:9" x14ac:dyDescent="0.2">
      <c r="B27" s="16">
        <v>4026</v>
      </c>
      <c r="C27" s="16" t="s">
        <v>115</v>
      </c>
      <c r="D27" s="12">
        <v>23141.887569999999</v>
      </c>
      <c r="E27" s="12">
        <v>118663.17311</v>
      </c>
      <c r="F27" s="12">
        <v>141805.06068</v>
      </c>
      <c r="G27" s="12">
        <v>14882.7497</v>
      </c>
      <c r="H27" s="12">
        <v>126922.31097999999</v>
      </c>
      <c r="I27" s="12">
        <v>141805.06068</v>
      </c>
    </row>
    <row r="28" spans="2:9" x14ac:dyDescent="0.2">
      <c r="B28" s="16">
        <v>4027</v>
      </c>
      <c r="C28" s="16" t="s">
        <v>116</v>
      </c>
      <c r="D28" s="12">
        <v>14464.86614</v>
      </c>
      <c r="E28" s="12">
        <v>51545.014810000001</v>
      </c>
      <c r="F28" s="12">
        <v>66009.880950000006</v>
      </c>
      <c r="G28" s="12">
        <v>18274.64401</v>
      </c>
      <c r="H28" s="12">
        <v>47735.236940000003</v>
      </c>
      <c r="I28" s="12">
        <v>66009.880950000006</v>
      </c>
    </row>
    <row r="29" spans="2:9" x14ac:dyDescent="0.2">
      <c r="B29" s="16">
        <v>4028</v>
      </c>
      <c r="C29" s="16" t="s">
        <v>117</v>
      </c>
      <c r="D29" s="12">
        <v>6970.3290500000003</v>
      </c>
      <c r="E29" s="12">
        <v>15366.848190000001</v>
      </c>
      <c r="F29" s="12">
        <v>22337.177240000001</v>
      </c>
      <c r="G29" s="12">
        <v>10191.26928</v>
      </c>
      <c r="H29" s="12">
        <v>12145.90796</v>
      </c>
      <c r="I29" s="12">
        <v>22337.177240000001</v>
      </c>
    </row>
    <row r="30" spans="2:9" x14ac:dyDescent="0.2">
      <c r="B30" s="16">
        <v>4029</v>
      </c>
      <c r="C30" s="16" t="s">
        <v>118</v>
      </c>
      <c r="D30" s="12">
        <v>30072.886159999998</v>
      </c>
      <c r="E30" s="12">
        <v>92017.752229999998</v>
      </c>
      <c r="F30" s="12">
        <v>122090.63838999999</v>
      </c>
      <c r="G30" s="12">
        <v>26735.37327</v>
      </c>
      <c r="H30" s="12">
        <v>95355.265119999996</v>
      </c>
      <c r="I30" s="12">
        <v>122090.63838999999</v>
      </c>
    </row>
    <row r="31" spans="2:9" x14ac:dyDescent="0.2">
      <c r="B31" s="16">
        <v>4030</v>
      </c>
      <c r="C31" s="16" t="s">
        <v>119</v>
      </c>
      <c r="D31" s="12">
        <v>7302.5816500000001</v>
      </c>
      <c r="E31" s="12">
        <v>38652.674930000001</v>
      </c>
      <c r="F31" s="12">
        <v>45955.256580000001</v>
      </c>
      <c r="G31" s="12">
        <v>15332.15279</v>
      </c>
      <c r="H31" s="12">
        <v>30623.103790000001</v>
      </c>
      <c r="I31" s="12">
        <v>45955.256580000001</v>
      </c>
    </row>
    <row r="32" spans="2:9" x14ac:dyDescent="0.2">
      <c r="B32" s="16">
        <v>4031</v>
      </c>
      <c r="C32" s="16" t="s">
        <v>120</v>
      </c>
      <c r="D32" s="12">
        <v>8448.5157199999994</v>
      </c>
      <c r="E32" s="12">
        <v>25424.90324</v>
      </c>
      <c r="F32" s="12">
        <v>33873.418960000003</v>
      </c>
      <c r="G32" s="12">
        <v>5700.7748499999998</v>
      </c>
      <c r="H32" s="12">
        <v>28172.644110000001</v>
      </c>
      <c r="I32" s="12">
        <v>33873.418960000003</v>
      </c>
    </row>
    <row r="33" spans="2:9" x14ac:dyDescent="0.2">
      <c r="B33" s="16">
        <v>4032</v>
      </c>
      <c r="C33" s="16" t="s">
        <v>121</v>
      </c>
      <c r="D33" s="12">
        <v>9948.00569</v>
      </c>
      <c r="E33" s="12">
        <v>30358.052029999999</v>
      </c>
      <c r="F33" s="12">
        <v>40306.057719999997</v>
      </c>
      <c r="G33" s="12">
        <v>15609.00634</v>
      </c>
      <c r="H33" s="12">
        <v>24697.051380000001</v>
      </c>
      <c r="I33" s="12">
        <v>40306.057719999997</v>
      </c>
    </row>
    <row r="34" spans="2:9" x14ac:dyDescent="0.2">
      <c r="B34" s="16">
        <v>4033</v>
      </c>
      <c r="C34" s="16" t="s">
        <v>122</v>
      </c>
      <c r="D34" s="12">
        <v>24998.032279999999</v>
      </c>
      <c r="E34" s="12">
        <v>112226.8741</v>
      </c>
      <c r="F34" s="12">
        <v>137224.90638</v>
      </c>
      <c r="G34" s="12">
        <v>38838.992810000003</v>
      </c>
      <c r="H34" s="12">
        <v>98385.913570000004</v>
      </c>
      <c r="I34" s="12">
        <v>137224.90638</v>
      </c>
    </row>
    <row r="35" spans="2:9" x14ac:dyDescent="0.2">
      <c r="B35" s="16">
        <v>4034</v>
      </c>
      <c r="C35" s="16" t="s">
        <v>123</v>
      </c>
      <c r="D35" s="12">
        <v>25518.04048</v>
      </c>
      <c r="E35" s="12">
        <v>110226.5843</v>
      </c>
      <c r="F35" s="12">
        <v>135744.62478000001</v>
      </c>
      <c r="G35" s="12">
        <v>46587.262009999999</v>
      </c>
      <c r="H35" s="12">
        <v>89157.362770000007</v>
      </c>
      <c r="I35" s="12">
        <v>135744.62478000001</v>
      </c>
    </row>
    <row r="36" spans="2:9" x14ac:dyDescent="0.2">
      <c r="B36" s="16">
        <v>4035</v>
      </c>
      <c r="C36" s="16" t="s">
        <v>124</v>
      </c>
      <c r="D36" s="12">
        <v>28030.4103</v>
      </c>
      <c r="E36" s="12">
        <v>85001.643320000003</v>
      </c>
      <c r="F36" s="12">
        <v>113032.05362000001</v>
      </c>
      <c r="G36" s="12">
        <v>19736.743439999998</v>
      </c>
      <c r="H36" s="12">
        <v>93295.31018</v>
      </c>
      <c r="I36" s="12">
        <v>113032.05362000001</v>
      </c>
    </row>
    <row r="37" spans="2:9" x14ac:dyDescent="0.2">
      <c r="B37" s="16">
        <v>4037</v>
      </c>
      <c r="C37" s="16" t="s">
        <v>125</v>
      </c>
      <c r="D37" s="12">
        <v>18341.892339999999</v>
      </c>
      <c r="E37" s="12">
        <v>69202.099589999998</v>
      </c>
      <c r="F37" s="12">
        <v>87543.991930000004</v>
      </c>
      <c r="G37" s="12">
        <v>10640.72647</v>
      </c>
      <c r="H37" s="12">
        <v>76903.265459999995</v>
      </c>
      <c r="I37" s="12">
        <v>87543.991930000004</v>
      </c>
    </row>
    <row r="38" spans="2:9" x14ac:dyDescent="0.2">
      <c r="B38" s="16">
        <v>4038</v>
      </c>
      <c r="C38" s="16" t="s">
        <v>126</v>
      </c>
      <c r="D38" s="12">
        <v>23053.50202</v>
      </c>
      <c r="E38" s="12">
        <v>108982.93197999999</v>
      </c>
      <c r="F38" s="12">
        <v>132036.43400000001</v>
      </c>
      <c r="G38" s="12">
        <v>36063.391989999996</v>
      </c>
      <c r="H38" s="12">
        <v>95973.042010000005</v>
      </c>
      <c r="I38" s="12">
        <v>132036.43400000001</v>
      </c>
    </row>
    <row r="39" spans="2:9" x14ac:dyDescent="0.2">
      <c r="B39" s="16">
        <v>4039</v>
      </c>
      <c r="C39" s="16" t="s">
        <v>127</v>
      </c>
      <c r="D39" s="12">
        <v>11746.896940000001</v>
      </c>
      <c r="E39" s="12">
        <v>32134.141100000001</v>
      </c>
      <c r="F39" s="12">
        <v>43881.038039999999</v>
      </c>
      <c r="G39" s="12">
        <v>10266.49956</v>
      </c>
      <c r="H39" s="12">
        <v>33614.538480000003</v>
      </c>
      <c r="I39" s="12">
        <v>43881.038039999999</v>
      </c>
    </row>
    <row r="40" spans="2:9" x14ac:dyDescent="0.2">
      <c r="B40" s="16">
        <v>4040</v>
      </c>
      <c r="C40" s="16" t="s">
        <v>128</v>
      </c>
      <c r="D40" s="12">
        <v>56250.623749999999</v>
      </c>
      <c r="E40" s="12">
        <v>171500.74515</v>
      </c>
      <c r="F40" s="12">
        <v>227751.3689</v>
      </c>
      <c r="G40" s="12">
        <v>49332.719169999997</v>
      </c>
      <c r="H40" s="12">
        <v>178418.64973</v>
      </c>
      <c r="I40" s="12">
        <v>227751.3689</v>
      </c>
    </row>
    <row r="41" spans="2:9" x14ac:dyDescent="0.2">
      <c r="B41" s="16">
        <v>4041</v>
      </c>
      <c r="C41" s="16" t="s">
        <v>129</v>
      </c>
      <c r="D41" s="12">
        <v>8091.9702500000003</v>
      </c>
      <c r="E41" s="12">
        <v>28007.733</v>
      </c>
      <c r="F41" s="12">
        <v>36099.703249999999</v>
      </c>
      <c r="G41" s="12">
        <v>8900.2729999999992</v>
      </c>
      <c r="H41" s="12">
        <v>27199.430250000001</v>
      </c>
      <c r="I41" s="12">
        <v>36099.703249999999</v>
      </c>
    </row>
    <row r="42" spans="2:9" x14ac:dyDescent="0.2">
      <c r="B42" s="16">
        <v>4044</v>
      </c>
      <c r="C42" s="16" t="s">
        <v>130</v>
      </c>
      <c r="D42" s="12">
        <v>43874.843860000001</v>
      </c>
      <c r="E42" s="12">
        <v>116400.73287000001</v>
      </c>
      <c r="F42" s="12">
        <v>160275.57673</v>
      </c>
      <c r="G42" s="12">
        <v>64958.940739999998</v>
      </c>
      <c r="H42" s="12">
        <v>95316.635989999995</v>
      </c>
      <c r="I42" s="12">
        <v>160275.57673</v>
      </c>
    </row>
    <row r="43" spans="2:9" x14ac:dyDescent="0.2">
      <c r="B43" s="16">
        <v>4045</v>
      </c>
      <c r="C43" s="16" t="s">
        <v>131</v>
      </c>
      <c r="D43" s="12">
        <v>67085.748330000002</v>
      </c>
      <c r="E43" s="12">
        <v>339882.88199999998</v>
      </c>
      <c r="F43" s="12">
        <v>406968.63033000001</v>
      </c>
      <c r="G43" s="12">
        <v>190977.50344999999</v>
      </c>
      <c r="H43" s="12">
        <v>215991.12688</v>
      </c>
      <c r="I43" s="12">
        <v>406968.63033000001</v>
      </c>
    </row>
    <row r="44" spans="2:9" x14ac:dyDescent="0.2">
      <c r="B44" s="16">
        <v>4046</v>
      </c>
      <c r="C44" s="16" t="s">
        <v>132</v>
      </c>
      <c r="D44" s="12">
        <v>11940.35349</v>
      </c>
      <c r="E44" s="12">
        <v>25497.271219999999</v>
      </c>
      <c r="F44" s="12">
        <v>37437.624709999996</v>
      </c>
      <c r="G44" s="12">
        <v>11210.194079999999</v>
      </c>
      <c r="H44" s="12">
        <v>26227.430629999999</v>
      </c>
      <c r="I44" s="12">
        <v>37437.624709999996</v>
      </c>
    </row>
    <row r="45" spans="2:9" x14ac:dyDescent="0.2">
      <c r="B45" s="16">
        <v>4047</v>
      </c>
      <c r="C45" s="16" t="s">
        <v>133</v>
      </c>
      <c r="D45" s="12">
        <v>47681.678500000002</v>
      </c>
      <c r="E45" s="12">
        <v>99676.405790000004</v>
      </c>
      <c r="F45" s="12">
        <v>147358.08429</v>
      </c>
      <c r="G45" s="12">
        <v>22146.414140000001</v>
      </c>
      <c r="H45" s="12">
        <v>125211.67015000001</v>
      </c>
      <c r="I45" s="12">
        <v>147358.08429</v>
      </c>
    </row>
    <row r="46" spans="2:9" x14ac:dyDescent="0.2">
      <c r="B46" s="16">
        <v>4048</v>
      </c>
      <c r="C46" s="16" t="s">
        <v>134</v>
      </c>
      <c r="D46" s="12">
        <v>24833.632529999999</v>
      </c>
      <c r="E46" s="12">
        <v>128583.24571</v>
      </c>
      <c r="F46" s="12">
        <v>153416.87823999999</v>
      </c>
      <c r="G46" s="12">
        <v>28836.384340000001</v>
      </c>
      <c r="H46" s="12">
        <v>124580.4939</v>
      </c>
      <c r="I46" s="12">
        <v>153416.87823999999</v>
      </c>
    </row>
    <row r="47" spans="2:9" x14ac:dyDescent="0.2">
      <c r="B47" s="21">
        <v>4089</v>
      </c>
      <c r="C47" s="21" t="s">
        <v>135</v>
      </c>
      <c r="D47" s="22">
        <v>489090.94958000001</v>
      </c>
      <c r="E47" s="22">
        <v>1116324.4265999999</v>
      </c>
      <c r="F47" s="22">
        <v>1605415.3761799999</v>
      </c>
      <c r="G47" s="22">
        <v>417581.24570000003</v>
      </c>
      <c r="H47" s="22">
        <v>1187834.1304800001</v>
      </c>
      <c r="I47" s="22">
        <v>1605415.3761799999</v>
      </c>
    </row>
    <row r="48" spans="2:9" x14ac:dyDescent="0.2">
      <c r="B48" s="16">
        <v>4061</v>
      </c>
      <c r="C48" s="16" t="s">
        <v>136</v>
      </c>
      <c r="D48" s="12">
        <v>11052.926380000001</v>
      </c>
      <c r="E48" s="12">
        <v>20502.438539999999</v>
      </c>
      <c r="F48" s="12">
        <v>31555.36492</v>
      </c>
      <c r="G48" s="12">
        <v>7422.24478</v>
      </c>
      <c r="H48" s="12">
        <v>24133.120139999999</v>
      </c>
      <c r="I48" s="12">
        <v>31555.36492</v>
      </c>
    </row>
    <row r="49" spans="2:9" x14ac:dyDescent="0.2">
      <c r="B49" s="16">
        <v>4062</v>
      </c>
      <c r="C49" s="16" t="s">
        <v>137</v>
      </c>
      <c r="D49" s="12">
        <v>44581.326280000001</v>
      </c>
      <c r="E49" s="12">
        <v>68131.769639999999</v>
      </c>
      <c r="F49" s="12">
        <v>112713.09592000001</v>
      </c>
      <c r="G49" s="12">
        <v>23273.64373</v>
      </c>
      <c r="H49" s="12">
        <v>89439.452189999996</v>
      </c>
      <c r="I49" s="12">
        <v>112713.09592000001</v>
      </c>
    </row>
    <row r="50" spans="2:9" x14ac:dyDescent="0.2">
      <c r="B50" s="16">
        <v>4063</v>
      </c>
      <c r="C50" s="16" t="s">
        <v>138</v>
      </c>
      <c r="D50" s="12">
        <v>29360.30012</v>
      </c>
      <c r="E50" s="12">
        <v>97232.099560000002</v>
      </c>
      <c r="F50" s="12">
        <v>126592.39968</v>
      </c>
      <c r="G50" s="12">
        <v>32907.49467</v>
      </c>
      <c r="H50" s="12">
        <v>93684.905010000002</v>
      </c>
      <c r="I50" s="12">
        <v>126592.39968</v>
      </c>
    </row>
    <row r="51" spans="2:9" x14ac:dyDescent="0.2">
      <c r="B51" s="16">
        <v>4064</v>
      </c>
      <c r="C51" s="16" t="s">
        <v>139</v>
      </c>
      <c r="D51" s="12">
        <v>7789.0228100000004</v>
      </c>
      <c r="E51" s="12">
        <v>9341.9350300000006</v>
      </c>
      <c r="F51" s="12">
        <v>17130.957839999999</v>
      </c>
      <c r="G51" s="12">
        <v>2492.6919899999998</v>
      </c>
      <c r="H51" s="12">
        <v>14638.26585</v>
      </c>
      <c r="I51" s="12">
        <v>17130.957839999999</v>
      </c>
    </row>
    <row r="52" spans="2:9" x14ac:dyDescent="0.2">
      <c r="B52" s="16">
        <v>4065</v>
      </c>
      <c r="C52" s="16" t="s">
        <v>140</v>
      </c>
      <c r="D52" s="12">
        <v>35208.575689999998</v>
      </c>
      <c r="E52" s="12">
        <v>41888.660470000003</v>
      </c>
      <c r="F52" s="12">
        <v>77097.23616</v>
      </c>
      <c r="G52" s="12">
        <v>8087.6808600000004</v>
      </c>
      <c r="H52" s="12">
        <v>69009.555300000007</v>
      </c>
      <c r="I52" s="12">
        <v>77097.23616</v>
      </c>
    </row>
    <row r="53" spans="2:9" x14ac:dyDescent="0.2">
      <c r="B53" s="16">
        <v>4066</v>
      </c>
      <c r="C53" s="16" t="s">
        <v>141</v>
      </c>
      <c r="D53" s="12">
        <v>3697.40434</v>
      </c>
      <c r="E53" s="12">
        <v>22341.602159999999</v>
      </c>
      <c r="F53" s="12">
        <v>26039.0065</v>
      </c>
      <c r="G53" s="12">
        <v>8670.7874900000006</v>
      </c>
      <c r="H53" s="12">
        <v>17368.219010000001</v>
      </c>
      <c r="I53" s="12">
        <v>26039.0065</v>
      </c>
    </row>
    <row r="54" spans="2:9" x14ac:dyDescent="0.2">
      <c r="B54" s="16">
        <v>4067</v>
      </c>
      <c r="C54" s="16" t="s">
        <v>142</v>
      </c>
      <c r="D54" s="12">
        <v>8749.8601600000002</v>
      </c>
      <c r="E54" s="12">
        <v>19466.53944</v>
      </c>
      <c r="F54" s="12">
        <v>28216.399600000001</v>
      </c>
      <c r="G54" s="12">
        <v>5923.9657699999998</v>
      </c>
      <c r="H54" s="12">
        <v>22292.433830000002</v>
      </c>
      <c r="I54" s="12">
        <v>28216.399600000001</v>
      </c>
    </row>
    <row r="55" spans="2:9" x14ac:dyDescent="0.2">
      <c r="B55" s="16">
        <v>4068</v>
      </c>
      <c r="C55" s="16" t="s">
        <v>143</v>
      </c>
      <c r="D55" s="12">
        <v>9428.5285500000009</v>
      </c>
      <c r="E55" s="12">
        <v>36438.410660000001</v>
      </c>
      <c r="F55" s="12">
        <v>45866.939209999997</v>
      </c>
      <c r="G55" s="12">
        <v>12786.799559999999</v>
      </c>
      <c r="H55" s="12">
        <v>33080.139649999997</v>
      </c>
      <c r="I55" s="12">
        <v>45866.939209999997</v>
      </c>
    </row>
    <row r="56" spans="2:9" x14ac:dyDescent="0.2">
      <c r="B56" s="16">
        <v>4084</v>
      </c>
      <c r="C56" s="16" t="s">
        <v>144</v>
      </c>
      <c r="D56" s="12">
        <v>2567.4881500000001</v>
      </c>
      <c r="E56" s="12">
        <v>9721.16914</v>
      </c>
      <c r="F56" s="12">
        <v>12288.657289999999</v>
      </c>
      <c r="G56" s="12">
        <v>1711.2064800000001</v>
      </c>
      <c r="H56" s="12">
        <v>10577.45081</v>
      </c>
      <c r="I56" s="12">
        <v>12288.657289999999</v>
      </c>
    </row>
    <row r="57" spans="2:9" x14ac:dyDescent="0.2">
      <c r="B57" s="16">
        <v>4071</v>
      </c>
      <c r="C57" s="16" t="s">
        <v>145</v>
      </c>
      <c r="D57" s="12">
        <v>11848.14054</v>
      </c>
      <c r="E57" s="12">
        <v>50667.877469999999</v>
      </c>
      <c r="F57" s="12">
        <v>62516.01801</v>
      </c>
      <c r="G57" s="12">
        <v>5996.2859600000002</v>
      </c>
      <c r="H57" s="12">
        <v>56519.732049999999</v>
      </c>
      <c r="I57" s="12">
        <v>62516.01801</v>
      </c>
    </row>
    <row r="58" spans="2:9" x14ac:dyDescent="0.2">
      <c r="B58" s="16">
        <v>4072</v>
      </c>
      <c r="C58" s="16" t="s">
        <v>146</v>
      </c>
      <c r="D58" s="12">
        <v>17589.412810000002</v>
      </c>
      <c r="E58" s="12">
        <v>48703.008119999999</v>
      </c>
      <c r="F58" s="12">
        <v>66292.420929999993</v>
      </c>
      <c r="G58" s="12">
        <v>17156.46616</v>
      </c>
      <c r="H58" s="12">
        <v>49135.954769999997</v>
      </c>
      <c r="I58" s="12">
        <v>66292.420929999993</v>
      </c>
    </row>
    <row r="59" spans="2:9" x14ac:dyDescent="0.2">
      <c r="B59" s="16">
        <v>4073</v>
      </c>
      <c r="C59" s="16" t="s">
        <v>147</v>
      </c>
      <c r="D59" s="12">
        <v>13704.17215</v>
      </c>
      <c r="E59" s="12">
        <v>30954.62674</v>
      </c>
      <c r="F59" s="12">
        <v>44658.798889999998</v>
      </c>
      <c r="G59" s="12">
        <v>6712.8635000000004</v>
      </c>
      <c r="H59" s="12">
        <v>37945.935389999999</v>
      </c>
      <c r="I59" s="12">
        <v>44658.798889999998</v>
      </c>
    </row>
    <row r="60" spans="2:9" x14ac:dyDescent="0.2">
      <c r="B60" s="16">
        <v>4074</v>
      </c>
      <c r="C60" s="16" t="s">
        <v>148</v>
      </c>
      <c r="D60" s="12">
        <v>50351.46372</v>
      </c>
      <c r="E60" s="12">
        <v>62419.787089999998</v>
      </c>
      <c r="F60" s="12">
        <v>112771.25081</v>
      </c>
      <c r="G60" s="12">
        <v>21967.289130000001</v>
      </c>
      <c r="H60" s="12">
        <v>90803.961679999993</v>
      </c>
      <c r="I60" s="12">
        <v>112771.25081</v>
      </c>
    </row>
    <row r="61" spans="2:9" x14ac:dyDescent="0.2">
      <c r="B61" s="16">
        <v>4075</v>
      </c>
      <c r="C61" s="16" t="s">
        <v>149</v>
      </c>
      <c r="D61" s="12">
        <v>37650.280859999999</v>
      </c>
      <c r="E61" s="12">
        <v>61269.266450000003</v>
      </c>
      <c r="F61" s="12">
        <v>98919.547309999994</v>
      </c>
      <c r="G61" s="12">
        <v>32201.459190000001</v>
      </c>
      <c r="H61" s="12">
        <v>66718.08812</v>
      </c>
      <c r="I61" s="12">
        <v>98919.547309999994</v>
      </c>
    </row>
    <row r="62" spans="2:9" x14ac:dyDescent="0.2">
      <c r="B62" s="16">
        <v>4076</v>
      </c>
      <c r="C62" s="16" t="s">
        <v>150</v>
      </c>
      <c r="D62" s="12">
        <v>16084.075849999999</v>
      </c>
      <c r="E62" s="12">
        <v>26039.18519</v>
      </c>
      <c r="F62" s="12">
        <v>42123.261039999998</v>
      </c>
      <c r="G62" s="12">
        <v>8941.5177500000009</v>
      </c>
      <c r="H62" s="12">
        <v>33181.743289999999</v>
      </c>
      <c r="I62" s="12">
        <v>42123.261039999998</v>
      </c>
    </row>
    <row r="63" spans="2:9" x14ac:dyDescent="0.2">
      <c r="B63" s="16">
        <v>4077</v>
      </c>
      <c r="C63" s="16" t="s">
        <v>151</v>
      </c>
      <c r="D63" s="12">
        <v>4127.1962299999996</v>
      </c>
      <c r="E63" s="12">
        <v>12293.960520000001</v>
      </c>
      <c r="F63" s="12">
        <v>16421.156749999998</v>
      </c>
      <c r="G63" s="12">
        <v>3854.0041999999999</v>
      </c>
      <c r="H63" s="12">
        <v>12567.152550000001</v>
      </c>
      <c r="I63" s="12">
        <v>16421.156749999998</v>
      </c>
    </row>
    <row r="64" spans="2:9" x14ac:dyDescent="0.2">
      <c r="B64" s="16">
        <v>4078</v>
      </c>
      <c r="C64" s="16" t="s">
        <v>152</v>
      </c>
      <c r="D64" s="12">
        <v>4331.1253200000001</v>
      </c>
      <c r="E64" s="12">
        <v>3331.51548</v>
      </c>
      <c r="F64" s="12">
        <v>7662.6408000000001</v>
      </c>
      <c r="G64" s="12">
        <v>2503.50299</v>
      </c>
      <c r="H64" s="12">
        <v>5159.1378100000002</v>
      </c>
      <c r="I64" s="12">
        <v>7662.6408000000001</v>
      </c>
    </row>
    <row r="65" spans="2:9" x14ac:dyDescent="0.2">
      <c r="B65" s="16">
        <v>4079</v>
      </c>
      <c r="C65" s="16" t="s">
        <v>153</v>
      </c>
      <c r="D65" s="12">
        <v>4331.6397500000003</v>
      </c>
      <c r="E65" s="12">
        <v>21016.316279999999</v>
      </c>
      <c r="F65" s="12">
        <v>25347.956030000001</v>
      </c>
      <c r="G65" s="12">
        <v>10375.726629999999</v>
      </c>
      <c r="H65" s="12">
        <v>14972.2294</v>
      </c>
      <c r="I65" s="12">
        <v>25347.956030000001</v>
      </c>
    </row>
    <row r="66" spans="2:9" x14ac:dyDescent="0.2">
      <c r="B66" s="16">
        <v>4080</v>
      </c>
      <c r="C66" s="16" t="s">
        <v>154</v>
      </c>
      <c r="D66" s="12">
        <v>38296.104800000001</v>
      </c>
      <c r="E66" s="12">
        <v>143943.24961</v>
      </c>
      <c r="F66" s="12">
        <v>182239.35441</v>
      </c>
      <c r="G66" s="12">
        <v>41056.006939999999</v>
      </c>
      <c r="H66" s="12">
        <v>141183.34747000001</v>
      </c>
      <c r="I66" s="12">
        <v>182239.35441</v>
      </c>
    </row>
    <row r="67" spans="2:9" x14ac:dyDescent="0.2">
      <c r="B67" s="16">
        <v>4081</v>
      </c>
      <c r="C67" s="16" t="s">
        <v>155</v>
      </c>
      <c r="D67" s="12">
        <v>28528.266380000001</v>
      </c>
      <c r="E67" s="12">
        <v>62258.67166</v>
      </c>
      <c r="F67" s="12">
        <v>90786.938039999994</v>
      </c>
      <c r="G67" s="12">
        <v>17788.093789999999</v>
      </c>
      <c r="H67" s="12">
        <v>72998.844249999995</v>
      </c>
      <c r="I67" s="12">
        <v>90786.938039999994</v>
      </c>
    </row>
    <row r="68" spans="2:9" x14ac:dyDescent="0.2">
      <c r="B68" s="16">
        <v>4082</v>
      </c>
      <c r="C68" s="16" t="s">
        <v>156</v>
      </c>
      <c r="D68" s="12">
        <v>79683.6204</v>
      </c>
      <c r="E68" s="12">
        <v>222609.27828</v>
      </c>
      <c r="F68" s="12">
        <v>302292.89867999998</v>
      </c>
      <c r="G68" s="12">
        <v>129154.54829000001</v>
      </c>
      <c r="H68" s="12">
        <v>173138.35039000001</v>
      </c>
      <c r="I68" s="12">
        <v>302292.89867999998</v>
      </c>
    </row>
    <row r="69" spans="2:9" x14ac:dyDescent="0.2">
      <c r="B69" s="16">
        <v>4083</v>
      </c>
      <c r="C69" s="16" t="s">
        <v>157</v>
      </c>
      <c r="D69" s="12">
        <v>30130.01829</v>
      </c>
      <c r="E69" s="12">
        <v>45753.059070000003</v>
      </c>
      <c r="F69" s="12">
        <v>75883.077359999996</v>
      </c>
      <c r="G69" s="12">
        <v>16596.965840000001</v>
      </c>
      <c r="H69" s="12">
        <v>59286.111519999999</v>
      </c>
      <c r="I69" s="12">
        <v>75883.077359999996</v>
      </c>
    </row>
    <row r="70" spans="2:9" x14ac:dyDescent="0.2">
      <c r="B70" s="21">
        <v>4129</v>
      </c>
      <c r="C70" s="21" t="s">
        <v>158</v>
      </c>
      <c r="D70" s="22">
        <v>369364.76897999999</v>
      </c>
      <c r="E70" s="22">
        <v>717298.40896000003</v>
      </c>
      <c r="F70" s="22">
        <v>1086663.1779400001</v>
      </c>
      <c r="G70" s="22">
        <v>245925.96784999999</v>
      </c>
      <c r="H70" s="22">
        <v>840737.21008999995</v>
      </c>
      <c r="I70" s="22">
        <v>1086663.1779400001</v>
      </c>
    </row>
    <row r="71" spans="2:9" x14ac:dyDescent="0.2">
      <c r="B71" s="16">
        <v>4091</v>
      </c>
      <c r="C71" s="16" t="s">
        <v>159</v>
      </c>
      <c r="D71" s="12">
        <v>5695.8896599999998</v>
      </c>
      <c r="E71" s="12">
        <v>24493.91346</v>
      </c>
      <c r="F71" s="12">
        <v>30189.80312</v>
      </c>
      <c r="G71" s="12">
        <v>6525.41651</v>
      </c>
      <c r="H71" s="12">
        <v>23664.386610000001</v>
      </c>
      <c r="I71" s="12">
        <v>30189.80312</v>
      </c>
    </row>
    <row r="72" spans="2:9" x14ac:dyDescent="0.2">
      <c r="B72" s="16">
        <v>4092</v>
      </c>
      <c r="C72" s="16" t="s">
        <v>160</v>
      </c>
      <c r="D72" s="12">
        <v>23723.196499999998</v>
      </c>
      <c r="E72" s="12">
        <v>48143.266029999999</v>
      </c>
      <c r="F72" s="12">
        <v>71866.462530000004</v>
      </c>
      <c r="G72" s="12">
        <v>17682.361809999999</v>
      </c>
      <c r="H72" s="12">
        <v>54184.100720000002</v>
      </c>
      <c r="I72" s="12">
        <v>71866.462530000004</v>
      </c>
    </row>
    <row r="73" spans="2:9" x14ac:dyDescent="0.2">
      <c r="B73" s="16">
        <v>4093</v>
      </c>
      <c r="C73" s="16" t="s">
        <v>161</v>
      </c>
      <c r="D73" s="12">
        <v>4108.6374500000002</v>
      </c>
      <c r="E73" s="12">
        <v>11733.68197</v>
      </c>
      <c r="F73" s="12">
        <v>15842.31942</v>
      </c>
      <c r="G73" s="12">
        <v>6159.6998299999996</v>
      </c>
      <c r="H73" s="12">
        <v>9682.6195900000002</v>
      </c>
      <c r="I73" s="12">
        <v>15842.31942</v>
      </c>
    </row>
    <row r="74" spans="2:9" x14ac:dyDescent="0.2">
      <c r="B74" s="16">
        <v>4124</v>
      </c>
      <c r="C74" s="16" t="s">
        <v>162</v>
      </c>
      <c r="D74" s="12">
        <v>14401.348679999999</v>
      </c>
      <c r="E74" s="12">
        <v>12995.674650000001</v>
      </c>
      <c r="F74" s="12">
        <v>27397.02333</v>
      </c>
      <c r="G74" s="12">
        <v>5068.8237399999998</v>
      </c>
      <c r="H74" s="12">
        <v>22328.19959</v>
      </c>
      <c r="I74" s="12">
        <v>27397.02333</v>
      </c>
    </row>
    <row r="75" spans="2:9" x14ac:dyDescent="0.2">
      <c r="B75" s="16">
        <v>4095</v>
      </c>
      <c r="C75" s="16" t="s">
        <v>163</v>
      </c>
      <c r="D75" s="12">
        <v>180177.91433</v>
      </c>
      <c r="E75" s="12">
        <v>166227.96726999999</v>
      </c>
      <c r="F75" s="12">
        <v>346405.88160000002</v>
      </c>
      <c r="G75" s="12">
        <v>62188.62113</v>
      </c>
      <c r="H75" s="12">
        <v>284217.26046999998</v>
      </c>
      <c r="I75" s="12">
        <v>346405.88160000002</v>
      </c>
    </row>
    <row r="76" spans="2:9" x14ac:dyDescent="0.2">
      <c r="B76" s="16">
        <v>4099</v>
      </c>
      <c r="C76" s="16" t="s">
        <v>164</v>
      </c>
      <c r="D76" s="12">
        <v>4009.0345400000001</v>
      </c>
      <c r="E76" s="12">
        <v>6615.3230100000001</v>
      </c>
      <c r="F76" s="12">
        <v>10624.357550000001</v>
      </c>
      <c r="G76" s="12">
        <v>1028.9266299999999</v>
      </c>
      <c r="H76" s="12">
        <v>9595.4309200000007</v>
      </c>
      <c r="I76" s="12">
        <v>10624.357550000001</v>
      </c>
    </row>
    <row r="77" spans="2:9" x14ac:dyDescent="0.2">
      <c r="B77" s="16">
        <v>4100</v>
      </c>
      <c r="C77" s="16" t="s">
        <v>165</v>
      </c>
      <c r="D77" s="12">
        <v>14051.58303</v>
      </c>
      <c r="E77" s="12">
        <v>45311.975530000003</v>
      </c>
      <c r="F77" s="12">
        <v>59363.558559999998</v>
      </c>
      <c r="G77" s="12">
        <v>23562.732319999999</v>
      </c>
      <c r="H77" s="12">
        <v>35800.826240000002</v>
      </c>
      <c r="I77" s="12">
        <v>59363.558559999998</v>
      </c>
    </row>
    <row r="78" spans="2:9" x14ac:dyDescent="0.2">
      <c r="B78" s="16">
        <v>4104</v>
      </c>
      <c r="C78" s="16" t="s">
        <v>166</v>
      </c>
      <c r="D78" s="12">
        <v>16241.46703</v>
      </c>
      <c r="E78" s="12">
        <v>43973.339870000003</v>
      </c>
      <c r="F78" s="12">
        <v>60214.806900000003</v>
      </c>
      <c r="G78" s="12">
        <v>17956.401320000001</v>
      </c>
      <c r="H78" s="12">
        <v>42258.405579999999</v>
      </c>
      <c r="I78" s="12">
        <v>60214.806900000003</v>
      </c>
    </row>
    <row r="79" spans="2:9" x14ac:dyDescent="0.2">
      <c r="B79" s="16">
        <v>4105</v>
      </c>
      <c r="C79" s="16" t="s">
        <v>167</v>
      </c>
      <c r="D79" s="12">
        <v>4645.8966399999999</v>
      </c>
      <c r="E79" s="12">
        <v>5964.3419400000002</v>
      </c>
      <c r="F79" s="12">
        <v>10610.238579999999</v>
      </c>
      <c r="G79" s="12">
        <v>2212.00911</v>
      </c>
      <c r="H79" s="12">
        <v>8398.2294700000002</v>
      </c>
      <c r="I79" s="12">
        <v>10610.238579999999</v>
      </c>
    </row>
    <row r="80" spans="2:9" x14ac:dyDescent="0.2">
      <c r="B80" s="16">
        <v>4106</v>
      </c>
      <c r="C80" s="16" t="s">
        <v>168</v>
      </c>
      <c r="D80" s="12">
        <v>1276.8695700000001</v>
      </c>
      <c r="E80" s="12">
        <v>5199.8687499999996</v>
      </c>
      <c r="F80" s="12">
        <v>6476.7383200000004</v>
      </c>
      <c r="G80" s="12">
        <v>902.80924000000005</v>
      </c>
      <c r="H80" s="12">
        <v>5573.9290799999999</v>
      </c>
      <c r="I80" s="12">
        <v>6476.7383200000004</v>
      </c>
    </row>
    <row r="81" spans="2:9" x14ac:dyDescent="0.2">
      <c r="B81" s="16">
        <v>4107</v>
      </c>
      <c r="C81" s="16" t="s">
        <v>169</v>
      </c>
      <c r="D81" s="12">
        <v>2068.3326900000002</v>
      </c>
      <c r="E81" s="12">
        <v>18170.811470000001</v>
      </c>
      <c r="F81" s="12">
        <v>20239.14416</v>
      </c>
      <c r="G81" s="12">
        <v>5728.4689900000003</v>
      </c>
      <c r="H81" s="12">
        <v>14510.67517</v>
      </c>
      <c r="I81" s="12">
        <v>20239.14416</v>
      </c>
    </row>
    <row r="82" spans="2:9" x14ac:dyDescent="0.2">
      <c r="B82" s="16">
        <v>4110</v>
      </c>
      <c r="C82" s="16" t="s">
        <v>170</v>
      </c>
      <c r="D82" s="12">
        <v>5083.4053299999996</v>
      </c>
      <c r="E82" s="12">
        <v>15177.953299999999</v>
      </c>
      <c r="F82" s="12">
        <v>20261.358629999999</v>
      </c>
      <c r="G82" s="12">
        <v>4571.8167800000001</v>
      </c>
      <c r="H82" s="12">
        <v>15689.54185</v>
      </c>
      <c r="I82" s="12">
        <v>20261.358629999999</v>
      </c>
    </row>
    <row r="83" spans="2:9" x14ac:dyDescent="0.2">
      <c r="B83" s="16">
        <v>4111</v>
      </c>
      <c r="C83" s="16" t="s">
        <v>171</v>
      </c>
      <c r="D83" s="12">
        <v>6681.1284500000002</v>
      </c>
      <c r="E83" s="12">
        <v>17701.860649999999</v>
      </c>
      <c r="F83" s="12">
        <v>24382.989099999999</v>
      </c>
      <c r="G83" s="12">
        <v>4641.9048899999998</v>
      </c>
      <c r="H83" s="12">
        <v>19741.084210000001</v>
      </c>
      <c r="I83" s="12">
        <v>24382.989099999999</v>
      </c>
    </row>
    <row r="84" spans="2:9" x14ac:dyDescent="0.2">
      <c r="B84" s="16">
        <v>4112</v>
      </c>
      <c r="C84" s="16" t="s">
        <v>172</v>
      </c>
      <c r="D84" s="12">
        <v>2350.3826300000001</v>
      </c>
      <c r="E84" s="12">
        <v>13250.2484</v>
      </c>
      <c r="F84" s="12">
        <v>15600.63103</v>
      </c>
      <c r="G84" s="12">
        <v>1762.64599</v>
      </c>
      <c r="H84" s="12">
        <v>13837.98504</v>
      </c>
      <c r="I84" s="12">
        <v>15600.63103</v>
      </c>
    </row>
    <row r="85" spans="2:9" x14ac:dyDescent="0.2">
      <c r="B85" s="16">
        <v>4125</v>
      </c>
      <c r="C85" s="16" t="s">
        <v>173</v>
      </c>
      <c r="D85" s="12">
        <v>9370.1063200000008</v>
      </c>
      <c r="E85" s="12">
        <v>49521.053440000003</v>
      </c>
      <c r="F85" s="12">
        <v>58891.159760000002</v>
      </c>
      <c r="G85" s="12">
        <v>13750.15712</v>
      </c>
      <c r="H85" s="12">
        <v>45141.002639999999</v>
      </c>
      <c r="I85" s="12">
        <v>58891.159760000002</v>
      </c>
    </row>
    <row r="86" spans="2:9" x14ac:dyDescent="0.2">
      <c r="B86" s="16">
        <v>4117</v>
      </c>
      <c r="C86" s="16" t="s">
        <v>174</v>
      </c>
      <c r="D86" s="12">
        <v>3901.91336</v>
      </c>
      <c r="E86" s="12">
        <v>16895.638129999999</v>
      </c>
      <c r="F86" s="12">
        <v>20797.551490000002</v>
      </c>
      <c r="G86" s="12">
        <v>6427.3814199999997</v>
      </c>
      <c r="H86" s="12">
        <v>14370.17007</v>
      </c>
      <c r="I86" s="12">
        <v>20797.551490000002</v>
      </c>
    </row>
    <row r="87" spans="2:9" x14ac:dyDescent="0.2">
      <c r="B87" s="16">
        <v>4120</v>
      </c>
      <c r="C87" s="16" t="s">
        <v>175</v>
      </c>
      <c r="D87" s="12">
        <v>6406.0376299999998</v>
      </c>
      <c r="E87" s="12">
        <v>23968.5435</v>
      </c>
      <c r="F87" s="12">
        <v>30374.581129999999</v>
      </c>
      <c r="G87" s="12">
        <v>6369.0814099999998</v>
      </c>
      <c r="H87" s="12">
        <v>24005.49972</v>
      </c>
      <c r="I87" s="12">
        <v>30374.581129999999</v>
      </c>
    </row>
    <row r="88" spans="2:9" x14ac:dyDescent="0.2">
      <c r="B88" s="16">
        <v>4121</v>
      </c>
      <c r="C88" s="16" t="s">
        <v>176</v>
      </c>
      <c r="D88" s="12">
        <v>15669.61318</v>
      </c>
      <c r="E88" s="12">
        <v>49575.362609999996</v>
      </c>
      <c r="F88" s="12">
        <v>65244.975789999997</v>
      </c>
      <c r="G88" s="12">
        <v>19224.410650000002</v>
      </c>
      <c r="H88" s="12">
        <v>46020.565139999999</v>
      </c>
      <c r="I88" s="12">
        <v>65244.975789999997</v>
      </c>
    </row>
    <row r="89" spans="2:9" x14ac:dyDescent="0.2">
      <c r="B89" s="16">
        <v>4122</v>
      </c>
      <c r="C89" s="16" t="s">
        <v>177</v>
      </c>
      <c r="D89" s="12">
        <v>6662.2153799999996</v>
      </c>
      <c r="E89" s="12">
        <v>18730.57733</v>
      </c>
      <c r="F89" s="12">
        <v>25392.792710000002</v>
      </c>
      <c r="G89" s="12">
        <v>7508.3550800000003</v>
      </c>
      <c r="H89" s="12">
        <v>17884.43763</v>
      </c>
      <c r="I89" s="12">
        <v>25392.792710000002</v>
      </c>
    </row>
    <row r="90" spans="2:9" x14ac:dyDescent="0.2">
      <c r="B90" s="16">
        <v>4123</v>
      </c>
      <c r="C90" s="16" t="s">
        <v>178</v>
      </c>
      <c r="D90" s="12">
        <v>42839.796580000002</v>
      </c>
      <c r="E90" s="12">
        <v>123647.00765</v>
      </c>
      <c r="F90" s="12">
        <v>166486.80423000001</v>
      </c>
      <c r="G90" s="12">
        <v>32653.943879999999</v>
      </c>
      <c r="H90" s="12">
        <v>133832.86035</v>
      </c>
      <c r="I90" s="12">
        <v>166486.80423000001</v>
      </c>
    </row>
    <row r="91" spans="2:9" x14ac:dyDescent="0.2">
      <c r="B91" s="21">
        <v>4159</v>
      </c>
      <c r="C91" s="21" t="s">
        <v>179</v>
      </c>
      <c r="D91" s="22">
        <v>217285.74806000001</v>
      </c>
      <c r="E91" s="22">
        <v>566947.34909999999</v>
      </c>
      <c r="F91" s="22">
        <v>784233.09716</v>
      </c>
      <c r="G91" s="22">
        <v>217189.51831000001</v>
      </c>
      <c r="H91" s="22">
        <v>567043.57885000005</v>
      </c>
      <c r="I91" s="22">
        <v>784233.09716</v>
      </c>
    </row>
    <row r="92" spans="2:9" x14ac:dyDescent="0.2">
      <c r="B92" s="16">
        <v>4131</v>
      </c>
      <c r="C92" s="16" t="s">
        <v>180</v>
      </c>
      <c r="D92" s="12">
        <v>13919.868930000001</v>
      </c>
      <c r="E92" s="12">
        <v>57453.585370000001</v>
      </c>
      <c r="F92" s="12">
        <v>71373.454299999998</v>
      </c>
      <c r="G92" s="12">
        <v>15940.50993</v>
      </c>
      <c r="H92" s="12">
        <v>55432.944369999997</v>
      </c>
      <c r="I92" s="12">
        <v>71373.454299999998</v>
      </c>
    </row>
    <row r="93" spans="2:9" x14ac:dyDescent="0.2">
      <c r="B93" s="16">
        <v>4132</v>
      </c>
      <c r="C93" s="16" t="s">
        <v>181</v>
      </c>
      <c r="D93" s="12">
        <v>8710.3112999999994</v>
      </c>
      <c r="E93" s="12">
        <v>23839.42614</v>
      </c>
      <c r="F93" s="12">
        <v>32549.737440000001</v>
      </c>
      <c r="G93" s="12">
        <v>11539.213030000001</v>
      </c>
      <c r="H93" s="12">
        <v>21010.524410000002</v>
      </c>
      <c r="I93" s="12">
        <v>32549.737440000001</v>
      </c>
    </row>
    <row r="94" spans="2:9" x14ac:dyDescent="0.2">
      <c r="B94" s="16">
        <v>4134</v>
      </c>
      <c r="C94" s="16" t="s">
        <v>182</v>
      </c>
      <c r="D94" s="12">
        <v>9953.0715700000001</v>
      </c>
      <c r="E94" s="12">
        <v>30578.24567</v>
      </c>
      <c r="F94" s="12">
        <v>40531.317239999997</v>
      </c>
      <c r="G94" s="12">
        <v>14607.70628</v>
      </c>
      <c r="H94" s="12">
        <v>25923.610960000002</v>
      </c>
      <c r="I94" s="12">
        <v>40531.317239999997</v>
      </c>
    </row>
    <row r="95" spans="2:9" x14ac:dyDescent="0.2">
      <c r="B95" s="16">
        <v>4135</v>
      </c>
      <c r="C95" s="16" t="s">
        <v>183</v>
      </c>
      <c r="D95" s="12">
        <v>6222.6105200000002</v>
      </c>
      <c r="E95" s="12">
        <v>27767.567480000002</v>
      </c>
      <c r="F95" s="12">
        <v>33990.178</v>
      </c>
      <c r="G95" s="12">
        <v>13305.347379999999</v>
      </c>
      <c r="H95" s="12">
        <v>20684.830620000001</v>
      </c>
      <c r="I95" s="12">
        <v>33990.178</v>
      </c>
    </row>
    <row r="96" spans="2:9" x14ac:dyDescent="0.2">
      <c r="B96" s="16">
        <v>4136</v>
      </c>
      <c r="C96" s="16" t="s">
        <v>184</v>
      </c>
      <c r="D96" s="12">
        <v>3890.7301000000002</v>
      </c>
      <c r="E96" s="12">
        <v>16527.894649999998</v>
      </c>
      <c r="F96" s="12">
        <v>20418.624749999999</v>
      </c>
      <c r="G96" s="12">
        <v>3389.0461500000001</v>
      </c>
      <c r="H96" s="12">
        <v>17029.578600000001</v>
      </c>
      <c r="I96" s="12">
        <v>20418.624749999999</v>
      </c>
    </row>
    <row r="97" spans="2:9" x14ac:dyDescent="0.2">
      <c r="B97" s="16">
        <v>4137</v>
      </c>
      <c r="C97" s="16" t="s">
        <v>185</v>
      </c>
      <c r="D97" s="12">
        <v>2641.25038</v>
      </c>
      <c r="E97" s="12">
        <v>6252.8802800000003</v>
      </c>
      <c r="F97" s="12">
        <v>8894.1306600000007</v>
      </c>
      <c r="G97" s="12">
        <v>4192.5405099999998</v>
      </c>
      <c r="H97" s="12">
        <v>4701.59015</v>
      </c>
      <c r="I97" s="12">
        <v>8894.1306600000007</v>
      </c>
    </row>
    <row r="98" spans="2:9" x14ac:dyDescent="0.2">
      <c r="B98" s="16">
        <v>4138</v>
      </c>
      <c r="C98" s="16" t="s">
        <v>186</v>
      </c>
      <c r="D98" s="12">
        <v>3482.21191</v>
      </c>
      <c r="E98" s="12">
        <v>10200.10355</v>
      </c>
      <c r="F98" s="12">
        <v>13682.31546</v>
      </c>
      <c r="G98" s="12">
        <v>4712.4962999999998</v>
      </c>
      <c r="H98" s="12">
        <v>8969.8191599999991</v>
      </c>
      <c r="I98" s="12">
        <v>13682.31546</v>
      </c>
    </row>
    <row r="99" spans="2:9" x14ac:dyDescent="0.2">
      <c r="B99" s="16">
        <v>4139</v>
      </c>
      <c r="C99" s="16" t="s">
        <v>187</v>
      </c>
      <c r="D99" s="12">
        <v>48314.982779999998</v>
      </c>
      <c r="E99" s="12">
        <v>79717.663079999998</v>
      </c>
      <c r="F99" s="12">
        <v>128032.64586</v>
      </c>
      <c r="G99" s="12">
        <v>24173.462879999999</v>
      </c>
      <c r="H99" s="12">
        <v>103859.18298</v>
      </c>
      <c r="I99" s="12">
        <v>128032.64586</v>
      </c>
    </row>
    <row r="100" spans="2:9" x14ac:dyDescent="0.2">
      <c r="B100" s="16">
        <v>4140</v>
      </c>
      <c r="C100" s="16" t="s">
        <v>188</v>
      </c>
      <c r="D100" s="12">
        <v>10529.099410000001</v>
      </c>
      <c r="E100" s="12">
        <v>23269.637930000001</v>
      </c>
      <c r="F100" s="12">
        <v>33798.73734</v>
      </c>
      <c r="G100" s="12">
        <v>10747.34636</v>
      </c>
      <c r="H100" s="12">
        <v>23051.39098</v>
      </c>
      <c r="I100" s="12">
        <v>33798.73734</v>
      </c>
    </row>
    <row r="101" spans="2:9" x14ac:dyDescent="0.2">
      <c r="B101" s="16">
        <v>4141</v>
      </c>
      <c r="C101" s="16" t="s">
        <v>189</v>
      </c>
      <c r="D101" s="12">
        <v>36286.299489999998</v>
      </c>
      <c r="E101" s="12">
        <v>102241.21655</v>
      </c>
      <c r="F101" s="12">
        <v>138527.51603999999</v>
      </c>
      <c r="G101" s="12">
        <v>46175.223429999998</v>
      </c>
      <c r="H101" s="12">
        <v>92352.292610000004</v>
      </c>
      <c r="I101" s="12">
        <v>138527.51603999999</v>
      </c>
    </row>
    <row r="102" spans="2:9" x14ac:dyDescent="0.2">
      <c r="B102" s="16">
        <v>4142</v>
      </c>
      <c r="C102" s="16" t="s">
        <v>190</v>
      </c>
      <c r="D102" s="12">
        <v>4395.9226399999998</v>
      </c>
      <c r="E102" s="12">
        <v>9680.4532299999992</v>
      </c>
      <c r="F102" s="12">
        <v>14076.37587</v>
      </c>
      <c r="G102" s="12">
        <v>7008.90841</v>
      </c>
      <c r="H102" s="12">
        <v>7067.4674599999998</v>
      </c>
      <c r="I102" s="12">
        <v>14076.37587</v>
      </c>
    </row>
    <row r="103" spans="2:9" x14ac:dyDescent="0.2">
      <c r="B103" s="16">
        <v>4143</v>
      </c>
      <c r="C103" s="16" t="s">
        <v>191</v>
      </c>
      <c r="D103" s="12">
        <v>5575.3269300000002</v>
      </c>
      <c r="E103" s="12">
        <v>11432.84218</v>
      </c>
      <c r="F103" s="12">
        <v>17008.169109999999</v>
      </c>
      <c r="G103" s="12">
        <v>8244.1326399999998</v>
      </c>
      <c r="H103" s="12">
        <v>8764.0364699999991</v>
      </c>
      <c r="I103" s="12">
        <v>17008.169109999999</v>
      </c>
    </row>
    <row r="104" spans="2:9" x14ac:dyDescent="0.2">
      <c r="B104" s="16">
        <v>4144</v>
      </c>
      <c r="C104" s="16" t="s">
        <v>192</v>
      </c>
      <c r="D104" s="12">
        <v>36356.181210000002</v>
      </c>
      <c r="E104" s="12">
        <v>88054.529469999994</v>
      </c>
      <c r="F104" s="12">
        <v>124410.71068</v>
      </c>
      <c r="G104" s="12">
        <v>27894.287629999999</v>
      </c>
      <c r="H104" s="12">
        <v>96516.423049999998</v>
      </c>
      <c r="I104" s="12">
        <v>124410.71068</v>
      </c>
    </row>
    <row r="105" spans="2:9" x14ac:dyDescent="0.2">
      <c r="B105" s="16">
        <v>4145</v>
      </c>
      <c r="C105" s="16" t="s">
        <v>193</v>
      </c>
      <c r="D105" s="12">
        <v>6992.9084400000002</v>
      </c>
      <c r="E105" s="12">
        <v>20412.09446</v>
      </c>
      <c r="F105" s="12">
        <v>27405.002899999999</v>
      </c>
      <c r="G105" s="12">
        <v>9555.8724000000002</v>
      </c>
      <c r="H105" s="12">
        <v>17849.130499999999</v>
      </c>
      <c r="I105" s="12">
        <v>27405.002899999999</v>
      </c>
    </row>
    <row r="106" spans="2:9" x14ac:dyDescent="0.2">
      <c r="B106" s="16">
        <v>4146</v>
      </c>
      <c r="C106" s="16" t="s">
        <v>194</v>
      </c>
      <c r="D106" s="12">
        <v>15893.216700000001</v>
      </c>
      <c r="E106" s="12">
        <v>42867.1351</v>
      </c>
      <c r="F106" s="12">
        <v>58760.351799999997</v>
      </c>
      <c r="G106" s="12">
        <v>10312.76685</v>
      </c>
      <c r="H106" s="12">
        <v>48447.584949999997</v>
      </c>
      <c r="I106" s="12">
        <v>58760.351799999997</v>
      </c>
    </row>
    <row r="107" spans="2:9" x14ac:dyDescent="0.2">
      <c r="B107" s="16">
        <v>4147</v>
      </c>
      <c r="C107" s="16" t="s">
        <v>195</v>
      </c>
      <c r="D107" s="12">
        <v>4121.7557500000003</v>
      </c>
      <c r="E107" s="12">
        <v>16652.073960000002</v>
      </c>
      <c r="F107" s="12">
        <v>20773.829710000002</v>
      </c>
      <c r="G107" s="12">
        <v>5390.6581299999998</v>
      </c>
      <c r="H107" s="12">
        <v>15383.17158</v>
      </c>
      <c r="I107" s="12">
        <v>20773.829710000002</v>
      </c>
    </row>
    <row r="108" spans="2:9" x14ac:dyDescent="0.2">
      <c r="B108" s="21">
        <v>4189</v>
      </c>
      <c r="C108" s="21" t="s">
        <v>196</v>
      </c>
      <c r="D108" s="22">
        <v>224108.39775999999</v>
      </c>
      <c r="E108" s="22">
        <v>574377.43469000002</v>
      </c>
      <c r="F108" s="22">
        <v>798485.83244999999</v>
      </c>
      <c r="G108" s="22">
        <v>222738.96608000001</v>
      </c>
      <c r="H108" s="22">
        <v>575746.86636999995</v>
      </c>
      <c r="I108" s="22">
        <v>798485.83244999999</v>
      </c>
    </row>
    <row r="109" spans="2:9" x14ac:dyDescent="0.2">
      <c r="B109" s="16">
        <v>4185</v>
      </c>
      <c r="C109" s="16" t="s">
        <v>197</v>
      </c>
      <c r="D109" s="12">
        <v>23329.94353</v>
      </c>
      <c r="E109" s="12">
        <v>37764.53716</v>
      </c>
      <c r="F109" s="12">
        <v>61094.480689999997</v>
      </c>
      <c r="G109" s="12">
        <v>9019.1729899999991</v>
      </c>
      <c r="H109" s="12">
        <v>52075.307699999998</v>
      </c>
      <c r="I109" s="12">
        <v>61094.480689999997</v>
      </c>
    </row>
    <row r="110" spans="2:9" x14ac:dyDescent="0.2">
      <c r="B110" s="16">
        <v>4161</v>
      </c>
      <c r="C110" s="16" t="s">
        <v>198</v>
      </c>
      <c r="D110" s="12">
        <v>10387.696540000001</v>
      </c>
      <c r="E110" s="12">
        <v>22815.39918</v>
      </c>
      <c r="F110" s="12">
        <v>33203.095719999998</v>
      </c>
      <c r="G110" s="12">
        <v>10200.457350000001</v>
      </c>
      <c r="H110" s="12">
        <v>23002.638370000001</v>
      </c>
      <c r="I110" s="12">
        <v>33203.095719999998</v>
      </c>
    </row>
    <row r="111" spans="2:9" x14ac:dyDescent="0.2">
      <c r="B111" s="16">
        <v>4163</v>
      </c>
      <c r="C111" s="16" t="s">
        <v>199</v>
      </c>
      <c r="D111" s="12">
        <v>23304.680079999998</v>
      </c>
      <c r="E111" s="12">
        <v>114492.54498999999</v>
      </c>
      <c r="F111" s="12">
        <v>137797.22506999999</v>
      </c>
      <c r="G111" s="12">
        <v>36842.75922</v>
      </c>
      <c r="H111" s="12">
        <v>100954.46584999999</v>
      </c>
      <c r="I111" s="12">
        <v>137797.22506999999</v>
      </c>
    </row>
    <row r="112" spans="2:9" x14ac:dyDescent="0.2">
      <c r="B112" s="16">
        <v>4164</v>
      </c>
      <c r="C112" s="16" t="s">
        <v>200</v>
      </c>
      <c r="D112" s="12">
        <v>3833.5805700000001</v>
      </c>
      <c r="E112" s="12">
        <v>19842.10152</v>
      </c>
      <c r="F112" s="12">
        <v>23675.682089999998</v>
      </c>
      <c r="G112" s="12">
        <v>8512.7836000000007</v>
      </c>
      <c r="H112" s="12">
        <v>15162.89849</v>
      </c>
      <c r="I112" s="12">
        <v>23675.682089999998</v>
      </c>
    </row>
    <row r="113" spans="2:9" x14ac:dyDescent="0.2">
      <c r="B113" s="16">
        <v>4165</v>
      </c>
      <c r="C113" s="16" t="s">
        <v>201</v>
      </c>
      <c r="D113" s="12">
        <v>9657.6483000000007</v>
      </c>
      <c r="E113" s="12">
        <v>51752.452019999997</v>
      </c>
      <c r="F113" s="12">
        <v>61410.100319999998</v>
      </c>
      <c r="G113" s="12">
        <v>8822.6955899999994</v>
      </c>
      <c r="H113" s="12">
        <v>52587.404730000002</v>
      </c>
      <c r="I113" s="12">
        <v>61410.100319999998</v>
      </c>
    </row>
    <row r="114" spans="2:9" x14ac:dyDescent="0.2">
      <c r="B114" s="16">
        <v>4186</v>
      </c>
      <c r="C114" s="16" t="s">
        <v>202</v>
      </c>
      <c r="D114" s="12">
        <v>19272.216329999999</v>
      </c>
      <c r="E114" s="12">
        <v>24287.791430000001</v>
      </c>
      <c r="F114" s="12">
        <v>43560.00776</v>
      </c>
      <c r="G114" s="12">
        <v>7996.2960999999996</v>
      </c>
      <c r="H114" s="12">
        <v>35563.711660000001</v>
      </c>
      <c r="I114" s="12">
        <v>43560.00776</v>
      </c>
    </row>
    <row r="115" spans="2:9" x14ac:dyDescent="0.2">
      <c r="B115" s="16">
        <v>4169</v>
      </c>
      <c r="C115" s="16" t="s">
        <v>203</v>
      </c>
      <c r="D115" s="12">
        <v>10268.020210000001</v>
      </c>
      <c r="E115" s="12">
        <v>50526.475449999998</v>
      </c>
      <c r="F115" s="12">
        <v>60794.49566</v>
      </c>
      <c r="G115" s="12">
        <v>17502.35457</v>
      </c>
      <c r="H115" s="12">
        <v>43292.141089999997</v>
      </c>
      <c r="I115" s="12">
        <v>60794.49566</v>
      </c>
    </row>
    <row r="116" spans="2:9" x14ac:dyDescent="0.2">
      <c r="B116" s="16">
        <v>4170</v>
      </c>
      <c r="C116" s="16" t="s">
        <v>204</v>
      </c>
      <c r="D116" s="12">
        <v>52415.348460000001</v>
      </c>
      <c r="E116" s="12">
        <v>100529.49222</v>
      </c>
      <c r="F116" s="12">
        <v>152944.84067999999</v>
      </c>
      <c r="G116" s="12">
        <v>70474.526020000005</v>
      </c>
      <c r="H116" s="12">
        <v>82470.314660000004</v>
      </c>
      <c r="I116" s="12">
        <v>152944.84067999999</v>
      </c>
    </row>
    <row r="117" spans="2:9" x14ac:dyDescent="0.2">
      <c r="B117" s="16">
        <v>4184</v>
      </c>
      <c r="C117" s="16" t="s">
        <v>205</v>
      </c>
      <c r="D117" s="12">
        <v>11038.3424</v>
      </c>
      <c r="E117" s="12">
        <v>31562.319090000001</v>
      </c>
      <c r="F117" s="12">
        <v>42600.661489999999</v>
      </c>
      <c r="G117" s="12">
        <v>10059.845289999999</v>
      </c>
      <c r="H117" s="12">
        <v>32540.816200000001</v>
      </c>
      <c r="I117" s="12">
        <v>42600.661489999999</v>
      </c>
    </row>
    <row r="118" spans="2:9" x14ac:dyDescent="0.2">
      <c r="B118" s="16">
        <v>4172</v>
      </c>
      <c r="C118" s="16" t="s">
        <v>206</v>
      </c>
      <c r="D118" s="12">
        <v>6979.9561899999999</v>
      </c>
      <c r="E118" s="12">
        <v>19962.07706</v>
      </c>
      <c r="F118" s="12">
        <v>26942.03325</v>
      </c>
      <c r="G118" s="12">
        <v>10218.63082</v>
      </c>
      <c r="H118" s="12">
        <v>16723.402429999998</v>
      </c>
      <c r="I118" s="12">
        <v>26942.03325</v>
      </c>
    </row>
    <row r="119" spans="2:9" x14ac:dyDescent="0.2">
      <c r="B119" s="16">
        <v>4173</v>
      </c>
      <c r="C119" s="16" t="s">
        <v>207</v>
      </c>
      <c r="D119" s="12">
        <v>896.41099999999994</v>
      </c>
      <c r="E119" s="12">
        <v>6560.8828000000003</v>
      </c>
      <c r="F119" s="12">
        <v>7457.2938000000004</v>
      </c>
      <c r="G119" s="12">
        <v>1196.03232</v>
      </c>
      <c r="H119" s="12">
        <v>6261.2614800000001</v>
      </c>
      <c r="I119" s="12">
        <v>7457.2938000000004</v>
      </c>
    </row>
    <row r="120" spans="2:9" x14ac:dyDescent="0.2">
      <c r="B120" s="16">
        <v>4175</v>
      </c>
      <c r="C120" s="16" t="s">
        <v>208</v>
      </c>
      <c r="D120" s="12">
        <v>6203.0046199999997</v>
      </c>
      <c r="E120" s="12">
        <v>14815.408009999999</v>
      </c>
      <c r="F120" s="12">
        <v>21018.412629999999</v>
      </c>
      <c r="G120" s="12">
        <v>4964.19121</v>
      </c>
      <c r="H120" s="12">
        <v>16054.22142</v>
      </c>
      <c r="I120" s="12">
        <v>21018.412629999999</v>
      </c>
    </row>
    <row r="121" spans="2:9" x14ac:dyDescent="0.2">
      <c r="B121" s="16">
        <v>4176</v>
      </c>
      <c r="C121" s="16" t="s">
        <v>209</v>
      </c>
      <c r="D121" s="12">
        <v>2382.0255499999998</v>
      </c>
      <c r="E121" s="12">
        <v>8229.8087400000004</v>
      </c>
      <c r="F121" s="12">
        <v>10611.834290000001</v>
      </c>
      <c r="G121" s="12">
        <v>5107.4602400000003</v>
      </c>
      <c r="H121" s="12">
        <v>5504.3740500000004</v>
      </c>
      <c r="I121" s="12">
        <v>10611.834290000001</v>
      </c>
    </row>
    <row r="122" spans="2:9" x14ac:dyDescent="0.2">
      <c r="B122" s="16">
        <v>4177</v>
      </c>
      <c r="C122" s="16" t="s">
        <v>210</v>
      </c>
      <c r="D122" s="12">
        <v>24857.52923</v>
      </c>
      <c r="E122" s="12">
        <v>31715.0798</v>
      </c>
      <c r="F122" s="12">
        <v>56572.60903</v>
      </c>
      <c r="G122" s="12">
        <v>6342.7490600000001</v>
      </c>
      <c r="H122" s="12">
        <v>50229.859969999998</v>
      </c>
      <c r="I122" s="12">
        <v>56572.60903</v>
      </c>
    </row>
    <row r="123" spans="2:9" x14ac:dyDescent="0.2">
      <c r="B123" s="16">
        <v>4181</v>
      </c>
      <c r="C123" s="16" t="s">
        <v>211</v>
      </c>
      <c r="D123" s="12">
        <v>7820.8116099999997</v>
      </c>
      <c r="E123" s="12">
        <v>12483.06985</v>
      </c>
      <c r="F123" s="12">
        <v>20303.881460000001</v>
      </c>
      <c r="G123" s="12">
        <v>3677.6819799999998</v>
      </c>
      <c r="H123" s="12">
        <v>16626.199479999999</v>
      </c>
      <c r="I123" s="12">
        <v>20303.881460000001</v>
      </c>
    </row>
    <row r="124" spans="2:9" x14ac:dyDescent="0.2">
      <c r="B124" s="16">
        <v>4182</v>
      </c>
      <c r="C124" s="16" t="s">
        <v>212</v>
      </c>
      <c r="D124" s="12">
        <v>4792.2880100000002</v>
      </c>
      <c r="E124" s="12">
        <v>9253.7674299999999</v>
      </c>
      <c r="F124" s="12">
        <v>14046.05544</v>
      </c>
      <c r="G124" s="12">
        <v>5542.0757199999998</v>
      </c>
      <c r="H124" s="12">
        <v>8503.9797199999994</v>
      </c>
      <c r="I124" s="12">
        <v>14046.05544</v>
      </c>
    </row>
    <row r="125" spans="2:9" x14ac:dyDescent="0.2">
      <c r="B125" s="16">
        <v>4183</v>
      </c>
      <c r="C125" s="16" t="s">
        <v>213</v>
      </c>
      <c r="D125" s="12">
        <v>6668.8951299999999</v>
      </c>
      <c r="E125" s="12">
        <v>17784.227940000001</v>
      </c>
      <c r="F125" s="12">
        <v>24453.123070000001</v>
      </c>
      <c r="G125" s="12">
        <v>6259.2539999999999</v>
      </c>
      <c r="H125" s="12">
        <v>18193.869070000001</v>
      </c>
      <c r="I125" s="12">
        <v>24453.123070000001</v>
      </c>
    </row>
    <row r="126" spans="2:9" x14ac:dyDescent="0.2">
      <c r="B126" s="21">
        <v>4219</v>
      </c>
      <c r="C126" s="21" t="s">
        <v>214</v>
      </c>
      <c r="D126" s="22">
        <v>330538.42272999999</v>
      </c>
      <c r="E126" s="22">
        <v>1005445.52928</v>
      </c>
      <c r="F126" s="22">
        <v>1335983.9520099999</v>
      </c>
      <c r="G126" s="22">
        <v>339593.08850999997</v>
      </c>
      <c r="H126" s="22">
        <v>996390.86349999998</v>
      </c>
      <c r="I126" s="22">
        <v>1335983.9520099999</v>
      </c>
    </row>
    <row r="127" spans="2:9" x14ac:dyDescent="0.2">
      <c r="B127" s="16">
        <v>4191</v>
      </c>
      <c r="C127" s="16" t="s">
        <v>215</v>
      </c>
      <c r="D127" s="12">
        <v>3268.6613299999999</v>
      </c>
      <c r="E127" s="12">
        <v>10591.16885</v>
      </c>
      <c r="F127" s="12">
        <v>13859.830180000001</v>
      </c>
      <c r="G127" s="12">
        <v>2023.8019300000001</v>
      </c>
      <c r="H127" s="12">
        <v>11836.028249999999</v>
      </c>
      <c r="I127" s="12">
        <v>13859.830180000001</v>
      </c>
    </row>
    <row r="128" spans="2:9" x14ac:dyDescent="0.2">
      <c r="B128" s="16">
        <v>4192</v>
      </c>
      <c r="C128" s="16" t="s">
        <v>216</v>
      </c>
      <c r="D128" s="12">
        <v>7985.28233</v>
      </c>
      <c r="E128" s="12">
        <v>18750.61015</v>
      </c>
      <c r="F128" s="12">
        <v>26735.892479999999</v>
      </c>
      <c r="G128" s="12">
        <v>10522.920239999999</v>
      </c>
      <c r="H128" s="12">
        <v>16212.972239999999</v>
      </c>
      <c r="I128" s="12">
        <v>26735.892479999999</v>
      </c>
    </row>
    <row r="129" spans="2:9" x14ac:dyDescent="0.2">
      <c r="B129" s="16">
        <v>4193</v>
      </c>
      <c r="C129" s="16" t="s">
        <v>217</v>
      </c>
      <c r="D129" s="12">
        <v>6529.2597500000002</v>
      </c>
      <c r="E129" s="12">
        <v>10822.33992</v>
      </c>
      <c r="F129" s="12">
        <v>17351.59967</v>
      </c>
      <c r="G129" s="12">
        <v>3227.6995499999998</v>
      </c>
      <c r="H129" s="12">
        <v>14123.90012</v>
      </c>
      <c r="I129" s="12">
        <v>17351.59967</v>
      </c>
    </row>
    <row r="130" spans="2:9" x14ac:dyDescent="0.2">
      <c r="B130" s="16">
        <v>4194</v>
      </c>
      <c r="C130" s="16" t="s">
        <v>218</v>
      </c>
      <c r="D130" s="12">
        <v>15842.570320000001</v>
      </c>
      <c r="E130" s="12">
        <v>28729.802350000002</v>
      </c>
      <c r="F130" s="12">
        <v>44572.372669999997</v>
      </c>
      <c r="G130" s="12">
        <v>7531.1811299999999</v>
      </c>
      <c r="H130" s="12">
        <v>37041.19154</v>
      </c>
      <c r="I130" s="12">
        <v>44572.372669999997</v>
      </c>
    </row>
    <row r="131" spans="2:9" x14ac:dyDescent="0.2">
      <c r="B131" s="16">
        <v>4195</v>
      </c>
      <c r="C131" s="16" t="s">
        <v>219</v>
      </c>
      <c r="D131" s="12">
        <v>8380.8272099999995</v>
      </c>
      <c r="E131" s="12">
        <v>10238.012119999999</v>
      </c>
      <c r="F131" s="12">
        <v>18618.839329999999</v>
      </c>
      <c r="G131" s="12">
        <v>6775.2137300000004</v>
      </c>
      <c r="H131" s="12">
        <v>11843.625599999999</v>
      </c>
      <c r="I131" s="12">
        <v>18618.839329999999</v>
      </c>
    </row>
    <row r="132" spans="2:9" x14ac:dyDescent="0.2">
      <c r="B132" s="16">
        <v>4196</v>
      </c>
      <c r="C132" s="16" t="s">
        <v>220</v>
      </c>
      <c r="D132" s="12">
        <v>9634.3418000000001</v>
      </c>
      <c r="E132" s="12">
        <v>43848.870499999997</v>
      </c>
      <c r="F132" s="12">
        <v>53483.212299999999</v>
      </c>
      <c r="G132" s="12">
        <v>28360.531340000001</v>
      </c>
      <c r="H132" s="12">
        <v>25122.680960000002</v>
      </c>
      <c r="I132" s="12">
        <v>53483.212299999999</v>
      </c>
    </row>
    <row r="133" spans="2:9" x14ac:dyDescent="0.2">
      <c r="B133" s="16">
        <v>4197</v>
      </c>
      <c r="C133" s="16" t="s">
        <v>221</v>
      </c>
      <c r="D133" s="12">
        <v>6420.8164900000002</v>
      </c>
      <c r="E133" s="12">
        <v>13859.866330000001</v>
      </c>
      <c r="F133" s="12">
        <v>20280.682820000002</v>
      </c>
      <c r="G133" s="12">
        <v>8042.4430199999997</v>
      </c>
      <c r="H133" s="12">
        <v>12238.239799999999</v>
      </c>
      <c r="I133" s="12">
        <v>20280.682820000002</v>
      </c>
    </row>
    <row r="134" spans="2:9" x14ac:dyDescent="0.2">
      <c r="B134" s="16">
        <v>4198</v>
      </c>
      <c r="C134" s="16" t="s">
        <v>222</v>
      </c>
      <c r="D134" s="12">
        <v>6968.0579299999999</v>
      </c>
      <c r="E134" s="12">
        <v>15611.92735</v>
      </c>
      <c r="F134" s="12">
        <v>22579.985280000001</v>
      </c>
      <c r="G134" s="12">
        <v>5880.2908299999999</v>
      </c>
      <c r="H134" s="12">
        <v>16699.694449999999</v>
      </c>
      <c r="I134" s="12">
        <v>22579.985280000001</v>
      </c>
    </row>
    <row r="135" spans="2:9" x14ac:dyDescent="0.2">
      <c r="B135" s="16">
        <v>4199</v>
      </c>
      <c r="C135" s="16" t="s">
        <v>223</v>
      </c>
      <c r="D135" s="12">
        <v>17449.504649999999</v>
      </c>
      <c r="E135" s="12">
        <v>25857.870930000001</v>
      </c>
      <c r="F135" s="12">
        <v>43307.37558</v>
      </c>
      <c r="G135" s="12">
        <v>18150.594420000001</v>
      </c>
      <c r="H135" s="12">
        <v>25156.781159999999</v>
      </c>
      <c r="I135" s="12">
        <v>43307.37558</v>
      </c>
    </row>
    <row r="136" spans="2:9" x14ac:dyDescent="0.2">
      <c r="B136" s="16">
        <v>4200</v>
      </c>
      <c r="C136" s="16" t="s">
        <v>224</v>
      </c>
      <c r="D136" s="12">
        <v>12174.828090000001</v>
      </c>
      <c r="E136" s="12">
        <v>60289.952989999998</v>
      </c>
      <c r="F136" s="12">
        <v>72464.781080000001</v>
      </c>
      <c r="G136" s="12">
        <v>28049.717860000001</v>
      </c>
      <c r="H136" s="12">
        <v>44415.063219999996</v>
      </c>
      <c r="I136" s="12">
        <v>72464.781080000001</v>
      </c>
    </row>
    <row r="137" spans="2:9" x14ac:dyDescent="0.2">
      <c r="B137" s="16">
        <v>4201</v>
      </c>
      <c r="C137" s="16" t="s">
        <v>225</v>
      </c>
      <c r="D137" s="12">
        <v>65575.591029999996</v>
      </c>
      <c r="E137" s="12">
        <v>193432.25761999999</v>
      </c>
      <c r="F137" s="12">
        <v>259007.84865</v>
      </c>
      <c r="G137" s="12">
        <v>49545.806929999999</v>
      </c>
      <c r="H137" s="12">
        <v>209462.04172000001</v>
      </c>
      <c r="I137" s="12">
        <v>259007.84865</v>
      </c>
    </row>
    <row r="138" spans="2:9" x14ac:dyDescent="0.2">
      <c r="B138" s="16">
        <v>4202</v>
      </c>
      <c r="C138" s="16" t="s">
        <v>226</v>
      </c>
      <c r="D138" s="12">
        <v>24589.882010000001</v>
      </c>
      <c r="E138" s="12">
        <v>44010.011229999996</v>
      </c>
      <c r="F138" s="12">
        <v>68599.893240000005</v>
      </c>
      <c r="G138" s="12">
        <v>15799.562610000001</v>
      </c>
      <c r="H138" s="12">
        <v>52800.330629999997</v>
      </c>
      <c r="I138" s="12">
        <v>68599.893240000005</v>
      </c>
    </row>
    <row r="139" spans="2:9" x14ac:dyDescent="0.2">
      <c r="B139" s="16">
        <v>4203</v>
      </c>
      <c r="C139" s="16" t="s">
        <v>227</v>
      </c>
      <c r="D139" s="12">
        <v>15267.1949</v>
      </c>
      <c r="E139" s="12">
        <v>79858.622520000004</v>
      </c>
      <c r="F139" s="12">
        <v>95125.817420000007</v>
      </c>
      <c r="G139" s="12">
        <v>11838.27138</v>
      </c>
      <c r="H139" s="12">
        <v>83287.546040000001</v>
      </c>
      <c r="I139" s="12">
        <v>95125.817420000007</v>
      </c>
    </row>
    <row r="140" spans="2:9" x14ac:dyDescent="0.2">
      <c r="B140" s="16">
        <v>4204</v>
      </c>
      <c r="C140" s="16" t="s">
        <v>228</v>
      </c>
      <c r="D140" s="12">
        <v>26635.228179999998</v>
      </c>
      <c r="E140" s="12">
        <v>40165.329669999999</v>
      </c>
      <c r="F140" s="12">
        <v>66800.557849999997</v>
      </c>
      <c r="G140" s="12">
        <v>27027.517169999999</v>
      </c>
      <c r="H140" s="12">
        <v>39773.040679999998</v>
      </c>
      <c r="I140" s="12">
        <v>66800.557849999997</v>
      </c>
    </row>
    <row r="141" spans="2:9" x14ac:dyDescent="0.2">
      <c r="B141" s="16">
        <v>4205</v>
      </c>
      <c r="C141" s="16" t="s">
        <v>229</v>
      </c>
      <c r="D141" s="12">
        <v>13328.831340000001</v>
      </c>
      <c r="E141" s="12">
        <v>35416.996039999998</v>
      </c>
      <c r="F141" s="12">
        <v>48745.827380000002</v>
      </c>
      <c r="G141" s="12">
        <v>14121.562760000001</v>
      </c>
      <c r="H141" s="12">
        <v>34624.264620000002</v>
      </c>
      <c r="I141" s="12">
        <v>48745.827380000002</v>
      </c>
    </row>
    <row r="142" spans="2:9" x14ac:dyDescent="0.2">
      <c r="B142" s="16">
        <v>4206</v>
      </c>
      <c r="C142" s="16" t="s">
        <v>230</v>
      </c>
      <c r="D142" s="12">
        <v>29145.612099999998</v>
      </c>
      <c r="E142" s="12">
        <v>91663.265520000001</v>
      </c>
      <c r="F142" s="12">
        <v>120808.87762</v>
      </c>
      <c r="G142" s="12">
        <v>25938.10772</v>
      </c>
      <c r="H142" s="12">
        <v>94870.769899999999</v>
      </c>
      <c r="I142" s="12">
        <v>120808.87762</v>
      </c>
    </row>
    <row r="143" spans="2:9" x14ac:dyDescent="0.2">
      <c r="B143" s="16">
        <v>4207</v>
      </c>
      <c r="C143" s="16" t="s">
        <v>231</v>
      </c>
      <c r="D143" s="12">
        <v>16312.830540000001</v>
      </c>
      <c r="E143" s="12">
        <v>58012.287660000002</v>
      </c>
      <c r="F143" s="12">
        <v>74325.118199999997</v>
      </c>
      <c r="G143" s="12">
        <v>10513.24368</v>
      </c>
      <c r="H143" s="12">
        <v>63811.874519999998</v>
      </c>
      <c r="I143" s="12">
        <v>74325.118199999997</v>
      </c>
    </row>
    <row r="144" spans="2:9" x14ac:dyDescent="0.2">
      <c r="B144" s="16">
        <v>4208</v>
      </c>
      <c r="C144" s="16" t="s">
        <v>232</v>
      </c>
      <c r="D144" s="12">
        <v>19596.148550000002</v>
      </c>
      <c r="E144" s="12">
        <v>79515.738230000003</v>
      </c>
      <c r="F144" s="12">
        <v>99111.886780000001</v>
      </c>
      <c r="G144" s="12">
        <v>17602.551179999999</v>
      </c>
      <c r="H144" s="12">
        <v>81509.335600000006</v>
      </c>
      <c r="I144" s="12">
        <v>99111.886780000001</v>
      </c>
    </row>
    <row r="145" spans="2:9" x14ac:dyDescent="0.2">
      <c r="B145" s="16">
        <v>4209</v>
      </c>
      <c r="C145" s="16" t="s">
        <v>233</v>
      </c>
      <c r="D145" s="12">
        <v>16426.200440000001</v>
      </c>
      <c r="E145" s="12">
        <v>91082.443029999995</v>
      </c>
      <c r="F145" s="12">
        <v>107508.64347</v>
      </c>
      <c r="G145" s="12">
        <v>31468.398440000001</v>
      </c>
      <c r="H145" s="12">
        <v>76040.245030000005</v>
      </c>
      <c r="I145" s="12">
        <v>107508.64347</v>
      </c>
    </row>
    <row r="146" spans="2:9" x14ac:dyDescent="0.2">
      <c r="B146" s="16">
        <v>4210</v>
      </c>
      <c r="C146" s="16" t="s">
        <v>234</v>
      </c>
      <c r="D146" s="12">
        <v>9006.7537400000001</v>
      </c>
      <c r="E146" s="12">
        <v>53688.156269999999</v>
      </c>
      <c r="F146" s="12">
        <v>62694.91001</v>
      </c>
      <c r="G146" s="12">
        <v>17173.672589999998</v>
      </c>
      <c r="H146" s="12">
        <v>45521.237419999998</v>
      </c>
      <c r="I146" s="12">
        <v>62694.91001</v>
      </c>
    </row>
    <row r="147" spans="2:9" x14ac:dyDescent="0.2">
      <c r="B147" s="21">
        <v>4249</v>
      </c>
      <c r="C147" s="21" t="s">
        <v>235</v>
      </c>
      <c r="D147" s="22">
        <v>238091.02520999999</v>
      </c>
      <c r="E147" s="22">
        <v>502900.75157999998</v>
      </c>
      <c r="F147" s="22">
        <v>740991.77679000003</v>
      </c>
      <c r="G147" s="22">
        <v>193183.33048</v>
      </c>
      <c r="H147" s="22">
        <v>547808.44631000003</v>
      </c>
      <c r="I147" s="22">
        <v>740991.77679000003</v>
      </c>
    </row>
    <row r="148" spans="2:9" x14ac:dyDescent="0.2">
      <c r="B148" s="16">
        <v>4221</v>
      </c>
      <c r="C148" s="16" t="s">
        <v>236</v>
      </c>
      <c r="D148" s="12">
        <v>4971.6613500000003</v>
      </c>
      <c r="E148" s="12">
        <v>11863.841700000001</v>
      </c>
      <c r="F148" s="12">
        <v>16835.503049999999</v>
      </c>
      <c r="G148" s="12">
        <v>5396.3258999999998</v>
      </c>
      <c r="H148" s="12">
        <v>11439.17715</v>
      </c>
      <c r="I148" s="12">
        <v>16835.503049999999</v>
      </c>
    </row>
    <row r="149" spans="2:9" x14ac:dyDescent="0.2">
      <c r="B149" s="16">
        <v>4222</v>
      </c>
      <c r="C149" s="16" t="s">
        <v>237</v>
      </c>
      <c r="D149" s="12">
        <v>4734.6016200000004</v>
      </c>
      <c r="E149" s="12">
        <v>26004.07792</v>
      </c>
      <c r="F149" s="12">
        <v>30738.679540000001</v>
      </c>
      <c r="G149" s="12">
        <v>6908.1956099999998</v>
      </c>
      <c r="H149" s="12">
        <v>23830.483929999999</v>
      </c>
      <c r="I149" s="12">
        <v>30738.679540000001</v>
      </c>
    </row>
    <row r="150" spans="2:9" x14ac:dyDescent="0.2">
      <c r="B150" s="16">
        <v>4223</v>
      </c>
      <c r="C150" s="16" t="s">
        <v>238</v>
      </c>
      <c r="D150" s="12">
        <v>11607.417869999999</v>
      </c>
      <c r="E150" s="12">
        <v>20885.543750000001</v>
      </c>
      <c r="F150" s="12">
        <v>32492.961619999998</v>
      </c>
      <c r="G150" s="12">
        <v>11871.18188</v>
      </c>
      <c r="H150" s="12">
        <v>20621.779740000002</v>
      </c>
      <c r="I150" s="12">
        <v>32492.961619999998</v>
      </c>
    </row>
    <row r="151" spans="2:9" x14ac:dyDescent="0.2">
      <c r="B151" s="16">
        <v>4224</v>
      </c>
      <c r="C151" s="16" t="s">
        <v>239</v>
      </c>
      <c r="D151" s="12">
        <v>10191.04996</v>
      </c>
      <c r="E151" s="12">
        <v>20869.34202</v>
      </c>
      <c r="F151" s="12">
        <v>31060.39198</v>
      </c>
      <c r="G151" s="12">
        <v>4669.78478</v>
      </c>
      <c r="H151" s="12">
        <v>26390.607199999999</v>
      </c>
      <c r="I151" s="12">
        <v>31060.39198</v>
      </c>
    </row>
    <row r="152" spans="2:9" x14ac:dyDescent="0.2">
      <c r="B152" s="16">
        <v>4226</v>
      </c>
      <c r="C152" s="16" t="s">
        <v>240</v>
      </c>
      <c r="D152" s="12">
        <v>5165.1928399999997</v>
      </c>
      <c r="E152" s="12">
        <v>6477.4656100000002</v>
      </c>
      <c r="F152" s="12">
        <v>11642.658450000001</v>
      </c>
      <c r="G152" s="12">
        <v>3143.12401</v>
      </c>
      <c r="H152" s="12">
        <v>8499.5344399999994</v>
      </c>
      <c r="I152" s="12">
        <v>11642.658450000001</v>
      </c>
    </row>
    <row r="153" spans="2:9" x14ac:dyDescent="0.2">
      <c r="B153" s="16">
        <v>4227</v>
      </c>
      <c r="C153" s="16" t="s">
        <v>241</v>
      </c>
      <c r="D153" s="12">
        <v>4796.4614499999998</v>
      </c>
      <c r="E153" s="12">
        <v>10841.39639</v>
      </c>
      <c r="F153" s="12">
        <v>15637.857840000001</v>
      </c>
      <c r="G153" s="12">
        <v>5532.0248700000002</v>
      </c>
      <c r="H153" s="12">
        <v>10105.832969999999</v>
      </c>
      <c r="I153" s="12">
        <v>15637.857840000001</v>
      </c>
    </row>
    <row r="154" spans="2:9" x14ac:dyDescent="0.2">
      <c r="B154" s="16">
        <v>4228</v>
      </c>
      <c r="C154" s="16" t="s">
        <v>242</v>
      </c>
      <c r="D154" s="12">
        <v>12168.038570000001</v>
      </c>
      <c r="E154" s="12">
        <v>30580.734710000001</v>
      </c>
      <c r="F154" s="12">
        <v>42748.773280000001</v>
      </c>
      <c r="G154" s="12">
        <v>10038.71112</v>
      </c>
      <c r="H154" s="12">
        <v>32710.062160000001</v>
      </c>
      <c r="I154" s="12">
        <v>42748.773280000001</v>
      </c>
    </row>
    <row r="155" spans="2:9" x14ac:dyDescent="0.2">
      <c r="B155" s="16">
        <v>4229</v>
      </c>
      <c r="C155" s="16" t="s">
        <v>243</v>
      </c>
      <c r="D155" s="12">
        <v>13888.61455</v>
      </c>
      <c r="E155" s="12">
        <v>9098.8671599999998</v>
      </c>
      <c r="F155" s="12">
        <v>22987.48171</v>
      </c>
      <c r="G155" s="12">
        <v>6614.3335200000001</v>
      </c>
      <c r="H155" s="12">
        <v>16373.14819</v>
      </c>
      <c r="I155" s="12">
        <v>22987.48171</v>
      </c>
    </row>
    <row r="156" spans="2:9" x14ac:dyDescent="0.2">
      <c r="B156" s="16">
        <v>4230</v>
      </c>
      <c r="C156" s="16" t="s">
        <v>244</v>
      </c>
      <c r="D156" s="12">
        <v>10383.05257</v>
      </c>
      <c r="E156" s="12">
        <v>8768.8235800000002</v>
      </c>
      <c r="F156" s="12">
        <v>19151.87615</v>
      </c>
      <c r="G156" s="12">
        <v>3469.42821</v>
      </c>
      <c r="H156" s="12">
        <v>15682.44794</v>
      </c>
      <c r="I156" s="12">
        <v>19151.87615</v>
      </c>
    </row>
    <row r="157" spans="2:9" x14ac:dyDescent="0.2">
      <c r="B157" s="16">
        <v>4231</v>
      </c>
      <c r="C157" s="16" t="s">
        <v>245</v>
      </c>
      <c r="D157" s="12">
        <v>6674.20496</v>
      </c>
      <c r="E157" s="12">
        <v>20975.419170000001</v>
      </c>
      <c r="F157" s="12">
        <v>27649.62413</v>
      </c>
      <c r="G157" s="12">
        <v>6485.3433000000005</v>
      </c>
      <c r="H157" s="12">
        <v>21164.28083</v>
      </c>
      <c r="I157" s="12">
        <v>27649.62413</v>
      </c>
    </row>
    <row r="158" spans="2:9" x14ac:dyDescent="0.2">
      <c r="B158" s="16">
        <v>4232</v>
      </c>
      <c r="C158" s="16" t="s">
        <v>246</v>
      </c>
      <c r="D158" s="12">
        <v>4401.3319499999998</v>
      </c>
      <c r="E158" s="12">
        <v>7169.8599000000004</v>
      </c>
      <c r="F158" s="12">
        <v>11571.191849999999</v>
      </c>
      <c r="G158" s="12">
        <v>1475.26992</v>
      </c>
      <c r="H158" s="12">
        <v>10095.92193</v>
      </c>
      <c r="I158" s="12">
        <v>11571.191849999999</v>
      </c>
    </row>
    <row r="159" spans="2:9" x14ac:dyDescent="0.2">
      <c r="B159" s="16">
        <v>4233</v>
      </c>
      <c r="C159" s="16" t="s">
        <v>247</v>
      </c>
      <c r="D159" s="12">
        <v>3665.3504600000001</v>
      </c>
      <c r="E159" s="12">
        <v>5916.8862399999998</v>
      </c>
      <c r="F159" s="12">
        <v>9582.2366999999995</v>
      </c>
      <c r="G159" s="12">
        <v>1211.0391999999999</v>
      </c>
      <c r="H159" s="12">
        <v>8371.1975000000002</v>
      </c>
      <c r="I159" s="12">
        <v>9582.2366999999995</v>
      </c>
    </row>
    <row r="160" spans="2:9" x14ac:dyDescent="0.2">
      <c r="B160" s="16">
        <v>4234</v>
      </c>
      <c r="C160" s="16" t="s">
        <v>248</v>
      </c>
      <c r="D160" s="12">
        <v>23126.169730000001</v>
      </c>
      <c r="E160" s="12">
        <v>50623.505420000001</v>
      </c>
      <c r="F160" s="12">
        <v>73749.675149999995</v>
      </c>
      <c r="G160" s="12">
        <v>15864.953159999999</v>
      </c>
      <c r="H160" s="12">
        <v>57884.721989999998</v>
      </c>
      <c r="I160" s="12">
        <v>73749.675149999995</v>
      </c>
    </row>
    <row r="161" spans="2:9" x14ac:dyDescent="0.2">
      <c r="B161" s="16">
        <v>4235</v>
      </c>
      <c r="C161" s="16" t="s">
        <v>249</v>
      </c>
      <c r="D161" s="12">
        <v>3619.7606900000001</v>
      </c>
      <c r="E161" s="12">
        <v>15001.252109999999</v>
      </c>
      <c r="F161" s="12">
        <v>18621.0128</v>
      </c>
      <c r="G161" s="12">
        <v>8628.9806200000003</v>
      </c>
      <c r="H161" s="12">
        <v>9992.0321800000002</v>
      </c>
      <c r="I161" s="12">
        <v>18621.0128</v>
      </c>
    </row>
    <row r="162" spans="2:9" x14ac:dyDescent="0.2">
      <c r="B162" s="16">
        <v>4236</v>
      </c>
      <c r="C162" s="16" t="s">
        <v>250</v>
      </c>
      <c r="D162" s="12">
        <v>62298.645759999999</v>
      </c>
      <c r="E162" s="12">
        <v>103507.6767</v>
      </c>
      <c r="F162" s="12">
        <v>165806.32246</v>
      </c>
      <c r="G162" s="12">
        <v>38544.750829999997</v>
      </c>
      <c r="H162" s="12">
        <v>127261.57163000001</v>
      </c>
      <c r="I162" s="12">
        <v>165806.32246</v>
      </c>
    </row>
    <row r="163" spans="2:9" x14ac:dyDescent="0.2">
      <c r="B163" s="16">
        <v>4237</v>
      </c>
      <c r="C163" s="16" t="s">
        <v>251</v>
      </c>
      <c r="D163" s="12">
        <v>4707.7853800000003</v>
      </c>
      <c r="E163" s="12">
        <v>19189.07763</v>
      </c>
      <c r="F163" s="12">
        <v>23896.863010000001</v>
      </c>
      <c r="G163" s="12">
        <v>8911.7899899999993</v>
      </c>
      <c r="H163" s="12">
        <v>14985.07302</v>
      </c>
      <c r="I163" s="12">
        <v>23896.863010000001</v>
      </c>
    </row>
    <row r="164" spans="2:9" x14ac:dyDescent="0.2">
      <c r="B164" s="16">
        <v>4238</v>
      </c>
      <c r="C164" s="16" t="s">
        <v>252</v>
      </c>
      <c r="D164" s="12">
        <v>6777.1207599999998</v>
      </c>
      <c r="E164" s="12">
        <v>11512.284009999999</v>
      </c>
      <c r="F164" s="12">
        <v>18289.404770000001</v>
      </c>
      <c r="G164" s="12">
        <v>3732.4929400000001</v>
      </c>
      <c r="H164" s="12">
        <v>14556.911829999999</v>
      </c>
      <c r="I164" s="12">
        <v>18289.404770000001</v>
      </c>
    </row>
    <row r="165" spans="2:9" x14ac:dyDescent="0.2">
      <c r="B165" s="16">
        <v>4239</v>
      </c>
      <c r="C165" s="16" t="s">
        <v>253</v>
      </c>
      <c r="D165" s="12">
        <v>27475.87542</v>
      </c>
      <c r="E165" s="12">
        <v>92623.472420000006</v>
      </c>
      <c r="F165" s="12">
        <v>120099.34784</v>
      </c>
      <c r="G165" s="12">
        <v>40182.144869999996</v>
      </c>
      <c r="H165" s="12">
        <v>79917.202969999998</v>
      </c>
      <c r="I165" s="12">
        <v>120099.34784</v>
      </c>
    </row>
    <row r="166" spans="2:9" x14ac:dyDescent="0.2">
      <c r="B166" s="16">
        <v>4240</v>
      </c>
      <c r="C166" s="16" t="s">
        <v>254</v>
      </c>
      <c r="D166" s="12">
        <v>17438.689320000001</v>
      </c>
      <c r="E166" s="12">
        <v>30991.225139999999</v>
      </c>
      <c r="F166" s="12">
        <v>48429.91446</v>
      </c>
      <c r="G166" s="12">
        <v>10503.455749999999</v>
      </c>
      <c r="H166" s="12">
        <v>37926.458709999999</v>
      </c>
      <c r="I166" s="12">
        <v>48429.91446</v>
      </c>
    </row>
    <row r="167" spans="2:9" x14ac:dyDescent="0.2">
      <c r="B167" s="21">
        <v>4269</v>
      </c>
      <c r="C167" s="21" t="s">
        <v>255</v>
      </c>
      <c r="D167" s="22">
        <v>355063.45293999999</v>
      </c>
      <c r="E167" s="22">
        <v>771961.43562999996</v>
      </c>
      <c r="F167" s="22">
        <v>1127024.88857</v>
      </c>
      <c r="G167" s="22">
        <v>179918.33606</v>
      </c>
      <c r="H167" s="22">
        <v>947106.55250999995</v>
      </c>
      <c r="I167" s="22">
        <v>1127024.88857</v>
      </c>
    </row>
    <row r="168" spans="2:9" x14ac:dyDescent="0.2">
      <c r="B168" s="16">
        <v>4251</v>
      </c>
      <c r="C168" s="16" t="s">
        <v>256</v>
      </c>
      <c r="D168" s="12">
        <v>2244.57222</v>
      </c>
      <c r="E168" s="12">
        <v>13094.721809999999</v>
      </c>
      <c r="F168" s="12">
        <v>15339.294029999999</v>
      </c>
      <c r="G168" s="12">
        <v>5327.4180800000004</v>
      </c>
      <c r="H168" s="12">
        <v>10011.87595</v>
      </c>
      <c r="I168" s="12">
        <v>15339.294029999999</v>
      </c>
    </row>
    <row r="169" spans="2:9" x14ac:dyDescent="0.2">
      <c r="B169" s="16">
        <v>4252</v>
      </c>
      <c r="C169" s="16" t="s">
        <v>257</v>
      </c>
      <c r="D169" s="12">
        <v>55873.884919999997</v>
      </c>
      <c r="E169" s="12">
        <v>87967.686360000007</v>
      </c>
      <c r="F169" s="12">
        <v>143841.57128</v>
      </c>
      <c r="G169" s="12">
        <v>19615.91345</v>
      </c>
      <c r="H169" s="12">
        <v>124225.65783</v>
      </c>
      <c r="I169" s="12">
        <v>143841.57128</v>
      </c>
    </row>
    <row r="170" spans="2:9" x14ac:dyDescent="0.2">
      <c r="B170" s="16">
        <v>4253</v>
      </c>
      <c r="C170" s="16" t="s">
        <v>258</v>
      </c>
      <c r="D170" s="12">
        <v>22072.0268</v>
      </c>
      <c r="E170" s="12">
        <v>71122.4908</v>
      </c>
      <c r="F170" s="12">
        <v>93194.517600000006</v>
      </c>
      <c r="G170" s="12">
        <v>8512.5681399999994</v>
      </c>
      <c r="H170" s="12">
        <v>84681.949460000003</v>
      </c>
      <c r="I170" s="12">
        <v>93194.517600000006</v>
      </c>
    </row>
    <row r="171" spans="2:9" x14ac:dyDescent="0.2">
      <c r="B171" s="16">
        <v>4254</v>
      </c>
      <c r="C171" s="16" t="s">
        <v>259</v>
      </c>
      <c r="D171" s="12">
        <v>61676.468269999998</v>
      </c>
      <c r="E171" s="12">
        <v>146714.65719999999</v>
      </c>
      <c r="F171" s="12">
        <v>208391.12547</v>
      </c>
      <c r="G171" s="12">
        <v>46980.250639999998</v>
      </c>
      <c r="H171" s="12">
        <v>161410.87482999999</v>
      </c>
      <c r="I171" s="12">
        <v>208391.12547</v>
      </c>
    </row>
    <row r="172" spans="2:9" x14ac:dyDescent="0.2">
      <c r="B172" s="16">
        <v>4255</v>
      </c>
      <c r="C172" s="16" t="s">
        <v>260</v>
      </c>
      <c r="D172" s="12">
        <v>7801.0091000000002</v>
      </c>
      <c r="E172" s="12">
        <v>19870.040570000001</v>
      </c>
      <c r="F172" s="12">
        <v>27671.04967</v>
      </c>
      <c r="G172" s="12">
        <v>5876.0876600000001</v>
      </c>
      <c r="H172" s="12">
        <v>21794.962009999999</v>
      </c>
      <c r="I172" s="12">
        <v>27671.04967</v>
      </c>
    </row>
    <row r="173" spans="2:9" x14ac:dyDescent="0.2">
      <c r="B173" s="16">
        <v>4256</v>
      </c>
      <c r="C173" s="16" t="s">
        <v>261</v>
      </c>
      <c r="D173" s="12">
        <v>4467.10221</v>
      </c>
      <c r="E173" s="12">
        <v>17078.5147</v>
      </c>
      <c r="F173" s="12">
        <v>21545.616910000001</v>
      </c>
      <c r="G173" s="12">
        <v>3195.2506800000001</v>
      </c>
      <c r="H173" s="12">
        <v>18350.36623</v>
      </c>
      <c r="I173" s="12">
        <v>21545.616910000001</v>
      </c>
    </row>
    <row r="174" spans="2:9" x14ac:dyDescent="0.2">
      <c r="B174" s="16">
        <v>4257</v>
      </c>
      <c r="C174" s="16" t="s">
        <v>262</v>
      </c>
      <c r="D174" s="12">
        <v>4513.91147</v>
      </c>
      <c r="E174" s="12">
        <v>5971.8588399999999</v>
      </c>
      <c r="F174" s="12">
        <v>10485.77031</v>
      </c>
      <c r="G174" s="12">
        <v>1410.9858400000001</v>
      </c>
      <c r="H174" s="12">
        <v>9074.7844700000005</v>
      </c>
      <c r="I174" s="12">
        <v>10485.77031</v>
      </c>
    </row>
    <row r="175" spans="2:9" x14ac:dyDescent="0.2">
      <c r="B175" s="16">
        <v>4258</v>
      </c>
      <c r="C175" s="16" t="s">
        <v>263</v>
      </c>
      <c r="D175" s="12">
        <v>140559.21210999999</v>
      </c>
      <c r="E175" s="12">
        <v>238945.73814999999</v>
      </c>
      <c r="F175" s="12">
        <v>379504.95026000001</v>
      </c>
      <c r="G175" s="12">
        <v>44560.096610000001</v>
      </c>
      <c r="H175" s="12">
        <v>334944.85365</v>
      </c>
      <c r="I175" s="12">
        <v>379504.95026000001</v>
      </c>
    </row>
    <row r="176" spans="2:9" x14ac:dyDescent="0.2">
      <c r="B176" s="16">
        <v>4259</v>
      </c>
      <c r="C176" s="16" t="s">
        <v>264</v>
      </c>
      <c r="D176" s="12">
        <v>2154.6939200000002</v>
      </c>
      <c r="E176" s="12">
        <v>15896.24325</v>
      </c>
      <c r="F176" s="12">
        <v>18050.937170000001</v>
      </c>
      <c r="G176" s="12">
        <v>4826.7259800000002</v>
      </c>
      <c r="H176" s="12">
        <v>13224.21119</v>
      </c>
      <c r="I176" s="12">
        <v>18050.937170000001</v>
      </c>
    </row>
    <row r="177" spans="2:9" x14ac:dyDescent="0.2">
      <c r="B177" s="16">
        <v>4260</v>
      </c>
      <c r="C177" s="16" t="s">
        <v>265</v>
      </c>
      <c r="D177" s="12">
        <v>21353.796409999999</v>
      </c>
      <c r="E177" s="12">
        <v>47146.254849999998</v>
      </c>
      <c r="F177" s="12">
        <v>68500.051259999993</v>
      </c>
      <c r="G177" s="12">
        <v>11934.90963</v>
      </c>
      <c r="H177" s="12">
        <v>56565.141629999998</v>
      </c>
      <c r="I177" s="12">
        <v>68500.051259999993</v>
      </c>
    </row>
    <row r="178" spans="2:9" x14ac:dyDescent="0.2">
      <c r="B178" s="16">
        <v>4261</v>
      </c>
      <c r="C178" s="16" t="s">
        <v>266</v>
      </c>
      <c r="D178" s="12">
        <v>9608.7265700000007</v>
      </c>
      <c r="E178" s="12">
        <v>28910.472119999999</v>
      </c>
      <c r="F178" s="12">
        <v>38519.198689999997</v>
      </c>
      <c r="G178" s="12">
        <v>7144.5413399999998</v>
      </c>
      <c r="H178" s="12">
        <v>31374.657350000001</v>
      </c>
      <c r="I178" s="12">
        <v>38519.198689999997</v>
      </c>
    </row>
    <row r="179" spans="2:9" x14ac:dyDescent="0.2">
      <c r="B179" s="16">
        <v>4262</v>
      </c>
      <c r="C179" s="16" t="s">
        <v>267</v>
      </c>
      <c r="D179" s="12">
        <v>2912.3416099999999</v>
      </c>
      <c r="E179" s="12">
        <v>17128.913929999999</v>
      </c>
      <c r="F179" s="12">
        <v>20041.255539999998</v>
      </c>
      <c r="G179" s="12">
        <v>3570.1295300000002</v>
      </c>
      <c r="H179" s="12">
        <v>16471.12601</v>
      </c>
      <c r="I179" s="12">
        <v>20041.255539999998</v>
      </c>
    </row>
    <row r="180" spans="2:9" x14ac:dyDescent="0.2">
      <c r="B180" s="16">
        <v>4263</v>
      </c>
      <c r="C180" s="16" t="s">
        <v>268</v>
      </c>
      <c r="D180" s="12">
        <v>14619.866389999999</v>
      </c>
      <c r="E180" s="12">
        <v>47103.87038</v>
      </c>
      <c r="F180" s="12">
        <v>61723.736770000003</v>
      </c>
      <c r="G180" s="12">
        <v>13584.115330000001</v>
      </c>
      <c r="H180" s="12">
        <v>48139.621440000003</v>
      </c>
      <c r="I180" s="12">
        <v>61723.736770000003</v>
      </c>
    </row>
    <row r="181" spans="2:9" x14ac:dyDescent="0.2">
      <c r="B181" s="16">
        <v>4264</v>
      </c>
      <c r="C181" s="16" t="s">
        <v>269</v>
      </c>
      <c r="D181" s="12">
        <v>5205.84094</v>
      </c>
      <c r="E181" s="12">
        <v>15009.972669999999</v>
      </c>
      <c r="F181" s="12">
        <v>20215.813610000001</v>
      </c>
      <c r="G181" s="12">
        <v>3379.3431500000002</v>
      </c>
      <c r="H181" s="12">
        <v>16836.47046</v>
      </c>
      <c r="I181" s="12">
        <v>20215.813610000001</v>
      </c>
    </row>
    <row r="182" spans="2:9" x14ac:dyDescent="0.2">
      <c r="B182" s="21">
        <v>4299</v>
      </c>
      <c r="C182" s="21" t="s">
        <v>270</v>
      </c>
      <c r="D182" s="22">
        <v>322660.29690999998</v>
      </c>
      <c r="E182" s="22">
        <v>1015810.00722</v>
      </c>
      <c r="F182" s="22">
        <v>1338470.3041300001</v>
      </c>
      <c r="G182" s="22">
        <v>356195.09291000001</v>
      </c>
      <c r="H182" s="22">
        <v>982275.21122000006</v>
      </c>
      <c r="I182" s="22">
        <v>1338470.3041300001</v>
      </c>
    </row>
    <row r="183" spans="2:9" x14ac:dyDescent="0.2">
      <c r="B183" s="16">
        <v>4271</v>
      </c>
      <c r="C183" s="16" t="s">
        <v>271</v>
      </c>
      <c r="D183" s="12">
        <v>22927.564719999998</v>
      </c>
      <c r="E183" s="12">
        <v>123414.75745</v>
      </c>
      <c r="F183" s="12">
        <v>146342.32217</v>
      </c>
      <c r="G183" s="12">
        <v>44027.73777</v>
      </c>
      <c r="H183" s="12">
        <v>102314.58440000001</v>
      </c>
      <c r="I183" s="12">
        <v>146342.32217</v>
      </c>
    </row>
    <row r="184" spans="2:9" x14ac:dyDescent="0.2">
      <c r="B184" s="16">
        <v>4273</v>
      </c>
      <c r="C184" s="16" t="s">
        <v>272</v>
      </c>
      <c r="D184" s="12">
        <v>4699.1763199999996</v>
      </c>
      <c r="E184" s="12">
        <v>10968.41582</v>
      </c>
      <c r="F184" s="12">
        <v>15667.592140000001</v>
      </c>
      <c r="G184" s="12">
        <v>3093.2085200000001</v>
      </c>
      <c r="H184" s="12">
        <v>12574.383620000001</v>
      </c>
      <c r="I184" s="12">
        <v>15667.592140000001</v>
      </c>
    </row>
    <row r="185" spans="2:9" x14ac:dyDescent="0.2">
      <c r="B185" s="16">
        <v>4274</v>
      </c>
      <c r="C185" s="16" t="s">
        <v>273</v>
      </c>
      <c r="D185" s="12">
        <v>23192.579900000001</v>
      </c>
      <c r="E185" s="12">
        <v>41014.580070000004</v>
      </c>
      <c r="F185" s="12">
        <v>64207.159970000001</v>
      </c>
      <c r="G185" s="12">
        <v>9757.6192200000005</v>
      </c>
      <c r="H185" s="12">
        <v>54449.54075</v>
      </c>
      <c r="I185" s="12">
        <v>64207.159970000001</v>
      </c>
    </row>
    <row r="186" spans="2:9" x14ac:dyDescent="0.2">
      <c r="B186" s="16">
        <v>4275</v>
      </c>
      <c r="C186" s="16" t="s">
        <v>274</v>
      </c>
      <c r="D186" s="12">
        <v>1635.44363</v>
      </c>
      <c r="E186" s="12">
        <v>13329.941999999999</v>
      </c>
      <c r="F186" s="12">
        <v>14965.385630000001</v>
      </c>
      <c r="G186" s="12">
        <v>5999.2061700000004</v>
      </c>
      <c r="H186" s="12">
        <v>8966.1794599999994</v>
      </c>
      <c r="I186" s="12">
        <v>14965.385630000001</v>
      </c>
    </row>
    <row r="187" spans="2:9" x14ac:dyDescent="0.2">
      <c r="B187" s="16">
        <v>4276</v>
      </c>
      <c r="C187" s="16" t="s">
        <v>275</v>
      </c>
      <c r="D187" s="12">
        <v>25986.712070000001</v>
      </c>
      <c r="E187" s="12">
        <v>53173.278489999997</v>
      </c>
      <c r="F187" s="12">
        <v>79159.990560000006</v>
      </c>
      <c r="G187" s="12">
        <v>18068.194100000001</v>
      </c>
      <c r="H187" s="12">
        <v>61091.796459999998</v>
      </c>
      <c r="I187" s="12">
        <v>79159.990560000006</v>
      </c>
    </row>
    <row r="188" spans="2:9" x14ac:dyDescent="0.2">
      <c r="B188" s="16">
        <v>4277</v>
      </c>
      <c r="C188" s="16" t="s">
        <v>276</v>
      </c>
      <c r="D188" s="12">
        <v>2783.24829</v>
      </c>
      <c r="E188" s="12">
        <v>11917.78937</v>
      </c>
      <c r="F188" s="12">
        <v>14701.03766</v>
      </c>
      <c r="G188" s="12">
        <v>4144.9418400000004</v>
      </c>
      <c r="H188" s="12">
        <v>10556.09582</v>
      </c>
      <c r="I188" s="12">
        <v>14701.03766</v>
      </c>
    </row>
    <row r="189" spans="2:9" x14ac:dyDescent="0.2">
      <c r="B189" s="16">
        <v>4279</v>
      </c>
      <c r="C189" s="16" t="s">
        <v>277</v>
      </c>
      <c r="D189" s="12">
        <v>12786.859899999999</v>
      </c>
      <c r="E189" s="12">
        <v>48925.087399999997</v>
      </c>
      <c r="F189" s="12">
        <v>61711.9473</v>
      </c>
      <c r="G189" s="12">
        <v>9448.3169699999999</v>
      </c>
      <c r="H189" s="12">
        <v>52263.63033</v>
      </c>
      <c r="I189" s="12">
        <v>61711.9473</v>
      </c>
    </row>
    <row r="190" spans="2:9" x14ac:dyDescent="0.2">
      <c r="B190" s="16">
        <v>4280</v>
      </c>
      <c r="C190" s="16" t="s">
        <v>278</v>
      </c>
      <c r="D190" s="12">
        <v>48479.007210000003</v>
      </c>
      <c r="E190" s="12">
        <v>169316.65388999999</v>
      </c>
      <c r="F190" s="12">
        <v>217795.6611</v>
      </c>
      <c r="G190" s="12">
        <v>63254.086840000004</v>
      </c>
      <c r="H190" s="12">
        <v>154541.57425999999</v>
      </c>
      <c r="I190" s="12">
        <v>217795.6611</v>
      </c>
    </row>
    <row r="191" spans="2:9" x14ac:dyDescent="0.2">
      <c r="B191" s="16">
        <v>4281</v>
      </c>
      <c r="C191" s="16" t="s">
        <v>279</v>
      </c>
      <c r="D191" s="12">
        <v>9766.3260800000007</v>
      </c>
      <c r="E191" s="12">
        <v>15554.94499</v>
      </c>
      <c r="F191" s="12">
        <v>25321.271069999999</v>
      </c>
      <c r="G191" s="12">
        <v>7934.3954599999997</v>
      </c>
      <c r="H191" s="12">
        <v>17386.875609999999</v>
      </c>
      <c r="I191" s="12">
        <v>25321.271069999999</v>
      </c>
    </row>
    <row r="192" spans="2:9" x14ac:dyDescent="0.2">
      <c r="B192" s="16">
        <v>4282</v>
      </c>
      <c r="C192" s="16" t="s">
        <v>280</v>
      </c>
      <c r="D192" s="12">
        <v>46955.826650000003</v>
      </c>
      <c r="E192" s="12">
        <v>137429.10503000001</v>
      </c>
      <c r="F192" s="12">
        <v>184384.93168000001</v>
      </c>
      <c r="G192" s="12">
        <v>38313.944450000003</v>
      </c>
      <c r="H192" s="12">
        <v>146070.98723</v>
      </c>
      <c r="I192" s="12">
        <v>184384.93168000001</v>
      </c>
    </row>
    <row r="193" spans="2:9" x14ac:dyDescent="0.2">
      <c r="B193" s="16">
        <v>4283</v>
      </c>
      <c r="C193" s="16" t="s">
        <v>281</v>
      </c>
      <c r="D193" s="12">
        <v>12911.1103</v>
      </c>
      <c r="E193" s="12">
        <v>46415.21501</v>
      </c>
      <c r="F193" s="12">
        <v>59326.32531</v>
      </c>
      <c r="G193" s="12">
        <v>16393.19457</v>
      </c>
      <c r="H193" s="12">
        <v>42933.130740000001</v>
      </c>
      <c r="I193" s="12">
        <v>59326.32531</v>
      </c>
    </row>
    <row r="194" spans="2:9" x14ac:dyDescent="0.2">
      <c r="B194" s="16">
        <v>4284</v>
      </c>
      <c r="C194" s="16" t="s">
        <v>282</v>
      </c>
      <c r="D194" s="12">
        <v>7968.6679899999999</v>
      </c>
      <c r="E194" s="12">
        <v>17692.04393</v>
      </c>
      <c r="F194" s="12">
        <v>25660.711920000002</v>
      </c>
      <c r="G194" s="12">
        <v>7968.0808699999998</v>
      </c>
      <c r="H194" s="12">
        <v>17692.63105</v>
      </c>
      <c r="I194" s="12">
        <v>25660.711920000002</v>
      </c>
    </row>
    <row r="195" spans="2:9" x14ac:dyDescent="0.2">
      <c r="B195" s="16">
        <v>4285</v>
      </c>
      <c r="C195" s="16" t="s">
        <v>283</v>
      </c>
      <c r="D195" s="12">
        <v>15547.693740000001</v>
      </c>
      <c r="E195" s="12">
        <v>46487.93374</v>
      </c>
      <c r="F195" s="12">
        <v>62035.627480000003</v>
      </c>
      <c r="G195" s="12">
        <v>8890.7555200000006</v>
      </c>
      <c r="H195" s="12">
        <v>53144.871959999997</v>
      </c>
      <c r="I195" s="12">
        <v>62035.627480000003</v>
      </c>
    </row>
    <row r="196" spans="2:9" x14ac:dyDescent="0.2">
      <c r="B196" s="16">
        <v>4286</v>
      </c>
      <c r="C196" s="16" t="s">
        <v>284</v>
      </c>
      <c r="D196" s="12">
        <v>7456.0096100000001</v>
      </c>
      <c r="E196" s="12">
        <v>14899.5643</v>
      </c>
      <c r="F196" s="12">
        <v>22355.573909999999</v>
      </c>
      <c r="G196" s="12">
        <v>7862.3636500000002</v>
      </c>
      <c r="H196" s="12">
        <v>14493.21026</v>
      </c>
      <c r="I196" s="12">
        <v>22355.573909999999</v>
      </c>
    </row>
    <row r="197" spans="2:9" x14ac:dyDescent="0.2">
      <c r="B197" s="16">
        <v>4287</v>
      </c>
      <c r="C197" s="16" t="s">
        <v>285</v>
      </c>
      <c r="D197" s="12">
        <v>6275.8239299999996</v>
      </c>
      <c r="E197" s="12">
        <v>29711.361550000001</v>
      </c>
      <c r="F197" s="12">
        <v>35987.18548</v>
      </c>
      <c r="G197" s="12">
        <v>8445.27628</v>
      </c>
      <c r="H197" s="12">
        <v>27541.909199999998</v>
      </c>
      <c r="I197" s="12">
        <v>35987.18548</v>
      </c>
    </row>
    <row r="198" spans="2:9" x14ac:dyDescent="0.2">
      <c r="B198" s="16">
        <v>4288</v>
      </c>
      <c r="C198" s="16" t="s">
        <v>286</v>
      </c>
      <c r="D198" s="12">
        <v>1657.5962199999999</v>
      </c>
      <c r="E198" s="12">
        <v>2649.2033799999999</v>
      </c>
      <c r="F198" s="12">
        <v>4306.7996000000003</v>
      </c>
      <c r="G198" s="12">
        <v>949.15786000000003</v>
      </c>
      <c r="H198" s="12">
        <v>3357.64174</v>
      </c>
      <c r="I198" s="12">
        <v>4306.7996000000003</v>
      </c>
    </row>
    <row r="199" spans="2:9" x14ac:dyDescent="0.2">
      <c r="B199" s="16">
        <v>4289</v>
      </c>
      <c r="C199" s="16" t="s">
        <v>287</v>
      </c>
      <c r="D199" s="12">
        <v>71630.650349999996</v>
      </c>
      <c r="E199" s="12">
        <v>232910.13080000001</v>
      </c>
      <c r="F199" s="12">
        <v>304540.78115</v>
      </c>
      <c r="G199" s="12">
        <v>101644.61281999999</v>
      </c>
      <c r="H199" s="12">
        <v>202896.16832999999</v>
      </c>
      <c r="I199" s="12">
        <v>304540.78115</v>
      </c>
    </row>
    <row r="200" spans="2:9" x14ac:dyDescent="0.2">
      <c r="B200" s="21">
        <v>4329</v>
      </c>
      <c r="C200" s="21" t="s">
        <v>288</v>
      </c>
      <c r="D200" s="22">
        <v>232552.82428999999</v>
      </c>
      <c r="E200" s="22">
        <v>479272.92371</v>
      </c>
      <c r="F200" s="22">
        <v>711825.74800000002</v>
      </c>
      <c r="G200" s="22">
        <v>189458.08056999999</v>
      </c>
      <c r="H200" s="22">
        <v>522367.66742999997</v>
      </c>
      <c r="I200" s="22">
        <v>711825.74800000002</v>
      </c>
    </row>
    <row r="201" spans="2:9" x14ac:dyDescent="0.2">
      <c r="B201" s="16">
        <v>4303</v>
      </c>
      <c r="C201" s="16" t="s">
        <v>289</v>
      </c>
      <c r="D201" s="12">
        <v>17326.69355</v>
      </c>
      <c r="E201" s="12">
        <v>38497.878290000001</v>
      </c>
      <c r="F201" s="12">
        <v>55824.571839999997</v>
      </c>
      <c r="G201" s="12">
        <v>13215.27079</v>
      </c>
      <c r="H201" s="12">
        <v>42609.301050000002</v>
      </c>
      <c r="I201" s="12">
        <v>55824.571839999997</v>
      </c>
    </row>
    <row r="202" spans="2:9" x14ac:dyDescent="0.2">
      <c r="B202" s="16">
        <v>4304</v>
      </c>
      <c r="C202" s="16" t="s">
        <v>290</v>
      </c>
      <c r="D202" s="12">
        <v>62785.640200000002</v>
      </c>
      <c r="E202" s="12">
        <v>59938.893450000003</v>
      </c>
      <c r="F202" s="12">
        <v>122724.53365</v>
      </c>
      <c r="G202" s="12">
        <v>24330.821660000001</v>
      </c>
      <c r="H202" s="12">
        <v>98393.711989999996</v>
      </c>
      <c r="I202" s="12">
        <v>122724.53365</v>
      </c>
    </row>
    <row r="203" spans="2:9" x14ac:dyDescent="0.2">
      <c r="B203" s="16">
        <v>4305</v>
      </c>
      <c r="C203" s="16" t="s">
        <v>291</v>
      </c>
      <c r="D203" s="12">
        <v>12381.65072</v>
      </c>
      <c r="E203" s="12">
        <v>38488.364849999998</v>
      </c>
      <c r="F203" s="12">
        <v>50870.015570000003</v>
      </c>
      <c r="G203" s="12">
        <v>22532.344539999998</v>
      </c>
      <c r="H203" s="12">
        <v>28337.671030000001</v>
      </c>
      <c r="I203" s="12">
        <v>50870.015570000003</v>
      </c>
    </row>
    <row r="204" spans="2:9" x14ac:dyDescent="0.2">
      <c r="B204" s="16">
        <v>4306</v>
      </c>
      <c r="C204" s="16" t="s">
        <v>292</v>
      </c>
      <c r="D204" s="12">
        <v>5043.1229599999997</v>
      </c>
      <c r="E204" s="12">
        <v>6012.6093899999996</v>
      </c>
      <c r="F204" s="12">
        <v>11055.73235</v>
      </c>
      <c r="G204" s="12">
        <v>4024.5486099999998</v>
      </c>
      <c r="H204" s="12">
        <v>7031.1837400000004</v>
      </c>
      <c r="I204" s="12">
        <v>11055.73235</v>
      </c>
    </row>
    <row r="205" spans="2:9" x14ac:dyDescent="0.2">
      <c r="B205" s="16">
        <v>4307</v>
      </c>
      <c r="C205" s="16" t="s">
        <v>293</v>
      </c>
      <c r="D205" s="12">
        <v>7000.2766600000004</v>
      </c>
      <c r="E205" s="12">
        <v>9691.4598299999998</v>
      </c>
      <c r="F205" s="12">
        <v>16691.736489999999</v>
      </c>
      <c r="G205" s="12">
        <v>3707.6840999999999</v>
      </c>
      <c r="H205" s="12">
        <v>12984.052390000001</v>
      </c>
      <c r="I205" s="12">
        <v>16691.736489999999</v>
      </c>
    </row>
    <row r="206" spans="2:9" x14ac:dyDescent="0.2">
      <c r="B206" s="16">
        <v>4309</v>
      </c>
      <c r="C206" s="16" t="s">
        <v>294</v>
      </c>
      <c r="D206" s="12">
        <v>16554.73703</v>
      </c>
      <c r="E206" s="12">
        <v>51515.017910000002</v>
      </c>
      <c r="F206" s="12">
        <v>68069.754939999999</v>
      </c>
      <c r="G206" s="12">
        <v>8938.9791600000008</v>
      </c>
      <c r="H206" s="12">
        <v>59130.775780000004</v>
      </c>
      <c r="I206" s="12">
        <v>68069.754939999999</v>
      </c>
    </row>
    <row r="207" spans="2:9" x14ac:dyDescent="0.2">
      <c r="B207" s="16">
        <v>4310</v>
      </c>
      <c r="C207" s="16" t="s">
        <v>295</v>
      </c>
      <c r="D207" s="12">
        <v>4476.68649</v>
      </c>
      <c r="E207" s="12">
        <v>22194.05932</v>
      </c>
      <c r="F207" s="12">
        <v>26670.74581</v>
      </c>
      <c r="G207" s="12">
        <v>7962.1280900000002</v>
      </c>
      <c r="H207" s="12">
        <v>18708.617719999998</v>
      </c>
      <c r="I207" s="12">
        <v>26670.74581</v>
      </c>
    </row>
    <row r="208" spans="2:9" x14ac:dyDescent="0.2">
      <c r="B208" s="16">
        <v>4311</v>
      </c>
      <c r="C208" s="16" t="s">
        <v>296</v>
      </c>
      <c r="D208" s="12">
        <v>5994.0696900000003</v>
      </c>
      <c r="E208" s="12">
        <v>23992.49712</v>
      </c>
      <c r="F208" s="12">
        <v>29986.56681</v>
      </c>
      <c r="G208" s="12">
        <v>3301.0769799999998</v>
      </c>
      <c r="H208" s="12">
        <v>26685.489829999999</v>
      </c>
      <c r="I208" s="12">
        <v>29986.56681</v>
      </c>
    </row>
    <row r="209" spans="2:9" x14ac:dyDescent="0.2">
      <c r="B209" s="16">
        <v>4312</v>
      </c>
      <c r="C209" s="16" t="s">
        <v>297</v>
      </c>
      <c r="D209" s="12">
        <v>13190.88718</v>
      </c>
      <c r="E209" s="12">
        <v>38034.847040000001</v>
      </c>
      <c r="F209" s="12">
        <v>51225.734219999998</v>
      </c>
      <c r="G209" s="12">
        <v>11430.831389999999</v>
      </c>
      <c r="H209" s="12">
        <v>39794.902829999999</v>
      </c>
      <c r="I209" s="12">
        <v>51225.734219999998</v>
      </c>
    </row>
    <row r="210" spans="2:9" x14ac:dyDescent="0.2">
      <c r="B210" s="16">
        <v>4313</v>
      </c>
      <c r="C210" s="16" t="s">
        <v>298</v>
      </c>
      <c r="D210" s="12">
        <v>28510.066409999999</v>
      </c>
      <c r="E210" s="12">
        <v>20617.221079999999</v>
      </c>
      <c r="F210" s="12">
        <v>49127.287490000002</v>
      </c>
      <c r="G210" s="12">
        <v>5639.7294899999997</v>
      </c>
      <c r="H210" s="12">
        <v>43487.557999999997</v>
      </c>
      <c r="I210" s="12">
        <v>49127.287490000002</v>
      </c>
    </row>
    <row r="211" spans="2:9" x14ac:dyDescent="0.2">
      <c r="B211" s="16">
        <v>4314</v>
      </c>
      <c r="C211" s="16" t="s">
        <v>299</v>
      </c>
      <c r="D211" s="12">
        <v>524.05791999999997</v>
      </c>
      <c r="E211" s="12">
        <v>4277.4195799999998</v>
      </c>
      <c r="F211" s="12">
        <v>4801.4775</v>
      </c>
      <c r="G211" s="12">
        <v>878.59870999999998</v>
      </c>
      <c r="H211" s="12">
        <v>3922.8787900000002</v>
      </c>
      <c r="I211" s="12">
        <v>4801.4775</v>
      </c>
    </row>
    <row r="212" spans="2:9" x14ac:dyDescent="0.2">
      <c r="B212" s="16">
        <v>4318</v>
      </c>
      <c r="C212" s="16" t="s">
        <v>300</v>
      </c>
      <c r="D212" s="12">
        <v>4043.16158</v>
      </c>
      <c r="E212" s="12">
        <v>19470.076659999999</v>
      </c>
      <c r="F212" s="12">
        <v>23513.238239999999</v>
      </c>
      <c r="G212" s="12">
        <v>6914.4381100000001</v>
      </c>
      <c r="H212" s="12">
        <v>16598.80013</v>
      </c>
      <c r="I212" s="12">
        <v>23513.238239999999</v>
      </c>
    </row>
    <row r="213" spans="2:9" x14ac:dyDescent="0.2">
      <c r="B213" s="16">
        <v>4319</v>
      </c>
      <c r="C213" s="16" t="s">
        <v>301</v>
      </c>
      <c r="D213" s="12">
        <v>4842.9650000000001</v>
      </c>
      <c r="E213" s="12">
        <v>8265.6103700000003</v>
      </c>
      <c r="F213" s="12">
        <v>13108.57537</v>
      </c>
      <c r="G213" s="12">
        <v>5803.6452600000002</v>
      </c>
      <c r="H213" s="12">
        <v>7304.9301100000002</v>
      </c>
      <c r="I213" s="12">
        <v>13108.57537</v>
      </c>
    </row>
    <row r="214" spans="2:9" x14ac:dyDescent="0.2">
      <c r="B214" s="16">
        <v>4320</v>
      </c>
      <c r="C214" s="16" t="s">
        <v>302</v>
      </c>
      <c r="D214" s="12">
        <v>4962.61366</v>
      </c>
      <c r="E214" s="12">
        <v>12389.516089999999</v>
      </c>
      <c r="F214" s="12">
        <v>17352.12975</v>
      </c>
      <c r="G214" s="12">
        <v>4912.6954599999999</v>
      </c>
      <c r="H214" s="12">
        <v>12439.434289999999</v>
      </c>
      <c r="I214" s="12">
        <v>17352.12975</v>
      </c>
    </row>
    <row r="215" spans="2:9" x14ac:dyDescent="0.2">
      <c r="B215" s="23">
        <v>4324</v>
      </c>
      <c r="C215" s="23" t="s">
        <v>303</v>
      </c>
      <c r="D215" s="14">
        <v>44916.195240000001</v>
      </c>
      <c r="E215" s="14">
        <v>125887.45273</v>
      </c>
      <c r="F215" s="14">
        <v>170803.64796999999</v>
      </c>
      <c r="G215" s="14">
        <v>65865.288220000002</v>
      </c>
      <c r="H215" s="14">
        <v>104938.35975</v>
      </c>
      <c r="I215" s="14">
        <v>170803.64796999999</v>
      </c>
    </row>
  </sheetData>
  <mergeCells count="4">
    <mergeCell ref="B5:B6"/>
    <mergeCell ref="C5:C6"/>
    <mergeCell ref="D5:F5"/>
    <mergeCell ref="G5:I5"/>
  </mergeCells>
  <pageMargins left="0.70866141732283472" right="0.70866141732283472" top="0.74803149606299213" bottom="0.74803149606299213" header="0.31496062992125984" footer="0.31496062992125984"/>
  <pageSetup paperSize="9" scale="64" fitToWidth="0" fitToHeight="0" orientation="portrait" horizontalDpi="300" verticalDpi="300" r:id="rId1"/>
  <headerFooter differentFirst="1" scaleWithDoc="0" alignWithMargins="0">
    <firstHeader>&amp;L&amp;C&amp;R&amp;B DEPARTEMENT FINANZEN UND RESSOURCEN
Statistik Aargau</firstHeader>
  </headerFooter>
  <rowBreaks count="2" manualBreakCount="2">
    <brk id="69" max="16383" man="1"/>
    <brk id="14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6D4FF"/>
  </sheetPr>
  <dimension ref="B1:O214"/>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8" width="11.85546875" customWidth="1"/>
    <col min="9" max="9" width="13.28515625" customWidth="1"/>
    <col min="10" max="10" width="11.85546875" customWidth="1"/>
    <col min="11" max="13" width="13.5703125" customWidth="1"/>
    <col min="14" max="14" width="11.85546875" customWidth="1"/>
    <col min="15" max="15" width="13.42578125" customWidth="1"/>
  </cols>
  <sheetData>
    <row r="1" spans="2:15" ht="18" x14ac:dyDescent="0.25">
      <c r="B1" s="3" t="s">
        <v>19</v>
      </c>
    </row>
    <row r="2" spans="2:15" x14ac:dyDescent="0.2">
      <c r="B2" t="s">
        <v>14</v>
      </c>
    </row>
    <row r="5" spans="2:15" ht="54" customHeight="1" x14ac:dyDescent="0.2">
      <c r="B5" s="15" t="s">
        <v>83</v>
      </c>
      <c r="C5" s="15" t="s">
        <v>84</v>
      </c>
      <c r="D5" s="10" t="s">
        <v>357</v>
      </c>
      <c r="E5" s="10" t="s">
        <v>358</v>
      </c>
      <c r="F5" s="10" t="s">
        <v>359</v>
      </c>
      <c r="G5" s="10" t="s">
        <v>360</v>
      </c>
      <c r="H5" s="10" t="s">
        <v>361</v>
      </c>
      <c r="I5" s="10" t="s">
        <v>362</v>
      </c>
      <c r="J5" s="10" t="s">
        <v>363</v>
      </c>
      <c r="K5" s="10" t="s">
        <v>364</v>
      </c>
      <c r="L5" s="10" t="s">
        <v>365</v>
      </c>
      <c r="M5" s="10" t="s">
        <v>366</v>
      </c>
      <c r="N5" s="10" t="s">
        <v>367</v>
      </c>
      <c r="O5" s="10" t="s">
        <v>368</v>
      </c>
    </row>
    <row r="6" spans="2:15" x14ac:dyDescent="0.2">
      <c r="B6" s="21">
        <v>4335</v>
      </c>
      <c r="C6" s="21" t="s">
        <v>95</v>
      </c>
      <c r="D6" s="22">
        <v>3651321.0716599999</v>
      </c>
      <c r="E6" s="22">
        <v>3686063.1438500001</v>
      </c>
      <c r="F6" s="22">
        <v>34742.072190000101</v>
      </c>
      <c r="G6" s="22">
        <v>121884.44697</v>
      </c>
      <c r="H6" s="22">
        <v>156626.51916</v>
      </c>
      <c r="I6" s="22">
        <v>-77821.369919999997</v>
      </c>
      <c r="J6" s="22">
        <v>78805.149240000101</v>
      </c>
      <c r="K6" s="22">
        <v>577382.90245000005</v>
      </c>
      <c r="L6" s="22">
        <v>130852.41379000001</v>
      </c>
      <c r="M6" s="22">
        <v>-446530.48865999997</v>
      </c>
      <c r="N6" s="22">
        <v>22099.348020000001</v>
      </c>
      <c r="O6" s="22">
        <v>468629.83668000001</v>
      </c>
    </row>
    <row r="7" spans="2:15" x14ac:dyDescent="0.2">
      <c r="B7" s="21">
        <v>4019</v>
      </c>
      <c r="C7" s="21" t="s">
        <v>96</v>
      </c>
      <c r="D7" s="22">
        <v>483943.80247</v>
      </c>
      <c r="E7" s="22">
        <v>459702.47401000001</v>
      </c>
      <c r="F7" s="22">
        <v>-24241.328460000001</v>
      </c>
      <c r="G7" s="22">
        <v>31904.50056</v>
      </c>
      <c r="H7" s="22">
        <v>7663.1720999999598</v>
      </c>
      <c r="I7" s="22">
        <v>-5476.8233200000004</v>
      </c>
      <c r="J7" s="22">
        <v>2186.3487799999598</v>
      </c>
      <c r="K7" s="22">
        <v>83060.924199999994</v>
      </c>
      <c r="L7" s="22">
        <v>8385.9287700000004</v>
      </c>
      <c r="M7" s="22">
        <v>-74674.995429999995</v>
      </c>
      <c r="N7" s="22">
        <v>-24627.01701</v>
      </c>
      <c r="O7" s="22">
        <v>50047.978419999999</v>
      </c>
    </row>
    <row r="8" spans="2:15" x14ac:dyDescent="0.2">
      <c r="B8" s="16">
        <v>4001</v>
      </c>
      <c r="C8" s="16" t="s">
        <v>97</v>
      </c>
      <c r="D8" s="12">
        <v>187071.48258000001</v>
      </c>
      <c r="E8" s="12">
        <v>169524.61158</v>
      </c>
      <c r="F8" s="12">
        <v>-17546.870999999999</v>
      </c>
      <c r="G8" s="12">
        <v>22608.25488</v>
      </c>
      <c r="H8" s="12">
        <v>5061.3838799999703</v>
      </c>
      <c r="I8" s="12">
        <v>-5628.5368200000003</v>
      </c>
      <c r="J8" s="12">
        <v>-567.15294000003098</v>
      </c>
      <c r="K8" s="12">
        <v>40535.967680000002</v>
      </c>
      <c r="L8" s="12">
        <v>2739.36625</v>
      </c>
      <c r="M8" s="12">
        <v>-37796.601430000002</v>
      </c>
      <c r="N8" s="12">
        <v>-12735.898639999999</v>
      </c>
      <c r="O8" s="12">
        <v>25060.702789999999</v>
      </c>
    </row>
    <row r="9" spans="2:15" x14ac:dyDescent="0.2">
      <c r="B9" s="16">
        <v>4002</v>
      </c>
      <c r="C9" s="16" t="s">
        <v>98</v>
      </c>
      <c r="D9" s="12">
        <v>7705.6103199999998</v>
      </c>
      <c r="E9" s="12">
        <v>7590.5306499999997</v>
      </c>
      <c r="F9" s="12">
        <v>-115.079670000001</v>
      </c>
      <c r="G9" s="12">
        <v>-49.600149999999999</v>
      </c>
      <c r="H9" s="12">
        <v>-164.679820000001</v>
      </c>
      <c r="I9" s="12">
        <v>0</v>
      </c>
      <c r="J9" s="12">
        <v>-164.679820000001</v>
      </c>
      <c r="K9" s="12">
        <v>461.17619999999999</v>
      </c>
      <c r="L9" s="12">
        <v>38.150019999999998</v>
      </c>
      <c r="M9" s="12">
        <v>-423.02618000000001</v>
      </c>
      <c r="N9" s="12">
        <v>234.70025999999999</v>
      </c>
      <c r="O9" s="12">
        <v>657.72644000000003</v>
      </c>
    </row>
    <row r="10" spans="2:15" x14ac:dyDescent="0.2">
      <c r="B10" s="16">
        <v>4003</v>
      </c>
      <c r="C10" s="16" t="s">
        <v>99</v>
      </c>
      <c r="D10" s="12">
        <v>43142.844400000002</v>
      </c>
      <c r="E10" s="12">
        <v>40429.65019</v>
      </c>
      <c r="F10" s="12">
        <v>-2713.1942100000001</v>
      </c>
      <c r="G10" s="12">
        <v>3453.2649900000001</v>
      </c>
      <c r="H10" s="12">
        <v>740.07077999999899</v>
      </c>
      <c r="I10" s="12">
        <v>0</v>
      </c>
      <c r="J10" s="12">
        <v>740.07077999999899</v>
      </c>
      <c r="K10" s="12">
        <v>3938.8196400000002</v>
      </c>
      <c r="L10" s="12">
        <v>93.974649999999997</v>
      </c>
      <c r="M10" s="12">
        <v>-3844.8449900000001</v>
      </c>
      <c r="N10" s="12">
        <v>-432.25125000000003</v>
      </c>
      <c r="O10" s="12">
        <v>3412.5937399999998</v>
      </c>
    </row>
    <row r="11" spans="2:15" x14ac:dyDescent="0.2">
      <c r="B11" s="16">
        <v>4004</v>
      </c>
      <c r="C11" s="16" t="s">
        <v>100</v>
      </c>
      <c r="D11" s="12">
        <v>3779.9326799999999</v>
      </c>
      <c r="E11" s="12">
        <v>3708.0768600000001</v>
      </c>
      <c r="F11" s="12">
        <v>-71.855820000000307</v>
      </c>
      <c r="G11" s="12">
        <v>34.969920000000002</v>
      </c>
      <c r="H11" s="12">
        <v>-36.885900000000298</v>
      </c>
      <c r="I11" s="12">
        <v>0</v>
      </c>
      <c r="J11" s="12">
        <v>-36.885900000000298</v>
      </c>
      <c r="K11" s="12">
        <v>561.30250000000001</v>
      </c>
      <c r="L11" s="12">
        <v>243.05670000000001</v>
      </c>
      <c r="M11" s="12">
        <v>-318.24579999999997</v>
      </c>
      <c r="N11" s="12">
        <v>-173.24635000000001</v>
      </c>
      <c r="O11" s="12">
        <v>144.99945</v>
      </c>
    </row>
    <row r="12" spans="2:15" x14ac:dyDescent="0.2">
      <c r="B12" s="16">
        <v>4005</v>
      </c>
      <c r="C12" s="16" t="s">
        <v>101</v>
      </c>
      <c r="D12" s="12">
        <v>18362.31135</v>
      </c>
      <c r="E12" s="12">
        <v>18403.271209999999</v>
      </c>
      <c r="F12" s="12">
        <v>40.959859999999402</v>
      </c>
      <c r="G12" s="12">
        <v>160.36437000000001</v>
      </c>
      <c r="H12" s="12">
        <v>201.32422999999901</v>
      </c>
      <c r="I12" s="12">
        <v>0</v>
      </c>
      <c r="J12" s="12">
        <v>201.32422999999901</v>
      </c>
      <c r="K12" s="12">
        <v>2556.0560999999998</v>
      </c>
      <c r="L12" s="12">
        <v>672.76880000000006</v>
      </c>
      <c r="M12" s="12">
        <v>-1883.2873</v>
      </c>
      <c r="N12" s="12">
        <v>-327.27958000000001</v>
      </c>
      <c r="O12" s="12">
        <v>1556.0077200000001</v>
      </c>
    </row>
    <row r="13" spans="2:15" x14ac:dyDescent="0.2">
      <c r="B13" s="16">
        <v>4006</v>
      </c>
      <c r="C13" s="16" t="s">
        <v>102</v>
      </c>
      <c r="D13" s="12">
        <v>33786.949970000001</v>
      </c>
      <c r="E13" s="12">
        <v>33679.924780000001</v>
      </c>
      <c r="F13" s="12">
        <v>-107.02518999999801</v>
      </c>
      <c r="G13" s="12">
        <v>1180.6693499999999</v>
      </c>
      <c r="H13" s="12">
        <v>1073.6441600000001</v>
      </c>
      <c r="I13" s="12">
        <v>0</v>
      </c>
      <c r="J13" s="12">
        <v>1073.6441600000001</v>
      </c>
      <c r="K13" s="12">
        <v>2074.6687000000002</v>
      </c>
      <c r="L13" s="12">
        <v>85.718800000000002</v>
      </c>
      <c r="M13" s="12">
        <v>-1988.9499000000001</v>
      </c>
      <c r="N13" s="12">
        <v>1900.29846</v>
      </c>
      <c r="O13" s="12">
        <v>3889.24836</v>
      </c>
    </row>
    <row r="14" spans="2:15" x14ac:dyDescent="0.2">
      <c r="B14" s="16">
        <v>4007</v>
      </c>
      <c r="C14" s="16" t="s">
        <v>103</v>
      </c>
      <c r="D14" s="12">
        <v>7903.8680700000004</v>
      </c>
      <c r="E14" s="12">
        <v>8531.2007400000002</v>
      </c>
      <c r="F14" s="12">
        <v>627.33267000000001</v>
      </c>
      <c r="G14" s="12">
        <v>69.942400000000006</v>
      </c>
      <c r="H14" s="12">
        <v>697.27507000000003</v>
      </c>
      <c r="I14" s="12">
        <v>234.40600000000001</v>
      </c>
      <c r="J14" s="12">
        <v>931.68106999999998</v>
      </c>
      <c r="K14" s="12">
        <v>1280.1560899999999</v>
      </c>
      <c r="L14" s="12">
        <v>98.890799999999999</v>
      </c>
      <c r="M14" s="12">
        <v>-1181.26529</v>
      </c>
      <c r="N14" s="12">
        <v>483.94598000000002</v>
      </c>
      <c r="O14" s="12">
        <v>1665.21127</v>
      </c>
    </row>
    <row r="15" spans="2:15" x14ac:dyDescent="0.2">
      <c r="B15" s="16">
        <v>4008</v>
      </c>
      <c r="C15" s="16" t="s">
        <v>104</v>
      </c>
      <c r="D15" s="12">
        <v>29776.204659999999</v>
      </c>
      <c r="E15" s="12">
        <v>30646.11289</v>
      </c>
      <c r="F15" s="12">
        <v>869.90823</v>
      </c>
      <c r="G15" s="12">
        <v>648.21993999999995</v>
      </c>
      <c r="H15" s="12">
        <v>1518.12817</v>
      </c>
      <c r="I15" s="12">
        <v>0</v>
      </c>
      <c r="J15" s="12">
        <v>1518.12817</v>
      </c>
      <c r="K15" s="12">
        <v>9247.5671999999995</v>
      </c>
      <c r="L15" s="12">
        <v>793.36654999999996</v>
      </c>
      <c r="M15" s="12">
        <v>-8454.2006500000007</v>
      </c>
      <c r="N15" s="12">
        <v>-4322.1734900000001</v>
      </c>
      <c r="O15" s="12">
        <v>4132.0271599999996</v>
      </c>
    </row>
    <row r="16" spans="2:15" x14ac:dyDescent="0.2">
      <c r="B16" s="16">
        <v>4009</v>
      </c>
      <c r="C16" s="16" t="s">
        <v>105</v>
      </c>
      <c r="D16" s="12">
        <v>22551.241409999999</v>
      </c>
      <c r="E16" s="12">
        <v>22925.212579999999</v>
      </c>
      <c r="F16" s="12">
        <v>373.97116999999798</v>
      </c>
      <c r="G16" s="12">
        <v>19.041029999999999</v>
      </c>
      <c r="H16" s="12">
        <v>393.01219999999802</v>
      </c>
      <c r="I16" s="12">
        <v>0</v>
      </c>
      <c r="J16" s="12">
        <v>393.01219999999802</v>
      </c>
      <c r="K16" s="12">
        <v>1714.82</v>
      </c>
      <c r="L16" s="12">
        <v>101.48365</v>
      </c>
      <c r="M16" s="12">
        <v>-1613.33635</v>
      </c>
      <c r="N16" s="12">
        <v>644.57695000000001</v>
      </c>
      <c r="O16" s="12">
        <v>2257.9133000000002</v>
      </c>
    </row>
    <row r="17" spans="2:15" x14ac:dyDescent="0.2">
      <c r="B17" s="16">
        <v>4010</v>
      </c>
      <c r="C17" s="16" t="s">
        <v>106</v>
      </c>
      <c r="D17" s="12">
        <v>52818.50344</v>
      </c>
      <c r="E17" s="12">
        <v>51182.90567</v>
      </c>
      <c r="F17" s="12">
        <v>-1635.5977700000001</v>
      </c>
      <c r="G17" s="12">
        <v>931.79381999999998</v>
      </c>
      <c r="H17" s="12">
        <v>-703.80394999999601</v>
      </c>
      <c r="I17" s="12">
        <v>-82.692499999999995</v>
      </c>
      <c r="J17" s="12">
        <v>-786.496449999996</v>
      </c>
      <c r="K17" s="12">
        <v>11924.595369999999</v>
      </c>
      <c r="L17" s="12">
        <v>384.03559999999999</v>
      </c>
      <c r="M17" s="12">
        <v>-11540.55977</v>
      </c>
      <c r="N17" s="12">
        <v>-9963.3326899999993</v>
      </c>
      <c r="O17" s="12">
        <v>1577.2270799999999</v>
      </c>
    </row>
    <row r="18" spans="2:15" x14ac:dyDescent="0.2">
      <c r="B18" s="16">
        <v>4012</v>
      </c>
      <c r="C18" s="16" t="s">
        <v>107</v>
      </c>
      <c r="D18" s="12">
        <v>56272.39991</v>
      </c>
      <c r="E18" s="12">
        <v>54770.045700000002</v>
      </c>
      <c r="F18" s="12">
        <v>-1502.35421</v>
      </c>
      <c r="G18" s="12">
        <v>1251.4223400000001</v>
      </c>
      <c r="H18" s="12">
        <v>-250.931870000001</v>
      </c>
      <c r="I18" s="12">
        <v>0</v>
      </c>
      <c r="J18" s="12">
        <v>-250.931870000001</v>
      </c>
      <c r="K18" s="12">
        <v>3211.24035</v>
      </c>
      <c r="L18" s="12">
        <v>3039.2366999999999</v>
      </c>
      <c r="M18" s="12">
        <v>-172.00364999999999</v>
      </c>
      <c r="N18" s="12">
        <v>4997.1795599999996</v>
      </c>
      <c r="O18" s="12">
        <v>5169.1832100000001</v>
      </c>
    </row>
    <row r="19" spans="2:15" x14ac:dyDescent="0.2">
      <c r="B19" s="16">
        <v>4013</v>
      </c>
      <c r="C19" s="16" t="s">
        <v>108</v>
      </c>
      <c r="D19" s="12">
        <v>20772.453679999999</v>
      </c>
      <c r="E19" s="12">
        <v>18310.93116</v>
      </c>
      <c r="F19" s="12">
        <v>-2461.52252</v>
      </c>
      <c r="G19" s="12">
        <v>1596.1576700000001</v>
      </c>
      <c r="H19" s="12">
        <v>-865.36485000000005</v>
      </c>
      <c r="I19" s="12">
        <v>0</v>
      </c>
      <c r="J19" s="12">
        <v>-865.36485000000005</v>
      </c>
      <c r="K19" s="12">
        <v>5554.5543699999998</v>
      </c>
      <c r="L19" s="12">
        <v>95.880250000000004</v>
      </c>
      <c r="M19" s="12">
        <v>-5458.6741199999997</v>
      </c>
      <c r="N19" s="12">
        <v>-4933.53622</v>
      </c>
      <c r="O19" s="12">
        <v>525.13789999999995</v>
      </c>
    </row>
    <row r="20" spans="2:15" x14ac:dyDescent="0.2">
      <c r="B20" s="21">
        <v>4059</v>
      </c>
      <c r="C20" s="21" t="s">
        <v>109</v>
      </c>
      <c r="D20" s="22">
        <v>784250.54136000003</v>
      </c>
      <c r="E20" s="22">
        <v>818432.83067000005</v>
      </c>
      <c r="F20" s="22">
        <v>34182.289309999898</v>
      </c>
      <c r="G20" s="22">
        <v>25889.75546</v>
      </c>
      <c r="H20" s="22">
        <v>60072.044769999899</v>
      </c>
      <c r="I20" s="22">
        <v>-53766.956539999999</v>
      </c>
      <c r="J20" s="22">
        <v>6305.0882299999503</v>
      </c>
      <c r="K20" s="22">
        <v>92734.510280000002</v>
      </c>
      <c r="L20" s="22">
        <v>28683.841909999999</v>
      </c>
      <c r="M20" s="22">
        <v>-64050.668369999999</v>
      </c>
      <c r="N20" s="22">
        <v>68740.548500000004</v>
      </c>
      <c r="O20" s="22">
        <v>132791.21687</v>
      </c>
    </row>
    <row r="21" spans="2:15" x14ac:dyDescent="0.2">
      <c r="B21" s="16">
        <v>4021</v>
      </c>
      <c r="C21" s="16" t="s">
        <v>110</v>
      </c>
      <c r="D21" s="12">
        <v>165494.72659000001</v>
      </c>
      <c r="E21" s="12">
        <v>200687.62870999999</v>
      </c>
      <c r="F21" s="12">
        <v>35192.902119999999</v>
      </c>
      <c r="G21" s="12">
        <v>14616.18216</v>
      </c>
      <c r="H21" s="12">
        <v>49809.084280000003</v>
      </c>
      <c r="I21" s="12">
        <v>-52625.395550000001</v>
      </c>
      <c r="J21" s="12">
        <v>-2816.3112700000001</v>
      </c>
      <c r="K21" s="12">
        <v>20831.56698</v>
      </c>
      <c r="L21" s="12">
        <v>8871.4564699999992</v>
      </c>
      <c r="M21" s="12">
        <v>-11960.11051</v>
      </c>
      <c r="N21" s="12">
        <v>61590.517890000003</v>
      </c>
      <c r="O21" s="12">
        <v>73550.628400000001</v>
      </c>
    </row>
    <row r="22" spans="2:15" x14ac:dyDescent="0.2">
      <c r="B22" s="16">
        <v>4022</v>
      </c>
      <c r="C22" s="16" t="s">
        <v>111</v>
      </c>
      <c r="D22" s="12">
        <v>7557.63994</v>
      </c>
      <c r="E22" s="12">
        <v>7468.25558</v>
      </c>
      <c r="F22" s="12">
        <v>-89.384360000000299</v>
      </c>
      <c r="G22" s="12">
        <v>110.94598999999999</v>
      </c>
      <c r="H22" s="12">
        <v>21.561629999999699</v>
      </c>
      <c r="I22" s="12">
        <v>0</v>
      </c>
      <c r="J22" s="12">
        <v>21.561629999999699</v>
      </c>
      <c r="K22" s="12">
        <v>413.13781</v>
      </c>
      <c r="L22" s="12">
        <v>186.72385</v>
      </c>
      <c r="M22" s="12">
        <v>-226.41396</v>
      </c>
      <c r="N22" s="12">
        <v>287.81981999999999</v>
      </c>
      <c r="O22" s="12">
        <v>514.23378000000002</v>
      </c>
    </row>
    <row r="23" spans="2:15" x14ac:dyDescent="0.2">
      <c r="B23" s="16">
        <v>4023</v>
      </c>
      <c r="C23" s="16" t="s">
        <v>112</v>
      </c>
      <c r="D23" s="12">
        <v>15824.91648</v>
      </c>
      <c r="E23" s="12">
        <v>15330.213009999999</v>
      </c>
      <c r="F23" s="12">
        <v>-494.703470000001</v>
      </c>
      <c r="G23" s="12">
        <v>193.90913</v>
      </c>
      <c r="H23" s="12">
        <v>-300.794340000001</v>
      </c>
      <c r="I23" s="12">
        <v>0</v>
      </c>
      <c r="J23" s="12">
        <v>-300.794340000001</v>
      </c>
      <c r="K23" s="12">
        <v>2421.1938399999999</v>
      </c>
      <c r="L23" s="12">
        <v>379.86559999999997</v>
      </c>
      <c r="M23" s="12">
        <v>-2041.3282400000001</v>
      </c>
      <c r="N23" s="12">
        <v>-831.97334999999998</v>
      </c>
      <c r="O23" s="12">
        <v>1209.3548900000001</v>
      </c>
    </row>
    <row r="24" spans="2:15" x14ac:dyDescent="0.2">
      <c r="B24" s="16">
        <v>4024</v>
      </c>
      <c r="C24" s="16" t="s">
        <v>113</v>
      </c>
      <c r="D24" s="12">
        <v>20003.538</v>
      </c>
      <c r="E24" s="12">
        <v>19515.468830000002</v>
      </c>
      <c r="F24" s="12">
        <v>-488.06917000000198</v>
      </c>
      <c r="G24" s="12">
        <v>251.68673999999999</v>
      </c>
      <c r="H24" s="12">
        <v>-236.38243000000199</v>
      </c>
      <c r="I24" s="12">
        <v>340.7</v>
      </c>
      <c r="J24" s="12">
        <v>104.317569999998</v>
      </c>
      <c r="K24" s="12">
        <v>989.30403999999999</v>
      </c>
      <c r="L24" s="12">
        <v>357.52704999999997</v>
      </c>
      <c r="M24" s="12">
        <v>-631.77698999999996</v>
      </c>
      <c r="N24" s="12">
        <v>444.33102000000002</v>
      </c>
      <c r="O24" s="12">
        <v>1076.1080099999999</v>
      </c>
    </row>
    <row r="25" spans="2:15" x14ac:dyDescent="0.2">
      <c r="B25" s="16">
        <v>4049</v>
      </c>
      <c r="C25" s="16" t="s">
        <v>114</v>
      </c>
      <c r="D25" s="12">
        <v>20003.361970000002</v>
      </c>
      <c r="E25" s="12">
        <v>20007.17553</v>
      </c>
      <c r="F25" s="12">
        <v>3.8135600000023802</v>
      </c>
      <c r="G25" s="12">
        <v>123.44022</v>
      </c>
      <c r="H25" s="12">
        <v>127.253780000002</v>
      </c>
      <c r="I25" s="12">
        <v>250.79300000000001</v>
      </c>
      <c r="J25" s="12">
        <v>378.046780000002</v>
      </c>
      <c r="K25" s="12">
        <v>2912.6120000000001</v>
      </c>
      <c r="L25" s="12">
        <v>552.85</v>
      </c>
      <c r="M25" s="12">
        <v>-2359.7620000000002</v>
      </c>
      <c r="N25" s="12">
        <v>-776.47646999999995</v>
      </c>
      <c r="O25" s="12">
        <v>1583.2855300000001</v>
      </c>
    </row>
    <row r="26" spans="2:15" x14ac:dyDescent="0.2">
      <c r="B26" s="16">
        <v>4026</v>
      </c>
      <c r="C26" s="16" t="s">
        <v>115</v>
      </c>
      <c r="D26" s="12">
        <v>21403.862850000001</v>
      </c>
      <c r="E26" s="12">
        <v>22927.0455</v>
      </c>
      <c r="F26" s="12">
        <v>1523.18265</v>
      </c>
      <c r="G26" s="12">
        <v>313.98714999999999</v>
      </c>
      <c r="H26" s="12">
        <v>1837.1697999999999</v>
      </c>
      <c r="I26" s="12">
        <v>0</v>
      </c>
      <c r="J26" s="12">
        <v>1837.1697999999999</v>
      </c>
      <c r="K26" s="12">
        <v>5813.9308300000002</v>
      </c>
      <c r="L26" s="12">
        <v>401.81150000000002</v>
      </c>
      <c r="M26" s="12">
        <v>-5412.1193300000004</v>
      </c>
      <c r="N26" s="12">
        <v>-1113.96102</v>
      </c>
      <c r="O26" s="12">
        <v>4298.1583099999998</v>
      </c>
    </row>
    <row r="27" spans="2:15" x14ac:dyDescent="0.2">
      <c r="B27" s="16">
        <v>4027</v>
      </c>
      <c r="C27" s="16" t="s">
        <v>116</v>
      </c>
      <c r="D27" s="12">
        <v>22954.557980000001</v>
      </c>
      <c r="E27" s="12">
        <v>23702.188979999999</v>
      </c>
      <c r="F27" s="12">
        <v>747.63099999999997</v>
      </c>
      <c r="G27" s="12">
        <v>-67.854349999999997</v>
      </c>
      <c r="H27" s="12">
        <v>679.77665000000002</v>
      </c>
      <c r="I27" s="12">
        <v>0</v>
      </c>
      <c r="J27" s="12">
        <v>679.77665000000002</v>
      </c>
      <c r="K27" s="12">
        <v>808.95078000000001</v>
      </c>
      <c r="L27" s="12">
        <v>556.42139999999995</v>
      </c>
      <c r="M27" s="12">
        <v>-252.52938</v>
      </c>
      <c r="N27" s="12">
        <v>1873.8912700000001</v>
      </c>
      <c r="O27" s="12">
        <v>2126.42065</v>
      </c>
    </row>
    <row r="28" spans="2:15" x14ac:dyDescent="0.2">
      <c r="B28" s="16">
        <v>4028</v>
      </c>
      <c r="C28" s="16" t="s">
        <v>117</v>
      </c>
      <c r="D28" s="12">
        <v>4445.5305500000004</v>
      </c>
      <c r="E28" s="12">
        <v>4570.6467199999997</v>
      </c>
      <c r="F28" s="12">
        <v>125.11617</v>
      </c>
      <c r="G28" s="12">
        <v>-31.932200000000002</v>
      </c>
      <c r="H28" s="12">
        <v>93.183969999999903</v>
      </c>
      <c r="I28" s="12">
        <v>-86.224199999999996</v>
      </c>
      <c r="J28" s="12">
        <v>6.9597699999999199</v>
      </c>
      <c r="K28" s="12">
        <v>674.58444999999995</v>
      </c>
      <c r="L28" s="12">
        <v>60.063189999999999</v>
      </c>
      <c r="M28" s="12">
        <v>-614.52125999999998</v>
      </c>
      <c r="N28" s="12">
        <v>-85.816490000000002</v>
      </c>
      <c r="O28" s="12">
        <v>528.70477000000005</v>
      </c>
    </row>
    <row r="29" spans="2:15" x14ac:dyDescent="0.2">
      <c r="B29" s="16">
        <v>4029</v>
      </c>
      <c r="C29" s="16" t="s">
        <v>118</v>
      </c>
      <c r="D29" s="12">
        <v>22442.786230000002</v>
      </c>
      <c r="E29" s="12">
        <v>21830.1901</v>
      </c>
      <c r="F29" s="12">
        <v>-612.59612999999899</v>
      </c>
      <c r="G29" s="12">
        <v>370.01650999999998</v>
      </c>
      <c r="H29" s="12">
        <v>-242.57961999999901</v>
      </c>
      <c r="I29" s="12">
        <v>767.596</v>
      </c>
      <c r="J29" s="12">
        <v>525.01638000000105</v>
      </c>
      <c r="K29" s="12">
        <v>5903.8233799999998</v>
      </c>
      <c r="L29" s="12">
        <v>849.37554999999998</v>
      </c>
      <c r="M29" s="12">
        <v>-5054.4478300000001</v>
      </c>
      <c r="N29" s="12">
        <v>-3457.4156699999999</v>
      </c>
      <c r="O29" s="12">
        <v>1597.03216</v>
      </c>
    </row>
    <row r="30" spans="2:15" x14ac:dyDescent="0.2">
      <c r="B30" s="16">
        <v>4030</v>
      </c>
      <c r="C30" s="16" t="s">
        <v>119</v>
      </c>
      <c r="D30" s="12">
        <v>11019.485479999999</v>
      </c>
      <c r="E30" s="12">
        <v>11392.87196</v>
      </c>
      <c r="F30" s="12">
        <v>373.38647999999898</v>
      </c>
      <c r="G30" s="12">
        <v>-39.699950000000001</v>
      </c>
      <c r="H30" s="12">
        <v>333.68652999999898</v>
      </c>
      <c r="I30" s="12">
        <v>0</v>
      </c>
      <c r="J30" s="12">
        <v>333.68652999999898</v>
      </c>
      <c r="K30" s="12">
        <v>1109.1658</v>
      </c>
      <c r="L30" s="12">
        <v>739.77724999999998</v>
      </c>
      <c r="M30" s="12">
        <v>-369.38855000000001</v>
      </c>
      <c r="N30" s="12">
        <v>829.10699</v>
      </c>
      <c r="O30" s="12">
        <v>1198.4955399999999</v>
      </c>
    </row>
    <row r="31" spans="2:15" x14ac:dyDescent="0.2">
      <c r="B31" s="16">
        <v>4031</v>
      </c>
      <c r="C31" s="16" t="s">
        <v>120</v>
      </c>
      <c r="D31" s="12">
        <v>11883.91005</v>
      </c>
      <c r="E31" s="12">
        <v>12588.120800000001</v>
      </c>
      <c r="F31" s="12">
        <v>704.21074999999996</v>
      </c>
      <c r="G31" s="12">
        <v>24.414619999999999</v>
      </c>
      <c r="H31" s="12">
        <v>728.62536999999998</v>
      </c>
      <c r="I31" s="12">
        <v>-864.84199999999998</v>
      </c>
      <c r="J31" s="12">
        <v>-136.21663000000001</v>
      </c>
      <c r="K31" s="12">
        <v>466.69146999999998</v>
      </c>
      <c r="L31" s="12">
        <v>1128.3072</v>
      </c>
      <c r="M31" s="12">
        <v>661.61572999999999</v>
      </c>
      <c r="N31" s="12">
        <v>2266.7728499999998</v>
      </c>
      <c r="O31" s="12">
        <v>1605.1571200000001</v>
      </c>
    </row>
    <row r="32" spans="2:15" x14ac:dyDescent="0.2">
      <c r="B32" s="16">
        <v>4032</v>
      </c>
      <c r="C32" s="16" t="s">
        <v>121</v>
      </c>
      <c r="D32" s="12">
        <v>10701.598319999999</v>
      </c>
      <c r="E32" s="12">
        <v>10330.19447</v>
      </c>
      <c r="F32" s="12">
        <v>-371.40384999999998</v>
      </c>
      <c r="G32" s="12">
        <v>62.261679999999998</v>
      </c>
      <c r="H32" s="12">
        <v>-309.14217000000002</v>
      </c>
      <c r="I32" s="12">
        <v>-2.0350000000000001</v>
      </c>
      <c r="J32" s="12">
        <v>-311.17716999999999</v>
      </c>
      <c r="K32" s="12">
        <v>251.09092000000001</v>
      </c>
      <c r="L32" s="12">
        <v>390.99880000000002</v>
      </c>
      <c r="M32" s="12">
        <v>139.90788000000001</v>
      </c>
      <c r="N32" s="12">
        <v>841.26170999999999</v>
      </c>
      <c r="O32" s="12">
        <v>701.35383000000002</v>
      </c>
    </row>
    <row r="33" spans="2:15" x14ac:dyDescent="0.2">
      <c r="B33" s="16">
        <v>4033</v>
      </c>
      <c r="C33" s="16" t="s">
        <v>122</v>
      </c>
      <c r="D33" s="12">
        <v>41758.672330000001</v>
      </c>
      <c r="E33" s="12">
        <v>42791.334390000004</v>
      </c>
      <c r="F33" s="12">
        <v>1032.6620600000001</v>
      </c>
      <c r="G33" s="12">
        <v>252.3639</v>
      </c>
      <c r="H33" s="12">
        <v>1285.0259599999999</v>
      </c>
      <c r="I33" s="12">
        <v>0</v>
      </c>
      <c r="J33" s="12">
        <v>1285.0259599999999</v>
      </c>
      <c r="K33" s="12">
        <v>1531.2512400000001</v>
      </c>
      <c r="L33" s="12">
        <v>1106.8947499999999</v>
      </c>
      <c r="M33" s="12">
        <v>-424.35649000000001</v>
      </c>
      <c r="N33" s="12">
        <v>4299.4732400000003</v>
      </c>
      <c r="O33" s="12">
        <v>4723.8297300000004</v>
      </c>
    </row>
    <row r="34" spans="2:15" x14ac:dyDescent="0.2">
      <c r="B34" s="16">
        <v>4034</v>
      </c>
      <c r="C34" s="16" t="s">
        <v>123</v>
      </c>
      <c r="D34" s="12">
        <v>32300.83311</v>
      </c>
      <c r="E34" s="12">
        <v>30416.674490000001</v>
      </c>
      <c r="F34" s="12">
        <v>-1884.1586199999999</v>
      </c>
      <c r="G34" s="12">
        <v>5688.7020000000002</v>
      </c>
      <c r="H34" s="12">
        <v>3804.5433800000001</v>
      </c>
      <c r="I34" s="12">
        <v>-4000</v>
      </c>
      <c r="J34" s="12">
        <v>-195.45662000000101</v>
      </c>
      <c r="K34" s="12">
        <v>1950.4842000000001</v>
      </c>
      <c r="L34" s="12">
        <v>303.67335000000003</v>
      </c>
      <c r="M34" s="12">
        <v>-1646.8108500000001</v>
      </c>
      <c r="N34" s="12">
        <v>4208.19578</v>
      </c>
      <c r="O34" s="12">
        <v>5855.0066299999999</v>
      </c>
    </row>
    <row r="35" spans="2:15" x14ac:dyDescent="0.2">
      <c r="B35" s="16">
        <v>4035</v>
      </c>
      <c r="C35" s="16" t="s">
        <v>124</v>
      </c>
      <c r="D35" s="12">
        <v>22911.086589999999</v>
      </c>
      <c r="E35" s="12">
        <v>22845.267</v>
      </c>
      <c r="F35" s="12">
        <v>-65.819589999999806</v>
      </c>
      <c r="G35" s="12">
        <v>727.05854999999997</v>
      </c>
      <c r="H35" s="12">
        <v>661.23896000000002</v>
      </c>
      <c r="I35" s="12">
        <v>-796.26477999999997</v>
      </c>
      <c r="J35" s="12">
        <v>-135.02582000000001</v>
      </c>
      <c r="K35" s="12">
        <v>1474.5360000000001</v>
      </c>
      <c r="L35" s="12">
        <v>1184.336</v>
      </c>
      <c r="M35" s="12">
        <v>-290.2</v>
      </c>
      <c r="N35" s="12">
        <v>2566.1564699999999</v>
      </c>
      <c r="O35" s="12">
        <v>2856.3564700000002</v>
      </c>
    </row>
    <row r="36" spans="2:15" x14ac:dyDescent="0.2">
      <c r="B36" s="16">
        <v>4037</v>
      </c>
      <c r="C36" s="16" t="s">
        <v>125</v>
      </c>
      <c r="D36" s="12">
        <v>20225.237120000002</v>
      </c>
      <c r="E36" s="12">
        <v>19250.813330000001</v>
      </c>
      <c r="F36" s="12">
        <v>-974.42378999999903</v>
      </c>
      <c r="G36" s="12">
        <v>347.44105000000002</v>
      </c>
      <c r="H36" s="12">
        <v>-626.98273999999901</v>
      </c>
      <c r="I36" s="12">
        <v>976.05</v>
      </c>
      <c r="J36" s="12">
        <v>349.067260000001</v>
      </c>
      <c r="K36" s="12">
        <v>1935.38743</v>
      </c>
      <c r="L36" s="12">
        <v>90.916520000000006</v>
      </c>
      <c r="M36" s="12">
        <v>-1844.47091</v>
      </c>
      <c r="N36" s="12">
        <v>-237.83913000000001</v>
      </c>
      <c r="O36" s="12">
        <v>1606.6317799999999</v>
      </c>
    </row>
    <row r="37" spans="2:15" x14ac:dyDescent="0.2">
      <c r="B37" s="16">
        <v>4038</v>
      </c>
      <c r="C37" s="16" t="s">
        <v>126</v>
      </c>
      <c r="D37" s="12">
        <v>39203.819819999997</v>
      </c>
      <c r="E37" s="12">
        <v>40539.43707</v>
      </c>
      <c r="F37" s="12">
        <v>1335.61725</v>
      </c>
      <c r="G37" s="12">
        <v>488.55635999999998</v>
      </c>
      <c r="H37" s="12">
        <v>1824.1736100000001</v>
      </c>
      <c r="I37" s="12">
        <v>0</v>
      </c>
      <c r="J37" s="12">
        <v>1824.1736100000001</v>
      </c>
      <c r="K37" s="12">
        <v>5378.5609999999997</v>
      </c>
      <c r="L37" s="12">
        <v>906.38858000000005</v>
      </c>
      <c r="M37" s="12">
        <v>-4472.1724199999999</v>
      </c>
      <c r="N37" s="12">
        <v>410.46868000000001</v>
      </c>
      <c r="O37" s="12">
        <v>4882.6410999999998</v>
      </c>
    </row>
    <row r="38" spans="2:15" x14ac:dyDescent="0.2">
      <c r="B38" s="16">
        <v>4039</v>
      </c>
      <c r="C38" s="16" t="s">
        <v>127</v>
      </c>
      <c r="D38" s="12">
        <v>10191.81942</v>
      </c>
      <c r="E38" s="12">
        <v>12470.671120000001</v>
      </c>
      <c r="F38" s="12">
        <v>2278.8517000000002</v>
      </c>
      <c r="G38" s="12">
        <v>115.10776</v>
      </c>
      <c r="H38" s="12">
        <v>2393.95946</v>
      </c>
      <c r="I38" s="12">
        <v>0</v>
      </c>
      <c r="J38" s="12">
        <v>2393.95946</v>
      </c>
      <c r="K38" s="12">
        <v>1122.8634500000001</v>
      </c>
      <c r="L38" s="12">
        <v>402.15699999999998</v>
      </c>
      <c r="M38" s="12">
        <v>-720.70645000000002</v>
      </c>
      <c r="N38" s="12">
        <v>2525.8404099999998</v>
      </c>
      <c r="O38" s="12">
        <v>3246.5468599999999</v>
      </c>
    </row>
    <row r="39" spans="2:15" x14ac:dyDescent="0.2">
      <c r="B39" s="16">
        <v>4040</v>
      </c>
      <c r="C39" s="16" t="s">
        <v>128</v>
      </c>
      <c r="D39" s="12">
        <v>49923.665670000002</v>
      </c>
      <c r="E39" s="12">
        <v>48071.424679999996</v>
      </c>
      <c r="F39" s="12">
        <v>-1852.24099</v>
      </c>
      <c r="G39" s="12">
        <v>1336.2447999999999</v>
      </c>
      <c r="H39" s="12">
        <v>-515.996190000002</v>
      </c>
      <c r="I39" s="12">
        <v>1551.6051500000001</v>
      </c>
      <c r="J39" s="12">
        <v>1035.60896</v>
      </c>
      <c r="K39" s="12">
        <v>13147.32187</v>
      </c>
      <c r="L39" s="12">
        <v>1618.69668</v>
      </c>
      <c r="M39" s="12">
        <v>-11528.625190000001</v>
      </c>
      <c r="N39" s="12">
        <v>-8130.6244299999998</v>
      </c>
      <c r="O39" s="12">
        <v>3398.0007599999999</v>
      </c>
    </row>
    <row r="40" spans="2:15" x14ac:dyDescent="0.2">
      <c r="B40" s="16">
        <v>4041</v>
      </c>
      <c r="C40" s="16" t="s">
        <v>129</v>
      </c>
      <c r="D40" s="12">
        <v>9396.6072700000004</v>
      </c>
      <c r="E40" s="12">
        <v>9264.2157700000007</v>
      </c>
      <c r="F40" s="12">
        <v>-132.39150000000001</v>
      </c>
      <c r="G40" s="12">
        <v>43.357349999999997</v>
      </c>
      <c r="H40" s="12">
        <v>-89.034149999999997</v>
      </c>
      <c r="I40" s="12">
        <v>120</v>
      </c>
      <c r="J40" s="12">
        <v>30.96585</v>
      </c>
      <c r="K40" s="12">
        <v>1377.6574000000001</v>
      </c>
      <c r="L40" s="12">
        <v>86.877650000000003</v>
      </c>
      <c r="M40" s="12">
        <v>-1290.7797499999999</v>
      </c>
      <c r="N40" s="12">
        <v>-623.08969999999999</v>
      </c>
      <c r="O40" s="12">
        <v>667.69005000000004</v>
      </c>
    </row>
    <row r="41" spans="2:15" x14ac:dyDescent="0.2">
      <c r="B41" s="16">
        <v>4044</v>
      </c>
      <c r="C41" s="16" t="s">
        <v>130</v>
      </c>
      <c r="D41" s="12">
        <v>32793.913489999999</v>
      </c>
      <c r="E41" s="12">
        <v>33146.69328</v>
      </c>
      <c r="F41" s="12">
        <v>352.779790000003</v>
      </c>
      <c r="G41" s="12">
        <v>-219.82131999999999</v>
      </c>
      <c r="H41" s="12">
        <v>132.95847000000299</v>
      </c>
      <c r="I41" s="12">
        <v>655.75215000000003</v>
      </c>
      <c r="J41" s="12">
        <v>788.71062000000302</v>
      </c>
      <c r="K41" s="12">
        <v>3553.3090000000002</v>
      </c>
      <c r="L41" s="12">
        <v>2104.04475</v>
      </c>
      <c r="M41" s="12">
        <v>-1449.2642499999999</v>
      </c>
      <c r="N41" s="12">
        <v>450.32037000000003</v>
      </c>
      <c r="O41" s="12">
        <v>1899.5846200000001</v>
      </c>
    </row>
    <row r="42" spans="2:15" x14ac:dyDescent="0.2">
      <c r="B42" s="16">
        <v>4045</v>
      </c>
      <c r="C42" s="16" t="s">
        <v>131</v>
      </c>
      <c r="D42" s="12">
        <v>105626.67847</v>
      </c>
      <c r="E42" s="12">
        <v>103060.60971</v>
      </c>
      <c r="F42" s="12">
        <v>-2566.0687599999901</v>
      </c>
      <c r="G42" s="12">
        <v>-477.44378999999998</v>
      </c>
      <c r="H42" s="12">
        <v>-3043.5125499999899</v>
      </c>
      <c r="I42" s="12">
        <v>-54.691310000000001</v>
      </c>
      <c r="J42" s="12">
        <v>-3098.2038599999901</v>
      </c>
      <c r="K42" s="12">
        <v>12575.36925</v>
      </c>
      <c r="L42" s="12">
        <v>2761.3362999999999</v>
      </c>
      <c r="M42" s="12">
        <v>-9814.0329500000007</v>
      </c>
      <c r="N42" s="12">
        <v>-4323.0245299999997</v>
      </c>
      <c r="O42" s="12">
        <v>5491.0084200000001</v>
      </c>
    </row>
    <row r="43" spans="2:15" x14ac:dyDescent="0.2">
      <c r="B43" s="16">
        <v>4046</v>
      </c>
      <c r="C43" s="16" t="s">
        <v>132</v>
      </c>
      <c r="D43" s="12">
        <v>10472.57351</v>
      </c>
      <c r="E43" s="12">
        <v>11195.25383</v>
      </c>
      <c r="F43" s="12">
        <v>722.68032000000005</v>
      </c>
      <c r="G43" s="12">
        <v>124.22005</v>
      </c>
      <c r="H43" s="12">
        <v>846.90036999999995</v>
      </c>
      <c r="I43" s="12">
        <v>0</v>
      </c>
      <c r="J43" s="12">
        <v>846.90036999999995</v>
      </c>
      <c r="K43" s="12">
        <v>1008.48126</v>
      </c>
      <c r="L43" s="12">
        <v>193.28801999999999</v>
      </c>
      <c r="M43" s="12">
        <v>-815.19323999999995</v>
      </c>
      <c r="N43" s="12">
        <v>520.86487999999997</v>
      </c>
      <c r="O43" s="12">
        <v>1336.0581199999999</v>
      </c>
    </row>
    <row r="44" spans="2:15" x14ac:dyDescent="0.2">
      <c r="B44" s="16">
        <v>4047</v>
      </c>
      <c r="C44" s="16" t="s">
        <v>133</v>
      </c>
      <c r="D44" s="12">
        <v>36777.991190000001</v>
      </c>
      <c r="E44" s="12">
        <v>35984.115539999999</v>
      </c>
      <c r="F44" s="12">
        <v>-793.87564999999802</v>
      </c>
      <c r="G44" s="12">
        <v>1391.2769800000001</v>
      </c>
      <c r="H44" s="12">
        <v>597.40133000000196</v>
      </c>
      <c r="I44" s="12">
        <v>0</v>
      </c>
      <c r="J44" s="12">
        <v>597.40133000000196</v>
      </c>
      <c r="K44" s="12">
        <v>1424.24703</v>
      </c>
      <c r="L44" s="12">
        <v>1545.7502999999999</v>
      </c>
      <c r="M44" s="12">
        <v>121.50327</v>
      </c>
      <c r="N44" s="12">
        <v>3985.5522000000001</v>
      </c>
      <c r="O44" s="12">
        <v>3864.0489299999999</v>
      </c>
    </row>
    <row r="45" spans="2:15" x14ac:dyDescent="0.2">
      <c r="B45" s="16">
        <v>4048</v>
      </c>
      <c r="C45" s="16" t="s">
        <v>134</v>
      </c>
      <c r="D45" s="12">
        <v>38931.728929999997</v>
      </c>
      <c r="E45" s="12">
        <v>39046.320269999997</v>
      </c>
      <c r="F45" s="12">
        <v>114.591340000004</v>
      </c>
      <c r="G45" s="12">
        <v>145.33407</v>
      </c>
      <c r="H45" s="12">
        <v>259.92541000000398</v>
      </c>
      <c r="I45" s="12">
        <v>0</v>
      </c>
      <c r="J45" s="12">
        <v>259.92541000000398</v>
      </c>
      <c r="K45" s="12">
        <v>3658.9888500000002</v>
      </c>
      <c r="L45" s="12">
        <v>1904.3041499999999</v>
      </c>
      <c r="M45" s="12">
        <v>-1754.6847</v>
      </c>
      <c r="N45" s="12">
        <v>1220.19571</v>
      </c>
      <c r="O45" s="12">
        <v>2974.8804100000002</v>
      </c>
    </row>
    <row r="46" spans="2:15" x14ac:dyDescent="0.2">
      <c r="B46" s="21">
        <v>4089</v>
      </c>
      <c r="C46" s="21" t="s">
        <v>135</v>
      </c>
      <c r="D46" s="22">
        <v>415019.60456000001</v>
      </c>
      <c r="E46" s="22">
        <v>408009.01292000001</v>
      </c>
      <c r="F46" s="22">
        <v>-7010.5916399999896</v>
      </c>
      <c r="G46" s="22">
        <v>11212.145710000001</v>
      </c>
      <c r="H46" s="22">
        <v>4201.5540700000201</v>
      </c>
      <c r="I46" s="22">
        <v>3894.9095400000001</v>
      </c>
      <c r="J46" s="22">
        <v>8096.4636100000198</v>
      </c>
      <c r="K46" s="22">
        <v>63898.587780000002</v>
      </c>
      <c r="L46" s="22">
        <v>17385.594420000001</v>
      </c>
      <c r="M46" s="22">
        <v>-46512.99336</v>
      </c>
      <c r="N46" s="22">
        <v>-7822.1072099999901</v>
      </c>
      <c r="O46" s="22">
        <v>38690.886149999998</v>
      </c>
    </row>
    <row r="47" spans="2:15" x14ac:dyDescent="0.2">
      <c r="B47" s="16">
        <v>4061</v>
      </c>
      <c r="C47" s="16" t="s">
        <v>136</v>
      </c>
      <c r="D47" s="12">
        <v>7304.1110200000003</v>
      </c>
      <c r="E47" s="12">
        <v>7332.05062</v>
      </c>
      <c r="F47" s="12">
        <v>27.939599999999601</v>
      </c>
      <c r="G47" s="12">
        <v>146.32621</v>
      </c>
      <c r="H47" s="12">
        <v>174.26580999999999</v>
      </c>
      <c r="I47" s="12">
        <v>-227.58852999999999</v>
      </c>
      <c r="J47" s="12">
        <v>-53.322720000000402</v>
      </c>
      <c r="K47" s="12">
        <v>609.22555</v>
      </c>
      <c r="L47" s="12">
        <v>242.85496000000001</v>
      </c>
      <c r="M47" s="12">
        <v>-366.37058999999999</v>
      </c>
      <c r="N47" s="12">
        <v>540.33387000000005</v>
      </c>
      <c r="O47" s="12">
        <v>906.70446000000004</v>
      </c>
    </row>
    <row r="48" spans="2:15" x14ac:dyDescent="0.2">
      <c r="B48" s="16">
        <v>4062</v>
      </c>
      <c r="C48" s="16" t="s">
        <v>137</v>
      </c>
      <c r="D48" s="12">
        <v>27612.1767</v>
      </c>
      <c r="E48" s="12">
        <v>24042.288059999999</v>
      </c>
      <c r="F48" s="12">
        <v>-3569.8886400000001</v>
      </c>
      <c r="G48" s="12">
        <v>204.39526000000001</v>
      </c>
      <c r="H48" s="12">
        <v>-3365.4933799999999</v>
      </c>
      <c r="I48" s="12">
        <v>595.66499999999996</v>
      </c>
      <c r="J48" s="12">
        <v>-2769.8283799999999</v>
      </c>
      <c r="K48" s="12">
        <v>1761.1623199999999</v>
      </c>
      <c r="L48" s="12">
        <v>820.32547999999997</v>
      </c>
      <c r="M48" s="12">
        <v>-940.83684000000005</v>
      </c>
      <c r="N48" s="12">
        <v>-2479.3090699999998</v>
      </c>
      <c r="O48" s="12">
        <v>-1538.4722300000001</v>
      </c>
    </row>
    <row r="49" spans="2:15" x14ac:dyDescent="0.2">
      <c r="B49" s="16">
        <v>4063</v>
      </c>
      <c r="C49" s="16" t="s">
        <v>138</v>
      </c>
      <c r="D49" s="12">
        <v>44129.719129999998</v>
      </c>
      <c r="E49" s="12">
        <v>41745.354919999998</v>
      </c>
      <c r="F49" s="12">
        <v>-2384.3642100000002</v>
      </c>
      <c r="G49" s="12">
        <v>338.90481999999997</v>
      </c>
      <c r="H49" s="12">
        <v>-2045.45939</v>
      </c>
      <c r="I49" s="12">
        <v>700.64400000000001</v>
      </c>
      <c r="J49" s="12">
        <v>-1344.81539</v>
      </c>
      <c r="K49" s="12">
        <v>7622.9482200000002</v>
      </c>
      <c r="L49" s="12">
        <v>808.12030000000004</v>
      </c>
      <c r="M49" s="12">
        <v>-6814.8279199999997</v>
      </c>
      <c r="N49" s="12">
        <v>-4735.08338</v>
      </c>
      <c r="O49" s="12">
        <v>2079.7445400000001</v>
      </c>
    </row>
    <row r="50" spans="2:15" x14ac:dyDescent="0.2">
      <c r="B50" s="16">
        <v>4064</v>
      </c>
      <c r="C50" s="16" t="s">
        <v>139</v>
      </c>
      <c r="D50" s="12">
        <v>5680.5119999999997</v>
      </c>
      <c r="E50" s="12">
        <v>5585.7664500000001</v>
      </c>
      <c r="F50" s="12">
        <v>-94.745549999999795</v>
      </c>
      <c r="G50" s="12">
        <v>34.9756</v>
      </c>
      <c r="H50" s="12">
        <v>-59.769949999999803</v>
      </c>
      <c r="I50" s="12">
        <v>0</v>
      </c>
      <c r="J50" s="12">
        <v>-59.769949999999803</v>
      </c>
      <c r="K50" s="12">
        <v>285.22492999999997</v>
      </c>
      <c r="L50" s="12">
        <v>500.3766</v>
      </c>
      <c r="M50" s="12">
        <v>215.15167</v>
      </c>
      <c r="N50" s="12">
        <v>399.79437000000001</v>
      </c>
      <c r="O50" s="12">
        <v>184.64269999999999</v>
      </c>
    </row>
    <row r="51" spans="2:15" x14ac:dyDescent="0.2">
      <c r="B51" s="16">
        <v>4065</v>
      </c>
      <c r="C51" s="16" t="s">
        <v>140</v>
      </c>
      <c r="D51" s="12">
        <v>17411.113440000001</v>
      </c>
      <c r="E51" s="12">
        <v>17265.541850000001</v>
      </c>
      <c r="F51" s="12">
        <v>-145.57158999999999</v>
      </c>
      <c r="G51" s="12">
        <v>904.84388000000001</v>
      </c>
      <c r="H51" s="12">
        <v>759.27229</v>
      </c>
      <c r="I51" s="12">
        <v>0</v>
      </c>
      <c r="J51" s="12">
        <v>759.27229</v>
      </c>
      <c r="K51" s="12">
        <v>1490.70126</v>
      </c>
      <c r="L51" s="12">
        <v>105.2685</v>
      </c>
      <c r="M51" s="12">
        <v>-1385.4327599999999</v>
      </c>
      <c r="N51" s="12">
        <v>516.53778</v>
      </c>
      <c r="O51" s="12">
        <v>1901.97054</v>
      </c>
    </row>
    <row r="52" spans="2:15" x14ac:dyDescent="0.2">
      <c r="B52" s="16">
        <v>4066</v>
      </c>
      <c r="C52" s="16" t="s">
        <v>141</v>
      </c>
      <c r="D52" s="12">
        <v>6060.1386599999996</v>
      </c>
      <c r="E52" s="12">
        <v>6636.5091499999999</v>
      </c>
      <c r="F52" s="12">
        <v>576.37049000000002</v>
      </c>
      <c r="G52" s="12">
        <v>41.977089999999997</v>
      </c>
      <c r="H52" s="12">
        <v>618.34757999999999</v>
      </c>
      <c r="I52" s="12">
        <v>82.9529</v>
      </c>
      <c r="J52" s="12">
        <v>701.30047999999999</v>
      </c>
      <c r="K52" s="12">
        <v>1620.7253000000001</v>
      </c>
      <c r="L52" s="12">
        <v>638.74739999999997</v>
      </c>
      <c r="M52" s="12">
        <v>-981.97789999999998</v>
      </c>
      <c r="N52" s="12">
        <v>118.45672</v>
      </c>
      <c r="O52" s="12">
        <v>1100.43462</v>
      </c>
    </row>
    <row r="53" spans="2:15" x14ac:dyDescent="0.2">
      <c r="B53" s="16">
        <v>4067</v>
      </c>
      <c r="C53" s="16" t="s">
        <v>142</v>
      </c>
      <c r="D53" s="12">
        <v>7446.6602000000003</v>
      </c>
      <c r="E53" s="12">
        <v>7271.98945</v>
      </c>
      <c r="F53" s="12">
        <v>-174.67075</v>
      </c>
      <c r="G53" s="12">
        <v>63.571089999999998</v>
      </c>
      <c r="H53" s="12">
        <v>-111.09966</v>
      </c>
      <c r="I53" s="12">
        <v>126.02200000000001</v>
      </c>
      <c r="J53" s="12">
        <v>14.92234</v>
      </c>
      <c r="K53" s="12">
        <v>855.23056999999994</v>
      </c>
      <c r="L53" s="12">
        <v>283.67009999999999</v>
      </c>
      <c r="M53" s="12">
        <v>-571.56047000000001</v>
      </c>
      <c r="N53" s="12">
        <v>178.77652</v>
      </c>
      <c r="O53" s="12">
        <v>750.33699000000001</v>
      </c>
    </row>
    <row r="54" spans="2:15" x14ac:dyDescent="0.2">
      <c r="B54" s="16">
        <v>4068</v>
      </c>
      <c r="C54" s="16" t="s">
        <v>143</v>
      </c>
      <c r="D54" s="12">
        <v>11764.10197</v>
      </c>
      <c r="E54" s="12">
        <v>12963.002539999999</v>
      </c>
      <c r="F54" s="12">
        <v>1198.90057</v>
      </c>
      <c r="G54" s="12">
        <v>139.67035000000001</v>
      </c>
      <c r="H54" s="12">
        <v>1338.5709199999999</v>
      </c>
      <c r="I54" s="12">
        <v>469.06700000000001</v>
      </c>
      <c r="J54" s="12">
        <v>1807.6379199999999</v>
      </c>
      <c r="K54" s="12">
        <v>2737.5728199999999</v>
      </c>
      <c r="L54" s="12">
        <v>317.27715000000001</v>
      </c>
      <c r="M54" s="12">
        <v>-2420.29567</v>
      </c>
      <c r="N54" s="12">
        <v>256.95364999999998</v>
      </c>
      <c r="O54" s="12">
        <v>2677.2493199999999</v>
      </c>
    </row>
    <row r="55" spans="2:15" x14ac:dyDescent="0.2">
      <c r="B55" s="16">
        <v>4084</v>
      </c>
      <c r="C55" s="16" t="s">
        <v>144</v>
      </c>
      <c r="D55" s="12">
        <v>2714.47973</v>
      </c>
      <c r="E55" s="12">
        <v>2690.9040500000001</v>
      </c>
      <c r="F55" s="12">
        <v>-23.5756799999997</v>
      </c>
      <c r="G55" s="12">
        <v>53.994799999999998</v>
      </c>
      <c r="H55" s="12">
        <v>30.419120000000301</v>
      </c>
      <c r="I55" s="12">
        <v>64.599000000000004</v>
      </c>
      <c r="J55" s="12">
        <v>95.018120000000295</v>
      </c>
      <c r="K55" s="12">
        <v>171.43705</v>
      </c>
      <c r="L55" s="12">
        <v>68.658950000000004</v>
      </c>
      <c r="M55" s="12">
        <v>-102.77809999999999</v>
      </c>
      <c r="N55" s="12">
        <v>270.67881999999997</v>
      </c>
      <c r="O55" s="12">
        <v>373.45692000000003</v>
      </c>
    </row>
    <row r="56" spans="2:15" x14ac:dyDescent="0.2">
      <c r="B56" s="16">
        <v>4071</v>
      </c>
      <c r="C56" s="16" t="s">
        <v>145</v>
      </c>
      <c r="D56" s="12">
        <v>10559.329460000001</v>
      </c>
      <c r="E56" s="12">
        <v>11079.272139999999</v>
      </c>
      <c r="F56" s="12">
        <v>519.94268</v>
      </c>
      <c r="G56" s="12">
        <v>695.16206999999997</v>
      </c>
      <c r="H56" s="12">
        <v>1215.10475</v>
      </c>
      <c r="I56" s="12">
        <v>0</v>
      </c>
      <c r="J56" s="12">
        <v>1215.10475</v>
      </c>
      <c r="K56" s="12">
        <v>855.57011</v>
      </c>
      <c r="L56" s="12">
        <v>1705.5743500000001</v>
      </c>
      <c r="M56" s="12">
        <v>850.00423999999998</v>
      </c>
      <c r="N56" s="12">
        <v>4243.93559</v>
      </c>
      <c r="O56" s="12">
        <v>3393.9313499999998</v>
      </c>
    </row>
    <row r="57" spans="2:15" x14ac:dyDescent="0.2">
      <c r="B57" s="16">
        <v>4072</v>
      </c>
      <c r="C57" s="16" t="s">
        <v>146</v>
      </c>
      <c r="D57" s="12">
        <v>16675.5841</v>
      </c>
      <c r="E57" s="12">
        <v>17103.39704</v>
      </c>
      <c r="F57" s="12">
        <v>427.812939999999</v>
      </c>
      <c r="G57" s="12">
        <v>250.66655</v>
      </c>
      <c r="H57" s="12">
        <v>678.47948999999903</v>
      </c>
      <c r="I57" s="12">
        <v>-702.66794000000004</v>
      </c>
      <c r="J57" s="12">
        <v>-24.188450000000401</v>
      </c>
      <c r="K57" s="12">
        <v>2488.3149800000001</v>
      </c>
      <c r="L57" s="12">
        <v>196.19829999999999</v>
      </c>
      <c r="M57" s="12">
        <v>-2292.1166800000001</v>
      </c>
      <c r="N57" s="12">
        <v>-337.63619</v>
      </c>
      <c r="O57" s="12">
        <v>1954.4804899999999</v>
      </c>
    </row>
    <row r="58" spans="2:15" x14ac:dyDescent="0.2">
      <c r="B58" s="16">
        <v>4073</v>
      </c>
      <c r="C58" s="16" t="s">
        <v>147</v>
      </c>
      <c r="D58" s="12">
        <v>9094.1359100000009</v>
      </c>
      <c r="E58" s="12">
        <v>10003.589449999999</v>
      </c>
      <c r="F58" s="12">
        <v>909.45353999999895</v>
      </c>
      <c r="G58" s="12">
        <v>37.742719999999998</v>
      </c>
      <c r="H58" s="12">
        <v>947.19625999999903</v>
      </c>
      <c r="I58" s="12">
        <v>-1098.90083</v>
      </c>
      <c r="J58" s="12">
        <v>-151.70457000000101</v>
      </c>
      <c r="K58" s="12">
        <v>2534.76791</v>
      </c>
      <c r="L58" s="12">
        <v>214.74625</v>
      </c>
      <c r="M58" s="12">
        <v>-2320.0216599999999</v>
      </c>
      <c r="N58" s="12">
        <v>-557.03065000000004</v>
      </c>
      <c r="O58" s="12">
        <v>1762.99101</v>
      </c>
    </row>
    <row r="59" spans="2:15" x14ac:dyDescent="0.2">
      <c r="B59" s="16">
        <v>4074</v>
      </c>
      <c r="C59" s="16" t="s">
        <v>148</v>
      </c>
      <c r="D59" s="12">
        <v>18677.172790000001</v>
      </c>
      <c r="E59" s="12">
        <v>16606.99467</v>
      </c>
      <c r="F59" s="12">
        <v>-2070.17812</v>
      </c>
      <c r="G59" s="12">
        <v>1676.5035700000001</v>
      </c>
      <c r="H59" s="12">
        <v>-393.67454999999899</v>
      </c>
      <c r="I59" s="12">
        <v>425.077</v>
      </c>
      <c r="J59" s="12">
        <v>31.402450000000702</v>
      </c>
      <c r="K59" s="12">
        <v>1830.1350299999999</v>
      </c>
      <c r="L59" s="12">
        <v>3087.4690999999998</v>
      </c>
      <c r="M59" s="12">
        <v>1257.3340700000001</v>
      </c>
      <c r="N59" s="12">
        <v>2118.77727</v>
      </c>
      <c r="O59" s="12">
        <v>861.44320000000005</v>
      </c>
    </row>
    <row r="60" spans="2:15" x14ac:dyDescent="0.2">
      <c r="B60" s="16">
        <v>4075</v>
      </c>
      <c r="C60" s="16" t="s">
        <v>149</v>
      </c>
      <c r="D60" s="12">
        <v>19452.280320000002</v>
      </c>
      <c r="E60" s="12">
        <v>18512.393810000001</v>
      </c>
      <c r="F60" s="12">
        <v>-939.88651000000198</v>
      </c>
      <c r="G60" s="12">
        <v>4799.6555900000003</v>
      </c>
      <c r="H60" s="12">
        <v>3859.76908</v>
      </c>
      <c r="I60" s="12">
        <v>0</v>
      </c>
      <c r="J60" s="12">
        <v>3859.76908</v>
      </c>
      <c r="K60" s="12">
        <v>9035.6949800000002</v>
      </c>
      <c r="L60" s="12">
        <v>284.04781000000003</v>
      </c>
      <c r="M60" s="12">
        <v>-8751.6471700000002</v>
      </c>
      <c r="N60" s="12">
        <v>-3163.3978999999999</v>
      </c>
      <c r="O60" s="12">
        <v>5588.2492700000003</v>
      </c>
    </row>
    <row r="61" spans="2:15" x14ac:dyDescent="0.2">
      <c r="B61" s="16">
        <v>4076</v>
      </c>
      <c r="C61" s="16" t="s">
        <v>150</v>
      </c>
      <c r="D61" s="12">
        <v>11372.007229999999</v>
      </c>
      <c r="E61" s="12">
        <v>12624.96975</v>
      </c>
      <c r="F61" s="12">
        <v>1252.96252</v>
      </c>
      <c r="G61" s="12">
        <v>116.33982</v>
      </c>
      <c r="H61" s="12">
        <v>1369.30234</v>
      </c>
      <c r="I61" s="12">
        <v>0</v>
      </c>
      <c r="J61" s="12">
        <v>1369.30234</v>
      </c>
      <c r="K61" s="12">
        <v>810.47171000000003</v>
      </c>
      <c r="L61" s="12">
        <v>201.84555</v>
      </c>
      <c r="M61" s="12">
        <v>-608.62616000000003</v>
      </c>
      <c r="N61" s="12">
        <v>1456.17678</v>
      </c>
      <c r="O61" s="12">
        <v>2064.80294</v>
      </c>
    </row>
    <row r="62" spans="2:15" x14ac:dyDescent="0.2">
      <c r="B62" s="16">
        <v>4077</v>
      </c>
      <c r="C62" s="16" t="s">
        <v>151</v>
      </c>
      <c r="D62" s="12">
        <v>6085.6463899999999</v>
      </c>
      <c r="E62" s="12">
        <v>6738.3152799999998</v>
      </c>
      <c r="F62" s="12">
        <v>652.66889000000106</v>
      </c>
      <c r="G62" s="12">
        <v>24.961089999999999</v>
      </c>
      <c r="H62" s="12">
        <v>677.62998000000096</v>
      </c>
      <c r="I62" s="12">
        <v>142.86500000000001</v>
      </c>
      <c r="J62" s="12">
        <v>820.49498000000096</v>
      </c>
      <c r="K62" s="12">
        <v>674.55303000000004</v>
      </c>
      <c r="L62" s="12">
        <v>268.49585000000002</v>
      </c>
      <c r="M62" s="12">
        <v>-406.05718000000002</v>
      </c>
      <c r="N62" s="12">
        <v>688.07974999999999</v>
      </c>
      <c r="O62" s="12">
        <v>1094.1369299999999</v>
      </c>
    </row>
    <row r="63" spans="2:15" x14ac:dyDescent="0.2">
      <c r="B63" s="16">
        <v>4078</v>
      </c>
      <c r="C63" s="16" t="s">
        <v>152</v>
      </c>
      <c r="D63" s="12">
        <v>1904.9203299999999</v>
      </c>
      <c r="E63" s="12">
        <v>1907.5316600000001</v>
      </c>
      <c r="F63" s="12">
        <v>2.6113299999998398</v>
      </c>
      <c r="G63" s="12">
        <v>31.004200000000001</v>
      </c>
      <c r="H63" s="12">
        <v>33.615529999999801</v>
      </c>
      <c r="I63" s="12">
        <v>18.264050000000001</v>
      </c>
      <c r="J63" s="12">
        <v>51.879579999999798</v>
      </c>
      <c r="K63" s="12">
        <v>265.51440000000002</v>
      </c>
      <c r="L63" s="12">
        <v>17.545999999999999</v>
      </c>
      <c r="M63" s="12">
        <v>-247.9684</v>
      </c>
      <c r="N63" s="12">
        <v>-133.62266</v>
      </c>
      <c r="O63" s="12">
        <v>114.34574000000001</v>
      </c>
    </row>
    <row r="64" spans="2:15" x14ac:dyDescent="0.2">
      <c r="B64" s="16">
        <v>4079</v>
      </c>
      <c r="C64" s="16" t="s">
        <v>153</v>
      </c>
      <c r="D64" s="12">
        <v>8395.7006199999996</v>
      </c>
      <c r="E64" s="12">
        <v>8256.4499500000002</v>
      </c>
      <c r="F64" s="12">
        <v>-139.25066999999899</v>
      </c>
      <c r="G64" s="12">
        <v>2.9809999999999999</v>
      </c>
      <c r="H64" s="12">
        <v>-136.269669999999</v>
      </c>
      <c r="I64" s="12">
        <v>127.60659</v>
      </c>
      <c r="J64" s="12">
        <v>-8.6630799999989794</v>
      </c>
      <c r="K64" s="12">
        <v>951.04731000000004</v>
      </c>
      <c r="L64" s="12">
        <v>923.70488</v>
      </c>
      <c r="M64" s="12">
        <v>-27.34243</v>
      </c>
      <c r="N64" s="12">
        <v>405.63386000000003</v>
      </c>
      <c r="O64" s="12">
        <v>432.97629000000001</v>
      </c>
    </row>
    <row r="65" spans="2:15" x14ac:dyDescent="0.2">
      <c r="B65" s="16">
        <v>4080</v>
      </c>
      <c r="C65" s="16" t="s">
        <v>154</v>
      </c>
      <c r="D65" s="12">
        <v>57723.89993</v>
      </c>
      <c r="E65" s="12">
        <v>57833.698109999998</v>
      </c>
      <c r="F65" s="12">
        <v>109.79818</v>
      </c>
      <c r="G65" s="12">
        <v>289.64479999999998</v>
      </c>
      <c r="H65" s="12">
        <v>399.44297999999998</v>
      </c>
      <c r="I65" s="12">
        <v>900.57</v>
      </c>
      <c r="J65" s="12">
        <v>1300.01298</v>
      </c>
      <c r="K65" s="12">
        <v>6242.7604300000003</v>
      </c>
      <c r="L65" s="12">
        <v>2283.08779</v>
      </c>
      <c r="M65" s="12">
        <v>-3959.6726399999998</v>
      </c>
      <c r="N65" s="12">
        <v>930.730420000001</v>
      </c>
      <c r="O65" s="12">
        <v>4890.4030599999996</v>
      </c>
    </row>
    <row r="66" spans="2:15" x14ac:dyDescent="0.2">
      <c r="B66" s="16">
        <v>4081</v>
      </c>
      <c r="C66" s="16" t="s">
        <v>155</v>
      </c>
      <c r="D66" s="12">
        <v>18120.730090000001</v>
      </c>
      <c r="E66" s="12">
        <v>18256.622619999998</v>
      </c>
      <c r="F66" s="12">
        <v>135.89253000000099</v>
      </c>
      <c r="G66" s="12">
        <v>224.34179</v>
      </c>
      <c r="H66" s="12">
        <v>360.23432000000099</v>
      </c>
      <c r="I66" s="12">
        <v>1014.087</v>
      </c>
      <c r="J66" s="12">
        <v>1374.32132</v>
      </c>
      <c r="K66" s="12">
        <v>3569.2791900000002</v>
      </c>
      <c r="L66" s="12">
        <v>1370.261</v>
      </c>
      <c r="M66" s="12">
        <v>-2199.0181899999998</v>
      </c>
      <c r="N66" s="12">
        <v>11.070499999999999</v>
      </c>
      <c r="O66" s="12">
        <v>2210.08869</v>
      </c>
    </row>
    <row r="67" spans="2:15" x14ac:dyDescent="0.2">
      <c r="B67" s="16">
        <v>4082</v>
      </c>
      <c r="C67" s="16" t="s">
        <v>156</v>
      </c>
      <c r="D67" s="12">
        <v>82311.791989999998</v>
      </c>
      <c r="E67" s="12">
        <v>79064.6584</v>
      </c>
      <c r="F67" s="12">
        <v>-3247.1335899999899</v>
      </c>
      <c r="G67" s="12">
        <v>1068.28051</v>
      </c>
      <c r="H67" s="12">
        <v>-2178.8530799999899</v>
      </c>
      <c r="I67" s="12">
        <v>1256.6473000000001</v>
      </c>
      <c r="J67" s="12">
        <v>-922.20577999998795</v>
      </c>
      <c r="K67" s="12">
        <v>16197.953810000001</v>
      </c>
      <c r="L67" s="12">
        <v>2382.5232500000002</v>
      </c>
      <c r="M67" s="12">
        <v>-13815.430560000001</v>
      </c>
      <c r="N67" s="12">
        <v>-9271.4830399999992</v>
      </c>
      <c r="O67" s="12">
        <v>4543.9475199999997</v>
      </c>
    </row>
    <row r="68" spans="2:15" x14ac:dyDescent="0.2">
      <c r="B68" s="16">
        <v>4083</v>
      </c>
      <c r="C68" s="16" t="s">
        <v>157</v>
      </c>
      <c r="D68" s="12">
        <v>24523.39255</v>
      </c>
      <c r="E68" s="12">
        <v>24487.712950000001</v>
      </c>
      <c r="F68" s="12">
        <v>-35.6796000000015</v>
      </c>
      <c r="G68" s="12">
        <v>66.2029</v>
      </c>
      <c r="H68" s="12">
        <v>30.5232999999985</v>
      </c>
      <c r="I68" s="12">
        <v>0</v>
      </c>
      <c r="J68" s="12">
        <v>30.5232999999985</v>
      </c>
      <c r="K68" s="12">
        <v>1288.2968699999999</v>
      </c>
      <c r="L68" s="12">
        <v>664.79485</v>
      </c>
      <c r="M68" s="12">
        <v>-623.50202000000002</v>
      </c>
      <c r="N68" s="12">
        <v>719.51977999999997</v>
      </c>
      <c r="O68" s="12">
        <v>1343.0218</v>
      </c>
    </row>
    <row r="69" spans="2:15" x14ac:dyDescent="0.2">
      <c r="B69" s="21">
        <v>4129</v>
      </c>
      <c r="C69" s="21" t="s">
        <v>158</v>
      </c>
      <c r="D69" s="22">
        <v>267406.83341999998</v>
      </c>
      <c r="E69" s="22">
        <v>253866.84854000001</v>
      </c>
      <c r="F69" s="22">
        <v>-13539.98488</v>
      </c>
      <c r="G69" s="22">
        <v>15053.80732</v>
      </c>
      <c r="H69" s="22">
        <v>1513.8224400000099</v>
      </c>
      <c r="I69" s="22">
        <v>-1423.8150499999999</v>
      </c>
      <c r="J69" s="22">
        <v>90.0073900000055</v>
      </c>
      <c r="K69" s="22">
        <v>42964.653389999999</v>
      </c>
      <c r="L69" s="22">
        <v>9966.3340000000007</v>
      </c>
      <c r="M69" s="22">
        <v>-32998.319389999997</v>
      </c>
      <c r="N69" s="22">
        <v>-11122.7307</v>
      </c>
      <c r="O69" s="22">
        <v>21875.58869</v>
      </c>
    </row>
    <row r="70" spans="2:15" x14ac:dyDescent="0.2">
      <c r="B70" s="16">
        <v>4091</v>
      </c>
      <c r="C70" s="16" t="s">
        <v>159</v>
      </c>
      <c r="D70" s="12">
        <v>8310.8320299999996</v>
      </c>
      <c r="E70" s="12">
        <v>8615.3113300000005</v>
      </c>
      <c r="F70" s="12">
        <v>304.47930000000002</v>
      </c>
      <c r="G70" s="12">
        <v>43.248550000000002</v>
      </c>
      <c r="H70" s="12">
        <v>347.72784999999999</v>
      </c>
      <c r="I70" s="12">
        <v>0</v>
      </c>
      <c r="J70" s="12">
        <v>347.72784999999999</v>
      </c>
      <c r="K70" s="12">
        <v>1972.71525</v>
      </c>
      <c r="L70" s="12">
        <v>151.96979999999999</v>
      </c>
      <c r="M70" s="12">
        <v>-1820.7454499999999</v>
      </c>
      <c r="N70" s="12">
        <v>-697.00744999999995</v>
      </c>
      <c r="O70" s="12">
        <v>1123.7380000000001</v>
      </c>
    </row>
    <row r="71" spans="2:15" x14ac:dyDescent="0.2">
      <c r="B71" s="16">
        <v>4092</v>
      </c>
      <c r="C71" s="16" t="s">
        <v>160</v>
      </c>
      <c r="D71" s="12">
        <v>20166.644660000002</v>
      </c>
      <c r="E71" s="12">
        <v>20309.122480000002</v>
      </c>
      <c r="F71" s="12">
        <v>142.47782000000001</v>
      </c>
      <c r="G71" s="12">
        <v>342.60574000000003</v>
      </c>
      <c r="H71" s="12">
        <v>485.08355999999998</v>
      </c>
      <c r="I71" s="12">
        <v>0</v>
      </c>
      <c r="J71" s="12">
        <v>485.08355999999998</v>
      </c>
      <c r="K71" s="12">
        <v>4059.51548</v>
      </c>
      <c r="L71" s="12">
        <v>1272.4577999999999</v>
      </c>
      <c r="M71" s="12">
        <v>-2787.0576799999999</v>
      </c>
      <c r="N71" s="12">
        <v>-1101.7577699999999</v>
      </c>
      <c r="O71" s="12">
        <v>1685.29991</v>
      </c>
    </row>
    <row r="72" spans="2:15" x14ac:dyDescent="0.2">
      <c r="B72" s="16">
        <v>4093</v>
      </c>
      <c r="C72" s="16" t="s">
        <v>161</v>
      </c>
      <c r="D72" s="12">
        <v>3531.8847599999999</v>
      </c>
      <c r="E72" s="12">
        <v>3842.5639500000002</v>
      </c>
      <c r="F72" s="12">
        <v>310.67919000000001</v>
      </c>
      <c r="G72" s="12">
        <v>23.61158</v>
      </c>
      <c r="H72" s="12">
        <v>334.29077000000001</v>
      </c>
      <c r="I72" s="12">
        <v>0</v>
      </c>
      <c r="J72" s="12">
        <v>334.29077000000001</v>
      </c>
      <c r="K72" s="12">
        <v>3199.6022499999999</v>
      </c>
      <c r="L72" s="12">
        <v>212.96850000000001</v>
      </c>
      <c r="M72" s="12">
        <v>-2986.63375</v>
      </c>
      <c r="N72" s="12">
        <v>-2428.1906800000002</v>
      </c>
      <c r="O72" s="12">
        <v>558.44307000000003</v>
      </c>
    </row>
    <row r="73" spans="2:15" x14ac:dyDescent="0.2">
      <c r="B73" s="16">
        <v>4124</v>
      </c>
      <c r="C73" s="16" t="s">
        <v>162</v>
      </c>
      <c r="D73" s="12">
        <v>6690.9109500000004</v>
      </c>
      <c r="E73" s="12">
        <v>6935.95255</v>
      </c>
      <c r="F73" s="12">
        <v>245.04159999999999</v>
      </c>
      <c r="G73" s="12">
        <v>236.11421000000001</v>
      </c>
      <c r="H73" s="12">
        <v>481.15580999999997</v>
      </c>
      <c r="I73" s="12">
        <v>92.798000000000002</v>
      </c>
      <c r="J73" s="12">
        <v>573.95380999999998</v>
      </c>
      <c r="K73" s="12">
        <v>164.30959999999999</v>
      </c>
      <c r="L73" s="12">
        <v>38.591999999999999</v>
      </c>
      <c r="M73" s="12">
        <v>-125.7176</v>
      </c>
      <c r="N73" s="12">
        <v>750.84060999999997</v>
      </c>
      <c r="O73" s="12">
        <v>876.55821000000003</v>
      </c>
    </row>
    <row r="74" spans="2:15" x14ac:dyDescent="0.2">
      <c r="B74" s="16">
        <v>4095</v>
      </c>
      <c r="C74" s="16" t="s">
        <v>163</v>
      </c>
      <c r="D74" s="12">
        <v>74179.934689999995</v>
      </c>
      <c r="E74" s="12">
        <v>63132.237280000001</v>
      </c>
      <c r="F74" s="12">
        <v>-11047.697410000001</v>
      </c>
      <c r="G74" s="12">
        <v>12557.90316</v>
      </c>
      <c r="H74" s="12">
        <v>1510.2057500000001</v>
      </c>
      <c r="I74" s="12">
        <v>-2945.7541000000001</v>
      </c>
      <c r="J74" s="12">
        <v>-1435.54835</v>
      </c>
      <c r="K74" s="12">
        <v>6265.22066</v>
      </c>
      <c r="L74" s="12">
        <v>1523.9729199999999</v>
      </c>
      <c r="M74" s="12">
        <v>-4741.2477399999998</v>
      </c>
      <c r="N74" s="12">
        <v>2827.2307599999999</v>
      </c>
      <c r="O74" s="12">
        <v>7568.4785000000002</v>
      </c>
    </row>
    <row r="75" spans="2:15" x14ac:dyDescent="0.2">
      <c r="B75" s="16">
        <v>4099</v>
      </c>
      <c r="C75" s="16" t="s">
        <v>164</v>
      </c>
      <c r="D75" s="12">
        <v>2046.84166</v>
      </c>
      <c r="E75" s="12">
        <v>1839.12968</v>
      </c>
      <c r="F75" s="12">
        <v>-207.71198000000001</v>
      </c>
      <c r="G75" s="12">
        <v>67.215270000000004</v>
      </c>
      <c r="H75" s="12">
        <v>-140.49671000000001</v>
      </c>
      <c r="I75" s="12">
        <v>0</v>
      </c>
      <c r="J75" s="12">
        <v>-140.49671000000001</v>
      </c>
      <c r="K75" s="12">
        <v>467.09746000000001</v>
      </c>
      <c r="L75" s="12">
        <v>35.314500000000002</v>
      </c>
      <c r="M75" s="12">
        <v>-431.78296</v>
      </c>
      <c r="N75" s="12">
        <v>-418.52183000000002</v>
      </c>
      <c r="O75" s="12">
        <v>13.26113</v>
      </c>
    </row>
    <row r="76" spans="2:15" x14ac:dyDescent="0.2">
      <c r="B76" s="16">
        <v>4100</v>
      </c>
      <c r="C76" s="16" t="s">
        <v>165</v>
      </c>
      <c r="D76" s="12">
        <v>14951.85815</v>
      </c>
      <c r="E76" s="12">
        <v>14681.73171</v>
      </c>
      <c r="F76" s="12">
        <v>-270.12644000000103</v>
      </c>
      <c r="G76" s="12">
        <v>100.02965</v>
      </c>
      <c r="H76" s="12">
        <v>-170.09679000000099</v>
      </c>
      <c r="I76" s="12">
        <v>338.24700000000001</v>
      </c>
      <c r="J76" s="12">
        <v>168.15020999999899</v>
      </c>
      <c r="K76" s="12">
        <v>596.75585000000001</v>
      </c>
      <c r="L76" s="12">
        <v>1149.2311500000001</v>
      </c>
      <c r="M76" s="12">
        <v>552.47529999999995</v>
      </c>
      <c r="N76" s="12">
        <v>1604.7545600000001</v>
      </c>
      <c r="O76" s="12">
        <v>1052.27926</v>
      </c>
    </row>
    <row r="77" spans="2:15" x14ac:dyDescent="0.2">
      <c r="B77" s="16">
        <v>4104</v>
      </c>
      <c r="C77" s="16" t="s">
        <v>166</v>
      </c>
      <c r="D77" s="12">
        <v>15736.129790000001</v>
      </c>
      <c r="E77" s="12">
        <v>15797.73754</v>
      </c>
      <c r="F77" s="12">
        <v>61.607750000000003</v>
      </c>
      <c r="G77" s="12">
        <v>355.41658999999999</v>
      </c>
      <c r="H77" s="12">
        <v>417.02434</v>
      </c>
      <c r="I77" s="12">
        <v>0</v>
      </c>
      <c r="J77" s="12">
        <v>417.02434</v>
      </c>
      <c r="K77" s="12">
        <v>3059.0975600000002</v>
      </c>
      <c r="L77" s="12">
        <v>681.37202000000002</v>
      </c>
      <c r="M77" s="12">
        <v>-2377.7255399999999</v>
      </c>
      <c r="N77" s="12">
        <v>-847.83759999999995</v>
      </c>
      <c r="O77" s="12">
        <v>1529.8879400000001</v>
      </c>
    </row>
    <row r="78" spans="2:15" x14ac:dyDescent="0.2">
      <c r="B78" s="16">
        <v>4105</v>
      </c>
      <c r="C78" s="16" t="s">
        <v>167</v>
      </c>
      <c r="D78" s="12">
        <v>1882.59826</v>
      </c>
      <c r="E78" s="12">
        <v>1903.0771999999999</v>
      </c>
      <c r="F78" s="12">
        <v>20.478939999999898</v>
      </c>
      <c r="G78" s="12">
        <v>57.034109999999998</v>
      </c>
      <c r="H78" s="12">
        <v>77.513049999999893</v>
      </c>
      <c r="I78" s="12">
        <v>99.18</v>
      </c>
      <c r="J78" s="12">
        <v>176.69305</v>
      </c>
      <c r="K78" s="12">
        <v>81.175240000000002</v>
      </c>
      <c r="L78" s="12">
        <v>65.861999999999995</v>
      </c>
      <c r="M78" s="12">
        <v>-15.31324</v>
      </c>
      <c r="N78" s="12">
        <v>266.94806</v>
      </c>
      <c r="O78" s="12">
        <v>282.26130000000001</v>
      </c>
    </row>
    <row r="79" spans="2:15" x14ac:dyDescent="0.2">
      <c r="B79" s="16">
        <v>4106</v>
      </c>
      <c r="C79" s="16" t="s">
        <v>168</v>
      </c>
      <c r="D79" s="12">
        <v>1856.1119000000001</v>
      </c>
      <c r="E79" s="12">
        <v>1877.72513</v>
      </c>
      <c r="F79" s="12">
        <v>21.613230000000001</v>
      </c>
      <c r="G79" s="12">
        <v>93.180970000000002</v>
      </c>
      <c r="H79" s="12">
        <v>114.7942</v>
      </c>
      <c r="I79" s="12">
        <v>0</v>
      </c>
      <c r="J79" s="12">
        <v>114.7942</v>
      </c>
      <c r="K79" s="12">
        <v>285.70235000000002</v>
      </c>
      <c r="L79" s="12">
        <v>176.4281</v>
      </c>
      <c r="M79" s="12">
        <v>-109.27424999999999</v>
      </c>
      <c r="N79" s="12">
        <v>99.787049999999994</v>
      </c>
      <c r="O79" s="12">
        <v>209.06129999999999</v>
      </c>
    </row>
    <row r="80" spans="2:15" x14ac:dyDescent="0.2">
      <c r="B80" s="16">
        <v>4107</v>
      </c>
      <c r="C80" s="16" t="s">
        <v>169</v>
      </c>
      <c r="D80" s="12">
        <v>5134.9292400000004</v>
      </c>
      <c r="E80" s="12">
        <v>5402.2595600000004</v>
      </c>
      <c r="F80" s="12">
        <v>267.33031999999901</v>
      </c>
      <c r="G80" s="12">
        <v>89.788910000000001</v>
      </c>
      <c r="H80" s="12">
        <v>357.11922999999899</v>
      </c>
      <c r="I80" s="12">
        <v>100.86199999999999</v>
      </c>
      <c r="J80" s="12">
        <v>457.98122999999902</v>
      </c>
      <c r="K80" s="12">
        <v>1243.0336400000001</v>
      </c>
      <c r="L80" s="12">
        <v>346.28284000000002</v>
      </c>
      <c r="M80" s="12">
        <v>-896.75080000000003</v>
      </c>
      <c r="N80" s="12">
        <v>-19.943170000000201</v>
      </c>
      <c r="O80" s="12">
        <v>876.80763000000002</v>
      </c>
    </row>
    <row r="81" spans="2:15" x14ac:dyDescent="0.2">
      <c r="B81" s="16">
        <v>4110</v>
      </c>
      <c r="C81" s="16" t="s">
        <v>170</v>
      </c>
      <c r="D81" s="12">
        <v>5451.1796999999997</v>
      </c>
      <c r="E81" s="12">
        <v>5590.3423899999998</v>
      </c>
      <c r="F81" s="12">
        <v>139.162689999999</v>
      </c>
      <c r="G81" s="12">
        <v>121.52458</v>
      </c>
      <c r="H81" s="12">
        <v>260.68727000000001</v>
      </c>
      <c r="I81" s="12">
        <v>163.178</v>
      </c>
      <c r="J81" s="12">
        <v>423.86526999999899</v>
      </c>
      <c r="K81" s="12">
        <v>1491.55395</v>
      </c>
      <c r="L81" s="12">
        <v>101.0652</v>
      </c>
      <c r="M81" s="12">
        <v>-1390.48875</v>
      </c>
      <c r="N81" s="12">
        <v>-762.81763000000001</v>
      </c>
      <c r="O81" s="12">
        <v>627.67111999999997</v>
      </c>
    </row>
    <row r="82" spans="2:15" x14ac:dyDescent="0.2">
      <c r="B82" s="16">
        <v>4111</v>
      </c>
      <c r="C82" s="16" t="s">
        <v>171</v>
      </c>
      <c r="D82" s="12">
        <v>6541.4287700000004</v>
      </c>
      <c r="E82" s="12">
        <v>6052.2959499999997</v>
      </c>
      <c r="F82" s="12">
        <v>-489.13281999999901</v>
      </c>
      <c r="G82" s="12">
        <v>43.181620000000002</v>
      </c>
      <c r="H82" s="12">
        <v>-445.95119999999901</v>
      </c>
      <c r="I82" s="12">
        <v>50</v>
      </c>
      <c r="J82" s="12">
        <v>-395.95119999999901</v>
      </c>
      <c r="K82" s="12">
        <v>311.33685000000003</v>
      </c>
      <c r="L82" s="12">
        <v>200.45571000000001</v>
      </c>
      <c r="M82" s="12">
        <v>-110.88114</v>
      </c>
      <c r="N82" s="12">
        <v>-158.48043999999999</v>
      </c>
      <c r="O82" s="12">
        <v>-47.599299999999999</v>
      </c>
    </row>
    <row r="83" spans="2:15" x14ac:dyDescent="0.2">
      <c r="B83" s="16">
        <v>4112</v>
      </c>
      <c r="C83" s="16" t="s">
        <v>172</v>
      </c>
      <c r="D83" s="12">
        <v>3566.5226200000002</v>
      </c>
      <c r="E83" s="12">
        <v>3166.0504299999998</v>
      </c>
      <c r="F83" s="12">
        <v>-400.47219000000001</v>
      </c>
      <c r="G83" s="12">
        <v>135.68591000000001</v>
      </c>
      <c r="H83" s="12">
        <v>-264.78627999999998</v>
      </c>
      <c r="I83" s="12">
        <v>84.378050000000002</v>
      </c>
      <c r="J83" s="12">
        <v>-180.40823</v>
      </c>
      <c r="K83" s="12">
        <v>308.69855999999999</v>
      </c>
      <c r="L83" s="12">
        <v>14.204800000000001</v>
      </c>
      <c r="M83" s="12">
        <v>-294.49376000000001</v>
      </c>
      <c r="N83" s="12">
        <v>-69.565989999999999</v>
      </c>
      <c r="O83" s="12">
        <v>224.92777000000001</v>
      </c>
    </row>
    <row r="84" spans="2:15" x14ac:dyDescent="0.2">
      <c r="B84" s="16">
        <v>4125</v>
      </c>
      <c r="C84" s="16" t="s">
        <v>173</v>
      </c>
      <c r="D84" s="12">
        <v>12722.651879999999</v>
      </c>
      <c r="E84" s="12">
        <v>11629.85454</v>
      </c>
      <c r="F84" s="12">
        <v>-1092.7973400000001</v>
      </c>
      <c r="G84" s="12">
        <v>190.24029999999999</v>
      </c>
      <c r="H84" s="12">
        <v>-902.55704000000003</v>
      </c>
      <c r="I84" s="12">
        <v>0</v>
      </c>
      <c r="J84" s="12">
        <v>-902.55704000000003</v>
      </c>
      <c r="K84" s="12">
        <v>2569.8995500000001</v>
      </c>
      <c r="L84" s="12">
        <v>1449.9681599999999</v>
      </c>
      <c r="M84" s="12">
        <v>-1119.93139</v>
      </c>
      <c r="N84" s="12">
        <v>-487.45589999999999</v>
      </c>
      <c r="O84" s="12">
        <v>632.47549000000004</v>
      </c>
    </row>
    <row r="85" spans="2:15" x14ac:dyDescent="0.2">
      <c r="B85" s="16">
        <v>4117</v>
      </c>
      <c r="C85" s="16" t="s">
        <v>174</v>
      </c>
      <c r="D85" s="12">
        <v>4727.9587199999996</v>
      </c>
      <c r="E85" s="12">
        <v>5005.5656799999997</v>
      </c>
      <c r="F85" s="12">
        <v>277.60696000000002</v>
      </c>
      <c r="G85" s="12">
        <v>-15.972289999999999</v>
      </c>
      <c r="H85" s="12">
        <v>261.63467000000003</v>
      </c>
      <c r="I85" s="12">
        <v>0</v>
      </c>
      <c r="J85" s="12">
        <v>261.63467000000003</v>
      </c>
      <c r="K85" s="12">
        <v>1631.9301499999999</v>
      </c>
      <c r="L85" s="12">
        <v>1256.5393999999999</v>
      </c>
      <c r="M85" s="12">
        <v>-375.39075000000003</v>
      </c>
      <c r="N85" s="12">
        <v>179.67196999999999</v>
      </c>
      <c r="O85" s="12">
        <v>555.06272000000001</v>
      </c>
    </row>
    <row r="86" spans="2:15" x14ac:dyDescent="0.2">
      <c r="B86" s="16">
        <v>4120</v>
      </c>
      <c r="C86" s="16" t="s">
        <v>175</v>
      </c>
      <c r="D86" s="12">
        <v>7649.1518900000001</v>
      </c>
      <c r="E86" s="12">
        <v>7753.8508899999997</v>
      </c>
      <c r="F86" s="12">
        <v>104.699</v>
      </c>
      <c r="G86" s="12">
        <v>19.490659999999998</v>
      </c>
      <c r="H86" s="12">
        <v>124.18966</v>
      </c>
      <c r="I86" s="12">
        <v>229.20599999999999</v>
      </c>
      <c r="J86" s="12">
        <v>353.39566000000002</v>
      </c>
      <c r="K86" s="12">
        <v>1163.32304</v>
      </c>
      <c r="L86" s="12">
        <v>133.97414000000001</v>
      </c>
      <c r="M86" s="12">
        <v>-1029.3489</v>
      </c>
      <c r="N86" s="12">
        <v>21.034190000000098</v>
      </c>
      <c r="O86" s="12">
        <v>1050.38309</v>
      </c>
    </row>
    <row r="87" spans="2:15" x14ac:dyDescent="0.2">
      <c r="B87" s="16">
        <v>4121</v>
      </c>
      <c r="C87" s="16" t="s">
        <v>176</v>
      </c>
      <c r="D87" s="12">
        <v>11873.846750000001</v>
      </c>
      <c r="E87" s="12">
        <v>11845.81813</v>
      </c>
      <c r="F87" s="12">
        <v>-28.028619999999201</v>
      </c>
      <c r="G87" s="12">
        <v>301.39238999999998</v>
      </c>
      <c r="H87" s="12">
        <v>273.36377000000101</v>
      </c>
      <c r="I87" s="12">
        <v>160.09899999999999</v>
      </c>
      <c r="J87" s="12">
        <v>433.462770000001</v>
      </c>
      <c r="K87" s="12">
        <v>3309.6324500000001</v>
      </c>
      <c r="L87" s="12">
        <v>69.295199999999994</v>
      </c>
      <c r="M87" s="12">
        <v>-3240.33725</v>
      </c>
      <c r="N87" s="12">
        <v>-2288.8289300000001</v>
      </c>
      <c r="O87" s="12">
        <v>951.50832000000003</v>
      </c>
    </row>
    <row r="88" spans="2:15" x14ac:dyDescent="0.2">
      <c r="B88" s="16">
        <v>4122</v>
      </c>
      <c r="C88" s="16" t="s">
        <v>177</v>
      </c>
      <c r="D88" s="12">
        <v>6826.5717400000003</v>
      </c>
      <c r="E88" s="12">
        <v>6518.8895400000001</v>
      </c>
      <c r="F88" s="12">
        <v>-307.68220000000002</v>
      </c>
      <c r="G88" s="12">
        <v>44.927239999999998</v>
      </c>
      <c r="H88" s="12">
        <v>-262.75495999999998</v>
      </c>
      <c r="I88" s="12">
        <v>0</v>
      </c>
      <c r="J88" s="12">
        <v>-262.75495999999998</v>
      </c>
      <c r="K88" s="12">
        <v>1068.3063</v>
      </c>
      <c r="L88" s="12">
        <v>274.07771000000002</v>
      </c>
      <c r="M88" s="12">
        <v>-794.22859000000005</v>
      </c>
      <c r="N88" s="12">
        <v>-613.93214999999998</v>
      </c>
      <c r="O88" s="12">
        <v>180.29643999999999</v>
      </c>
    </row>
    <row r="89" spans="2:15" x14ac:dyDescent="0.2">
      <c r="B89" s="16">
        <v>4123</v>
      </c>
      <c r="C89" s="16" t="s">
        <v>178</v>
      </c>
      <c r="D89" s="12">
        <v>53558.845260000002</v>
      </c>
      <c r="E89" s="12">
        <v>51967.332580000002</v>
      </c>
      <c r="F89" s="12">
        <v>-1591.51268</v>
      </c>
      <c r="G89" s="12">
        <v>247.18817000000001</v>
      </c>
      <c r="H89" s="12">
        <v>-1344.3245099999999</v>
      </c>
      <c r="I89" s="12">
        <v>203.99100000000001</v>
      </c>
      <c r="J89" s="12">
        <v>-1140.3335099999999</v>
      </c>
      <c r="K89" s="12">
        <v>9715.7471999999998</v>
      </c>
      <c r="L89" s="12">
        <v>812.30205000000001</v>
      </c>
      <c r="M89" s="12">
        <v>-8903.4451499999996</v>
      </c>
      <c r="N89" s="12">
        <v>-6978.6583600000004</v>
      </c>
      <c r="O89" s="12">
        <v>1924.7867900000001</v>
      </c>
    </row>
    <row r="90" spans="2:15" x14ac:dyDescent="0.2">
      <c r="B90" s="21">
        <v>4159</v>
      </c>
      <c r="C90" s="21" t="s">
        <v>179</v>
      </c>
      <c r="D90" s="22">
        <v>222546.6243</v>
      </c>
      <c r="E90" s="22">
        <v>223405.50346000001</v>
      </c>
      <c r="F90" s="22">
        <v>858.87915999999598</v>
      </c>
      <c r="G90" s="22">
        <v>4644.2235499999997</v>
      </c>
      <c r="H90" s="22">
        <v>5503.1027100000001</v>
      </c>
      <c r="I90" s="22">
        <v>1514.02333</v>
      </c>
      <c r="J90" s="22">
        <v>7017.1260400000001</v>
      </c>
      <c r="K90" s="22">
        <v>23184.69614</v>
      </c>
      <c r="L90" s="22">
        <v>5754.6019500000002</v>
      </c>
      <c r="M90" s="22">
        <v>-17430.09419</v>
      </c>
      <c r="N90" s="22">
        <v>4757.9296999999997</v>
      </c>
      <c r="O90" s="22">
        <v>22188.02389</v>
      </c>
    </row>
    <row r="91" spans="2:15" x14ac:dyDescent="0.2">
      <c r="B91" s="16">
        <v>4131</v>
      </c>
      <c r="C91" s="16" t="s">
        <v>180</v>
      </c>
      <c r="D91" s="12">
        <v>15579.41144</v>
      </c>
      <c r="E91" s="12">
        <v>16523.884119999999</v>
      </c>
      <c r="F91" s="12">
        <v>944.47267999999997</v>
      </c>
      <c r="G91" s="12">
        <v>335.1773</v>
      </c>
      <c r="H91" s="12">
        <v>1279.6499799999999</v>
      </c>
      <c r="I91" s="12">
        <v>0</v>
      </c>
      <c r="J91" s="12">
        <v>1279.6499799999999</v>
      </c>
      <c r="K91" s="12">
        <v>2032.9974999999999</v>
      </c>
      <c r="L91" s="12">
        <v>459.63670000000002</v>
      </c>
      <c r="M91" s="12">
        <v>-1573.3607999999999</v>
      </c>
      <c r="N91" s="12">
        <v>1289.4933799999999</v>
      </c>
      <c r="O91" s="12">
        <v>2862.8541799999998</v>
      </c>
    </row>
    <row r="92" spans="2:15" x14ac:dyDescent="0.2">
      <c r="B92" s="16">
        <v>4132</v>
      </c>
      <c r="C92" s="16" t="s">
        <v>181</v>
      </c>
      <c r="D92" s="12">
        <v>5841.97228</v>
      </c>
      <c r="E92" s="12">
        <v>6298.7361899999996</v>
      </c>
      <c r="F92" s="12">
        <v>456.76390999999899</v>
      </c>
      <c r="G92" s="12">
        <v>28.085730000000002</v>
      </c>
      <c r="H92" s="12">
        <v>484.849639999999</v>
      </c>
      <c r="I92" s="12">
        <v>0</v>
      </c>
      <c r="J92" s="12">
        <v>484.849639999999</v>
      </c>
      <c r="K92" s="12">
        <v>292.75855000000001</v>
      </c>
      <c r="L92" s="12">
        <v>14.768700000000001</v>
      </c>
      <c r="M92" s="12">
        <v>-277.98984999999999</v>
      </c>
      <c r="N92" s="12">
        <v>831.14619000000005</v>
      </c>
      <c r="O92" s="12">
        <v>1109.1360400000001</v>
      </c>
    </row>
    <row r="93" spans="2:15" x14ac:dyDescent="0.2">
      <c r="B93" s="16">
        <v>4134</v>
      </c>
      <c r="C93" s="16" t="s">
        <v>182</v>
      </c>
      <c r="D93" s="12">
        <v>10183.688050000001</v>
      </c>
      <c r="E93" s="12">
        <v>8618.4138299999995</v>
      </c>
      <c r="F93" s="12">
        <v>-1565.27422</v>
      </c>
      <c r="G93" s="12">
        <v>190.81091000000001</v>
      </c>
      <c r="H93" s="12">
        <v>-1374.4633100000001</v>
      </c>
      <c r="I93" s="12">
        <v>-53.957099999999997</v>
      </c>
      <c r="J93" s="12">
        <v>-1428.4204099999999</v>
      </c>
      <c r="K93" s="12">
        <v>1093.8649600000001</v>
      </c>
      <c r="L93" s="12">
        <v>68.469399999999993</v>
      </c>
      <c r="M93" s="12">
        <v>-1025.3955599999999</v>
      </c>
      <c r="N93" s="12">
        <v>-1363.08341</v>
      </c>
      <c r="O93" s="12">
        <v>-337.68785000000003</v>
      </c>
    </row>
    <row r="94" spans="2:15" x14ac:dyDescent="0.2">
      <c r="B94" s="16">
        <v>4135</v>
      </c>
      <c r="C94" s="16" t="s">
        <v>183</v>
      </c>
      <c r="D94" s="12">
        <v>9224.8732899999995</v>
      </c>
      <c r="E94" s="12">
        <v>9528.8789899999992</v>
      </c>
      <c r="F94" s="12">
        <v>304.00570000000101</v>
      </c>
      <c r="G94" s="12">
        <v>59.665700000000001</v>
      </c>
      <c r="H94" s="12">
        <v>363.67140000000097</v>
      </c>
      <c r="I94" s="12">
        <v>179.29300000000001</v>
      </c>
      <c r="J94" s="12">
        <v>542.96440000000098</v>
      </c>
      <c r="K94" s="12">
        <v>661.32393999999999</v>
      </c>
      <c r="L94" s="12">
        <v>254.22855000000001</v>
      </c>
      <c r="M94" s="12">
        <v>-407.09539000000001</v>
      </c>
      <c r="N94" s="12">
        <v>616.88905999999997</v>
      </c>
      <c r="O94" s="12">
        <v>1023.98445</v>
      </c>
    </row>
    <row r="95" spans="2:15" x14ac:dyDescent="0.2">
      <c r="B95" s="16">
        <v>4136</v>
      </c>
      <c r="C95" s="16" t="s">
        <v>184</v>
      </c>
      <c r="D95" s="12">
        <v>5806.3747800000001</v>
      </c>
      <c r="E95" s="12">
        <v>5925.09915</v>
      </c>
      <c r="F95" s="12">
        <v>118.72436999999999</v>
      </c>
      <c r="G95" s="12">
        <v>94.901780000000002</v>
      </c>
      <c r="H95" s="12">
        <v>213.62615</v>
      </c>
      <c r="I95" s="12">
        <v>79.768000000000001</v>
      </c>
      <c r="J95" s="12">
        <v>293.39415000000002</v>
      </c>
      <c r="K95" s="12">
        <v>445.45047</v>
      </c>
      <c r="L95" s="12">
        <v>71.817850000000007</v>
      </c>
      <c r="M95" s="12">
        <v>-373.63261999999997</v>
      </c>
      <c r="N95" s="12">
        <v>300.56873000000002</v>
      </c>
      <c r="O95" s="12">
        <v>674.20135000000005</v>
      </c>
    </row>
    <row r="96" spans="2:15" x14ac:dyDescent="0.2">
      <c r="B96" s="16">
        <v>4137</v>
      </c>
      <c r="C96" s="16" t="s">
        <v>185</v>
      </c>
      <c r="D96" s="12">
        <v>2295.6302700000001</v>
      </c>
      <c r="E96" s="12">
        <v>2199.19706</v>
      </c>
      <c r="F96" s="12">
        <v>-96.433210000000003</v>
      </c>
      <c r="G96" s="12">
        <v>-8.8384500000000106</v>
      </c>
      <c r="H96" s="12">
        <v>-105.27166</v>
      </c>
      <c r="I96" s="12">
        <v>0</v>
      </c>
      <c r="J96" s="12">
        <v>-105.27166</v>
      </c>
      <c r="K96" s="12">
        <v>36.93535</v>
      </c>
      <c r="L96" s="12">
        <v>0.91635</v>
      </c>
      <c r="M96" s="12">
        <v>-36.018999999999998</v>
      </c>
      <c r="N96" s="12">
        <v>45.804130000000001</v>
      </c>
      <c r="O96" s="12">
        <v>81.823130000000006</v>
      </c>
    </row>
    <row r="97" spans="2:15" x14ac:dyDescent="0.2">
      <c r="B97" s="16">
        <v>4138</v>
      </c>
      <c r="C97" s="16" t="s">
        <v>186</v>
      </c>
      <c r="D97" s="12">
        <v>3109.7333800000001</v>
      </c>
      <c r="E97" s="12">
        <v>2941.9189999999999</v>
      </c>
      <c r="F97" s="12">
        <v>-167.81438</v>
      </c>
      <c r="G97" s="12">
        <v>55.075020000000002</v>
      </c>
      <c r="H97" s="12">
        <v>-112.73936</v>
      </c>
      <c r="I97" s="12">
        <v>117.905</v>
      </c>
      <c r="J97" s="12">
        <v>5.1656400000001197</v>
      </c>
      <c r="K97" s="12">
        <v>21.77666</v>
      </c>
      <c r="L97" s="12">
        <v>92.113100000000003</v>
      </c>
      <c r="M97" s="12">
        <v>70.336439999999996</v>
      </c>
      <c r="N97" s="12">
        <v>365.86128000000002</v>
      </c>
      <c r="O97" s="12">
        <v>295.52483999999998</v>
      </c>
    </row>
    <row r="98" spans="2:15" x14ac:dyDescent="0.2">
      <c r="B98" s="16">
        <v>4139</v>
      </c>
      <c r="C98" s="16" t="s">
        <v>187</v>
      </c>
      <c r="D98" s="12">
        <v>39918.976719999999</v>
      </c>
      <c r="E98" s="12">
        <v>42125.893479999999</v>
      </c>
      <c r="F98" s="12">
        <v>2206.9167600000001</v>
      </c>
      <c r="G98" s="12">
        <v>778.54199000000006</v>
      </c>
      <c r="H98" s="12">
        <v>2985.4587499999998</v>
      </c>
      <c r="I98" s="12">
        <v>368.50099999999998</v>
      </c>
      <c r="J98" s="12">
        <v>3353.95975</v>
      </c>
      <c r="K98" s="12">
        <v>3763.7364600000001</v>
      </c>
      <c r="L98" s="12">
        <v>759.20804999999996</v>
      </c>
      <c r="M98" s="12">
        <v>-3004.5284099999999</v>
      </c>
      <c r="N98" s="12">
        <v>2570.357</v>
      </c>
      <c r="O98" s="12">
        <v>5574.8854099999999</v>
      </c>
    </row>
    <row r="99" spans="2:15" x14ac:dyDescent="0.2">
      <c r="B99" s="16">
        <v>4140</v>
      </c>
      <c r="C99" s="16" t="s">
        <v>188</v>
      </c>
      <c r="D99" s="12">
        <v>10982.30114</v>
      </c>
      <c r="E99" s="12">
        <v>11126.799429999999</v>
      </c>
      <c r="F99" s="12">
        <v>144.498289999999</v>
      </c>
      <c r="G99" s="12">
        <v>183.37270000000001</v>
      </c>
      <c r="H99" s="12">
        <v>327.87098999999898</v>
      </c>
      <c r="I99" s="12">
        <v>46.564999999999998</v>
      </c>
      <c r="J99" s="12">
        <v>374.43598999999898</v>
      </c>
      <c r="K99" s="12">
        <v>1745.52773</v>
      </c>
      <c r="L99" s="12">
        <v>56.554749999999999</v>
      </c>
      <c r="M99" s="12">
        <v>-1688.97298</v>
      </c>
      <c r="N99" s="12">
        <v>-877.77409</v>
      </c>
      <c r="O99" s="12">
        <v>811.19889000000001</v>
      </c>
    </row>
    <row r="100" spans="2:15" x14ac:dyDescent="0.2">
      <c r="B100" s="16">
        <v>4141</v>
      </c>
      <c r="C100" s="16" t="s">
        <v>189</v>
      </c>
      <c r="D100" s="12">
        <v>47930.712959999997</v>
      </c>
      <c r="E100" s="12">
        <v>46988.32963</v>
      </c>
      <c r="F100" s="12">
        <v>-942.38332999999795</v>
      </c>
      <c r="G100" s="12">
        <v>642.25527</v>
      </c>
      <c r="H100" s="12">
        <v>-300.12805999999802</v>
      </c>
      <c r="I100" s="12">
        <v>0</v>
      </c>
      <c r="J100" s="12">
        <v>-300.12805999999802</v>
      </c>
      <c r="K100" s="12">
        <v>3005.9270999999999</v>
      </c>
      <c r="L100" s="12">
        <v>2418.48785</v>
      </c>
      <c r="M100" s="12">
        <v>-587.43925000000002</v>
      </c>
      <c r="N100" s="12">
        <v>2021.44634</v>
      </c>
      <c r="O100" s="12">
        <v>2608.8855899999999</v>
      </c>
    </row>
    <row r="101" spans="2:15" x14ac:dyDescent="0.2">
      <c r="B101" s="16">
        <v>4142</v>
      </c>
      <c r="C101" s="16" t="s">
        <v>190</v>
      </c>
      <c r="D101" s="12">
        <v>3987.1108899999999</v>
      </c>
      <c r="E101" s="12">
        <v>3897.4865300000001</v>
      </c>
      <c r="F101" s="12">
        <v>-89.624359999999896</v>
      </c>
      <c r="G101" s="12">
        <v>15.98354</v>
      </c>
      <c r="H101" s="12">
        <v>-73.640819999999906</v>
      </c>
      <c r="I101" s="12">
        <v>25.501000000000001</v>
      </c>
      <c r="J101" s="12">
        <v>-48.139819999999901</v>
      </c>
      <c r="K101" s="12">
        <v>441.90368999999998</v>
      </c>
      <c r="L101" s="12">
        <v>44.207450000000001</v>
      </c>
      <c r="M101" s="12">
        <v>-397.69623999999999</v>
      </c>
      <c r="N101" s="12">
        <v>-230.18960999999999</v>
      </c>
      <c r="O101" s="12">
        <v>167.50663</v>
      </c>
    </row>
    <row r="102" spans="2:15" x14ac:dyDescent="0.2">
      <c r="B102" s="16">
        <v>4143</v>
      </c>
      <c r="C102" s="16" t="s">
        <v>191</v>
      </c>
      <c r="D102" s="12">
        <v>4864.0400900000004</v>
      </c>
      <c r="E102" s="12">
        <v>4888.0985600000004</v>
      </c>
      <c r="F102" s="12">
        <v>24.058469999999701</v>
      </c>
      <c r="G102" s="12">
        <v>10.52422</v>
      </c>
      <c r="H102" s="12">
        <v>34.582689999999701</v>
      </c>
      <c r="I102" s="12">
        <v>34.15</v>
      </c>
      <c r="J102" s="12">
        <v>68.732689999999707</v>
      </c>
      <c r="K102" s="12">
        <v>207.93407999999999</v>
      </c>
      <c r="L102" s="12">
        <v>195.52699999999999</v>
      </c>
      <c r="M102" s="12">
        <v>-12.407080000000001</v>
      </c>
      <c r="N102" s="12">
        <v>362.37301000000002</v>
      </c>
      <c r="O102" s="12">
        <v>374.78008999999997</v>
      </c>
    </row>
    <row r="103" spans="2:15" x14ac:dyDescent="0.2">
      <c r="B103" s="16">
        <v>4144</v>
      </c>
      <c r="C103" s="16" t="s">
        <v>192</v>
      </c>
      <c r="D103" s="12">
        <v>30927.544730000001</v>
      </c>
      <c r="E103" s="12">
        <v>29833.297930000001</v>
      </c>
      <c r="F103" s="12">
        <v>-1094.2467999999999</v>
      </c>
      <c r="G103" s="12">
        <v>679.11671999999999</v>
      </c>
      <c r="H103" s="12">
        <v>-415.13008000000099</v>
      </c>
      <c r="I103" s="12">
        <v>0</v>
      </c>
      <c r="J103" s="12">
        <v>-415.13008000000099</v>
      </c>
      <c r="K103" s="12">
        <v>3259.0141400000002</v>
      </c>
      <c r="L103" s="12">
        <v>817.72260000000006</v>
      </c>
      <c r="M103" s="12">
        <v>-2441.2915400000002</v>
      </c>
      <c r="N103" s="12">
        <v>46.297950000000199</v>
      </c>
      <c r="O103" s="12">
        <v>2487.5894899999998</v>
      </c>
    </row>
    <row r="104" spans="2:15" x14ac:dyDescent="0.2">
      <c r="B104" s="16">
        <v>4145</v>
      </c>
      <c r="C104" s="16" t="s">
        <v>193</v>
      </c>
      <c r="D104" s="12">
        <v>9668.6096799999996</v>
      </c>
      <c r="E104" s="12">
        <v>9817.4153399999996</v>
      </c>
      <c r="F104" s="12">
        <v>148.80565999999999</v>
      </c>
      <c r="G104" s="12">
        <v>118.25939</v>
      </c>
      <c r="H104" s="12">
        <v>267.06504999999999</v>
      </c>
      <c r="I104" s="12">
        <v>27.2043</v>
      </c>
      <c r="J104" s="12">
        <v>294.26934999999997</v>
      </c>
      <c r="K104" s="12">
        <v>1486.16931</v>
      </c>
      <c r="L104" s="12">
        <v>81.548150000000007</v>
      </c>
      <c r="M104" s="12">
        <v>-1404.6211599999999</v>
      </c>
      <c r="N104" s="12">
        <v>-411.47690999999998</v>
      </c>
      <c r="O104" s="12">
        <v>993.14425000000006</v>
      </c>
    </row>
    <row r="105" spans="2:15" x14ac:dyDescent="0.2">
      <c r="B105" s="16">
        <v>4146</v>
      </c>
      <c r="C105" s="16" t="s">
        <v>194</v>
      </c>
      <c r="D105" s="12">
        <v>16692.904450000002</v>
      </c>
      <c r="E105" s="12">
        <v>17381.47003</v>
      </c>
      <c r="F105" s="12">
        <v>688.565580000002</v>
      </c>
      <c r="G105" s="12">
        <v>1393.61481</v>
      </c>
      <c r="H105" s="12">
        <v>2082.18039</v>
      </c>
      <c r="I105" s="12">
        <v>549.21113000000003</v>
      </c>
      <c r="J105" s="12">
        <v>2631.3915200000001</v>
      </c>
      <c r="K105" s="12">
        <v>4496.6468000000004</v>
      </c>
      <c r="L105" s="12">
        <v>332.14075000000003</v>
      </c>
      <c r="M105" s="12">
        <v>-4164.50605</v>
      </c>
      <c r="N105" s="12">
        <v>-936.94195999999999</v>
      </c>
      <c r="O105" s="12">
        <v>3227.5640899999999</v>
      </c>
    </row>
    <row r="106" spans="2:15" x14ac:dyDescent="0.2">
      <c r="B106" s="16">
        <v>4147</v>
      </c>
      <c r="C106" s="16" t="s">
        <v>195</v>
      </c>
      <c r="D106" s="12">
        <v>5532.7401499999996</v>
      </c>
      <c r="E106" s="12">
        <v>5310.5841899999996</v>
      </c>
      <c r="F106" s="12">
        <v>-222.15595999999999</v>
      </c>
      <c r="G106" s="12">
        <v>67.676919999999996</v>
      </c>
      <c r="H106" s="12">
        <v>-154.47904</v>
      </c>
      <c r="I106" s="12">
        <v>139.88200000000001</v>
      </c>
      <c r="J106" s="12">
        <v>-14.59704</v>
      </c>
      <c r="K106" s="12">
        <v>192.7294</v>
      </c>
      <c r="L106" s="12">
        <v>87.2547</v>
      </c>
      <c r="M106" s="12">
        <v>-105.4747</v>
      </c>
      <c r="N106" s="12">
        <v>127.15861</v>
      </c>
      <c r="O106" s="12">
        <v>232.63330999999999</v>
      </c>
    </row>
    <row r="107" spans="2:15" x14ac:dyDescent="0.2">
      <c r="B107" s="21">
        <v>4189</v>
      </c>
      <c r="C107" s="21" t="s">
        <v>196</v>
      </c>
      <c r="D107" s="22">
        <v>189688.69450000001</v>
      </c>
      <c r="E107" s="22">
        <v>189604.78318999999</v>
      </c>
      <c r="F107" s="22">
        <v>-83.911310000002402</v>
      </c>
      <c r="G107" s="22">
        <v>2588.0722500000002</v>
      </c>
      <c r="H107" s="22">
        <v>2504.1609400000002</v>
      </c>
      <c r="I107" s="22">
        <v>647.25689</v>
      </c>
      <c r="J107" s="22">
        <v>3151.4178299999999</v>
      </c>
      <c r="K107" s="22">
        <v>28891.552100000001</v>
      </c>
      <c r="L107" s="22">
        <v>6658.2790999999997</v>
      </c>
      <c r="M107" s="22">
        <v>-22233.273000000001</v>
      </c>
      <c r="N107" s="22">
        <v>-3229.7221</v>
      </c>
      <c r="O107" s="22">
        <v>19003.550899999998</v>
      </c>
    </row>
    <row r="108" spans="2:15" x14ac:dyDescent="0.2">
      <c r="B108" s="16">
        <v>4185</v>
      </c>
      <c r="C108" s="16" t="s">
        <v>197</v>
      </c>
      <c r="D108" s="12">
        <v>12106.609780000001</v>
      </c>
      <c r="E108" s="12">
        <v>13092.27592</v>
      </c>
      <c r="F108" s="12">
        <v>985.66614000000095</v>
      </c>
      <c r="G108" s="12">
        <v>348.59201000000002</v>
      </c>
      <c r="H108" s="12">
        <v>1334.2581499999999</v>
      </c>
      <c r="I108" s="12">
        <v>0</v>
      </c>
      <c r="J108" s="12">
        <v>1334.2581499999999</v>
      </c>
      <c r="K108" s="12">
        <v>3553.9300400000002</v>
      </c>
      <c r="L108" s="12">
        <v>364.83510000000001</v>
      </c>
      <c r="M108" s="12">
        <v>-3189.09494</v>
      </c>
      <c r="N108" s="12">
        <v>-1201.9114400000001</v>
      </c>
      <c r="O108" s="12">
        <v>1987.1835000000001</v>
      </c>
    </row>
    <row r="109" spans="2:15" x14ac:dyDescent="0.2">
      <c r="B109" s="16">
        <v>4161</v>
      </c>
      <c r="C109" s="16" t="s">
        <v>198</v>
      </c>
      <c r="D109" s="12">
        <v>10293.498869999999</v>
      </c>
      <c r="E109" s="12">
        <v>10253.71421</v>
      </c>
      <c r="F109" s="12">
        <v>-39.784660000000201</v>
      </c>
      <c r="G109" s="12">
        <v>98.729299999999995</v>
      </c>
      <c r="H109" s="12">
        <v>58.9446399999999</v>
      </c>
      <c r="I109" s="12">
        <v>234</v>
      </c>
      <c r="J109" s="12">
        <v>292.94463999999999</v>
      </c>
      <c r="K109" s="12">
        <v>1650.63374</v>
      </c>
      <c r="L109" s="12">
        <v>192.9958</v>
      </c>
      <c r="M109" s="12">
        <v>-1457.6379400000001</v>
      </c>
      <c r="N109" s="12">
        <v>-584.39984000000004</v>
      </c>
      <c r="O109" s="12">
        <v>873.23810000000003</v>
      </c>
    </row>
    <row r="110" spans="2:15" x14ac:dyDescent="0.2">
      <c r="B110" s="16">
        <v>4163</v>
      </c>
      <c r="C110" s="16" t="s">
        <v>199</v>
      </c>
      <c r="D110" s="12">
        <v>35285.627610000003</v>
      </c>
      <c r="E110" s="12">
        <v>35489.463900000002</v>
      </c>
      <c r="F110" s="12">
        <v>203.836289999999</v>
      </c>
      <c r="G110" s="12">
        <v>441.30590000000001</v>
      </c>
      <c r="H110" s="12">
        <v>645.142189999999</v>
      </c>
      <c r="I110" s="12">
        <v>111.51519999999999</v>
      </c>
      <c r="J110" s="12">
        <v>756.65738999999905</v>
      </c>
      <c r="K110" s="12">
        <v>2634.21902</v>
      </c>
      <c r="L110" s="12">
        <v>2030.3134500000001</v>
      </c>
      <c r="M110" s="12">
        <v>-603.90557000000001</v>
      </c>
      <c r="N110" s="12">
        <v>3282.34276</v>
      </c>
      <c r="O110" s="12">
        <v>3886.2483299999999</v>
      </c>
    </row>
    <row r="111" spans="2:15" x14ac:dyDescent="0.2">
      <c r="B111" s="16">
        <v>4164</v>
      </c>
      <c r="C111" s="16" t="s">
        <v>200</v>
      </c>
      <c r="D111" s="12">
        <v>4943.4126900000001</v>
      </c>
      <c r="E111" s="12">
        <v>4726.4008999999996</v>
      </c>
      <c r="F111" s="12">
        <v>-217.01178999999999</v>
      </c>
      <c r="G111" s="12">
        <v>4.9214000000000002</v>
      </c>
      <c r="H111" s="12">
        <v>-212.09039000000001</v>
      </c>
      <c r="I111" s="12">
        <v>0</v>
      </c>
      <c r="J111" s="12">
        <v>-212.09039000000001</v>
      </c>
      <c r="K111" s="12">
        <v>4690.2076500000003</v>
      </c>
      <c r="L111" s="12">
        <v>163.7021</v>
      </c>
      <c r="M111" s="12">
        <v>-4526.5055499999999</v>
      </c>
      <c r="N111" s="12">
        <v>-4109.2195000000002</v>
      </c>
      <c r="O111" s="12">
        <v>417.28604999999999</v>
      </c>
    </row>
    <row r="112" spans="2:15" x14ac:dyDescent="0.2">
      <c r="B112" s="16">
        <v>4165</v>
      </c>
      <c r="C112" s="16" t="s">
        <v>201</v>
      </c>
      <c r="D112" s="12">
        <v>15450.04861</v>
      </c>
      <c r="E112" s="12">
        <v>16076.454250000001</v>
      </c>
      <c r="F112" s="12">
        <v>626.40564000000097</v>
      </c>
      <c r="G112" s="12">
        <v>86.135900000000007</v>
      </c>
      <c r="H112" s="12">
        <v>712.54154000000096</v>
      </c>
      <c r="I112" s="12">
        <v>0</v>
      </c>
      <c r="J112" s="12">
        <v>712.54154000000096</v>
      </c>
      <c r="K112" s="12">
        <v>1232.92533</v>
      </c>
      <c r="L112" s="12">
        <v>58.7</v>
      </c>
      <c r="M112" s="12">
        <v>-1174.22533</v>
      </c>
      <c r="N112" s="12">
        <v>1009.6404700000001</v>
      </c>
      <c r="O112" s="12">
        <v>2183.8658</v>
      </c>
    </row>
    <row r="113" spans="2:15" x14ac:dyDescent="0.2">
      <c r="B113" s="16">
        <v>4186</v>
      </c>
      <c r="C113" s="16" t="s">
        <v>202</v>
      </c>
      <c r="D113" s="12">
        <v>11197.61937</v>
      </c>
      <c r="E113" s="12">
        <v>11131.97035</v>
      </c>
      <c r="F113" s="12">
        <v>-65.649019999999595</v>
      </c>
      <c r="G113" s="12">
        <v>194.04865000000001</v>
      </c>
      <c r="H113" s="12">
        <v>128.39963</v>
      </c>
      <c r="I113" s="12">
        <v>0</v>
      </c>
      <c r="J113" s="12">
        <v>128.39963</v>
      </c>
      <c r="K113" s="12">
        <v>1180.1899000000001</v>
      </c>
      <c r="L113" s="12">
        <v>671.44455000000005</v>
      </c>
      <c r="M113" s="12">
        <v>-508.74534999999997</v>
      </c>
      <c r="N113" s="12">
        <v>163.45208</v>
      </c>
      <c r="O113" s="12">
        <v>672.19743000000005</v>
      </c>
    </row>
    <row r="114" spans="2:15" x14ac:dyDescent="0.2">
      <c r="B114" s="16">
        <v>4169</v>
      </c>
      <c r="C114" s="16" t="s">
        <v>203</v>
      </c>
      <c r="D114" s="12">
        <v>16245.608</v>
      </c>
      <c r="E114" s="12">
        <v>15244.24438</v>
      </c>
      <c r="F114" s="12">
        <v>-1001.36362</v>
      </c>
      <c r="G114" s="12">
        <v>-74.427379999999999</v>
      </c>
      <c r="H114" s="12">
        <v>-1075.7909999999999</v>
      </c>
      <c r="I114" s="12">
        <v>579.30690000000004</v>
      </c>
      <c r="J114" s="12">
        <v>-496.48410000000098</v>
      </c>
      <c r="K114" s="12">
        <v>1889.4670000000001</v>
      </c>
      <c r="L114" s="12">
        <v>890.18780000000004</v>
      </c>
      <c r="M114" s="12">
        <v>-999.27919999999995</v>
      </c>
      <c r="N114" s="12">
        <v>181.64875000000001</v>
      </c>
      <c r="O114" s="12">
        <v>1180.92795</v>
      </c>
    </row>
    <row r="115" spans="2:15" x14ac:dyDescent="0.2">
      <c r="B115" s="16">
        <v>4170</v>
      </c>
      <c r="C115" s="16" t="s">
        <v>204</v>
      </c>
      <c r="D115" s="12">
        <v>29822.075440000001</v>
      </c>
      <c r="E115" s="12">
        <v>28608.651269999998</v>
      </c>
      <c r="F115" s="12">
        <v>-1213.42417</v>
      </c>
      <c r="G115" s="12">
        <v>406.40584000000001</v>
      </c>
      <c r="H115" s="12">
        <v>-807.01833000000204</v>
      </c>
      <c r="I115" s="12">
        <v>0</v>
      </c>
      <c r="J115" s="12">
        <v>-807.01833000000204</v>
      </c>
      <c r="K115" s="12">
        <v>4374.1185500000001</v>
      </c>
      <c r="L115" s="12">
        <v>501.27195</v>
      </c>
      <c r="M115" s="12">
        <v>-3872.8465999999999</v>
      </c>
      <c r="N115" s="12">
        <v>-1781.40185</v>
      </c>
      <c r="O115" s="12">
        <v>2091.4447500000001</v>
      </c>
    </row>
    <row r="116" spans="2:15" x14ac:dyDescent="0.2">
      <c r="B116" s="16">
        <v>4184</v>
      </c>
      <c r="C116" s="16" t="s">
        <v>205</v>
      </c>
      <c r="D116" s="12">
        <v>10831.846579999999</v>
      </c>
      <c r="E116" s="12">
        <v>11000.055780000001</v>
      </c>
      <c r="F116" s="12">
        <v>168.20919999999899</v>
      </c>
      <c r="G116" s="12">
        <v>144.52588</v>
      </c>
      <c r="H116" s="12">
        <v>312.73507999999902</v>
      </c>
      <c r="I116" s="12">
        <v>-170.43899999999999</v>
      </c>
      <c r="J116" s="12">
        <v>142.29607999999899</v>
      </c>
      <c r="K116" s="12">
        <v>856.63694999999996</v>
      </c>
      <c r="L116" s="12">
        <v>113.64490000000001</v>
      </c>
      <c r="M116" s="12">
        <v>-742.99204999999995</v>
      </c>
      <c r="N116" s="12">
        <v>589.80546000000004</v>
      </c>
      <c r="O116" s="12">
        <v>1332.7975100000001</v>
      </c>
    </row>
    <row r="117" spans="2:15" x14ac:dyDescent="0.2">
      <c r="B117" s="16">
        <v>4172</v>
      </c>
      <c r="C117" s="16" t="s">
        <v>206</v>
      </c>
      <c r="D117" s="12">
        <v>4988.6993000000002</v>
      </c>
      <c r="E117" s="12">
        <v>5192.0525399999997</v>
      </c>
      <c r="F117" s="12">
        <v>203.35324</v>
      </c>
      <c r="G117" s="12">
        <v>5.7373299999999903</v>
      </c>
      <c r="H117" s="12">
        <v>209.09057000000001</v>
      </c>
      <c r="I117" s="12">
        <v>68.2</v>
      </c>
      <c r="J117" s="12">
        <v>277.29057</v>
      </c>
      <c r="K117" s="12">
        <v>1328.5691999999999</v>
      </c>
      <c r="L117" s="12">
        <v>82.052000000000007</v>
      </c>
      <c r="M117" s="12">
        <v>-1246.5172</v>
      </c>
      <c r="N117" s="12">
        <v>-607.08708000000001</v>
      </c>
      <c r="O117" s="12">
        <v>639.43011999999999</v>
      </c>
    </row>
    <row r="118" spans="2:15" x14ac:dyDescent="0.2">
      <c r="B118" s="16">
        <v>4173</v>
      </c>
      <c r="C118" s="16" t="s">
        <v>207</v>
      </c>
      <c r="D118" s="12">
        <v>2842.9927899999998</v>
      </c>
      <c r="E118" s="12">
        <v>2424.2334799999999</v>
      </c>
      <c r="F118" s="12">
        <v>-418.75931000000003</v>
      </c>
      <c r="G118" s="12">
        <v>0.66515000000000002</v>
      </c>
      <c r="H118" s="12">
        <v>-418.09415999999999</v>
      </c>
      <c r="I118" s="12">
        <v>33.483379999999997</v>
      </c>
      <c r="J118" s="12">
        <v>-384.61077999999998</v>
      </c>
      <c r="K118" s="12">
        <v>220.73251999999999</v>
      </c>
      <c r="L118" s="12">
        <v>146.66225</v>
      </c>
      <c r="M118" s="12">
        <v>-74.070269999999994</v>
      </c>
      <c r="N118" s="12">
        <v>-330.50968</v>
      </c>
      <c r="O118" s="12">
        <v>-256.43941000000001</v>
      </c>
    </row>
    <row r="119" spans="2:15" x14ac:dyDescent="0.2">
      <c r="B119" s="16">
        <v>4175</v>
      </c>
      <c r="C119" s="16" t="s">
        <v>208</v>
      </c>
      <c r="D119" s="12">
        <v>4772.5201800000004</v>
      </c>
      <c r="E119" s="12">
        <v>4643.2803899999999</v>
      </c>
      <c r="F119" s="12">
        <v>-129.23979</v>
      </c>
      <c r="G119" s="12">
        <v>8.5928500000000092</v>
      </c>
      <c r="H119" s="12">
        <v>-120.64694</v>
      </c>
      <c r="I119" s="12">
        <v>127.367</v>
      </c>
      <c r="J119" s="12">
        <v>6.7200599999999699</v>
      </c>
      <c r="K119" s="12">
        <v>275.10124000000002</v>
      </c>
      <c r="L119" s="12">
        <v>291.70609999999999</v>
      </c>
      <c r="M119" s="12">
        <v>16.604859999999999</v>
      </c>
      <c r="N119" s="12">
        <v>208.41217</v>
      </c>
      <c r="O119" s="12">
        <v>191.80731</v>
      </c>
    </row>
    <row r="120" spans="2:15" x14ac:dyDescent="0.2">
      <c r="B120" s="16">
        <v>4176</v>
      </c>
      <c r="C120" s="16" t="s">
        <v>209</v>
      </c>
      <c r="D120" s="12">
        <v>2894.5204899999999</v>
      </c>
      <c r="E120" s="12">
        <v>2936.1734799999999</v>
      </c>
      <c r="F120" s="12">
        <v>41.652989999999797</v>
      </c>
      <c r="G120" s="12">
        <v>4.66289</v>
      </c>
      <c r="H120" s="12">
        <v>46.315879999999801</v>
      </c>
      <c r="I120" s="12">
        <v>19.792000000000002</v>
      </c>
      <c r="J120" s="12">
        <v>66.107879999999795</v>
      </c>
      <c r="K120" s="12">
        <v>571.77788999999996</v>
      </c>
      <c r="L120" s="12">
        <v>16.605</v>
      </c>
      <c r="M120" s="12">
        <v>-555.17289000000005</v>
      </c>
      <c r="N120" s="12">
        <v>-319.53721000000002</v>
      </c>
      <c r="O120" s="12">
        <v>235.63568000000001</v>
      </c>
    </row>
    <row r="121" spans="2:15" x14ac:dyDescent="0.2">
      <c r="B121" s="16">
        <v>4177</v>
      </c>
      <c r="C121" s="16" t="s">
        <v>210</v>
      </c>
      <c r="D121" s="12">
        <v>11116.280769999999</v>
      </c>
      <c r="E121" s="12">
        <v>10934.451520000001</v>
      </c>
      <c r="F121" s="12">
        <v>-181.82925</v>
      </c>
      <c r="G121" s="12">
        <v>834.60895000000005</v>
      </c>
      <c r="H121" s="12">
        <v>652.77970000000005</v>
      </c>
      <c r="I121" s="12">
        <v>632</v>
      </c>
      <c r="J121" s="12">
        <v>1284.7797</v>
      </c>
      <c r="K121" s="12">
        <v>1099.57745</v>
      </c>
      <c r="L121" s="12">
        <v>735.279</v>
      </c>
      <c r="M121" s="12">
        <v>-364.29845</v>
      </c>
      <c r="N121" s="12">
        <v>1178.518</v>
      </c>
      <c r="O121" s="12">
        <v>1542.81645</v>
      </c>
    </row>
    <row r="122" spans="2:15" x14ac:dyDescent="0.2">
      <c r="B122" s="16">
        <v>4181</v>
      </c>
      <c r="C122" s="16" t="s">
        <v>211</v>
      </c>
      <c r="D122" s="12">
        <v>5383.0520999999999</v>
      </c>
      <c r="E122" s="12">
        <v>6348.5298199999997</v>
      </c>
      <c r="F122" s="12">
        <v>965.477720000001</v>
      </c>
      <c r="G122" s="12">
        <v>17.608809999999998</v>
      </c>
      <c r="H122" s="12">
        <v>983.08653000000095</v>
      </c>
      <c r="I122" s="12">
        <v>-987.96858999999995</v>
      </c>
      <c r="J122" s="12">
        <v>-4.8820599999992398</v>
      </c>
      <c r="K122" s="12">
        <v>560.72709999999995</v>
      </c>
      <c r="L122" s="12">
        <v>150.41258999999999</v>
      </c>
      <c r="M122" s="12">
        <v>-410.31450999999998</v>
      </c>
      <c r="N122" s="12">
        <v>864.62716999999998</v>
      </c>
      <c r="O122" s="12">
        <v>1274.9416799999999</v>
      </c>
    </row>
    <row r="123" spans="2:15" x14ac:dyDescent="0.2">
      <c r="B123" s="16">
        <v>4182</v>
      </c>
      <c r="C123" s="16" t="s">
        <v>212</v>
      </c>
      <c r="D123" s="12">
        <v>4869.8220899999997</v>
      </c>
      <c r="E123" s="12">
        <v>4796.9288800000004</v>
      </c>
      <c r="F123" s="12">
        <v>-72.893209999999996</v>
      </c>
      <c r="G123" s="12">
        <v>30.60324</v>
      </c>
      <c r="H123" s="12">
        <v>-42.289969999999997</v>
      </c>
      <c r="I123" s="12">
        <v>0</v>
      </c>
      <c r="J123" s="12">
        <v>-42.289969999999997</v>
      </c>
      <c r="K123" s="12">
        <v>426.35750000000002</v>
      </c>
      <c r="L123" s="12">
        <v>104.71749</v>
      </c>
      <c r="M123" s="12">
        <v>-321.64001000000002</v>
      </c>
      <c r="N123" s="12">
        <v>-79.694630000000004</v>
      </c>
      <c r="O123" s="12">
        <v>241.94538</v>
      </c>
    </row>
    <row r="124" spans="2:15" x14ac:dyDescent="0.2">
      <c r="B124" s="16">
        <v>4183</v>
      </c>
      <c r="C124" s="16" t="s">
        <v>213</v>
      </c>
      <c r="D124" s="12">
        <v>6644.4598299999998</v>
      </c>
      <c r="E124" s="12">
        <v>6705.9021199999997</v>
      </c>
      <c r="F124" s="12">
        <v>61.44229</v>
      </c>
      <c r="G124" s="12">
        <v>35.355530000000002</v>
      </c>
      <c r="H124" s="12">
        <v>96.797820000000002</v>
      </c>
      <c r="I124" s="12">
        <v>0</v>
      </c>
      <c r="J124" s="12">
        <v>96.797820000000002</v>
      </c>
      <c r="K124" s="12">
        <v>2346.3810199999998</v>
      </c>
      <c r="L124" s="12">
        <v>143.74902</v>
      </c>
      <c r="M124" s="12">
        <v>-2202.6320000000001</v>
      </c>
      <c r="N124" s="12">
        <v>-1694.4077299999999</v>
      </c>
      <c r="O124" s="12">
        <v>508.22426999999999</v>
      </c>
    </row>
    <row r="125" spans="2:15" x14ac:dyDescent="0.2">
      <c r="B125" s="21">
        <v>4219</v>
      </c>
      <c r="C125" s="21" t="s">
        <v>214</v>
      </c>
      <c r="D125" s="22">
        <v>335683.51267999999</v>
      </c>
      <c r="E125" s="22">
        <v>329584.28036999999</v>
      </c>
      <c r="F125" s="22">
        <v>-6099.2323100000003</v>
      </c>
      <c r="G125" s="22">
        <v>6270.6866799999998</v>
      </c>
      <c r="H125" s="22">
        <v>171.454369999997</v>
      </c>
      <c r="I125" s="22">
        <v>831.89259000000004</v>
      </c>
      <c r="J125" s="22">
        <v>1003.34696</v>
      </c>
      <c r="K125" s="22">
        <v>65521.366040000001</v>
      </c>
      <c r="L125" s="22">
        <v>11565.1211</v>
      </c>
      <c r="M125" s="22">
        <v>-53956.244939999997</v>
      </c>
      <c r="N125" s="22">
        <v>-27143.831730000002</v>
      </c>
      <c r="O125" s="22">
        <v>26812.413209999999</v>
      </c>
    </row>
    <row r="126" spans="2:15" x14ac:dyDescent="0.2">
      <c r="B126" s="16">
        <v>4191</v>
      </c>
      <c r="C126" s="16" t="s">
        <v>215</v>
      </c>
      <c r="D126" s="12">
        <v>2992.6932999999999</v>
      </c>
      <c r="E126" s="12">
        <v>2606.6354200000001</v>
      </c>
      <c r="F126" s="12">
        <v>-386.05788000000001</v>
      </c>
      <c r="G126" s="12">
        <v>73.923100000000005</v>
      </c>
      <c r="H126" s="12">
        <v>-312.13477999999998</v>
      </c>
      <c r="I126" s="12">
        <v>54.25</v>
      </c>
      <c r="J126" s="12">
        <v>-257.88477999999998</v>
      </c>
      <c r="K126" s="12">
        <v>78.508200000000002</v>
      </c>
      <c r="L126" s="12">
        <v>183.77832000000001</v>
      </c>
      <c r="M126" s="12">
        <v>105.27012000000001</v>
      </c>
      <c r="N126" s="12">
        <v>89.830209999999994</v>
      </c>
      <c r="O126" s="12">
        <v>-15.439909999999999</v>
      </c>
    </row>
    <row r="127" spans="2:15" x14ac:dyDescent="0.2">
      <c r="B127" s="16">
        <v>4192</v>
      </c>
      <c r="C127" s="16" t="s">
        <v>216</v>
      </c>
      <c r="D127" s="12">
        <v>6379.1347800000003</v>
      </c>
      <c r="E127" s="12">
        <v>6617.4619499999999</v>
      </c>
      <c r="F127" s="12">
        <v>238.32717</v>
      </c>
      <c r="G127" s="12">
        <v>-22.475100000000001</v>
      </c>
      <c r="H127" s="12">
        <v>215.85207</v>
      </c>
      <c r="I127" s="12">
        <v>0</v>
      </c>
      <c r="J127" s="12">
        <v>215.85207</v>
      </c>
      <c r="K127" s="12">
        <v>1526.33042</v>
      </c>
      <c r="L127" s="12">
        <v>57.769300000000001</v>
      </c>
      <c r="M127" s="12">
        <v>-1468.5611200000001</v>
      </c>
      <c r="N127" s="12">
        <v>-879.66330000000005</v>
      </c>
      <c r="O127" s="12">
        <v>588.89782000000002</v>
      </c>
    </row>
    <row r="128" spans="2:15" x14ac:dyDescent="0.2">
      <c r="B128" s="16">
        <v>4193</v>
      </c>
      <c r="C128" s="16" t="s">
        <v>217</v>
      </c>
      <c r="D128" s="12">
        <v>3804.5762599999998</v>
      </c>
      <c r="E128" s="12">
        <v>3979.1941999999999</v>
      </c>
      <c r="F128" s="12">
        <v>174.61794</v>
      </c>
      <c r="G128" s="12">
        <v>115.7428</v>
      </c>
      <c r="H128" s="12">
        <v>290.36074000000002</v>
      </c>
      <c r="I128" s="12">
        <v>0</v>
      </c>
      <c r="J128" s="12">
        <v>290.36074000000002</v>
      </c>
      <c r="K128" s="12">
        <v>160.00201999999999</v>
      </c>
      <c r="L128" s="12">
        <v>20.975349999999999</v>
      </c>
      <c r="M128" s="12">
        <v>-139.02667</v>
      </c>
      <c r="N128" s="12">
        <v>360.53996999999998</v>
      </c>
      <c r="O128" s="12">
        <v>499.56664000000001</v>
      </c>
    </row>
    <row r="129" spans="2:15" x14ac:dyDescent="0.2">
      <c r="B129" s="16">
        <v>4194</v>
      </c>
      <c r="C129" s="16" t="s">
        <v>218</v>
      </c>
      <c r="D129" s="12">
        <v>10605.14998</v>
      </c>
      <c r="E129" s="12">
        <v>10666.38517</v>
      </c>
      <c r="F129" s="12">
        <v>61.235189999999498</v>
      </c>
      <c r="G129" s="12">
        <v>217.77090000000001</v>
      </c>
      <c r="H129" s="12">
        <v>279.00608999999997</v>
      </c>
      <c r="I129" s="12">
        <v>141.86330000000001</v>
      </c>
      <c r="J129" s="12">
        <v>420.86938999999899</v>
      </c>
      <c r="K129" s="12">
        <v>5301.2700199999999</v>
      </c>
      <c r="L129" s="12">
        <v>236.39189999999999</v>
      </c>
      <c r="M129" s="12">
        <v>-5064.8781200000003</v>
      </c>
      <c r="N129" s="12">
        <v>-4089.53998</v>
      </c>
      <c r="O129" s="12">
        <v>975.33813999999995</v>
      </c>
    </row>
    <row r="130" spans="2:15" x14ac:dyDescent="0.2">
      <c r="B130" s="16">
        <v>4195</v>
      </c>
      <c r="C130" s="16" t="s">
        <v>219</v>
      </c>
      <c r="D130" s="12">
        <v>5864.9557199999999</v>
      </c>
      <c r="E130" s="12">
        <v>5479.96792</v>
      </c>
      <c r="F130" s="12">
        <v>-384.98779999999999</v>
      </c>
      <c r="G130" s="12">
        <v>-4.3375000000000004</v>
      </c>
      <c r="H130" s="12">
        <v>-389.32530000000003</v>
      </c>
      <c r="I130" s="12">
        <v>27.5</v>
      </c>
      <c r="J130" s="12">
        <v>-361.82530000000003</v>
      </c>
      <c r="K130" s="12">
        <v>802.19084999999995</v>
      </c>
      <c r="L130" s="12">
        <v>227.01249000000001</v>
      </c>
      <c r="M130" s="12">
        <v>-575.17836</v>
      </c>
      <c r="N130" s="12">
        <v>-627.83150999999998</v>
      </c>
      <c r="O130" s="12">
        <v>-52.653149999999997</v>
      </c>
    </row>
    <row r="131" spans="2:15" x14ac:dyDescent="0.2">
      <c r="B131" s="16">
        <v>4196</v>
      </c>
      <c r="C131" s="16" t="s">
        <v>220</v>
      </c>
      <c r="D131" s="12">
        <v>11145.49835</v>
      </c>
      <c r="E131" s="12">
        <v>10828.93172</v>
      </c>
      <c r="F131" s="12">
        <v>-316.56662999999901</v>
      </c>
      <c r="G131" s="12">
        <v>-178.18805</v>
      </c>
      <c r="H131" s="12">
        <v>-494.75467999999898</v>
      </c>
      <c r="I131" s="12">
        <v>281.08199999999999</v>
      </c>
      <c r="J131" s="12">
        <v>-213.67267999999899</v>
      </c>
      <c r="K131" s="12">
        <v>8818.9716000000008</v>
      </c>
      <c r="L131" s="12">
        <v>1028.5545999999999</v>
      </c>
      <c r="M131" s="12">
        <v>-7790.4170000000004</v>
      </c>
      <c r="N131" s="12">
        <v>-7760.7447700000002</v>
      </c>
      <c r="O131" s="12">
        <v>29.672229999999999</v>
      </c>
    </row>
    <row r="132" spans="2:15" x14ac:dyDescent="0.2">
      <c r="B132" s="16">
        <v>4197</v>
      </c>
      <c r="C132" s="16" t="s">
        <v>221</v>
      </c>
      <c r="D132" s="12">
        <v>4516.8492299999998</v>
      </c>
      <c r="E132" s="12">
        <v>5510.4540699999998</v>
      </c>
      <c r="F132" s="12">
        <v>993.60483999999997</v>
      </c>
      <c r="G132" s="12">
        <v>-879.06696999999997</v>
      </c>
      <c r="H132" s="12">
        <v>114.53787</v>
      </c>
      <c r="I132" s="12">
        <v>73.501999999999995</v>
      </c>
      <c r="J132" s="12">
        <v>188.03987000000001</v>
      </c>
      <c r="K132" s="12">
        <v>991.48518000000001</v>
      </c>
      <c r="L132" s="12">
        <v>1699.67335</v>
      </c>
      <c r="M132" s="12">
        <v>708.18817000000001</v>
      </c>
      <c r="N132" s="12">
        <v>1190.8009400000001</v>
      </c>
      <c r="O132" s="12">
        <v>482.61277000000001</v>
      </c>
    </row>
    <row r="133" spans="2:15" x14ac:dyDescent="0.2">
      <c r="B133" s="16">
        <v>4198</v>
      </c>
      <c r="C133" s="16" t="s">
        <v>222</v>
      </c>
      <c r="D133" s="12">
        <v>5237.6417899999997</v>
      </c>
      <c r="E133" s="12">
        <v>5212.30512</v>
      </c>
      <c r="F133" s="12">
        <v>-25.336669999999899</v>
      </c>
      <c r="G133" s="12">
        <v>38.034779999999998</v>
      </c>
      <c r="H133" s="12">
        <v>12.698110000000099</v>
      </c>
      <c r="I133" s="12">
        <v>0</v>
      </c>
      <c r="J133" s="12">
        <v>12.698110000000099</v>
      </c>
      <c r="K133" s="12">
        <v>409.08884</v>
      </c>
      <c r="L133" s="12">
        <v>1.1491</v>
      </c>
      <c r="M133" s="12">
        <v>-407.93973999999997</v>
      </c>
      <c r="N133" s="12">
        <v>-10.260479999999999</v>
      </c>
      <c r="O133" s="12">
        <v>397.67926</v>
      </c>
    </row>
    <row r="134" spans="2:15" x14ac:dyDescent="0.2">
      <c r="B134" s="16">
        <v>4199</v>
      </c>
      <c r="C134" s="16" t="s">
        <v>223</v>
      </c>
      <c r="D134" s="12">
        <v>5507.7518300000002</v>
      </c>
      <c r="E134" s="12">
        <v>7254.1613100000004</v>
      </c>
      <c r="F134" s="12">
        <v>1746.40948</v>
      </c>
      <c r="G134" s="12">
        <v>100.18455</v>
      </c>
      <c r="H134" s="12">
        <v>1846.59403</v>
      </c>
      <c r="I134" s="12">
        <v>0</v>
      </c>
      <c r="J134" s="12">
        <v>1846.59403</v>
      </c>
      <c r="K134" s="12">
        <v>237.48589999999999</v>
      </c>
      <c r="L134" s="12">
        <v>194.77555000000001</v>
      </c>
      <c r="M134" s="12">
        <v>-42.710349999999998</v>
      </c>
      <c r="N134" s="12">
        <v>2496.6276800000001</v>
      </c>
      <c r="O134" s="12">
        <v>2539.3380299999999</v>
      </c>
    </row>
    <row r="135" spans="2:15" x14ac:dyDescent="0.2">
      <c r="B135" s="16">
        <v>4200</v>
      </c>
      <c r="C135" s="16" t="s">
        <v>224</v>
      </c>
      <c r="D135" s="12">
        <v>17074.626349999999</v>
      </c>
      <c r="E135" s="12">
        <v>16717.83685</v>
      </c>
      <c r="F135" s="12">
        <v>-356.78950000000202</v>
      </c>
      <c r="G135" s="12">
        <v>97.040760000000006</v>
      </c>
      <c r="H135" s="12">
        <v>-259.74874000000199</v>
      </c>
      <c r="I135" s="12">
        <v>0</v>
      </c>
      <c r="J135" s="12">
        <v>-259.74874000000199</v>
      </c>
      <c r="K135" s="12">
        <v>1442.58908</v>
      </c>
      <c r="L135" s="12">
        <v>146.72575000000001</v>
      </c>
      <c r="M135" s="12">
        <v>-1295.8633299999999</v>
      </c>
      <c r="N135" s="12">
        <v>145.309</v>
      </c>
      <c r="O135" s="12">
        <v>1441.1723300000001</v>
      </c>
    </row>
    <row r="136" spans="2:15" x14ac:dyDescent="0.2">
      <c r="B136" s="16">
        <v>4201</v>
      </c>
      <c r="C136" s="16" t="s">
        <v>225</v>
      </c>
      <c r="D136" s="12">
        <v>72963.544569999998</v>
      </c>
      <c r="E136" s="12">
        <v>70131.318769999998</v>
      </c>
      <c r="F136" s="12">
        <v>-2832.2258000000002</v>
      </c>
      <c r="G136" s="12">
        <v>3942.0867600000001</v>
      </c>
      <c r="H136" s="12">
        <v>1109.86096</v>
      </c>
      <c r="I136" s="12">
        <v>0</v>
      </c>
      <c r="J136" s="12">
        <v>1109.86096</v>
      </c>
      <c r="K136" s="12">
        <v>9575.9727399999992</v>
      </c>
      <c r="L136" s="12">
        <v>115.66800000000001</v>
      </c>
      <c r="M136" s="12">
        <v>-9460.3047399999996</v>
      </c>
      <c r="N136" s="12">
        <v>-2933.6485200000002</v>
      </c>
      <c r="O136" s="12">
        <v>6526.6562199999998</v>
      </c>
    </row>
    <row r="137" spans="2:15" x14ac:dyDescent="0.2">
      <c r="B137" s="16">
        <v>4202</v>
      </c>
      <c r="C137" s="16" t="s">
        <v>226</v>
      </c>
      <c r="D137" s="12">
        <v>17670.911550000001</v>
      </c>
      <c r="E137" s="12">
        <v>14835.44047</v>
      </c>
      <c r="F137" s="12">
        <v>-2835.4710799999998</v>
      </c>
      <c r="G137" s="12">
        <v>139.80562</v>
      </c>
      <c r="H137" s="12">
        <v>-2695.6654600000002</v>
      </c>
      <c r="I137" s="12">
        <v>218.94085000000001</v>
      </c>
      <c r="J137" s="12">
        <v>-2476.7246100000002</v>
      </c>
      <c r="K137" s="12">
        <v>3682.6853900000001</v>
      </c>
      <c r="L137" s="12">
        <v>240.77250000000001</v>
      </c>
      <c r="M137" s="12">
        <v>-3441.9128900000001</v>
      </c>
      <c r="N137" s="12">
        <v>-5106.6613900000002</v>
      </c>
      <c r="O137" s="12">
        <v>-1664.7484999999999</v>
      </c>
    </row>
    <row r="138" spans="2:15" x14ac:dyDescent="0.2">
      <c r="B138" s="16">
        <v>4203</v>
      </c>
      <c r="C138" s="16" t="s">
        <v>227</v>
      </c>
      <c r="D138" s="12">
        <v>23135.625779999998</v>
      </c>
      <c r="E138" s="12">
        <v>23128.342639999999</v>
      </c>
      <c r="F138" s="12">
        <v>-7.2831400000005999</v>
      </c>
      <c r="G138" s="12">
        <v>301.83965000000001</v>
      </c>
      <c r="H138" s="12">
        <v>294.55650999999898</v>
      </c>
      <c r="I138" s="12">
        <v>-290.72041000000002</v>
      </c>
      <c r="J138" s="12">
        <v>3.8360999999994498</v>
      </c>
      <c r="K138" s="12">
        <v>10624.72791</v>
      </c>
      <c r="L138" s="12">
        <v>2429.7712999999999</v>
      </c>
      <c r="M138" s="12">
        <v>-8194.9566099999993</v>
      </c>
      <c r="N138" s="12">
        <v>-5621.6538499999997</v>
      </c>
      <c r="O138" s="12">
        <v>2573.30276</v>
      </c>
    </row>
    <row r="139" spans="2:15" x14ac:dyDescent="0.2">
      <c r="B139" s="16">
        <v>4204</v>
      </c>
      <c r="C139" s="16" t="s">
        <v>228</v>
      </c>
      <c r="D139" s="12">
        <v>17739.83481</v>
      </c>
      <c r="E139" s="12">
        <v>18185.617429999998</v>
      </c>
      <c r="F139" s="12">
        <v>445.78262000000097</v>
      </c>
      <c r="G139" s="12">
        <v>146.48519999999999</v>
      </c>
      <c r="H139" s="12">
        <v>592.26782000000105</v>
      </c>
      <c r="I139" s="12">
        <v>95.992999999999995</v>
      </c>
      <c r="J139" s="12">
        <v>688.26082000000099</v>
      </c>
      <c r="K139" s="12">
        <v>1171.34735</v>
      </c>
      <c r="L139" s="12">
        <v>99.951049999999995</v>
      </c>
      <c r="M139" s="12">
        <v>-1071.3963000000001</v>
      </c>
      <c r="N139" s="12">
        <v>535.82822999999996</v>
      </c>
      <c r="O139" s="12">
        <v>1607.22453</v>
      </c>
    </row>
    <row r="140" spans="2:15" x14ac:dyDescent="0.2">
      <c r="B140" s="16">
        <v>4205</v>
      </c>
      <c r="C140" s="16" t="s">
        <v>229</v>
      </c>
      <c r="D140" s="12">
        <v>12767.20875</v>
      </c>
      <c r="E140" s="12">
        <v>10870.59815</v>
      </c>
      <c r="F140" s="12">
        <v>-1896.6106</v>
      </c>
      <c r="G140" s="12">
        <v>1119.9516000000001</v>
      </c>
      <c r="H140" s="12">
        <v>-776.65899999999999</v>
      </c>
      <c r="I140" s="12">
        <v>1324.14669</v>
      </c>
      <c r="J140" s="12">
        <v>547.48769000000004</v>
      </c>
      <c r="K140" s="12">
        <v>1790.74379</v>
      </c>
      <c r="L140" s="12">
        <v>1217.1143500000001</v>
      </c>
      <c r="M140" s="12">
        <v>-573.62944000000005</v>
      </c>
      <c r="N140" s="12">
        <v>734.27134999999998</v>
      </c>
      <c r="O140" s="12">
        <v>1307.9007899999999</v>
      </c>
    </row>
    <row r="141" spans="2:15" x14ac:dyDescent="0.2">
      <c r="B141" s="16">
        <v>4206</v>
      </c>
      <c r="C141" s="16" t="s">
        <v>230</v>
      </c>
      <c r="D141" s="12">
        <v>31309.636399999999</v>
      </c>
      <c r="E141" s="12">
        <v>31237.797480000001</v>
      </c>
      <c r="F141" s="12">
        <v>-71.838919999998097</v>
      </c>
      <c r="G141" s="12">
        <v>172.90246999999999</v>
      </c>
      <c r="H141" s="12">
        <v>101.063550000002</v>
      </c>
      <c r="I141" s="12">
        <v>0</v>
      </c>
      <c r="J141" s="12">
        <v>101.063550000002</v>
      </c>
      <c r="K141" s="12">
        <v>2203.20721</v>
      </c>
      <c r="L141" s="12">
        <v>628.41444999999999</v>
      </c>
      <c r="M141" s="12">
        <v>-1574.79276</v>
      </c>
      <c r="N141" s="12">
        <v>909.90652</v>
      </c>
      <c r="O141" s="12">
        <v>2484.6992799999998</v>
      </c>
    </row>
    <row r="142" spans="2:15" x14ac:dyDescent="0.2">
      <c r="B142" s="16">
        <v>4207</v>
      </c>
      <c r="C142" s="16" t="s">
        <v>231</v>
      </c>
      <c r="D142" s="12">
        <v>22225.037759999999</v>
      </c>
      <c r="E142" s="12">
        <v>21903.488939999999</v>
      </c>
      <c r="F142" s="12">
        <v>-321.54881999999998</v>
      </c>
      <c r="G142" s="12">
        <v>126.08683000000001</v>
      </c>
      <c r="H142" s="12">
        <v>-195.46198999999999</v>
      </c>
      <c r="I142" s="12">
        <v>92.642759999999996</v>
      </c>
      <c r="J142" s="12">
        <v>-102.81923</v>
      </c>
      <c r="K142" s="12">
        <v>3331.2679499999999</v>
      </c>
      <c r="L142" s="12">
        <v>855.25509999999997</v>
      </c>
      <c r="M142" s="12">
        <v>-2476.0128500000001</v>
      </c>
      <c r="N142" s="12">
        <v>-826.12474999999995</v>
      </c>
      <c r="O142" s="12">
        <v>1649.8880999999999</v>
      </c>
    </row>
    <row r="143" spans="2:15" x14ac:dyDescent="0.2">
      <c r="B143" s="16">
        <v>4208</v>
      </c>
      <c r="C143" s="16" t="s">
        <v>232</v>
      </c>
      <c r="D143" s="12">
        <v>19827.983830000001</v>
      </c>
      <c r="E143" s="12">
        <v>18915.866480000001</v>
      </c>
      <c r="F143" s="12">
        <v>-912.11735000000101</v>
      </c>
      <c r="G143" s="12">
        <v>266.65093000000002</v>
      </c>
      <c r="H143" s="12">
        <v>-645.46642000000099</v>
      </c>
      <c r="I143" s="12">
        <v>0</v>
      </c>
      <c r="J143" s="12">
        <v>-645.46642000000099</v>
      </c>
      <c r="K143" s="12">
        <v>3771.3452900000002</v>
      </c>
      <c r="L143" s="12">
        <v>1219.5233499999999</v>
      </c>
      <c r="M143" s="12">
        <v>-2551.8219399999998</v>
      </c>
      <c r="N143" s="12">
        <v>-1490.1117099999999</v>
      </c>
      <c r="O143" s="12">
        <v>1061.7102299999999</v>
      </c>
    </row>
    <row r="144" spans="2:15" x14ac:dyDescent="0.2">
      <c r="B144" s="16">
        <v>4209</v>
      </c>
      <c r="C144" s="16" t="s">
        <v>233</v>
      </c>
      <c r="D144" s="12">
        <v>25840.907019999999</v>
      </c>
      <c r="E144" s="12">
        <v>25725.934550000002</v>
      </c>
      <c r="F144" s="12">
        <v>-114.97246999999901</v>
      </c>
      <c r="G144" s="12">
        <v>231.91849999999999</v>
      </c>
      <c r="H144" s="12">
        <v>116.946030000001</v>
      </c>
      <c r="I144" s="12">
        <v>-567.5326</v>
      </c>
      <c r="J144" s="12">
        <v>-450.58656999999903</v>
      </c>
      <c r="K144" s="12">
        <v>7454.3389500000003</v>
      </c>
      <c r="L144" s="12">
        <v>827.32019000000003</v>
      </c>
      <c r="M144" s="12">
        <v>-6627.0187599999999</v>
      </c>
      <c r="N144" s="12">
        <v>-4191.3011299999998</v>
      </c>
      <c r="O144" s="12">
        <v>2435.7176300000001</v>
      </c>
    </row>
    <row r="145" spans="2:15" x14ac:dyDescent="0.2">
      <c r="B145" s="16">
        <v>4210</v>
      </c>
      <c r="C145" s="16" t="s">
        <v>234</v>
      </c>
      <c r="D145" s="12">
        <v>19073.944619999998</v>
      </c>
      <c r="E145" s="12">
        <v>19776.541730000001</v>
      </c>
      <c r="F145" s="12">
        <v>702.59710999999902</v>
      </c>
      <c r="G145" s="12">
        <v>264.32985000000002</v>
      </c>
      <c r="H145" s="12">
        <v>966.92695999999899</v>
      </c>
      <c r="I145" s="12">
        <v>-619.77499999999998</v>
      </c>
      <c r="J145" s="12">
        <v>347.15195999999901</v>
      </c>
      <c r="K145" s="12">
        <v>2147.80735</v>
      </c>
      <c r="L145" s="12">
        <v>134.52510000000001</v>
      </c>
      <c r="M145" s="12">
        <v>-2013.28225</v>
      </c>
      <c r="N145" s="12">
        <v>-69.4042400000002</v>
      </c>
      <c r="O145" s="12">
        <v>1943.8780099999999</v>
      </c>
    </row>
    <row r="146" spans="2:15" x14ac:dyDescent="0.2">
      <c r="B146" s="21">
        <v>4249</v>
      </c>
      <c r="C146" s="21" t="s">
        <v>235</v>
      </c>
      <c r="D146" s="22">
        <v>164615.06367</v>
      </c>
      <c r="E146" s="22">
        <v>167763.31658000001</v>
      </c>
      <c r="F146" s="22">
        <v>3148.2529100000002</v>
      </c>
      <c r="G146" s="22">
        <v>8344.5756500000007</v>
      </c>
      <c r="H146" s="22">
        <v>11492.82856</v>
      </c>
      <c r="I146" s="22">
        <v>-4039.2583800000002</v>
      </c>
      <c r="J146" s="22">
        <v>7453.5701799999997</v>
      </c>
      <c r="K146" s="22">
        <v>43973.538719999997</v>
      </c>
      <c r="L146" s="22">
        <v>9554.0483299999996</v>
      </c>
      <c r="M146" s="22">
        <v>-34419.490389999999</v>
      </c>
      <c r="N146" s="22">
        <v>-7763.7504400000098</v>
      </c>
      <c r="O146" s="22">
        <v>26655.739949999999</v>
      </c>
    </row>
    <row r="147" spans="2:15" x14ac:dyDescent="0.2">
      <c r="B147" s="16">
        <v>4221</v>
      </c>
      <c r="C147" s="16" t="s">
        <v>236</v>
      </c>
      <c r="D147" s="12">
        <v>3988.9671499999999</v>
      </c>
      <c r="E147" s="12">
        <v>4045.2790399999999</v>
      </c>
      <c r="F147" s="12">
        <v>56.311890000000098</v>
      </c>
      <c r="G147" s="12">
        <v>24.233250000000002</v>
      </c>
      <c r="H147" s="12">
        <v>80.545140000000103</v>
      </c>
      <c r="I147" s="12">
        <v>0</v>
      </c>
      <c r="J147" s="12">
        <v>80.545140000000103</v>
      </c>
      <c r="K147" s="12">
        <v>131.15819999999999</v>
      </c>
      <c r="L147" s="12">
        <v>227.01724999999999</v>
      </c>
      <c r="M147" s="12">
        <v>95.859049999999996</v>
      </c>
      <c r="N147" s="12">
        <v>487.01263999999998</v>
      </c>
      <c r="O147" s="12">
        <v>391.15359000000001</v>
      </c>
    </row>
    <row r="148" spans="2:15" x14ac:dyDescent="0.2">
      <c r="B148" s="16">
        <v>4222</v>
      </c>
      <c r="C148" s="16" t="s">
        <v>237</v>
      </c>
      <c r="D148" s="12">
        <v>5942.0948600000002</v>
      </c>
      <c r="E148" s="12">
        <v>6924.9404000000004</v>
      </c>
      <c r="F148" s="12">
        <v>982.845539999999</v>
      </c>
      <c r="G148" s="12">
        <v>-20.41713</v>
      </c>
      <c r="H148" s="12">
        <v>962.42840999999896</v>
      </c>
      <c r="I148" s="12">
        <v>0</v>
      </c>
      <c r="J148" s="12">
        <v>962.42840999999896</v>
      </c>
      <c r="K148" s="12">
        <v>622.00039000000004</v>
      </c>
      <c r="L148" s="12">
        <v>659.42229999999995</v>
      </c>
      <c r="M148" s="12">
        <v>37.421909999999997</v>
      </c>
      <c r="N148" s="12">
        <v>1759.16714</v>
      </c>
      <c r="O148" s="12">
        <v>1721.74523</v>
      </c>
    </row>
    <row r="149" spans="2:15" x14ac:dyDescent="0.2">
      <c r="B149" s="16">
        <v>4223</v>
      </c>
      <c r="C149" s="16" t="s">
        <v>238</v>
      </c>
      <c r="D149" s="12">
        <v>8040.9877900000001</v>
      </c>
      <c r="E149" s="12">
        <v>7895.2387900000003</v>
      </c>
      <c r="F149" s="12">
        <v>-145.749</v>
      </c>
      <c r="G149" s="12">
        <v>35.73218</v>
      </c>
      <c r="H149" s="12">
        <v>-110.01682</v>
      </c>
      <c r="I149" s="12">
        <v>195.69585000000001</v>
      </c>
      <c r="J149" s="12">
        <v>85.679029999999997</v>
      </c>
      <c r="K149" s="12">
        <v>864.50030000000004</v>
      </c>
      <c r="L149" s="12">
        <v>562.05129999999997</v>
      </c>
      <c r="M149" s="12">
        <v>-302.44900000000001</v>
      </c>
      <c r="N149" s="12">
        <v>189.05498</v>
      </c>
      <c r="O149" s="12">
        <v>491.50398000000001</v>
      </c>
    </row>
    <row r="150" spans="2:15" x14ac:dyDescent="0.2">
      <c r="B150" s="16">
        <v>4224</v>
      </c>
      <c r="C150" s="16" t="s">
        <v>239</v>
      </c>
      <c r="D150" s="12">
        <v>5023.1079399999999</v>
      </c>
      <c r="E150" s="12">
        <v>5054.6344900000004</v>
      </c>
      <c r="F150" s="12">
        <v>31.526549999999801</v>
      </c>
      <c r="G150" s="12">
        <v>502.46771999999999</v>
      </c>
      <c r="H150" s="12">
        <v>533.99427000000003</v>
      </c>
      <c r="I150" s="12">
        <v>-502.85809</v>
      </c>
      <c r="J150" s="12">
        <v>31.136179999999801</v>
      </c>
      <c r="K150" s="12">
        <v>678.65940000000001</v>
      </c>
      <c r="L150" s="12">
        <v>175.5214</v>
      </c>
      <c r="M150" s="12">
        <v>-503.13799999999998</v>
      </c>
      <c r="N150" s="12">
        <v>491.13562000000002</v>
      </c>
      <c r="O150" s="12">
        <v>994.27362000000005</v>
      </c>
    </row>
    <row r="151" spans="2:15" x14ac:dyDescent="0.2">
      <c r="B151" s="16">
        <v>4226</v>
      </c>
      <c r="C151" s="16" t="s">
        <v>240</v>
      </c>
      <c r="D151" s="12">
        <v>3902.74305</v>
      </c>
      <c r="E151" s="12">
        <v>3788.2782000000002</v>
      </c>
      <c r="F151" s="12">
        <v>-114.46485</v>
      </c>
      <c r="G151" s="12">
        <v>183.81843000000001</v>
      </c>
      <c r="H151" s="12">
        <v>69.353580000000406</v>
      </c>
      <c r="I151" s="12">
        <v>0</v>
      </c>
      <c r="J151" s="12">
        <v>69.353580000000406</v>
      </c>
      <c r="K151" s="12">
        <v>713.04240000000004</v>
      </c>
      <c r="L151" s="12">
        <v>-0.48320000000000002</v>
      </c>
      <c r="M151" s="12">
        <v>-713.52560000000005</v>
      </c>
      <c r="N151" s="12">
        <v>-375.08517000000001</v>
      </c>
      <c r="O151" s="12">
        <v>338.44042999999999</v>
      </c>
    </row>
    <row r="152" spans="2:15" x14ac:dyDescent="0.2">
      <c r="B152" s="16">
        <v>4227</v>
      </c>
      <c r="C152" s="16" t="s">
        <v>241</v>
      </c>
      <c r="D152" s="12">
        <v>4073.34582</v>
      </c>
      <c r="E152" s="12">
        <v>4648.0694299999996</v>
      </c>
      <c r="F152" s="12">
        <v>574.72361000000001</v>
      </c>
      <c r="G152" s="12">
        <v>144.58493999999999</v>
      </c>
      <c r="H152" s="12">
        <v>719.30854999999997</v>
      </c>
      <c r="I152" s="12">
        <v>0</v>
      </c>
      <c r="J152" s="12">
        <v>719.30854999999997</v>
      </c>
      <c r="K152" s="12">
        <v>1200.20946</v>
      </c>
      <c r="L152" s="12">
        <v>139.68854999999999</v>
      </c>
      <c r="M152" s="12">
        <v>-1060.52091</v>
      </c>
      <c r="N152" s="12">
        <v>-40.23836</v>
      </c>
      <c r="O152" s="12">
        <v>1020.28255</v>
      </c>
    </row>
    <row r="153" spans="2:15" x14ac:dyDescent="0.2">
      <c r="B153" s="16">
        <v>4228</v>
      </c>
      <c r="C153" s="16" t="s">
        <v>242</v>
      </c>
      <c r="D153" s="12">
        <v>12368.188239999999</v>
      </c>
      <c r="E153" s="12">
        <v>12249.248100000001</v>
      </c>
      <c r="F153" s="12">
        <v>-118.94014000000099</v>
      </c>
      <c r="G153" s="12">
        <v>136.05358000000001</v>
      </c>
      <c r="H153" s="12">
        <v>17.1134399999994</v>
      </c>
      <c r="I153" s="12">
        <v>73.674289999999999</v>
      </c>
      <c r="J153" s="12">
        <v>90.787729999999399</v>
      </c>
      <c r="K153" s="12">
        <v>1323.8086000000001</v>
      </c>
      <c r="L153" s="12">
        <v>293.70940000000002</v>
      </c>
      <c r="M153" s="12">
        <v>-1030.0992000000001</v>
      </c>
      <c r="N153" s="12">
        <v>-346.07776000000001</v>
      </c>
      <c r="O153" s="12">
        <v>684.02143999999998</v>
      </c>
    </row>
    <row r="154" spans="2:15" x14ac:dyDescent="0.2">
      <c r="B154" s="16">
        <v>4229</v>
      </c>
      <c r="C154" s="16" t="s">
        <v>243</v>
      </c>
      <c r="D154" s="12">
        <v>4816.6004899999998</v>
      </c>
      <c r="E154" s="12">
        <v>4415.9090999999999</v>
      </c>
      <c r="F154" s="12">
        <v>-400.69139000000098</v>
      </c>
      <c r="G154" s="12">
        <v>496.41421000000003</v>
      </c>
      <c r="H154" s="12">
        <v>95.722819999999402</v>
      </c>
      <c r="I154" s="12">
        <v>170.08600000000001</v>
      </c>
      <c r="J154" s="12">
        <v>265.808819999999</v>
      </c>
      <c r="K154" s="12">
        <v>760.04150000000004</v>
      </c>
      <c r="L154" s="12">
        <v>51.05545</v>
      </c>
      <c r="M154" s="12">
        <v>-708.98604999999998</v>
      </c>
      <c r="N154" s="12">
        <v>-247.14913000000001</v>
      </c>
      <c r="O154" s="12">
        <v>461.83692000000002</v>
      </c>
    </row>
    <row r="155" spans="2:15" x14ac:dyDescent="0.2">
      <c r="B155" s="16">
        <v>4230</v>
      </c>
      <c r="C155" s="16" t="s">
        <v>244</v>
      </c>
      <c r="D155" s="12">
        <v>4385.2474899999997</v>
      </c>
      <c r="E155" s="12">
        <v>4420.2669299999998</v>
      </c>
      <c r="F155" s="12">
        <v>35.019439999999499</v>
      </c>
      <c r="G155" s="12">
        <v>75.511510000000001</v>
      </c>
      <c r="H155" s="12">
        <v>110.530949999999</v>
      </c>
      <c r="I155" s="12">
        <v>101.64</v>
      </c>
      <c r="J155" s="12">
        <v>212.17094999999901</v>
      </c>
      <c r="K155" s="12">
        <v>881.21285</v>
      </c>
      <c r="L155" s="12">
        <v>202.30367000000001</v>
      </c>
      <c r="M155" s="12">
        <v>-678.90917999999999</v>
      </c>
      <c r="N155" s="12">
        <v>-288.34417000000002</v>
      </c>
      <c r="O155" s="12">
        <v>390.56500999999997</v>
      </c>
    </row>
    <row r="156" spans="2:15" x14ac:dyDescent="0.2">
      <c r="B156" s="16">
        <v>4231</v>
      </c>
      <c r="C156" s="16" t="s">
        <v>245</v>
      </c>
      <c r="D156" s="12">
        <v>6164.6417499999998</v>
      </c>
      <c r="E156" s="12">
        <v>6466.15751</v>
      </c>
      <c r="F156" s="12">
        <v>301.51576</v>
      </c>
      <c r="G156" s="12">
        <v>-35.590420000000002</v>
      </c>
      <c r="H156" s="12">
        <v>265.92534000000001</v>
      </c>
      <c r="I156" s="12">
        <v>-165.73092</v>
      </c>
      <c r="J156" s="12">
        <v>100.19441999999999</v>
      </c>
      <c r="K156" s="12">
        <v>683.26364000000001</v>
      </c>
      <c r="L156" s="12">
        <v>457.13853</v>
      </c>
      <c r="M156" s="12">
        <v>-226.12511000000001</v>
      </c>
      <c r="N156" s="12">
        <v>723.51273000000003</v>
      </c>
      <c r="O156" s="12">
        <v>949.63783999999998</v>
      </c>
    </row>
    <row r="157" spans="2:15" x14ac:dyDescent="0.2">
      <c r="B157" s="16">
        <v>4232</v>
      </c>
      <c r="C157" s="16" t="s">
        <v>246</v>
      </c>
      <c r="D157" s="12">
        <v>1367.8027199999999</v>
      </c>
      <c r="E157" s="12">
        <v>1170.8227999999999</v>
      </c>
      <c r="F157" s="12">
        <v>-196.97991999999999</v>
      </c>
      <c r="G157" s="12">
        <v>137.34415000000001</v>
      </c>
      <c r="H157" s="12">
        <v>-59.635769999999901</v>
      </c>
      <c r="I157" s="12">
        <v>0</v>
      </c>
      <c r="J157" s="12">
        <v>-59.635769999999901</v>
      </c>
      <c r="K157" s="12">
        <v>174.46530000000001</v>
      </c>
      <c r="L157" s="12">
        <v>2.4697</v>
      </c>
      <c r="M157" s="12">
        <v>-171.9956</v>
      </c>
      <c r="N157" s="12">
        <v>-91.960920000000002</v>
      </c>
      <c r="O157" s="12">
        <v>80.034679999999994</v>
      </c>
    </row>
    <row r="158" spans="2:15" x14ac:dyDescent="0.2">
      <c r="B158" s="16">
        <v>4233</v>
      </c>
      <c r="C158" s="16" t="s">
        <v>247</v>
      </c>
      <c r="D158" s="12">
        <v>1859.17266</v>
      </c>
      <c r="E158" s="12">
        <v>1875.5118299999999</v>
      </c>
      <c r="F158" s="12">
        <v>16.339170000000198</v>
      </c>
      <c r="G158" s="12">
        <v>22.15043</v>
      </c>
      <c r="H158" s="12">
        <v>38.489600000000202</v>
      </c>
      <c r="I158" s="12">
        <v>48.094999999999999</v>
      </c>
      <c r="J158" s="12">
        <v>86.584600000000194</v>
      </c>
      <c r="K158" s="12">
        <v>591.22860000000003</v>
      </c>
      <c r="L158" s="12">
        <v>7.3541499999999997</v>
      </c>
      <c r="M158" s="12">
        <v>-583.87445000000002</v>
      </c>
      <c r="N158" s="12">
        <v>-461.11815000000001</v>
      </c>
      <c r="O158" s="12">
        <v>122.7563</v>
      </c>
    </row>
    <row r="159" spans="2:15" x14ac:dyDescent="0.2">
      <c r="B159" s="16">
        <v>4234</v>
      </c>
      <c r="C159" s="16" t="s">
        <v>248</v>
      </c>
      <c r="D159" s="12">
        <v>14856.075919999999</v>
      </c>
      <c r="E159" s="12">
        <v>13623.963659999999</v>
      </c>
      <c r="F159" s="12">
        <v>-1232.1122600000001</v>
      </c>
      <c r="G159" s="12">
        <v>365.57621999999998</v>
      </c>
      <c r="H159" s="12">
        <v>-866.53603999999996</v>
      </c>
      <c r="I159" s="12">
        <v>591.55290000000002</v>
      </c>
      <c r="J159" s="12">
        <v>-274.98313999999999</v>
      </c>
      <c r="K159" s="12">
        <v>7638.8793400000004</v>
      </c>
      <c r="L159" s="12">
        <v>1133.20101</v>
      </c>
      <c r="M159" s="12">
        <v>-6505.6783299999997</v>
      </c>
      <c r="N159" s="12">
        <v>-6045.9695199999996</v>
      </c>
      <c r="O159" s="12">
        <v>459.70881000000003</v>
      </c>
    </row>
    <row r="160" spans="2:15" x14ac:dyDescent="0.2">
      <c r="B160" s="16">
        <v>4235</v>
      </c>
      <c r="C160" s="16" t="s">
        <v>249</v>
      </c>
      <c r="D160" s="12">
        <v>4976.2980699999998</v>
      </c>
      <c r="E160" s="12">
        <v>5772.07863</v>
      </c>
      <c r="F160" s="12">
        <v>795.78056000000004</v>
      </c>
      <c r="G160" s="12">
        <v>49.330080000000002</v>
      </c>
      <c r="H160" s="12">
        <v>845.11063999999999</v>
      </c>
      <c r="I160" s="12">
        <v>-725.90022999999997</v>
      </c>
      <c r="J160" s="12">
        <v>119.21041</v>
      </c>
      <c r="K160" s="12">
        <v>2025.5654999999999</v>
      </c>
      <c r="L160" s="12">
        <v>327.65249999999997</v>
      </c>
      <c r="M160" s="12">
        <v>-1697.913</v>
      </c>
      <c r="N160" s="12">
        <v>-550.06631000000004</v>
      </c>
      <c r="O160" s="12">
        <v>1147.8466900000001</v>
      </c>
    </row>
    <row r="161" spans="2:15" x14ac:dyDescent="0.2">
      <c r="B161" s="16">
        <v>4236</v>
      </c>
      <c r="C161" s="16" t="s">
        <v>250</v>
      </c>
      <c r="D161" s="12">
        <v>41023.43189</v>
      </c>
      <c r="E161" s="12">
        <v>41768.027049999997</v>
      </c>
      <c r="F161" s="12">
        <v>744.59515999999599</v>
      </c>
      <c r="G161" s="12">
        <v>2764.18815</v>
      </c>
      <c r="H161" s="12">
        <v>3508.7833099999998</v>
      </c>
      <c r="I161" s="12">
        <v>960.85481000000004</v>
      </c>
      <c r="J161" s="12">
        <v>4469.6381199999996</v>
      </c>
      <c r="K161" s="12">
        <v>13275.507320000001</v>
      </c>
      <c r="L161" s="12">
        <v>4174.0617700000003</v>
      </c>
      <c r="M161" s="12">
        <v>-9101.4455500000004</v>
      </c>
      <c r="N161" s="12">
        <v>-1022.09094</v>
      </c>
      <c r="O161" s="12">
        <v>8079.3546100000003</v>
      </c>
    </row>
    <row r="162" spans="2:15" x14ac:dyDescent="0.2">
      <c r="B162" s="16">
        <v>4237</v>
      </c>
      <c r="C162" s="16" t="s">
        <v>251</v>
      </c>
      <c r="D162" s="12">
        <v>5950.1410900000001</v>
      </c>
      <c r="E162" s="12">
        <v>5739.5856299999996</v>
      </c>
      <c r="F162" s="12">
        <v>-210.55546000000001</v>
      </c>
      <c r="G162" s="12">
        <v>-51.211370000000002</v>
      </c>
      <c r="H162" s="12">
        <v>-261.76683000000003</v>
      </c>
      <c r="I162" s="12">
        <v>81.393000000000001</v>
      </c>
      <c r="J162" s="12">
        <v>-180.37383</v>
      </c>
      <c r="K162" s="12">
        <v>248.48159000000001</v>
      </c>
      <c r="L162" s="12">
        <v>27.979150000000001</v>
      </c>
      <c r="M162" s="12">
        <v>-220.50244000000001</v>
      </c>
      <c r="N162" s="12">
        <v>140.93102999999999</v>
      </c>
      <c r="O162" s="12">
        <v>361.43347</v>
      </c>
    </row>
    <row r="163" spans="2:15" x14ac:dyDescent="0.2">
      <c r="B163" s="16">
        <v>4238</v>
      </c>
      <c r="C163" s="16" t="s">
        <v>252</v>
      </c>
      <c r="D163" s="12">
        <v>3555.40859</v>
      </c>
      <c r="E163" s="12">
        <v>3651.2060000000001</v>
      </c>
      <c r="F163" s="12">
        <v>95.797410000000198</v>
      </c>
      <c r="G163" s="12">
        <v>55.595889999999997</v>
      </c>
      <c r="H163" s="12">
        <v>151.39330000000001</v>
      </c>
      <c r="I163" s="12">
        <v>-253.08734999999999</v>
      </c>
      <c r="J163" s="12">
        <v>-101.69405</v>
      </c>
      <c r="K163" s="12">
        <v>657.19155000000001</v>
      </c>
      <c r="L163" s="12">
        <v>45.515099999999997</v>
      </c>
      <c r="M163" s="12">
        <v>-611.67645000000005</v>
      </c>
      <c r="N163" s="12">
        <v>-293.66269999999997</v>
      </c>
      <c r="O163" s="12">
        <v>318.01375000000002</v>
      </c>
    </row>
    <row r="164" spans="2:15" x14ac:dyDescent="0.2">
      <c r="B164" s="16">
        <v>4239</v>
      </c>
      <c r="C164" s="16" t="s">
        <v>253</v>
      </c>
      <c r="D164" s="12">
        <v>20813.474269999999</v>
      </c>
      <c r="E164" s="12">
        <v>21689.033660000001</v>
      </c>
      <c r="F164" s="12">
        <v>875.55939000000103</v>
      </c>
      <c r="G164" s="12">
        <v>3333.98992</v>
      </c>
      <c r="H164" s="12">
        <v>4209.5493100000003</v>
      </c>
      <c r="I164" s="12">
        <v>-3601.7598800000001</v>
      </c>
      <c r="J164" s="12">
        <v>607.78943000000095</v>
      </c>
      <c r="K164" s="12">
        <v>9609.7028499999997</v>
      </c>
      <c r="L164" s="12">
        <v>919.90684999999996</v>
      </c>
      <c r="M164" s="12">
        <v>-8689.7960000000003</v>
      </c>
      <c r="N164" s="12">
        <v>-1867.94453</v>
      </c>
      <c r="O164" s="12">
        <v>6821.8514699999996</v>
      </c>
    </row>
    <row r="165" spans="2:15" x14ac:dyDescent="0.2">
      <c r="B165" s="16">
        <v>4240</v>
      </c>
      <c r="C165" s="16" t="s">
        <v>254</v>
      </c>
      <c r="D165" s="12">
        <v>11507.33388</v>
      </c>
      <c r="E165" s="12">
        <v>12565.065329999999</v>
      </c>
      <c r="F165" s="12">
        <v>1057.73145</v>
      </c>
      <c r="G165" s="12">
        <v>124.80391</v>
      </c>
      <c r="H165" s="12">
        <v>1182.5353600000001</v>
      </c>
      <c r="I165" s="12">
        <v>-1012.91376</v>
      </c>
      <c r="J165" s="12">
        <v>169.62159999999901</v>
      </c>
      <c r="K165" s="12">
        <v>1894.6199300000001</v>
      </c>
      <c r="L165" s="12">
        <v>148.48345</v>
      </c>
      <c r="M165" s="12">
        <v>-1746.1364799999999</v>
      </c>
      <c r="N165" s="12">
        <v>75.143079999999799</v>
      </c>
      <c r="O165" s="12">
        <v>1821.2795599999999</v>
      </c>
    </row>
    <row r="166" spans="2:15" x14ac:dyDescent="0.2">
      <c r="B166" s="21">
        <v>4269</v>
      </c>
      <c r="C166" s="21" t="s">
        <v>255</v>
      </c>
      <c r="D166" s="22">
        <v>245344.82905</v>
      </c>
      <c r="E166" s="22">
        <v>249548.57248</v>
      </c>
      <c r="F166" s="22">
        <v>4203.7434299999804</v>
      </c>
      <c r="G166" s="22">
        <v>8468.4753799999999</v>
      </c>
      <c r="H166" s="22">
        <v>12672.21881</v>
      </c>
      <c r="I166" s="22">
        <v>2493.1125000000002</v>
      </c>
      <c r="J166" s="22">
        <v>15165.33131</v>
      </c>
      <c r="K166" s="22">
        <v>41455.629659999999</v>
      </c>
      <c r="L166" s="22">
        <v>8196.0717100000002</v>
      </c>
      <c r="M166" s="22">
        <v>-33259.557950000002</v>
      </c>
      <c r="N166" s="22">
        <v>1223.98495</v>
      </c>
      <c r="O166" s="22">
        <v>34483.5429</v>
      </c>
    </row>
    <row r="167" spans="2:15" x14ac:dyDescent="0.2">
      <c r="B167" s="16">
        <v>4251</v>
      </c>
      <c r="C167" s="16" t="s">
        <v>256</v>
      </c>
      <c r="D167" s="12">
        <v>3626.6321400000002</v>
      </c>
      <c r="E167" s="12">
        <v>3162.2116599999999</v>
      </c>
      <c r="F167" s="12">
        <v>-464.42048</v>
      </c>
      <c r="G167" s="12">
        <v>252.65307999999999</v>
      </c>
      <c r="H167" s="12">
        <v>-211.76740000000001</v>
      </c>
      <c r="I167" s="12">
        <v>0</v>
      </c>
      <c r="J167" s="12">
        <v>-211.76740000000001</v>
      </c>
      <c r="K167" s="12">
        <v>592.09901000000002</v>
      </c>
      <c r="L167" s="12">
        <v>92.457400000000007</v>
      </c>
      <c r="M167" s="12">
        <v>-499.64161000000001</v>
      </c>
      <c r="N167" s="12">
        <v>-376.62056000000001</v>
      </c>
      <c r="O167" s="12">
        <v>123.02105</v>
      </c>
    </row>
    <row r="168" spans="2:15" x14ac:dyDescent="0.2">
      <c r="B168" s="16">
        <v>4252</v>
      </c>
      <c r="C168" s="16" t="s">
        <v>257</v>
      </c>
      <c r="D168" s="12">
        <v>32383.558730000001</v>
      </c>
      <c r="E168" s="12">
        <v>35743.695760000002</v>
      </c>
      <c r="F168" s="12">
        <v>3360.1370299999999</v>
      </c>
      <c r="G168" s="12">
        <v>917.84040000000005</v>
      </c>
      <c r="H168" s="12">
        <v>4277.9774299999999</v>
      </c>
      <c r="I168" s="12">
        <v>1135.72</v>
      </c>
      <c r="J168" s="12">
        <v>5413.6974300000002</v>
      </c>
      <c r="K168" s="12">
        <v>3837.49352</v>
      </c>
      <c r="L168" s="12">
        <v>31.891300000000001</v>
      </c>
      <c r="M168" s="12">
        <v>-3805.6022200000002</v>
      </c>
      <c r="N168" s="12">
        <v>2803.76692</v>
      </c>
      <c r="O168" s="12">
        <v>6609.3691399999998</v>
      </c>
    </row>
    <row r="169" spans="2:15" x14ac:dyDescent="0.2">
      <c r="B169" s="16">
        <v>4253</v>
      </c>
      <c r="C169" s="16" t="s">
        <v>258</v>
      </c>
      <c r="D169" s="12">
        <v>19688.902340000001</v>
      </c>
      <c r="E169" s="12">
        <v>19320.922190000001</v>
      </c>
      <c r="F169" s="12">
        <v>-367.98014999999901</v>
      </c>
      <c r="G169" s="12">
        <v>177.11403000000001</v>
      </c>
      <c r="H169" s="12">
        <v>-190.866119999999</v>
      </c>
      <c r="I169" s="12">
        <v>1213.0362500000001</v>
      </c>
      <c r="J169" s="12">
        <v>1022.17013</v>
      </c>
      <c r="K169" s="12">
        <v>2960.5956999999999</v>
      </c>
      <c r="L169" s="12">
        <v>266.07900000000001</v>
      </c>
      <c r="M169" s="12">
        <v>-2694.5167000000001</v>
      </c>
      <c r="N169" s="12">
        <v>-491.79192</v>
      </c>
      <c r="O169" s="12">
        <v>2202.72478</v>
      </c>
    </row>
    <row r="170" spans="2:15" x14ac:dyDescent="0.2">
      <c r="B170" s="16">
        <v>4254</v>
      </c>
      <c r="C170" s="16" t="s">
        <v>259</v>
      </c>
      <c r="D170" s="12">
        <v>48230.276319999997</v>
      </c>
      <c r="E170" s="12">
        <v>51405.26079</v>
      </c>
      <c r="F170" s="12">
        <v>3174.9844699999999</v>
      </c>
      <c r="G170" s="12">
        <v>470.85604000000001</v>
      </c>
      <c r="H170" s="12">
        <v>3645.84051</v>
      </c>
      <c r="I170" s="12">
        <v>0</v>
      </c>
      <c r="J170" s="12">
        <v>3645.84051</v>
      </c>
      <c r="K170" s="12">
        <v>3569.9338499999999</v>
      </c>
      <c r="L170" s="12">
        <v>1987.51665</v>
      </c>
      <c r="M170" s="12">
        <v>-1582.4172000000001</v>
      </c>
      <c r="N170" s="12">
        <v>6472.5439900000001</v>
      </c>
      <c r="O170" s="12">
        <v>8054.96119</v>
      </c>
    </row>
    <row r="171" spans="2:15" x14ac:dyDescent="0.2">
      <c r="B171" s="16">
        <v>4255</v>
      </c>
      <c r="C171" s="16" t="s">
        <v>260</v>
      </c>
      <c r="D171" s="12">
        <v>5741.8479200000002</v>
      </c>
      <c r="E171" s="12">
        <v>6677.9474600000003</v>
      </c>
      <c r="F171" s="12">
        <v>936.09954000000005</v>
      </c>
      <c r="G171" s="12">
        <v>112.75779</v>
      </c>
      <c r="H171" s="12">
        <v>1048.85733</v>
      </c>
      <c r="I171" s="12">
        <v>0</v>
      </c>
      <c r="J171" s="12">
        <v>1048.85733</v>
      </c>
      <c r="K171" s="12">
        <v>3419.4638399999999</v>
      </c>
      <c r="L171" s="12">
        <v>89.153099999999995</v>
      </c>
      <c r="M171" s="12">
        <v>-3330.3107399999999</v>
      </c>
      <c r="N171" s="12">
        <v>-1841.5576599999999</v>
      </c>
      <c r="O171" s="12">
        <v>1488.75308</v>
      </c>
    </row>
    <row r="172" spans="2:15" x14ac:dyDescent="0.2">
      <c r="B172" s="16">
        <v>4256</v>
      </c>
      <c r="C172" s="16" t="s">
        <v>261</v>
      </c>
      <c r="D172" s="12">
        <v>3977.8249000000001</v>
      </c>
      <c r="E172" s="12">
        <v>4090.1914499999998</v>
      </c>
      <c r="F172" s="12">
        <v>112.36655</v>
      </c>
      <c r="G172" s="12">
        <v>60.729370000000003</v>
      </c>
      <c r="H172" s="12">
        <v>173.09592000000001</v>
      </c>
      <c r="I172" s="12">
        <v>0</v>
      </c>
      <c r="J172" s="12">
        <v>173.09592000000001</v>
      </c>
      <c r="K172" s="12">
        <v>806.96938</v>
      </c>
      <c r="L172" s="12">
        <v>256.50995</v>
      </c>
      <c r="M172" s="12">
        <v>-550.45943</v>
      </c>
      <c r="N172" s="12">
        <v>-76.485159999999894</v>
      </c>
      <c r="O172" s="12">
        <v>473.97426999999999</v>
      </c>
    </row>
    <row r="173" spans="2:15" x14ac:dyDescent="0.2">
      <c r="B173" s="16">
        <v>4257</v>
      </c>
      <c r="C173" s="16" t="s">
        <v>262</v>
      </c>
      <c r="D173" s="12">
        <v>1986.0742700000001</v>
      </c>
      <c r="E173" s="12">
        <v>1974.16527</v>
      </c>
      <c r="F173" s="12">
        <v>-11.909000000000001</v>
      </c>
      <c r="G173" s="12">
        <v>13.983510000000001</v>
      </c>
      <c r="H173" s="12">
        <v>2.0745100000000001</v>
      </c>
      <c r="I173" s="12">
        <v>11.823</v>
      </c>
      <c r="J173" s="12">
        <v>13.89751</v>
      </c>
      <c r="K173" s="12">
        <v>241.43365</v>
      </c>
      <c r="L173" s="12">
        <v>33.689700000000002</v>
      </c>
      <c r="M173" s="12">
        <v>-207.74395000000001</v>
      </c>
      <c r="N173" s="12">
        <v>78.537520000000001</v>
      </c>
      <c r="O173" s="12">
        <v>286.28147000000001</v>
      </c>
    </row>
    <row r="174" spans="2:15" x14ac:dyDescent="0.2">
      <c r="B174" s="16">
        <v>4258</v>
      </c>
      <c r="C174" s="16" t="s">
        <v>263</v>
      </c>
      <c r="D174" s="12">
        <v>75601.558539999998</v>
      </c>
      <c r="E174" s="12">
        <v>71849.427509999994</v>
      </c>
      <c r="F174" s="12">
        <v>-3752.13103</v>
      </c>
      <c r="G174" s="12">
        <v>5465.0001000000002</v>
      </c>
      <c r="H174" s="12">
        <v>1712.86907</v>
      </c>
      <c r="I174" s="12">
        <v>0</v>
      </c>
      <c r="J174" s="12">
        <v>1712.86907</v>
      </c>
      <c r="K174" s="12">
        <v>8919.9024499999996</v>
      </c>
      <c r="L174" s="12">
        <v>2258.6358500000001</v>
      </c>
      <c r="M174" s="12">
        <v>-6661.2665999999999</v>
      </c>
      <c r="N174" s="12">
        <v>2419.4856199999999</v>
      </c>
      <c r="O174" s="12">
        <v>9080.7522200000003</v>
      </c>
    </row>
    <row r="175" spans="2:15" x14ac:dyDescent="0.2">
      <c r="B175" s="16">
        <v>4259</v>
      </c>
      <c r="C175" s="16" t="s">
        <v>264</v>
      </c>
      <c r="D175" s="12">
        <v>3432.0646299999999</v>
      </c>
      <c r="E175" s="12">
        <v>3763.4912300000001</v>
      </c>
      <c r="F175" s="12">
        <v>331.42660000000001</v>
      </c>
      <c r="G175" s="12">
        <v>-15.9664</v>
      </c>
      <c r="H175" s="12">
        <v>315.46019999999999</v>
      </c>
      <c r="I175" s="12">
        <v>12.873250000000001</v>
      </c>
      <c r="J175" s="12">
        <v>328.33345000000003</v>
      </c>
      <c r="K175" s="12">
        <v>1991.14435</v>
      </c>
      <c r="L175" s="12">
        <v>170.88560000000001</v>
      </c>
      <c r="M175" s="12">
        <v>-1820.25875</v>
      </c>
      <c r="N175" s="12">
        <v>-1181.44075</v>
      </c>
      <c r="O175" s="12">
        <v>638.81799999999998</v>
      </c>
    </row>
    <row r="176" spans="2:15" x14ac:dyDescent="0.2">
      <c r="B176" s="16">
        <v>4260</v>
      </c>
      <c r="C176" s="16" t="s">
        <v>265</v>
      </c>
      <c r="D176" s="12">
        <v>16661.9434</v>
      </c>
      <c r="E176" s="12">
        <v>17051.157090000001</v>
      </c>
      <c r="F176" s="12">
        <v>389.21368999999902</v>
      </c>
      <c r="G176" s="12">
        <v>355.80842999999999</v>
      </c>
      <c r="H176" s="12">
        <v>745.02211999999895</v>
      </c>
      <c r="I176" s="12">
        <v>0</v>
      </c>
      <c r="J176" s="12">
        <v>745.02211999999895</v>
      </c>
      <c r="K176" s="12">
        <v>5598.48596</v>
      </c>
      <c r="L176" s="12">
        <v>1339.3300999999999</v>
      </c>
      <c r="M176" s="12">
        <v>-4259.1558599999998</v>
      </c>
      <c r="N176" s="12">
        <v>-2658.6817500000002</v>
      </c>
      <c r="O176" s="12">
        <v>1600.4741100000001</v>
      </c>
    </row>
    <row r="177" spans="2:15" x14ac:dyDescent="0.2">
      <c r="B177" s="16">
        <v>4261</v>
      </c>
      <c r="C177" s="16" t="s">
        <v>266</v>
      </c>
      <c r="D177" s="12">
        <v>10677.30485</v>
      </c>
      <c r="E177" s="12">
        <v>9885.39768</v>
      </c>
      <c r="F177" s="12">
        <v>-791.90716999999995</v>
      </c>
      <c r="G177" s="12">
        <v>202.59915000000001</v>
      </c>
      <c r="H177" s="12">
        <v>-589.30802000000006</v>
      </c>
      <c r="I177" s="12">
        <v>0</v>
      </c>
      <c r="J177" s="12">
        <v>-589.30802000000006</v>
      </c>
      <c r="K177" s="12">
        <v>1602.3444999999999</v>
      </c>
      <c r="L177" s="12">
        <v>1046.49335</v>
      </c>
      <c r="M177" s="12">
        <v>-555.85114999999996</v>
      </c>
      <c r="N177" s="12">
        <v>-114.88072</v>
      </c>
      <c r="O177" s="12">
        <v>440.97043000000002</v>
      </c>
    </row>
    <row r="178" spans="2:15" x14ac:dyDescent="0.2">
      <c r="B178" s="16">
        <v>4262</v>
      </c>
      <c r="C178" s="16" t="s">
        <v>267</v>
      </c>
      <c r="D178" s="12">
        <v>5258.25342</v>
      </c>
      <c r="E178" s="12">
        <v>4859.9211400000004</v>
      </c>
      <c r="F178" s="12">
        <v>-398.33228000000003</v>
      </c>
      <c r="G178" s="12">
        <v>298.10208999999998</v>
      </c>
      <c r="H178" s="12">
        <v>-100.23018999999999</v>
      </c>
      <c r="I178" s="12">
        <v>0</v>
      </c>
      <c r="J178" s="12">
        <v>-100.23018999999999</v>
      </c>
      <c r="K178" s="12">
        <v>965.34655999999995</v>
      </c>
      <c r="L178" s="12">
        <v>91.39</v>
      </c>
      <c r="M178" s="12">
        <v>-873.95655999999997</v>
      </c>
      <c r="N178" s="12">
        <v>-451.0564</v>
      </c>
      <c r="O178" s="12">
        <v>422.90016000000003</v>
      </c>
    </row>
    <row r="179" spans="2:15" x14ac:dyDescent="0.2">
      <c r="B179" s="16">
        <v>4263</v>
      </c>
      <c r="C179" s="16" t="s">
        <v>268</v>
      </c>
      <c r="D179" s="12">
        <v>13813.60117</v>
      </c>
      <c r="E179" s="12">
        <v>15219.06558</v>
      </c>
      <c r="F179" s="12">
        <v>1405.46441</v>
      </c>
      <c r="G179" s="12">
        <v>93.43141</v>
      </c>
      <c r="H179" s="12">
        <v>1498.89582</v>
      </c>
      <c r="I179" s="12">
        <v>119.66</v>
      </c>
      <c r="J179" s="12">
        <v>1618.55582</v>
      </c>
      <c r="K179" s="12">
        <v>6450.6910799999996</v>
      </c>
      <c r="L179" s="12">
        <v>421.42054000000002</v>
      </c>
      <c r="M179" s="12">
        <v>-6029.2705400000004</v>
      </c>
      <c r="N179" s="12">
        <v>-3703.6940199999999</v>
      </c>
      <c r="O179" s="12">
        <v>2325.5765200000001</v>
      </c>
    </row>
    <row r="180" spans="2:15" x14ac:dyDescent="0.2">
      <c r="B180" s="16">
        <v>4264</v>
      </c>
      <c r="C180" s="16" t="s">
        <v>269</v>
      </c>
      <c r="D180" s="12">
        <v>4264.9864200000002</v>
      </c>
      <c r="E180" s="12">
        <v>4545.71767</v>
      </c>
      <c r="F180" s="12">
        <v>280.73124999999999</v>
      </c>
      <c r="G180" s="12">
        <v>63.566380000000002</v>
      </c>
      <c r="H180" s="12">
        <v>344.29763000000003</v>
      </c>
      <c r="I180" s="12">
        <v>0</v>
      </c>
      <c r="J180" s="12">
        <v>344.29763000000003</v>
      </c>
      <c r="K180" s="12">
        <v>499.72581000000002</v>
      </c>
      <c r="L180" s="12">
        <v>110.61917</v>
      </c>
      <c r="M180" s="12">
        <v>-389.10664000000003</v>
      </c>
      <c r="N180" s="12">
        <v>345.85984000000002</v>
      </c>
      <c r="O180" s="12">
        <v>734.96648000000005</v>
      </c>
    </row>
    <row r="181" spans="2:15" x14ac:dyDescent="0.2">
      <c r="B181" s="21">
        <v>4299</v>
      </c>
      <c r="C181" s="21" t="s">
        <v>270</v>
      </c>
      <c r="D181" s="22">
        <v>359692.95143000002</v>
      </c>
      <c r="E181" s="22">
        <v>365719.45422000001</v>
      </c>
      <c r="F181" s="22">
        <v>6026.5027899999604</v>
      </c>
      <c r="G181" s="22">
        <v>5365.1517999999996</v>
      </c>
      <c r="H181" s="22">
        <v>11391.65459</v>
      </c>
      <c r="I181" s="22">
        <v>9169.3123099999993</v>
      </c>
      <c r="J181" s="22">
        <v>20560.966899999999</v>
      </c>
      <c r="K181" s="22">
        <v>60086.579460000001</v>
      </c>
      <c r="L181" s="22">
        <v>19075.644069999998</v>
      </c>
      <c r="M181" s="22">
        <v>-41010.935389999999</v>
      </c>
      <c r="N181" s="22">
        <v>2235.5474100000001</v>
      </c>
      <c r="O181" s="22">
        <v>43246.482799999998</v>
      </c>
    </row>
    <row r="182" spans="2:15" x14ac:dyDescent="0.2">
      <c r="B182" s="16">
        <v>4271</v>
      </c>
      <c r="C182" s="16" t="s">
        <v>271</v>
      </c>
      <c r="D182" s="12">
        <v>32404.517029999999</v>
      </c>
      <c r="E182" s="12">
        <v>34819.650759999997</v>
      </c>
      <c r="F182" s="12">
        <v>2415.13373</v>
      </c>
      <c r="G182" s="12">
        <v>-65.65692</v>
      </c>
      <c r="H182" s="12">
        <v>2349.4768100000001</v>
      </c>
      <c r="I182" s="12">
        <v>0</v>
      </c>
      <c r="J182" s="12">
        <v>2349.4768100000001</v>
      </c>
      <c r="K182" s="12">
        <v>6724.1567699999996</v>
      </c>
      <c r="L182" s="12">
        <v>656.57887000000005</v>
      </c>
      <c r="M182" s="12">
        <v>-6067.5779000000002</v>
      </c>
      <c r="N182" s="12">
        <v>-1177.1616100000001</v>
      </c>
      <c r="O182" s="12">
        <v>4890.4162900000001</v>
      </c>
    </row>
    <row r="183" spans="2:15" x14ac:dyDescent="0.2">
      <c r="B183" s="16">
        <v>4273</v>
      </c>
      <c r="C183" s="16" t="s">
        <v>272</v>
      </c>
      <c r="D183" s="12">
        <v>5112.4694</v>
      </c>
      <c r="E183" s="12">
        <v>4781.8744200000001</v>
      </c>
      <c r="F183" s="12">
        <v>-330.59498000000002</v>
      </c>
      <c r="G183" s="12">
        <v>38.1526</v>
      </c>
      <c r="H183" s="12">
        <v>-292.44238000000001</v>
      </c>
      <c r="I183" s="12">
        <v>0</v>
      </c>
      <c r="J183" s="12">
        <v>-292.44238000000001</v>
      </c>
      <c r="K183" s="12">
        <v>345.93238000000002</v>
      </c>
      <c r="L183" s="12">
        <v>27.085999999999999</v>
      </c>
      <c r="M183" s="12">
        <v>-318.84638000000001</v>
      </c>
      <c r="N183" s="12">
        <v>-284.34316000000001</v>
      </c>
      <c r="O183" s="12">
        <v>34.503219999999999</v>
      </c>
    </row>
    <row r="184" spans="2:15" x14ac:dyDescent="0.2">
      <c r="B184" s="16">
        <v>4274</v>
      </c>
      <c r="C184" s="16" t="s">
        <v>273</v>
      </c>
      <c r="D184" s="12">
        <v>14951.608260000001</v>
      </c>
      <c r="E184" s="12">
        <v>16254.05229</v>
      </c>
      <c r="F184" s="12">
        <v>1302.4440300000001</v>
      </c>
      <c r="G184" s="12">
        <v>172.67581999999999</v>
      </c>
      <c r="H184" s="12">
        <v>1475.11985</v>
      </c>
      <c r="I184" s="12">
        <v>358.45</v>
      </c>
      <c r="J184" s="12">
        <v>1833.5698500000001</v>
      </c>
      <c r="K184" s="12">
        <v>1481.9449400000001</v>
      </c>
      <c r="L184" s="12">
        <v>899.95060000000001</v>
      </c>
      <c r="M184" s="12">
        <v>-581.99433999999997</v>
      </c>
      <c r="N184" s="12">
        <v>2087.5423099999998</v>
      </c>
      <c r="O184" s="12">
        <v>2669.53665</v>
      </c>
    </row>
    <row r="185" spans="2:15" x14ac:dyDescent="0.2">
      <c r="B185" s="16">
        <v>4275</v>
      </c>
      <c r="C185" s="16" t="s">
        <v>274</v>
      </c>
      <c r="D185" s="12">
        <v>3870.4582300000002</v>
      </c>
      <c r="E185" s="12">
        <v>3671.9230899999998</v>
      </c>
      <c r="F185" s="12">
        <v>-198.53514000000001</v>
      </c>
      <c r="G185" s="12">
        <v>43.953850000000003</v>
      </c>
      <c r="H185" s="12">
        <v>-154.58129</v>
      </c>
      <c r="I185" s="12">
        <v>2068.4103</v>
      </c>
      <c r="J185" s="12">
        <v>1913.8290099999999</v>
      </c>
      <c r="K185" s="12">
        <v>3427.4083300000002</v>
      </c>
      <c r="L185" s="12">
        <v>2754.85023</v>
      </c>
      <c r="M185" s="12">
        <v>-672.55809999999997</v>
      </c>
      <c r="N185" s="12">
        <v>1578.8680099999999</v>
      </c>
      <c r="O185" s="12">
        <v>2251.4261099999999</v>
      </c>
    </row>
    <row r="186" spans="2:15" x14ac:dyDescent="0.2">
      <c r="B186" s="16">
        <v>4276</v>
      </c>
      <c r="C186" s="16" t="s">
        <v>275</v>
      </c>
      <c r="D186" s="12">
        <v>20713.48892</v>
      </c>
      <c r="E186" s="12">
        <v>20647.979770000002</v>
      </c>
      <c r="F186" s="12">
        <v>-65.509149999998499</v>
      </c>
      <c r="G186" s="12">
        <v>302.99617999999998</v>
      </c>
      <c r="H186" s="12">
        <v>237.487030000001</v>
      </c>
      <c r="I186" s="12">
        <v>0</v>
      </c>
      <c r="J186" s="12">
        <v>237.487030000001</v>
      </c>
      <c r="K186" s="12">
        <v>2514.1206000000002</v>
      </c>
      <c r="L186" s="12">
        <v>1091.9230500000001</v>
      </c>
      <c r="M186" s="12">
        <v>-1422.1975500000001</v>
      </c>
      <c r="N186" s="12">
        <v>357.15377999999998</v>
      </c>
      <c r="O186" s="12">
        <v>1779.35133</v>
      </c>
    </row>
    <row r="187" spans="2:15" x14ac:dyDescent="0.2">
      <c r="B187" s="16">
        <v>4277</v>
      </c>
      <c r="C187" s="16" t="s">
        <v>276</v>
      </c>
      <c r="D187" s="12">
        <v>4289.2476999999999</v>
      </c>
      <c r="E187" s="12">
        <v>4097.5550800000001</v>
      </c>
      <c r="F187" s="12">
        <v>-191.69262000000001</v>
      </c>
      <c r="G187" s="12">
        <v>-328.86613999999997</v>
      </c>
      <c r="H187" s="12">
        <v>-520.55876000000001</v>
      </c>
      <c r="I187" s="12">
        <v>1575.2706599999999</v>
      </c>
      <c r="J187" s="12">
        <v>1054.7119</v>
      </c>
      <c r="K187" s="12">
        <v>2492.0196999999998</v>
      </c>
      <c r="L187" s="12">
        <v>1731.2257500000001</v>
      </c>
      <c r="M187" s="12">
        <v>-760.79395</v>
      </c>
      <c r="N187" s="12">
        <v>473.02794999999998</v>
      </c>
      <c r="O187" s="12">
        <v>1233.8218999999999</v>
      </c>
    </row>
    <row r="188" spans="2:15" x14ac:dyDescent="0.2">
      <c r="B188" s="16">
        <v>4279</v>
      </c>
      <c r="C188" s="16" t="s">
        <v>277</v>
      </c>
      <c r="D188" s="12">
        <v>18414.75317</v>
      </c>
      <c r="E188" s="12">
        <v>17764.78282</v>
      </c>
      <c r="F188" s="12">
        <v>-649.97035000000199</v>
      </c>
      <c r="G188" s="12">
        <v>120.0759</v>
      </c>
      <c r="H188" s="12">
        <v>-529.89445000000103</v>
      </c>
      <c r="I188" s="12">
        <v>250.71123</v>
      </c>
      <c r="J188" s="12">
        <v>-279.18322000000097</v>
      </c>
      <c r="K188" s="12">
        <v>2676.18145</v>
      </c>
      <c r="L188" s="12">
        <v>2222.9769999999999</v>
      </c>
      <c r="M188" s="12">
        <v>-453.20445000000001</v>
      </c>
      <c r="N188" s="12">
        <v>315.67410000000001</v>
      </c>
      <c r="O188" s="12">
        <v>768.87855000000002</v>
      </c>
    </row>
    <row r="189" spans="2:15" x14ac:dyDescent="0.2">
      <c r="B189" s="16">
        <v>4280</v>
      </c>
      <c r="C189" s="16" t="s">
        <v>278</v>
      </c>
      <c r="D189" s="12">
        <v>53979.700320000004</v>
      </c>
      <c r="E189" s="12">
        <v>57431.505920000003</v>
      </c>
      <c r="F189" s="12">
        <v>3451.8056000000001</v>
      </c>
      <c r="G189" s="12">
        <v>541.01584000000003</v>
      </c>
      <c r="H189" s="12">
        <v>3992.8214400000002</v>
      </c>
      <c r="I189" s="12">
        <v>1531.19049</v>
      </c>
      <c r="J189" s="12">
        <v>5524.0119299999997</v>
      </c>
      <c r="K189" s="12">
        <v>7836.7066699999996</v>
      </c>
      <c r="L189" s="12">
        <v>2266.1493500000001</v>
      </c>
      <c r="M189" s="12">
        <v>-5570.5573199999999</v>
      </c>
      <c r="N189" s="12">
        <v>2596.4594200000001</v>
      </c>
      <c r="O189" s="12">
        <v>8167.01674</v>
      </c>
    </row>
    <row r="190" spans="2:15" x14ac:dyDescent="0.2">
      <c r="B190" s="16">
        <v>4281</v>
      </c>
      <c r="C190" s="16" t="s">
        <v>279</v>
      </c>
      <c r="D190" s="12">
        <v>6945.2430999999997</v>
      </c>
      <c r="E190" s="12">
        <v>6446.4658799999997</v>
      </c>
      <c r="F190" s="12">
        <v>-498.77722</v>
      </c>
      <c r="G190" s="12">
        <v>238.19580999999999</v>
      </c>
      <c r="H190" s="12">
        <v>-260.58141000000001</v>
      </c>
      <c r="I190" s="12">
        <v>70</v>
      </c>
      <c r="J190" s="12">
        <v>-190.58141000000001</v>
      </c>
      <c r="K190" s="12">
        <v>2717.4354499999999</v>
      </c>
      <c r="L190" s="12">
        <v>360.75655</v>
      </c>
      <c r="M190" s="12">
        <v>-2356.6788999999999</v>
      </c>
      <c r="N190" s="12">
        <v>-1940.9202600000001</v>
      </c>
      <c r="O190" s="12">
        <v>415.75864000000001</v>
      </c>
    </row>
    <row r="191" spans="2:15" x14ac:dyDescent="0.2">
      <c r="B191" s="16">
        <v>4282</v>
      </c>
      <c r="C191" s="16" t="s">
        <v>280</v>
      </c>
      <c r="D191" s="12">
        <v>42148.078220000003</v>
      </c>
      <c r="E191" s="12">
        <v>40745.650300000001</v>
      </c>
      <c r="F191" s="12">
        <v>-1402.4279200000001</v>
      </c>
      <c r="G191" s="12">
        <v>518.60230000000001</v>
      </c>
      <c r="H191" s="12">
        <v>-883.825620000002</v>
      </c>
      <c r="I191" s="12">
        <v>1078.99578</v>
      </c>
      <c r="J191" s="12">
        <v>195.17015999999799</v>
      </c>
      <c r="K191" s="12">
        <v>3576.451</v>
      </c>
      <c r="L191" s="12">
        <v>393.69405</v>
      </c>
      <c r="M191" s="12">
        <v>-3182.75695</v>
      </c>
      <c r="N191" s="12">
        <v>578.23032999999998</v>
      </c>
      <c r="O191" s="12">
        <v>3760.9872799999998</v>
      </c>
    </row>
    <row r="192" spans="2:15" x14ac:dyDescent="0.2">
      <c r="B192" s="16">
        <v>4283</v>
      </c>
      <c r="C192" s="16" t="s">
        <v>281</v>
      </c>
      <c r="D192" s="12">
        <v>18796.764029999998</v>
      </c>
      <c r="E192" s="12">
        <v>19810.768469999999</v>
      </c>
      <c r="F192" s="12">
        <v>1014.00444</v>
      </c>
      <c r="G192" s="12">
        <v>153.77829</v>
      </c>
      <c r="H192" s="12">
        <v>1167.7827299999999</v>
      </c>
      <c r="I192" s="12">
        <v>411.83</v>
      </c>
      <c r="J192" s="12">
        <v>1579.6127300000001</v>
      </c>
      <c r="K192" s="12">
        <v>2825.05611</v>
      </c>
      <c r="L192" s="12">
        <v>465.32294999999999</v>
      </c>
      <c r="M192" s="12">
        <v>-2359.7331600000002</v>
      </c>
      <c r="N192" s="12">
        <v>175.98997</v>
      </c>
      <c r="O192" s="12">
        <v>2535.7231299999999</v>
      </c>
    </row>
    <row r="193" spans="2:15" x14ac:dyDescent="0.2">
      <c r="B193" s="16">
        <v>4284</v>
      </c>
      <c r="C193" s="16" t="s">
        <v>282</v>
      </c>
      <c r="D193" s="12">
        <v>5424.8704500000003</v>
      </c>
      <c r="E193" s="12">
        <v>6111.4147300000004</v>
      </c>
      <c r="F193" s="12">
        <v>686.54427999999996</v>
      </c>
      <c r="G193" s="12">
        <v>92.036050000000003</v>
      </c>
      <c r="H193" s="12">
        <v>778.58033</v>
      </c>
      <c r="I193" s="12">
        <v>1837.55475</v>
      </c>
      <c r="J193" s="12">
        <v>2616.13508</v>
      </c>
      <c r="K193" s="12">
        <v>968.88082999999995</v>
      </c>
      <c r="L193" s="12">
        <v>1120.0255299999999</v>
      </c>
      <c r="M193" s="12">
        <v>151.1447</v>
      </c>
      <c r="N193" s="12">
        <v>3132.98423</v>
      </c>
      <c r="O193" s="12">
        <v>2981.8395300000002</v>
      </c>
    </row>
    <row r="194" spans="2:15" x14ac:dyDescent="0.2">
      <c r="B194" s="16">
        <v>4285</v>
      </c>
      <c r="C194" s="16" t="s">
        <v>283</v>
      </c>
      <c r="D194" s="12">
        <v>18354.86377</v>
      </c>
      <c r="E194" s="12">
        <v>17265.404259999999</v>
      </c>
      <c r="F194" s="12">
        <v>-1089.4595099999999</v>
      </c>
      <c r="G194" s="12">
        <v>158.42722000000001</v>
      </c>
      <c r="H194" s="12">
        <v>-931.03228999999806</v>
      </c>
      <c r="I194" s="12">
        <v>0</v>
      </c>
      <c r="J194" s="12">
        <v>-931.03228999999806</v>
      </c>
      <c r="K194" s="12">
        <v>2388.1909999999998</v>
      </c>
      <c r="L194" s="12">
        <v>346.59494999999998</v>
      </c>
      <c r="M194" s="12">
        <v>-2041.5960500000001</v>
      </c>
      <c r="N194" s="12">
        <v>-1658.8017400000001</v>
      </c>
      <c r="O194" s="12">
        <v>382.79431</v>
      </c>
    </row>
    <row r="195" spans="2:15" x14ac:dyDescent="0.2">
      <c r="B195" s="16">
        <v>4286</v>
      </c>
      <c r="C195" s="16" t="s">
        <v>284</v>
      </c>
      <c r="D195" s="12">
        <v>6466.1545500000002</v>
      </c>
      <c r="E195" s="12">
        <v>6163.9300999999996</v>
      </c>
      <c r="F195" s="12">
        <v>-302.22444999999999</v>
      </c>
      <c r="G195" s="12">
        <v>96.64349</v>
      </c>
      <c r="H195" s="12">
        <v>-205.58096</v>
      </c>
      <c r="I195" s="12">
        <v>0</v>
      </c>
      <c r="J195" s="12">
        <v>-205.58096</v>
      </c>
      <c r="K195" s="12">
        <v>418.84048000000001</v>
      </c>
      <c r="L195" s="12">
        <v>6.7355999999999998</v>
      </c>
      <c r="M195" s="12">
        <v>-412.10487999999998</v>
      </c>
      <c r="N195" s="12">
        <v>-294.19717000000003</v>
      </c>
      <c r="O195" s="12">
        <v>117.90770999999999</v>
      </c>
    </row>
    <row r="196" spans="2:15" x14ac:dyDescent="0.2">
      <c r="B196" s="16">
        <v>4287</v>
      </c>
      <c r="C196" s="16" t="s">
        <v>285</v>
      </c>
      <c r="D196" s="12">
        <v>7751.6646600000004</v>
      </c>
      <c r="E196" s="12">
        <v>7277.9618</v>
      </c>
      <c r="F196" s="12">
        <v>-473.70285999999999</v>
      </c>
      <c r="G196" s="12">
        <v>257.86137000000002</v>
      </c>
      <c r="H196" s="12">
        <v>-215.84148999999999</v>
      </c>
      <c r="I196" s="12">
        <v>0</v>
      </c>
      <c r="J196" s="12">
        <v>-215.84148999999999</v>
      </c>
      <c r="K196" s="12">
        <v>903.39935000000003</v>
      </c>
      <c r="L196" s="12">
        <v>679.15848000000005</v>
      </c>
      <c r="M196" s="12">
        <v>-224.24087</v>
      </c>
      <c r="N196" s="12">
        <v>262.74038999999999</v>
      </c>
      <c r="O196" s="12">
        <v>486.98126000000002</v>
      </c>
    </row>
    <row r="197" spans="2:15" x14ac:dyDescent="0.2">
      <c r="B197" s="16">
        <v>4288</v>
      </c>
      <c r="C197" s="16" t="s">
        <v>286</v>
      </c>
      <c r="D197" s="12">
        <v>988.64935000000003</v>
      </c>
      <c r="E197" s="12">
        <v>779.50147000000004</v>
      </c>
      <c r="F197" s="12">
        <v>-209.14787999999999</v>
      </c>
      <c r="G197" s="12">
        <v>42.659210000000002</v>
      </c>
      <c r="H197" s="12">
        <v>-166.48867000000001</v>
      </c>
      <c r="I197" s="12">
        <v>0</v>
      </c>
      <c r="J197" s="12">
        <v>-166.48867000000001</v>
      </c>
      <c r="K197" s="12">
        <v>102.05065</v>
      </c>
      <c r="L197" s="12">
        <v>21.207999999999998</v>
      </c>
      <c r="M197" s="12">
        <v>-80.842650000000006</v>
      </c>
      <c r="N197" s="12">
        <v>-195.73116999999999</v>
      </c>
      <c r="O197" s="12">
        <v>-114.88852</v>
      </c>
    </row>
    <row r="198" spans="2:15" x14ac:dyDescent="0.2">
      <c r="B198" s="16">
        <v>4289</v>
      </c>
      <c r="C198" s="16" t="s">
        <v>287</v>
      </c>
      <c r="D198" s="12">
        <v>99080.420270000002</v>
      </c>
      <c r="E198" s="12">
        <v>101649.03306</v>
      </c>
      <c r="F198" s="12">
        <v>2568.6127900000101</v>
      </c>
      <c r="G198" s="12">
        <v>2982.6009300000001</v>
      </c>
      <c r="H198" s="12">
        <v>5551.2137200000097</v>
      </c>
      <c r="I198" s="12">
        <v>-13.100899999999999</v>
      </c>
      <c r="J198" s="12">
        <v>5538.1128200000103</v>
      </c>
      <c r="K198" s="12">
        <v>18687.803749999999</v>
      </c>
      <c r="L198" s="12">
        <v>4031.4071100000001</v>
      </c>
      <c r="M198" s="12">
        <v>-14656.396640000001</v>
      </c>
      <c r="N198" s="12">
        <v>-3771.9679700000002</v>
      </c>
      <c r="O198" s="12">
        <v>10884.428669999999</v>
      </c>
    </row>
    <row r="199" spans="2:15" x14ac:dyDescent="0.2">
      <c r="B199" s="21">
        <v>4329</v>
      </c>
      <c r="C199" s="21" t="s">
        <v>288</v>
      </c>
      <c r="D199" s="22">
        <v>183128.61421999999</v>
      </c>
      <c r="E199" s="22">
        <v>220426.06740999999</v>
      </c>
      <c r="F199" s="22">
        <v>37297.45319</v>
      </c>
      <c r="G199" s="22">
        <v>2143.0526100000002</v>
      </c>
      <c r="H199" s="22">
        <v>39440.505799999999</v>
      </c>
      <c r="I199" s="22">
        <v>-31665.023789999999</v>
      </c>
      <c r="J199" s="22">
        <v>7775.4820099999997</v>
      </c>
      <c r="K199" s="22">
        <v>31610.864679999999</v>
      </c>
      <c r="L199" s="22">
        <v>5626.9484300000004</v>
      </c>
      <c r="M199" s="22">
        <v>-25983.916249999998</v>
      </c>
      <c r="N199" s="22">
        <v>26850.496650000001</v>
      </c>
      <c r="O199" s="22">
        <v>52834.412900000003</v>
      </c>
    </row>
    <row r="200" spans="2:15" x14ac:dyDescent="0.2">
      <c r="B200" s="16">
        <v>4303</v>
      </c>
      <c r="C200" s="16" t="s">
        <v>289</v>
      </c>
      <c r="D200" s="12">
        <v>17659.673279999999</v>
      </c>
      <c r="E200" s="12">
        <v>18839.096010000001</v>
      </c>
      <c r="F200" s="12">
        <v>1179.42273</v>
      </c>
      <c r="G200" s="12">
        <v>132.67332999999999</v>
      </c>
      <c r="H200" s="12">
        <v>1312.0960600000001</v>
      </c>
      <c r="I200" s="12">
        <v>0</v>
      </c>
      <c r="J200" s="12">
        <v>1312.0960600000001</v>
      </c>
      <c r="K200" s="12">
        <v>1824.3152299999999</v>
      </c>
      <c r="L200" s="12">
        <v>80.861999999999995</v>
      </c>
      <c r="M200" s="12">
        <v>-1743.4532300000001</v>
      </c>
      <c r="N200" s="12">
        <v>1013.81729</v>
      </c>
      <c r="O200" s="12">
        <v>2757.27052</v>
      </c>
    </row>
    <row r="201" spans="2:15" x14ac:dyDescent="0.2">
      <c r="B201" s="16">
        <v>4304</v>
      </c>
      <c r="C201" s="16" t="s">
        <v>290</v>
      </c>
      <c r="D201" s="12">
        <v>24816.822980000001</v>
      </c>
      <c r="E201" s="12">
        <v>59373.466099999998</v>
      </c>
      <c r="F201" s="12">
        <v>34556.643120000001</v>
      </c>
      <c r="G201" s="12">
        <v>15.53129</v>
      </c>
      <c r="H201" s="12">
        <v>34572.17441</v>
      </c>
      <c r="I201" s="12">
        <v>-32705.140800000001</v>
      </c>
      <c r="J201" s="12">
        <v>1867.03361</v>
      </c>
      <c r="K201" s="12">
        <v>4169.0880500000003</v>
      </c>
      <c r="L201" s="12">
        <v>640.23235</v>
      </c>
      <c r="M201" s="12">
        <v>-3528.8557000000001</v>
      </c>
      <c r="N201" s="12">
        <v>32807.930509999998</v>
      </c>
      <c r="O201" s="12">
        <v>36336.786209999998</v>
      </c>
    </row>
    <row r="202" spans="2:15" x14ac:dyDescent="0.2">
      <c r="B202" s="16">
        <v>4305</v>
      </c>
      <c r="C202" s="16" t="s">
        <v>291</v>
      </c>
      <c r="D202" s="12">
        <v>14589.70671</v>
      </c>
      <c r="E202" s="12">
        <v>15078.978940000001</v>
      </c>
      <c r="F202" s="12">
        <v>489.27222999999901</v>
      </c>
      <c r="G202" s="12">
        <v>32.922989999999999</v>
      </c>
      <c r="H202" s="12">
        <v>522.19521999999904</v>
      </c>
      <c r="I202" s="12">
        <v>0</v>
      </c>
      <c r="J202" s="12">
        <v>522.19521999999904</v>
      </c>
      <c r="K202" s="12">
        <v>4865.1674499999999</v>
      </c>
      <c r="L202" s="12">
        <v>1214.12805</v>
      </c>
      <c r="M202" s="12">
        <v>-3651.0394000000001</v>
      </c>
      <c r="N202" s="12">
        <v>-2077.9221299999999</v>
      </c>
      <c r="O202" s="12">
        <v>1573.11727</v>
      </c>
    </row>
    <row r="203" spans="2:15" x14ac:dyDescent="0.2">
      <c r="B203" s="16">
        <v>4306</v>
      </c>
      <c r="C203" s="16" t="s">
        <v>292</v>
      </c>
      <c r="D203" s="12">
        <v>2962.1321899999998</v>
      </c>
      <c r="E203" s="12">
        <v>2740.5322000000001</v>
      </c>
      <c r="F203" s="12">
        <v>-221.59998999999999</v>
      </c>
      <c r="G203" s="12">
        <v>134.13488000000001</v>
      </c>
      <c r="H203" s="12">
        <v>-87.465109999999797</v>
      </c>
      <c r="I203" s="12">
        <v>123.97499999999999</v>
      </c>
      <c r="J203" s="12">
        <v>36.509890000000198</v>
      </c>
      <c r="K203" s="12">
        <v>17.0352</v>
      </c>
      <c r="L203" s="12">
        <v>399.66</v>
      </c>
      <c r="M203" s="12">
        <v>382.62479999999999</v>
      </c>
      <c r="N203" s="12">
        <v>450.34983999999997</v>
      </c>
      <c r="O203" s="12">
        <v>67.725040000000007</v>
      </c>
    </row>
    <row r="204" spans="2:15" x14ac:dyDescent="0.2">
      <c r="B204" s="16">
        <v>4307</v>
      </c>
      <c r="C204" s="16" t="s">
        <v>293</v>
      </c>
      <c r="D204" s="12">
        <v>4006.5049100000001</v>
      </c>
      <c r="E204" s="12">
        <v>4320.9406300000001</v>
      </c>
      <c r="F204" s="12">
        <v>314.43572</v>
      </c>
      <c r="G204" s="12">
        <v>40.208970000000001</v>
      </c>
      <c r="H204" s="12">
        <v>354.64469000000003</v>
      </c>
      <c r="I204" s="12">
        <v>0</v>
      </c>
      <c r="J204" s="12">
        <v>354.64469000000003</v>
      </c>
      <c r="K204" s="12">
        <v>270.98018000000002</v>
      </c>
      <c r="L204" s="12">
        <v>70.634</v>
      </c>
      <c r="M204" s="12">
        <v>-200.34618</v>
      </c>
      <c r="N204" s="12">
        <v>383.69681000000003</v>
      </c>
      <c r="O204" s="12">
        <v>584.04299000000003</v>
      </c>
    </row>
    <row r="205" spans="2:15" x14ac:dyDescent="0.2">
      <c r="B205" s="16">
        <v>4309</v>
      </c>
      <c r="C205" s="16" t="s">
        <v>294</v>
      </c>
      <c r="D205" s="12">
        <v>19302.677039999999</v>
      </c>
      <c r="E205" s="12">
        <v>19329.110100000002</v>
      </c>
      <c r="F205" s="12">
        <v>26.433060000002399</v>
      </c>
      <c r="G205" s="12">
        <v>145.17695000000001</v>
      </c>
      <c r="H205" s="12">
        <v>171.61001000000201</v>
      </c>
      <c r="I205" s="12">
        <v>417.47399999999999</v>
      </c>
      <c r="J205" s="12">
        <v>589.08401000000197</v>
      </c>
      <c r="K205" s="12">
        <v>3480.2586500000002</v>
      </c>
      <c r="L205" s="12">
        <v>330.39724999999999</v>
      </c>
      <c r="M205" s="12">
        <v>-3149.8613999999998</v>
      </c>
      <c r="N205" s="12">
        <v>-1640.78799</v>
      </c>
      <c r="O205" s="12">
        <v>1509.07341</v>
      </c>
    </row>
    <row r="206" spans="2:15" x14ac:dyDescent="0.2">
      <c r="B206" s="16">
        <v>4310</v>
      </c>
      <c r="C206" s="16" t="s">
        <v>295</v>
      </c>
      <c r="D206" s="12">
        <v>7775.1874200000002</v>
      </c>
      <c r="E206" s="12">
        <v>7172.7099799999996</v>
      </c>
      <c r="F206" s="12">
        <v>-602.47744</v>
      </c>
      <c r="G206" s="12">
        <v>111.49005</v>
      </c>
      <c r="H206" s="12">
        <v>-490.98739</v>
      </c>
      <c r="I206" s="12">
        <v>144.47200000000001</v>
      </c>
      <c r="J206" s="12">
        <v>-346.51539000000002</v>
      </c>
      <c r="K206" s="12">
        <v>1028.3515500000001</v>
      </c>
      <c r="L206" s="12">
        <v>389.72064999999998</v>
      </c>
      <c r="M206" s="12">
        <v>-638.6309</v>
      </c>
      <c r="N206" s="12">
        <v>-745.35279000000003</v>
      </c>
      <c r="O206" s="12">
        <v>-106.72189</v>
      </c>
    </row>
    <row r="207" spans="2:15" x14ac:dyDescent="0.2">
      <c r="B207" s="16">
        <v>4311</v>
      </c>
      <c r="C207" s="16" t="s">
        <v>296</v>
      </c>
      <c r="D207" s="12">
        <v>9530.4284499999994</v>
      </c>
      <c r="E207" s="12">
        <v>9569.3151699999999</v>
      </c>
      <c r="F207" s="12">
        <v>38.8867200000007</v>
      </c>
      <c r="G207" s="12">
        <v>129.74026000000001</v>
      </c>
      <c r="H207" s="12">
        <v>168.626980000001</v>
      </c>
      <c r="I207" s="12">
        <v>342.495</v>
      </c>
      <c r="J207" s="12">
        <v>511.12198000000097</v>
      </c>
      <c r="K207" s="12">
        <v>3601.29558</v>
      </c>
      <c r="L207" s="12">
        <v>156.3261</v>
      </c>
      <c r="M207" s="12">
        <v>-3444.9694800000002</v>
      </c>
      <c r="N207" s="12">
        <v>-2553.5459500000002</v>
      </c>
      <c r="O207" s="12">
        <v>891.42353000000003</v>
      </c>
    </row>
    <row r="208" spans="2:15" x14ac:dyDescent="0.2">
      <c r="B208" s="16">
        <v>4312</v>
      </c>
      <c r="C208" s="16" t="s">
        <v>297</v>
      </c>
      <c r="D208" s="12">
        <v>13387.44701</v>
      </c>
      <c r="E208" s="12">
        <v>14674.68576</v>
      </c>
      <c r="F208" s="12">
        <v>1287.23875</v>
      </c>
      <c r="G208" s="12">
        <v>79.961730000000003</v>
      </c>
      <c r="H208" s="12">
        <v>1367.20048</v>
      </c>
      <c r="I208" s="12">
        <v>0</v>
      </c>
      <c r="J208" s="12">
        <v>1367.20048</v>
      </c>
      <c r="K208" s="12">
        <v>542.02108999999996</v>
      </c>
      <c r="L208" s="12">
        <v>471.3338</v>
      </c>
      <c r="M208" s="12">
        <v>-70.687289999999905</v>
      </c>
      <c r="N208" s="12">
        <v>2569.4515900000001</v>
      </c>
      <c r="O208" s="12">
        <v>2640.13888</v>
      </c>
    </row>
    <row r="209" spans="2:15" x14ac:dyDescent="0.2">
      <c r="B209" s="16">
        <v>4313</v>
      </c>
      <c r="C209" s="16" t="s">
        <v>298</v>
      </c>
      <c r="D209" s="12">
        <v>9382.8901399999995</v>
      </c>
      <c r="E209" s="12">
        <v>9432.0738600000004</v>
      </c>
      <c r="F209" s="12">
        <v>49.1837199999988</v>
      </c>
      <c r="G209" s="12">
        <v>692.79778999999996</v>
      </c>
      <c r="H209" s="12">
        <v>741.98150999999905</v>
      </c>
      <c r="I209" s="12">
        <v>-376.52199999999999</v>
      </c>
      <c r="J209" s="12">
        <v>365.459509999999</v>
      </c>
      <c r="K209" s="12">
        <v>780.98474999999996</v>
      </c>
      <c r="L209" s="12">
        <v>261.09577999999999</v>
      </c>
      <c r="M209" s="12">
        <v>-519.88896999999997</v>
      </c>
      <c r="N209" s="12">
        <v>898.53948000000003</v>
      </c>
      <c r="O209" s="12">
        <v>1418.4284500000001</v>
      </c>
    </row>
    <row r="210" spans="2:15" x14ac:dyDescent="0.2">
      <c r="B210" s="16">
        <v>4314</v>
      </c>
      <c r="C210" s="16" t="s">
        <v>299</v>
      </c>
      <c r="D210" s="12">
        <v>1275.65245</v>
      </c>
      <c r="E210" s="12">
        <v>1170.45902</v>
      </c>
      <c r="F210" s="12">
        <v>-105.19343000000001</v>
      </c>
      <c r="G210" s="12">
        <v>20.876349999999999</v>
      </c>
      <c r="H210" s="12">
        <v>-84.317079999999905</v>
      </c>
      <c r="I210" s="12">
        <v>46.277000000000001</v>
      </c>
      <c r="J210" s="12">
        <v>-38.040079999999897</v>
      </c>
      <c r="K210" s="12">
        <v>4.3784000000000001</v>
      </c>
      <c r="L210" s="12">
        <v>4.3727999999999998</v>
      </c>
      <c r="M210" s="12">
        <v>-5.6000000000003599E-3</v>
      </c>
      <c r="N210" s="12">
        <v>35.60877</v>
      </c>
      <c r="O210" s="12">
        <v>35.614370000000001</v>
      </c>
    </row>
    <row r="211" spans="2:15" x14ac:dyDescent="0.2">
      <c r="B211" s="16">
        <v>4318</v>
      </c>
      <c r="C211" s="16" t="s">
        <v>300</v>
      </c>
      <c r="D211" s="12">
        <v>6546.6645699999999</v>
      </c>
      <c r="E211" s="12">
        <v>7191.5900099999999</v>
      </c>
      <c r="F211" s="12">
        <v>644.92543999999998</v>
      </c>
      <c r="G211" s="12">
        <v>5.0713400000000002</v>
      </c>
      <c r="H211" s="12">
        <v>649.99677999999903</v>
      </c>
      <c r="I211" s="12">
        <v>0</v>
      </c>
      <c r="J211" s="12">
        <v>649.99677999999903</v>
      </c>
      <c r="K211" s="12">
        <v>740.73022000000003</v>
      </c>
      <c r="L211" s="12">
        <v>123.09439999999999</v>
      </c>
      <c r="M211" s="12">
        <v>-617.63581999999997</v>
      </c>
      <c r="N211" s="12">
        <v>493.76560999999998</v>
      </c>
      <c r="O211" s="12">
        <v>1111.4014299999999</v>
      </c>
    </row>
    <row r="212" spans="2:15" x14ac:dyDescent="0.2">
      <c r="B212" s="16">
        <v>4319</v>
      </c>
      <c r="C212" s="16" t="s">
        <v>301</v>
      </c>
      <c r="D212" s="12">
        <v>3230.3120600000002</v>
      </c>
      <c r="E212" s="12">
        <v>3608.1937800000001</v>
      </c>
      <c r="F212" s="12">
        <v>377.88171999999997</v>
      </c>
      <c r="G212" s="12">
        <v>74.692409999999995</v>
      </c>
      <c r="H212" s="12">
        <v>452.57413000000003</v>
      </c>
      <c r="I212" s="12">
        <v>0</v>
      </c>
      <c r="J212" s="12">
        <v>452.57413000000003</v>
      </c>
      <c r="K212" s="12">
        <v>541.38869999999997</v>
      </c>
      <c r="L212" s="12">
        <v>89.415000000000006</v>
      </c>
      <c r="M212" s="12">
        <v>-451.97370000000001</v>
      </c>
      <c r="N212" s="12">
        <v>83.058929999999904</v>
      </c>
      <c r="O212" s="12">
        <v>535.03263000000004</v>
      </c>
    </row>
    <row r="213" spans="2:15" x14ac:dyDescent="0.2">
      <c r="B213" s="16">
        <v>4320</v>
      </c>
      <c r="C213" s="16" t="s">
        <v>302</v>
      </c>
      <c r="D213" s="12">
        <v>5395.4496200000003</v>
      </c>
      <c r="E213" s="12">
        <v>5639.79637</v>
      </c>
      <c r="F213" s="12">
        <v>244.34674999999999</v>
      </c>
      <c r="G213" s="12">
        <v>36.435339999999997</v>
      </c>
      <c r="H213" s="12">
        <v>280.78208999999998</v>
      </c>
      <c r="I213" s="12">
        <v>-242.94338999999999</v>
      </c>
      <c r="J213" s="12">
        <v>37.838700000000003</v>
      </c>
      <c r="K213" s="12">
        <v>713.42849999999999</v>
      </c>
      <c r="L213" s="12">
        <v>514.20479999999998</v>
      </c>
      <c r="M213" s="12">
        <v>-199.22370000000001</v>
      </c>
      <c r="N213" s="12">
        <v>287.27618999999999</v>
      </c>
      <c r="O213" s="12">
        <v>486.49988999999999</v>
      </c>
    </row>
    <row r="214" spans="2:15" x14ac:dyDescent="0.2">
      <c r="B214" s="23">
        <v>4324</v>
      </c>
      <c r="C214" s="23" t="s">
        <v>303</v>
      </c>
      <c r="D214" s="14">
        <v>43267.065390000003</v>
      </c>
      <c r="E214" s="14">
        <v>42285.119480000001</v>
      </c>
      <c r="F214" s="14">
        <v>-981.94591000000401</v>
      </c>
      <c r="G214" s="14">
        <v>491.33893</v>
      </c>
      <c r="H214" s="14">
        <v>-490.606980000004</v>
      </c>
      <c r="I214" s="14">
        <v>584.88940000000002</v>
      </c>
      <c r="J214" s="14">
        <v>94.282419999996193</v>
      </c>
      <c r="K214" s="14">
        <v>9031.4411299999992</v>
      </c>
      <c r="L214" s="14">
        <v>881.47145</v>
      </c>
      <c r="M214" s="14">
        <v>-8149.9696800000002</v>
      </c>
      <c r="N214" s="14">
        <v>-5155.38951</v>
      </c>
      <c r="O214" s="14">
        <v>2994.5801700000002</v>
      </c>
    </row>
  </sheetData>
  <pageMargins left="0.70866141732283472" right="0.70866141732283472" top="0.74803149606299213" bottom="0.74803149606299213" header="0.31496062992125984" footer="0.31496062992125984"/>
  <pageSetup paperSize="9" scale="47" fitToWidth="0" fitToHeight="0" orientation="landscape" horizontalDpi="300" verticalDpi="300" r:id="rId1"/>
  <headerFooter differentFirst="1" scaleWithDoc="0" alignWithMargins="0">
    <firstHeader>&amp;L&amp;C&amp;R&amp;B DEPARTEMENT FINANZEN UND RESSOURCEN
Statistik Aargau</firstHeader>
  </headerFooter>
  <rowBreaks count="2" manualBreakCount="2">
    <brk id="68" max="16383" man="1"/>
    <brk id="14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6D4FF"/>
  </sheetPr>
  <dimension ref="B1:P218"/>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5.28515625" customWidth="1"/>
    <col min="5" max="5" width="13.140625" customWidth="1"/>
    <col min="6" max="6" width="14.7109375" customWidth="1"/>
    <col min="7" max="7" width="11.85546875" customWidth="1"/>
    <col min="8" max="8" width="13.5703125" customWidth="1"/>
    <col min="9" max="9" width="12.5703125" customWidth="1"/>
    <col min="10" max="10" width="13" customWidth="1"/>
    <col min="11" max="11" width="14.85546875" customWidth="1"/>
    <col min="12" max="12" width="13.85546875" customWidth="1"/>
    <col min="13" max="13" width="11.85546875" customWidth="1"/>
    <col min="14" max="14" width="13.140625" customWidth="1"/>
    <col min="15" max="15" width="14.140625" customWidth="1"/>
    <col min="16" max="16" width="11.85546875" customWidth="1"/>
  </cols>
  <sheetData>
    <row r="1" spans="2:16" ht="18" x14ac:dyDescent="0.25">
      <c r="B1" s="3" t="s">
        <v>20</v>
      </c>
    </row>
    <row r="2" spans="2:16" x14ac:dyDescent="0.2">
      <c r="B2" t="s">
        <v>14</v>
      </c>
    </row>
    <row r="5" spans="2:16" ht="92.1" customHeight="1" x14ac:dyDescent="0.2">
      <c r="B5" s="15" t="s">
        <v>83</v>
      </c>
      <c r="C5" s="15" t="s">
        <v>84</v>
      </c>
      <c r="D5" s="10" t="s">
        <v>369</v>
      </c>
      <c r="E5" s="10" t="s">
        <v>370</v>
      </c>
      <c r="F5" s="10" t="s">
        <v>371</v>
      </c>
      <c r="G5" s="10" t="s">
        <v>372</v>
      </c>
      <c r="H5" s="10" t="s">
        <v>373</v>
      </c>
      <c r="I5" s="10" t="s">
        <v>374</v>
      </c>
      <c r="J5" s="10" t="s">
        <v>375</v>
      </c>
      <c r="K5" s="10" t="s">
        <v>376</v>
      </c>
      <c r="L5" s="10" t="s">
        <v>377</v>
      </c>
      <c r="M5" s="10" t="s">
        <v>378</v>
      </c>
      <c r="N5" s="10" t="s">
        <v>379</v>
      </c>
      <c r="O5" s="10" t="s">
        <v>380</v>
      </c>
      <c r="P5" s="10" t="s">
        <v>381</v>
      </c>
    </row>
    <row r="6" spans="2:16" x14ac:dyDescent="0.2">
      <c r="B6" s="21">
        <v>4335</v>
      </c>
      <c r="C6" s="21" t="s">
        <v>95</v>
      </c>
      <c r="D6" s="22">
        <v>735536</v>
      </c>
      <c r="E6" s="22">
        <v>101</v>
      </c>
      <c r="F6" s="22">
        <v>302460.10340999998</v>
      </c>
      <c r="G6" s="22">
        <v>3883573.9228599998</v>
      </c>
      <c r="H6" s="22">
        <v>2356201.3220299999</v>
      </c>
      <c r="I6" s="22">
        <v>-829.98065999999994</v>
      </c>
      <c r="J6" s="22">
        <v>-976194.14011999895</v>
      </c>
      <c r="K6" s="22">
        <v>-1327.1874389832701</v>
      </c>
      <c r="L6" s="22">
        <v>-41.4308459550032</v>
      </c>
      <c r="M6" s="22">
        <v>-2.1371568469817401E-2</v>
      </c>
      <c r="N6" s="22">
        <v>104.949124098182</v>
      </c>
      <c r="O6" s="22">
        <v>12.066973514305699</v>
      </c>
      <c r="P6" s="22">
        <v>7.7668181098473603</v>
      </c>
    </row>
    <row r="7" spans="2:16" x14ac:dyDescent="0.2">
      <c r="B7" s="21">
        <v>4019</v>
      </c>
      <c r="C7" s="21" t="s">
        <v>96</v>
      </c>
      <c r="D7" s="22">
        <v>84767</v>
      </c>
      <c r="E7" s="22">
        <v>103</v>
      </c>
      <c r="F7" s="22">
        <v>40954.18737</v>
      </c>
      <c r="G7" s="22">
        <v>496427.81608999998</v>
      </c>
      <c r="H7" s="22">
        <v>276437.81965999998</v>
      </c>
      <c r="I7" s="22">
        <v>-6942.9357300000001</v>
      </c>
      <c r="J7" s="22">
        <v>-146278.34586999999</v>
      </c>
      <c r="K7" s="22">
        <v>-1725.6520328665599</v>
      </c>
      <c r="L7" s="22">
        <v>-52.915460717318801</v>
      </c>
      <c r="M7" s="22">
        <v>-1.3985791095842399</v>
      </c>
      <c r="N7" s="22">
        <v>67.021066599079703</v>
      </c>
      <c r="O7" s="22">
        <v>10.081622503386599</v>
      </c>
      <c r="P7" s="22">
        <v>6.8511978051274101</v>
      </c>
    </row>
    <row r="8" spans="2:16" x14ac:dyDescent="0.2">
      <c r="B8" s="16">
        <v>4001</v>
      </c>
      <c r="C8" s="16" t="s">
        <v>97</v>
      </c>
      <c r="D8" s="12">
        <v>22702</v>
      </c>
      <c r="E8" s="12">
        <v>96</v>
      </c>
      <c r="F8" s="12">
        <v>19742.701489999999</v>
      </c>
      <c r="G8" s="12">
        <v>194132.71883999999</v>
      </c>
      <c r="H8" s="12">
        <v>88422.31551</v>
      </c>
      <c r="I8" s="12">
        <v>-7992.8980000000001</v>
      </c>
      <c r="J8" s="12">
        <v>-137093.95415000001</v>
      </c>
      <c r="K8" s="12">
        <v>-6038.8491828913802</v>
      </c>
      <c r="L8" s="12">
        <v>-155.04451942846401</v>
      </c>
      <c r="M8" s="12">
        <v>-4.11723384278545</v>
      </c>
      <c r="N8" s="12">
        <v>66.304116883135293</v>
      </c>
      <c r="O8" s="12">
        <v>12.9090567214764</v>
      </c>
      <c r="P8" s="12">
        <v>6.0524591424920704</v>
      </c>
    </row>
    <row r="9" spans="2:16" x14ac:dyDescent="0.2">
      <c r="B9" s="16">
        <v>4002</v>
      </c>
      <c r="C9" s="16" t="s">
        <v>98</v>
      </c>
      <c r="D9" s="12">
        <v>1655</v>
      </c>
      <c r="E9" s="12">
        <v>92</v>
      </c>
      <c r="F9" s="12">
        <v>824.53116</v>
      </c>
      <c r="G9" s="12">
        <v>7716.5083999999997</v>
      </c>
      <c r="H9" s="12">
        <v>5361.5166499999996</v>
      </c>
      <c r="I9" s="12">
        <v>137.4178</v>
      </c>
      <c r="J9" s="12">
        <v>3595.96254</v>
      </c>
      <c r="K9" s="12">
        <v>2172.7870332326302</v>
      </c>
      <c r="L9" s="12">
        <v>67.069875461451801</v>
      </c>
      <c r="M9" s="12">
        <v>1.7808287489196499</v>
      </c>
      <c r="N9" s="12">
        <v>155.48126123068801</v>
      </c>
      <c r="O9" s="12">
        <v>8.5236276033860108</v>
      </c>
      <c r="P9" s="12">
        <v>12.466116929257799</v>
      </c>
    </row>
    <row r="10" spans="2:16" x14ac:dyDescent="0.2">
      <c r="B10" s="16">
        <v>4003</v>
      </c>
      <c r="C10" s="16" t="s">
        <v>99</v>
      </c>
      <c r="D10" s="12">
        <v>8472</v>
      </c>
      <c r="E10" s="12">
        <v>118</v>
      </c>
      <c r="F10" s="12">
        <v>2729.75126</v>
      </c>
      <c r="G10" s="12">
        <v>44393.961580000003</v>
      </c>
      <c r="H10" s="12">
        <v>25857.119999999999</v>
      </c>
      <c r="I10" s="12">
        <v>305.00466</v>
      </c>
      <c r="J10" s="12">
        <v>14884.26237</v>
      </c>
      <c r="K10" s="12">
        <v>1756.8770502832899</v>
      </c>
      <c r="L10" s="12">
        <v>57.563496514693</v>
      </c>
      <c r="M10" s="12">
        <v>0.68704087030027094</v>
      </c>
      <c r="N10" s="12">
        <v>88.757641696239105</v>
      </c>
      <c r="O10" s="12">
        <v>7.6870673815634696</v>
      </c>
      <c r="P10" s="12">
        <v>6.8359655502499503</v>
      </c>
    </row>
    <row r="11" spans="2:16" x14ac:dyDescent="0.2">
      <c r="B11" s="16">
        <v>4004</v>
      </c>
      <c r="C11" s="16" t="s">
        <v>100</v>
      </c>
      <c r="D11" s="12">
        <v>769</v>
      </c>
      <c r="E11" s="12">
        <v>117</v>
      </c>
      <c r="F11" s="12">
        <v>182.869</v>
      </c>
      <c r="G11" s="12">
        <v>3765.2273799999998</v>
      </c>
      <c r="H11" s="12">
        <v>2781.7905500000002</v>
      </c>
      <c r="I11" s="12">
        <v>2.9960800000000001</v>
      </c>
      <c r="J11" s="12">
        <v>-1914.7791</v>
      </c>
      <c r="K11" s="12">
        <v>-2489.9598179453801</v>
      </c>
      <c r="L11" s="12">
        <v>-68.832612146158894</v>
      </c>
      <c r="M11" s="12">
        <v>7.9572352413946307E-2</v>
      </c>
      <c r="N11" s="12">
        <v>45.562093828103897</v>
      </c>
      <c r="O11" s="12">
        <v>3.8510144372741699</v>
      </c>
      <c r="P11" s="12">
        <v>4.9363573893909196</v>
      </c>
    </row>
    <row r="12" spans="2:16" x14ac:dyDescent="0.2">
      <c r="B12" s="16">
        <v>4005</v>
      </c>
      <c r="C12" s="16" t="s">
        <v>101</v>
      </c>
      <c r="D12" s="12">
        <v>4644</v>
      </c>
      <c r="E12" s="12">
        <v>89</v>
      </c>
      <c r="F12" s="12">
        <v>1360.53774</v>
      </c>
      <c r="G12" s="12">
        <v>18692.558679999998</v>
      </c>
      <c r="H12" s="12">
        <v>12851.77795</v>
      </c>
      <c r="I12" s="12">
        <v>-25.322469999999999</v>
      </c>
      <c r="J12" s="12">
        <v>-5152.7378699999999</v>
      </c>
      <c r="K12" s="12">
        <v>-1109.54734496124</v>
      </c>
      <c r="L12" s="12">
        <v>-40.093579970388397</v>
      </c>
      <c r="M12" s="12">
        <v>-0.135468185139863</v>
      </c>
      <c r="N12" s="12">
        <v>82.621898421977406</v>
      </c>
      <c r="O12" s="12">
        <v>8.3242093639371095</v>
      </c>
      <c r="P12" s="12">
        <v>7.1430310470476499</v>
      </c>
    </row>
    <row r="13" spans="2:16" x14ac:dyDescent="0.2">
      <c r="B13" s="16">
        <v>4006</v>
      </c>
      <c r="C13" s="16" t="s">
        <v>102</v>
      </c>
      <c r="D13" s="12">
        <v>8667</v>
      </c>
      <c r="E13" s="12">
        <v>111</v>
      </c>
      <c r="F13" s="12">
        <v>2842.2462500000001</v>
      </c>
      <c r="G13" s="12">
        <v>35280.710129999999</v>
      </c>
      <c r="H13" s="12">
        <v>25558.371899999998</v>
      </c>
      <c r="I13" s="12">
        <v>37.63015</v>
      </c>
      <c r="J13" s="12">
        <v>-9454.5498399999997</v>
      </c>
      <c r="K13" s="12">
        <v>-1090.8676404753701</v>
      </c>
      <c r="L13" s="12">
        <v>-36.991987897319902</v>
      </c>
      <c r="M13" s="12">
        <v>0.10665927602177799</v>
      </c>
      <c r="N13" s="12">
        <v>195.54280175684701</v>
      </c>
      <c r="O13" s="12">
        <v>11.023724708684</v>
      </c>
      <c r="P13" s="12">
        <v>8.1627506628648394</v>
      </c>
    </row>
    <row r="14" spans="2:16" x14ac:dyDescent="0.2">
      <c r="B14" s="16">
        <v>4007</v>
      </c>
      <c r="C14" s="16" t="s">
        <v>103</v>
      </c>
      <c r="D14" s="12">
        <v>1764</v>
      </c>
      <c r="E14" s="12">
        <v>100</v>
      </c>
      <c r="F14" s="12">
        <v>805.12985000000003</v>
      </c>
      <c r="G14" s="12">
        <v>8873.5492900000008</v>
      </c>
      <c r="H14" s="12">
        <v>6498.1130999999996</v>
      </c>
      <c r="I14" s="12">
        <v>1.6921999999999999</v>
      </c>
      <c r="J14" s="12">
        <v>-3459.07953</v>
      </c>
      <c r="K14" s="12">
        <v>-1960.9294387755101</v>
      </c>
      <c r="L14" s="12">
        <v>-53.2320610116804</v>
      </c>
      <c r="M14" s="12">
        <v>1.9070159467159599E-2</v>
      </c>
      <c r="N14" s="12">
        <v>140.96844155981299</v>
      </c>
      <c r="O14" s="12">
        <v>18.766011384831099</v>
      </c>
      <c r="P14" s="12">
        <v>9.0924389286848708</v>
      </c>
    </row>
    <row r="15" spans="2:16" x14ac:dyDescent="0.2">
      <c r="B15" s="16">
        <v>4008</v>
      </c>
      <c r="C15" s="16" t="s">
        <v>104</v>
      </c>
      <c r="D15" s="12">
        <v>7005</v>
      </c>
      <c r="E15" s="12">
        <v>100</v>
      </c>
      <c r="F15" s="12">
        <v>2622.4598900000001</v>
      </c>
      <c r="G15" s="12">
        <v>31414.59218</v>
      </c>
      <c r="H15" s="12">
        <v>22373.4339</v>
      </c>
      <c r="I15" s="12">
        <v>-34.503639999999997</v>
      </c>
      <c r="J15" s="12">
        <v>-5655.1540699999996</v>
      </c>
      <c r="K15" s="12">
        <v>-807.30250820842298</v>
      </c>
      <c r="L15" s="12">
        <v>-25.276200762369299</v>
      </c>
      <c r="M15" s="12">
        <v>-0.109833162252435</v>
      </c>
      <c r="N15" s="12">
        <v>48.875432829950597</v>
      </c>
      <c r="O15" s="12">
        <v>13.153209617760499</v>
      </c>
      <c r="P15" s="12">
        <v>8.2380704965751992</v>
      </c>
    </row>
    <row r="16" spans="2:16" x14ac:dyDescent="0.2">
      <c r="B16" s="16">
        <v>4009</v>
      </c>
      <c r="C16" s="16" t="s">
        <v>105</v>
      </c>
      <c r="D16" s="12">
        <v>4091</v>
      </c>
      <c r="E16" s="12">
        <v>112</v>
      </c>
      <c r="F16" s="12">
        <v>1873.9286</v>
      </c>
      <c r="G16" s="12">
        <v>23138.02766</v>
      </c>
      <c r="H16" s="12">
        <v>12663.474550000001</v>
      </c>
      <c r="I16" s="12">
        <v>82.821920000000006</v>
      </c>
      <c r="J16" s="12">
        <v>360.38733999999999</v>
      </c>
      <c r="K16" s="12">
        <v>88.092725494988997</v>
      </c>
      <c r="L16" s="12">
        <v>2.8458803985988199</v>
      </c>
      <c r="M16" s="12">
        <v>0.357947190733024</v>
      </c>
      <c r="N16" s="12">
        <v>139.953042029952</v>
      </c>
      <c r="O16" s="12">
        <v>9.7584519008220401</v>
      </c>
      <c r="P16" s="12">
        <v>8.4568596284580604</v>
      </c>
    </row>
    <row r="17" spans="2:16" x14ac:dyDescent="0.2">
      <c r="B17" s="16">
        <v>4010</v>
      </c>
      <c r="C17" s="16" t="s">
        <v>106</v>
      </c>
      <c r="D17" s="12">
        <v>8956</v>
      </c>
      <c r="E17" s="12">
        <v>110</v>
      </c>
      <c r="F17" s="12">
        <v>2314.80573</v>
      </c>
      <c r="G17" s="12">
        <v>52591.021529999998</v>
      </c>
      <c r="H17" s="12">
        <v>24239.230950000001</v>
      </c>
      <c r="I17" s="12">
        <v>368.20823000000001</v>
      </c>
      <c r="J17" s="12">
        <v>-5831.2850800000097</v>
      </c>
      <c r="K17" s="12">
        <v>-651.103738276017</v>
      </c>
      <c r="L17" s="12">
        <v>-24.057219851688401</v>
      </c>
      <c r="M17" s="12">
        <v>0.70013515480006305</v>
      </c>
      <c r="N17" s="12">
        <v>13.6668160941382</v>
      </c>
      <c r="O17" s="12">
        <v>2.9990424869391199</v>
      </c>
      <c r="P17" s="12">
        <v>5.1016578152403902</v>
      </c>
    </row>
    <row r="18" spans="2:16" x14ac:dyDescent="0.2">
      <c r="B18" s="16">
        <v>4012</v>
      </c>
      <c r="C18" s="16" t="s">
        <v>107</v>
      </c>
      <c r="D18" s="12">
        <v>11567</v>
      </c>
      <c r="E18" s="12">
        <v>112</v>
      </c>
      <c r="F18" s="12">
        <v>4222.8573500000002</v>
      </c>
      <c r="G18" s="12">
        <v>56299.767189999999</v>
      </c>
      <c r="H18" s="12">
        <v>36440.419950000003</v>
      </c>
      <c r="I18" s="12">
        <v>149.67805999999999</v>
      </c>
      <c r="J18" s="12">
        <v>632.632149999999</v>
      </c>
      <c r="K18" s="12">
        <v>54.692846027491903</v>
      </c>
      <c r="L18" s="12">
        <v>1.73607261076583</v>
      </c>
      <c r="M18" s="12">
        <v>0.26585911002947399</v>
      </c>
      <c r="N18" s="12">
        <v>3005.2753008439099</v>
      </c>
      <c r="O18" s="12">
        <v>9.1815356759026798</v>
      </c>
      <c r="P18" s="12">
        <v>7.7665248512371301</v>
      </c>
    </row>
    <row r="19" spans="2:16" x14ac:dyDescent="0.2">
      <c r="B19" s="16">
        <v>4013</v>
      </c>
      <c r="C19" s="16" t="s">
        <v>108</v>
      </c>
      <c r="D19" s="12">
        <v>4475</v>
      </c>
      <c r="E19" s="12">
        <v>113</v>
      </c>
      <c r="F19" s="12">
        <v>1432.36905</v>
      </c>
      <c r="G19" s="12">
        <v>20129.17323</v>
      </c>
      <c r="H19" s="12">
        <v>13390.254650000001</v>
      </c>
      <c r="I19" s="12">
        <v>24.339279999999999</v>
      </c>
      <c r="J19" s="12">
        <v>2809.9493699999998</v>
      </c>
      <c r="K19" s="12">
        <v>627.92164692737504</v>
      </c>
      <c r="L19" s="12">
        <v>20.985033096439299</v>
      </c>
      <c r="M19" s="12">
        <v>0.120915448050918</v>
      </c>
      <c r="N19" s="12">
        <v>9.6202463905282602</v>
      </c>
      <c r="O19" s="12">
        <v>2.6088398862669</v>
      </c>
      <c r="P19" s="12">
        <v>7.2368015981349902</v>
      </c>
    </row>
    <row r="20" spans="2:16" x14ac:dyDescent="0.2">
      <c r="B20" s="21">
        <v>4059</v>
      </c>
      <c r="C20" s="21" t="s">
        <v>109</v>
      </c>
      <c r="D20" s="22">
        <v>154071</v>
      </c>
      <c r="E20" s="22">
        <v>99</v>
      </c>
      <c r="F20" s="22">
        <v>73031.911770000006</v>
      </c>
      <c r="G20" s="22">
        <v>856944.14459000004</v>
      </c>
      <c r="H20" s="22">
        <v>544804.99771999998</v>
      </c>
      <c r="I20" s="22">
        <v>3594.5604199999998</v>
      </c>
      <c r="J20" s="22">
        <v>26325.908890000101</v>
      </c>
      <c r="K20" s="22">
        <v>170.86868320449699</v>
      </c>
      <c r="L20" s="22">
        <v>4.8321709602837002</v>
      </c>
      <c r="M20" s="22">
        <v>0.41946262690432401</v>
      </c>
      <c r="N20" s="22">
        <v>207.32214081343901</v>
      </c>
      <c r="O20" s="22">
        <v>15.4959010699038</v>
      </c>
      <c r="P20" s="22">
        <v>8.9418280845668807</v>
      </c>
    </row>
    <row r="21" spans="2:16" x14ac:dyDescent="0.2">
      <c r="B21" s="16">
        <v>4021</v>
      </c>
      <c r="C21" s="16" t="s">
        <v>110</v>
      </c>
      <c r="D21" s="12">
        <v>23890</v>
      </c>
      <c r="E21" s="12">
        <v>92</v>
      </c>
      <c r="F21" s="12">
        <v>22540.72639</v>
      </c>
      <c r="G21" s="12">
        <v>221324.94975999999</v>
      </c>
      <c r="H21" s="12">
        <v>145142.5747</v>
      </c>
      <c r="I21" s="12">
        <v>2134.5531799999999</v>
      </c>
      <c r="J21" s="12">
        <v>3523.59997999999</v>
      </c>
      <c r="K21" s="12">
        <v>147.49267392214301</v>
      </c>
      <c r="L21" s="12">
        <v>2.4276818757577101</v>
      </c>
      <c r="M21" s="12">
        <v>0.96444308800913003</v>
      </c>
      <c r="N21" s="12">
        <v>614.96612709810199</v>
      </c>
      <c r="O21" s="12">
        <v>33.231964349142203</v>
      </c>
      <c r="P21" s="12">
        <v>11.148891978404301</v>
      </c>
    </row>
    <row r="22" spans="2:16" x14ac:dyDescent="0.2">
      <c r="B22" s="16">
        <v>4022</v>
      </c>
      <c r="C22" s="16" t="s">
        <v>111</v>
      </c>
      <c r="D22" s="12">
        <v>1591</v>
      </c>
      <c r="E22" s="12">
        <v>89</v>
      </c>
      <c r="F22" s="12">
        <v>494.12954999999999</v>
      </c>
      <c r="G22" s="12">
        <v>7601.9035199999998</v>
      </c>
      <c r="H22" s="12">
        <v>4941.8672500000002</v>
      </c>
      <c r="I22" s="12">
        <v>-49.303640000000001</v>
      </c>
      <c r="J22" s="12">
        <v>-7253.57953</v>
      </c>
      <c r="K22" s="12">
        <v>-4559.1323255814004</v>
      </c>
      <c r="L22" s="12">
        <v>-146.77811367757801</v>
      </c>
      <c r="M22" s="12">
        <v>-0.64856966245738401</v>
      </c>
      <c r="N22" s="12">
        <v>227.12105737649699</v>
      </c>
      <c r="O22" s="12">
        <v>6.7645396793986103</v>
      </c>
      <c r="P22" s="12">
        <v>5.8515069131001001</v>
      </c>
    </row>
    <row r="23" spans="2:16" x14ac:dyDescent="0.2">
      <c r="B23" s="16">
        <v>4023</v>
      </c>
      <c r="C23" s="16" t="s">
        <v>112</v>
      </c>
      <c r="D23" s="12">
        <v>2998</v>
      </c>
      <c r="E23" s="12">
        <v>84</v>
      </c>
      <c r="F23" s="12">
        <v>1529.13464</v>
      </c>
      <c r="G23" s="12">
        <v>15621.61096</v>
      </c>
      <c r="H23" s="12">
        <v>10366.8138</v>
      </c>
      <c r="I23" s="12">
        <v>52.976280000000003</v>
      </c>
      <c r="J23" s="12">
        <v>-1451.91571</v>
      </c>
      <c r="K23" s="12">
        <v>-484.29476651100799</v>
      </c>
      <c r="L23" s="12">
        <v>-14.0054190034743</v>
      </c>
      <c r="M23" s="12">
        <v>0.33912174701859299</v>
      </c>
      <c r="N23" s="12">
        <v>59.243529105343697</v>
      </c>
      <c r="O23" s="12">
        <v>7.7415504271398197</v>
      </c>
      <c r="P23" s="12">
        <v>10.1277065729718</v>
      </c>
    </row>
    <row r="24" spans="2:16" x14ac:dyDescent="0.2">
      <c r="B24" s="16">
        <v>4024</v>
      </c>
      <c r="C24" s="16" t="s">
        <v>113</v>
      </c>
      <c r="D24" s="12">
        <v>3055</v>
      </c>
      <c r="E24" s="12">
        <v>98</v>
      </c>
      <c r="F24" s="12">
        <v>1338.0283899999999</v>
      </c>
      <c r="G24" s="12">
        <v>20248.215319999999</v>
      </c>
      <c r="H24" s="12">
        <v>10188.10061</v>
      </c>
      <c r="I24" s="12">
        <v>-0.39497000000000099</v>
      </c>
      <c r="J24" s="12">
        <v>-5533.8311299999996</v>
      </c>
      <c r="K24" s="12">
        <v>-1811.40135188216</v>
      </c>
      <c r="L24" s="12">
        <v>-54.316612505458899</v>
      </c>
      <c r="M24" s="12">
        <v>-1.9506410503738201E-3</v>
      </c>
      <c r="N24" s="12">
        <v>170.33035818541001</v>
      </c>
      <c r="O24" s="12">
        <v>5.3145820162090196</v>
      </c>
      <c r="P24" s="12">
        <v>6.6061793538849001</v>
      </c>
    </row>
    <row r="25" spans="2:16" x14ac:dyDescent="0.2">
      <c r="B25" s="16">
        <v>4049</v>
      </c>
      <c r="C25" s="16" t="s">
        <v>114</v>
      </c>
      <c r="D25" s="12">
        <v>4933</v>
      </c>
      <c r="E25" s="12">
        <v>108</v>
      </c>
      <c r="F25" s="12">
        <v>1457.4480000000001</v>
      </c>
      <c r="G25" s="12">
        <v>20595.70577</v>
      </c>
      <c r="H25" s="12">
        <v>15007.49993</v>
      </c>
      <c r="I25" s="12">
        <v>119.22528</v>
      </c>
      <c r="J25" s="12">
        <v>-1553.1326300000001</v>
      </c>
      <c r="K25" s="12">
        <v>-314.84545509831798</v>
      </c>
      <c r="L25" s="12">
        <v>-10.349043060098801</v>
      </c>
      <c r="M25" s="12">
        <v>0.578884168046648</v>
      </c>
      <c r="N25" s="12">
        <v>67.095136289168096</v>
      </c>
      <c r="O25" s="12">
        <v>7.6874545969977701</v>
      </c>
      <c r="P25" s="12">
        <v>7.65534960349164</v>
      </c>
    </row>
    <row r="26" spans="2:16" x14ac:dyDescent="0.2">
      <c r="B26" s="16">
        <v>4026</v>
      </c>
      <c r="C26" s="16" t="s">
        <v>115</v>
      </c>
      <c r="D26" s="12">
        <v>3704</v>
      </c>
      <c r="E26" s="12">
        <v>92</v>
      </c>
      <c r="F26" s="12">
        <v>2559.6477100000002</v>
      </c>
      <c r="G26" s="12">
        <v>23848.803670000001</v>
      </c>
      <c r="H26" s="12">
        <v>15091.124949999999</v>
      </c>
      <c r="I26" s="12">
        <v>35.7883</v>
      </c>
      <c r="J26" s="12">
        <v>-12529.20577</v>
      </c>
      <c r="K26" s="12">
        <v>-3382.6149487040998</v>
      </c>
      <c r="L26" s="12">
        <v>-83.023669948475302</v>
      </c>
      <c r="M26" s="12">
        <v>0.15006329246199901</v>
      </c>
      <c r="N26" s="12">
        <v>79.417286425574801</v>
      </c>
      <c r="O26" s="12">
        <v>18.0225321549641</v>
      </c>
      <c r="P26" s="12">
        <v>10.882877170333099</v>
      </c>
    </row>
    <row r="27" spans="2:16" x14ac:dyDescent="0.2">
      <c r="B27" s="16">
        <v>4027</v>
      </c>
      <c r="C27" s="16" t="s">
        <v>116</v>
      </c>
      <c r="D27" s="12">
        <v>6140</v>
      </c>
      <c r="E27" s="12">
        <v>109</v>
      </c>
      <c r="F27" s="12">
        <v>1470.9901</v>
      </c>
      <c r="G27" s="12">
        <v>23761.95305</v>
      </c>
      <c r="H27" s="12">
        <v>18476.7994</v>
      </c>
      <c r="I27" s="12">
        <v>70.611549999999994</v>
      </c>
      <c r="J27" s="12">
        <v>-343.82943000000301</v>
      </c>
      <c r="K27" s="12">
        <v>-55.998278501629201</v>
      </c>
      <c r="L27" s="12">
        <v>-1.8608711528253301</v>
      </c>
      <c r="M27" s="12">
        <v>0.29716223178885498</v>
      </c>
      <c r="N27" s="12">
        <v>842.04881428054</v>
      </c>
      <c r="O27" s="12">
        <v>8.9488462733916592</v>
      </c>
      <c r="P27" s="12">
        <v>6.4876891506188699</v>
      </c>
    </row>
    <row r="28" spans="2:16" x14ac:dyDescent="0.2">
      <c r="B28" s="16">
        <v>4028</v>
      </c>
      <c r="C28" s="16" t="s">
        <v>117</v>
      </c>
      <c r="D28" s="12">
        <v>1100</v>
      </c>
      <c r="E28" s="12">
        <v>114</v>
      </c>
      <c r="F28" s="12">
        <v>436.73500000000001</v>
      </c>
      <c r="G28" s="12">
        <v>4644.4841699999997</v>
      </c>
      <c r="H28" s="12">
        <v>3599.4312</v>
      </c>
      <c r="I28" s="12">
        <v>92.86645</v>
      </c>
      <c r="J28" s="12">
        <v>2172.7528499999999</v>
      </c>
      <c r="K28" s="12">
        <v>1975.2298636363601</v>
      </c>
      <c r="L28" s="12">
        <v>60.363783311096498</v>
      </c>
      <c r="M28" s="12">
        <v>1.9994997636088401</v>
      </c>
      <c r="N28" s="12">
        <v>86.035228463861401</v>
      </c>
      <c r="O28" s="12">
        <v>11.38349815928</v>
      </c>
      <c r="P28" s="12">
        <v>11.4028045013231</v>
      </c>
    </row>
    <row r="29" spans="2:16" x14ac:dyDescent="0.2">
      <c r="B29" s="16">
        <v>4029</v>
      </c>
      <c r="C29" s="16" t="s">
        <v>118</v>
      </c>
      <c r="D29" s="12">
        <v>5821</v>
      </c>
      <c r="E29" s="12">
        <v>105</v>
      </c>
      <c r="F29" s="12">
        <v>1916.87293</v>
      </c>
      <c r="G29" s="12">
        <v>23313.501749999999</v>
      </c>
      <c r="H29" s="12">
        <v>16558.127850000001</v>
      </c>
      <c r="I29" s="12">
        <v>78.087249999999997</v>
      </c>
      <c r="J29" s="12">
        <v>-8740.4205399999992</v>
      </c>
      <c r="K29" s="12">
        <v>-1501.53247551967</v>
      </c>
      <c r="L29" s="12">
        <v>-52.7862848939169</v>
      </c>
      <c r="M29" s="12">
        <v>0.33494432040866601</v>
      </c>
      <c r="N29" s="12">
        <v>31.596570262750099</v>
      </c>
      <c r="O29" s="12">
        <v>6.85024573796598</v>
      </c>
      <c r="P29" s="12">
        <v>8.5571022379767605</v>
      </c>
    </row>
    <row r="30" spans="2:16" x14ac:dyDescent="0.2">
      <c r="B30" s="16">
        <v>4030</v>
      </c>
      <c r="C30" s="16" t="s">
        <v>119</v>
      </c>
      <c r="D30" s="12">
        <v>2304</v>
      </c>
      <c r="E30" s="12">
        <v>105</v>
      </c>
      <c r="F30" s="12">
        <v>861.40213000000006</v>
      </c>
      <c r="G30" s="12">
        <v>11451.116910000001</v>
      </c>
      <c r="H30" s="12">
        <v>6665.2036500000004</v>
      </c>
      <c r="I30" s="12">
        <v>78.977549999999994</v>
      </c>
      <c r="J30" s="12">
        <v>4841.8765899999999</v>
      </c>
      <c r="K30" s="12">
        <v>2101.5089366319398</v>
      </c>
      <c r="L30" s="12">
        <v>72.6440907773313</v>
      </c>
      <c r="M30" s="12">
        <v>0.689692984716895</v>
      </c>
      <c r="N30" s="12">
        <v>324.45389549838501</v>
      </c>
      <c r="O30" s="12">
        <v>10.466189013871499</v>
      </c>
      <c r="P30" s="12">
        <v>8.2121219038361897</v>
      </c>
    </row>
    <row r="31" spans="2:16" x14ac:dyDescent="0.2">
      <c r="B31" s="16">
        <v>4031</v>
      </c>
      <c r="C31" s="16" t="s">
        <v>120</v>
      </c>
      <c r="D31" s="12">
        <v>1961</v>
      </c>
      <c r="E31" s="12">
        <v>104</v>
      </c>
      <c r="F31" s="12">
        <v>878.27970000000005</v>
      </c>
      <c r="G31" s="12">
        <v>12812.39136</v>
      </c>
      <c r="H31" s="12">
        <v>5991.3717500000002</v>
      </c>
      <c r="I31" s="12">
        <v>-24.94811</v>
      </c>
      <c r="J31" s="12">
        <v>-6205.0718200000001</v>
      </c>
      <c r="K31" s="12">
        <v>-3164.2385619581901</v>
      </c>
      <c r="L31" s="12">
        <v>-103.566797036088</v>
      </c>
      <c r="M31" s="12">
        <v>-0.194718607159374</v>
      </c>
      <c r="N31" s="12" t="s">
        <v>78</v>
      </c>
      <c r="O31" s="12">
        <v>12.5281617997657</v>
      </c>
      <c r="P31" s="12">
        <v>6.6602054684661098</v>
      </c>
    </row>
    <row r="32" spans="2:16" x14ac:dyDescent="0.2">
      <c r="B32" s="16">
        <v>4032</v>
      </c>
      <c r="C32" s="16" t="s">
        <v>121</v>
      </c>
      <c r="D32" s="12">
        <v>2235</v>
      </c>
      <c r="E32" s="12">
        <v>113</v>
      </c>
      <c r="F32" s="12">
        <v>1033.57195</v>
      </c>
      <c r="G32" s="12">
        <v>10440.093500000001</v>
      </c>
      <c r="H32" s="12">
        <v>7900.6107000000002</v>
      </c>
      <c r="I32" s="12">
        <v>5.5583199999999904</v>
      </c>
      <c r="J32" s="12">
        <v>3079.9412499999999</v>
      </c>
      <c r="K32" s="12">
        <v>1378.0497762863499</v>
      </c>
      <c r="L32" s="12">
        <v>38.983584522143303</v>
      </c>
      <c r="M32" s="12">
        <v>5.3240136211423698E-2</v>
      </c>
      <c r="N32" s="12" t="s">
        <v>78</v>
      </c>
      <c r="O32" s="12">
        <v>6.7178883982217199</v>
      </c>
      <c r="P32" s="12">
        <v>9.9532659357887905</v>
      </c>
    </row>
    <row r="33" spans="2:16" x14ac:dyDescent="0.2">
      <c r="B33" s="16">
        <v>4033</v>
      </c>
      <c r="C33" s="16" t="s">
        <v>122</v>
      </c>
      <c r="D33" s="12">
        <v>6334</v>
      </c>
      <c r="E33" s="12">
        <v>110</v>
      </c>
      <c r="F33" s="12">
        <v>3435.3927199999998</v>
      </c>
      <c r="G33" s="12">
        <v>43417.930959999998</v>
      </c>
      <c r="H33" s="12">
        <v>19869.488099999999</v>
      </c>
      <c r="I33" s="12">
        <v>289.33156000000002</v>
      </c>
      <c r="J33" s="12">
        <v>7978.7924800000001</v>
      </c>
      <c r="K33" s="12">
        <v>1259.67674139564</v>
      </c>
      <c r="L33" s="12">
        <v>40.156004220360401</v>
      </c>
      <c r="M33" s="12">
        <v>0.66638725891050599</v>
      </c>
      <c r="N33" s="12">
        <v>1113.17485211549</v>
      </c>
      <c r="O33" s="12">
        <v>10.8799052040319</v>
      </c>
      <c r="P33" s="12">
        <v>8.5787696411224807</v>
      </c>
    </row>
    <row r="34" spans="2:16" x14ac:dyDescent="0.2">
      <c r="B34" s="16">
        <v>4034</v>
      </c>
      <c r="C34" s="16" t="s">
        <v>123</v>
      </c>
      <c r="D34" s="12">
        <v>9164</v>
      </c>
      <c r="E34" s="12">
        <v>112</v>
      </c>
      <c r="F34" s="12">
        <v>2063.3978499999998</v>
      </c>
      <c r="G34" s="12">
        <v>32475.7497</v>
      </c>
      <c r="H34" s="12">
        <v>24302.626950000002</v>
      </c>
      <c r="I34" s="12">
        <v>-399.19125000000003</v>
      </c>
      <c r="J34" s="12">
        <v>16079.612279999999</v>
      </c>
      <c r="K34" s="12">
        <v>1754.64996508075</v>
      </c>
      <c r="L34" s="12">
        <v>66.164091285612997</v>
      </c>
      <c r="M34" s="12">
        <v>-1.2291979513563001</v>
      </c>
      <c r="N34" s="12">
        <v>355.53607325334298</v>
      </c>
      <c r="O34" s="12">
        <v>18.028857483157701</v>
      </c>
      <c r="P34" s="12">
        <v>5.12445937468227</v>
      </c>
    </row>
    <row r="35" spans="2:16" x14ac:dyDescent="0.2">
      <c r="B35" s="16">
        <v>4035</v>
      </c>
      <c r="C35" s="16" t="s">
        <v>124</v>
      </c>
      <c r="D35" s="12">
        <v>4695</v>
      </c>
      <c r="E35" s="12">
        <v>97</v>
      </c>
      <c r="F35" s="12">
        <v>2176.7907100000002</v>
      </c>
      <c r="G35" s="12">
        <v>23729.670989999999</v>
      </c>
      <c r="H35" s="12">
        <v>13597.68865</v>
      </c>
      <c r="I35" s="12">
        <v>-134.68638999999999</v>
      </c>
      <c r="J35" s="12">
        <v>-14879.377710000001</v>
      </c>
      <c r="K35" s="12">
        <v>-3169.1965303514398</v>
      </c>
      <c r="L35" s="12">
        <v>-109.425786197862</v>
      </c>
      <c r="M35" s="12">
        <v>-0.56758641978963198</v>
      </c>
      <c r="N35" s="12">
        <v>984.27169882839405</v>
      </c>
      <c r="O35" s="12">
        <v>12.037067312074001</v>
      </c>
      <c r="P35" s="12">
        <v>8.6057000995107291</v>
      </c>
    </row>
    <row r="36" spans="2:16" x14ac:dyDescent="0.2">
      <c r="B36" s="16">
        <v>4037</v>
      </c>
      <c r="C36" s="16" t="s">
        <v>125</v>
      </c>
      <c r="D36" s="12">
        <v>4271</v>
      </c>
      <c r="E36" s="12">
        <v>85</v>
      </c>
      <c r="F36" s="12">
        <v>2248.50027</v>
      </c>
      <c r="G36" s="12">
        <v>20681.917030000001</v>
      </c>
      <c r="H36" s="12">
        <v>13521.5005</v>
      </c>
      <c r="I36" s="12">
        <v>-21.045449999999999</v>
      </c>
      <c r="J36" s="12">
        <v>-10733.453869999999</v>
      </c>
      <c r="K36" s="12">
        <v>-2513.1008826972602</v>
      </c>
      <c r="L36" s="12">
        <v>-79.380641741646897</v>
      </c>
      <c r="M36" s="12">
        <v>-0.101757733431928</v>
      </c>
      <c r="N36" s="12">
        <v>87.105292433156393</v>
      </c>
      <c r="O36" s="12">
        <v>7.7682923573743796</v>
      </c>
      <c r="P36" s="12">
        <v>10.7700597423778</v>
      </c>
    </row>
    <row r="37" spans="2:16" x14ac:dyDescent="0.2">
      <c r="B37" s="16">
        <v>4038</v>
      </c>
      <c r="C37" s="16" t="s">
        <v>126</v>
      </c>
      <c r="D37" s="12">
        <v>8986</v>
      </c>
      <c r="E37" s="12">
        <v>110</v>
      </c>
      <c r="F37" s="12">
        <v>3197.71623</v>
      </c>
      <c r="G37" s="12">
        <v>41103.771630000003</v>
      </c>
      <c r="H37" s="12">
        <v>31278.813880000002</v>
      </c>
      <c r="I37" s="12">
        <v>107.28883999999999</v>
      </c>
      <c r="J37" s="12">
        <v>10642.78059</v>
      </c>
      <c r="K37" s="12">
        <v>1184.37353549967</v>
      </c>
      <c r="L37" s="12">
        <v>34.025524851519698</v>
      </c>
      <c r="M37" s="12">
        <v>0.26101945331385201</v>
      </c>
      <c r="N37" s="12">
        <v>109.178283873053</v>
      </c>
      <c r="O37" s="12">
        <v>11.878815267736501</v>
      </c>
      <c r="P37" s="12">
        <v>8.04063699981198</v>
      </c>
    </row>
    <row r="38" spans="2:16" x14ac:dyDescent="0.2">
      <c r="B38" s="16">
        <v>4039</v>
      </c>
      <c r="C38" s="16" t="s">
        <v>127</v>
      </c>
      <c r="D38" s="12">
        <v>2096</v>
      </c>
      <c r="E38" s="12">
        <v>92</v>
      </c>
      <c r="F38" s="12">
        <v>854.50189999999998</v>
      </c>
      <c r="G38" s="12">
        <v>12632.92008</v>
      </c>
      <c r="H38" s="12">
        <v>9037.02045</v>
      </c>
      <c r="I38" s="12">
        <v>10.13724</v>
      </c>
      <c r="J38" s="12">
        <v>-3390.0366300000001</v>
      </c>
      <c r="K38" s="12">
        <v>-1617.38388835878</v>
      </c>
      <c r="L38" s="12">
        <v>-37.512769266777497</v>
      </c>
      <c r="M38" s="12">
        <v>8.0244630186879107E-2</v>
      </c>
      <c r="N38" s="12">
        <v>450.46729635900999</v>
      </c>
      <c r="O38" s="12">
        <v>25.699100757708599</v>
      </c>
      <c r="P38" s="12">
        <v>6.8443331749471499</v>
      </c>
    </row>
    <row r="39" spans="2:16" x14ac:dyDescent="0.2">
      <c r="B39" s="16">
        <v>4040</v>
      </c>
      <c r="C39" s="16" t="s">
        <v>128</v>
      </c>
      <c r="D39" s="12">
        <v>12596</v>
      </c>
      <c r="E39" s="12">
        <v>100</v>
      </c>
      <c r="F39" s="12">
        <v>3913.9969500000002</v>
      </c>
      <c r="G39" s="12">
        <v>51274.451209999999</v>
      </c>
      <c r="H39" s="12">
        <v>34497.659699999997</v>
      </c>
      <c r="I39" s="12">
        <v>-897.86109999999996</v>
      </c>
      <c r="J39" s="12">
        <v>-18616.35068</v>
      </c>
      <c r="K39" s="12">
        <v>-1477.9573420133399</v>
      </c>
      <c r="L39" s="12">
        <v>-53.964097396438703</v>
      </c>
      <c r="M39" s="12">
        <v>-1.75108865879951</v>
      </c>
      <c r="N39" s="12">
        <v>29.474466417274499</v>
      </c>
      <c r="O39" s="12">
        <v>6.6270836251042899</v>
      </c>
      <c r="P39" s="12">
        <v>5.8823366780603701</v>
      </c>
    </row>
    <row r="40" spans="2:16" x14ac:dyDescent="0.2">
      <c r="B40" s="16">
        <v>4041</v>
      </c>
      <c r="C40" s="16" t="s">
        <v>129</v>
      </c>
      <c r="D40" s="12">
        <v>2546</v>
      </c>
      <c r="E40" s="12">
        <v>105</v>
      </c>
      <c r="F40" s="12">
        <v>756.7242</v>
      </c>
      <c r="G40" s="12">
        <v>9517.02477</v>
      </c>
      <c r="H40" s="12">
        <v>7155.28935</v>
      </c>
      <c r="I40" s="12">
        <v>8.4792500000000004</v>
      </c>
      <c r="J40" s="12">
        <v>-2094.4648999999999</v>
      </c>
      <c r="K40" s="12">
        <v>-822.64921445404605</v>
      </c>
      <c r="L40" s="12">
        <v>-29.271561184314699</v>
      </c>
      <c r="M40" s="12">
        <v>8.9095596627305998E-2</v>
      </c>
      <c r="N40" s="12">
        <v>51.727651444795299</v>
      </c>
      <c r="O40" s="12">
        <v>7.0157435347307597</v>
      </c>
      <c r="P40" s="12">
        <v>8.0403641736029705</v>
      </c>
    </row>
    <row r="41" spans="2:16" x14ac:dyDescent="0.2">
      <c r="B41" s="16">
        <v>4044</v>
      </c>
      <c r="C41" s="16" t="s">
        <v>130</v>
      </c>
      <c r="D41" s="12">
        <v>7769</v>
      </c>
      <c r="E41" s="12">
        <v>105</v>
      </c>
      <c r="F41" s="12">
        <v>2772.7547</v>
      </c>
      <c r="G41" s="12">
        <v>32791.114049999996</v>
      </c>
      <c r="H41" s="12">
        <v>24947.510999999999</v>
      </c>
      <c r="I41" s="12">
        <v>714.75917000000004</v>
      </c>
      <c r="J41" s="12">
        <v>15284.79003</v>
      </c>
      <c r="K41" s="12">
        <v>1967.40764963316</v>
      </c>
      <c r="L41" s="12">
        <v>61.267795532788803</v>
      </c>
      <c r="M41" s="12">
        <v>2.1797343295812799</v>
      </c>
      <c r="N41" s="12">
        <v>131.07234377719601</v>
      </c>
      <c r="O41" s="12">
        <v>5.7929859202206604</v>
      </c>
      <c r="P41" s="12">
        <v>10.635545546522801</v>
      </c>
    </row>
    <row r="42" spans="2:16" x14ac:dyDescent="0.2">
      <c r="B42" s="16">
        <v>4045</v>
      </c>
      <c r="C42" s="16" t="s">
        <v>131</v>
      </c>
      <c r="D42" s="12">
        <v>21835</v>
      </c>
      <c r="E42" s="12">
        <v>95</v>
      </c>
      <c r="F42" s="12">
        <v>8606.55645</v>
      </c>
      <c r="G42" s="12">
        <v>105465.29274</v>
      </c>
      <c r="H42" s="12">
        <v>63708.608350000002</v>
      </c>
      <c r="I42" s="12">
        <v>1583.04539</v>
      </c>
      <c r="J42" s="12">
        <v>103083.04687000001</v>
      </c>
      <c r="K42" s="12">
        <v>4721.0005436226202</v>
      </c>
      <c r="L42" s="12">
        <v>161.803953248651</v>
      </c>
      <c r="M42" s="12">
        <v>1.5010107580155601</v>
      </c>
      <c r="N42" s="12">
        <v>55.950580642792701</v>
      </c>
      <c r="O42" s="12">
        <v>5.2064601323743496</v>
      </c>
      <c r="P42" s="12">
        <v>9.6615688206736206</v>
      </c>
    </row>
    <row r="43" spans="2:16" x14ac:dyDescent="0.2">
      <c r="B43" s="16">
        <v>4046</v>
      </c>
      <c r="C43" s="16" t="s">
        <v>132</v>
      </c>
      <c r="D43" s="12">
        <v>1855</v>
      </c>
      <c r="E43" s="12">
        <v>116</v>
      </c>
      <c r="F43" s="12">
        <v>490.84</v>
      </c>
      <c r="G43" s="12">
        <v>11376.48588</v>
      </c>
      <c r="H43" s="12">
        <v>5884.4889999999996</v>
      </c>
      <c r="I43" s="12">
        <v>-54.003599999999999</v>
      </c>
      <c r="J43" s="12">
        <v>-4410.4687999999996</v>
      </c>
      <c r="K43" s="12">
        <v>-2377.6112129380099</v>
      </c>
      <c r="L43" s="12">
        <v>-74.950752733160002</v>
      </c>
      <c r="M43" s="12">
        <v>-0.47469491519291501</v>
      </c>
      <c r="N43" s="12">
        <v>163.894651530722</v>
      </c>
      <c r="O43" s="12">
        <v>11.744031804661301</v>
      </c>
      <c r="P43" s="12">
        <v>3.8398184167570002</v>
      </c>
    </row>
    <row r="44" spans="2:16" x14ac:dyDescent="0.2">
      <c r="B44" s="16">
        <v>4047</v>
      </c>
      <c r="C44" s="16" t="s">
        <v>133</v>
      </c>
      <c r="D44" s="12">
        <v>5258</v>
      </c>
      <c r="E44" s="12">
        <v>100</v>
      </c>
      <c r="F44" s="12">
        <v>3270.7880500000001</v>
      </c>
      <c r="G44" s="12">
        <v>37448.985719999997</v>
      </c>
      <c r="H44" s="12">
        <v>15027.74145</v>
      </c>
      <c r="I44" s="12">
        <v>-256.65926000000002</v>
      </c>
      <c r="J44" s="12">
        <v>-35903.33829</v>
      </c>
      <c r="K44" s="12">
        <v>-6828.3260346139195</v>
      </c>
      <c r="L44" s="12">
        <v>-238.91373437223999</v>
      </c>
      <c r="M44" s="12">
        <v>-0.68535703989154695</v>
      </c>
      <c r="N44" s="12" t="s">
        <v>78</v>
      </c>
      <c r="O44" s="12">
        <v>10.318167116436401</v>
      </c>
      <c r="P44" s="12">
        <v>8.0486259695687092</v>
      </c>
    </row>
    <row r="45" spans="2:16" x14ac:dyDescent="0.2">
      <c r="B45" s="16">
        <v>4048</v>
      </c>
      <c r="C45" s="16" t="s">
        <v>134</v>
      </c>
      <c r="D45" s="12">
        <v>6934</v>
      </c>
      <c r="E45" s="12">
        <v>99</v>
      </c>
      <c r="F45" s="12">
        <v>2726.9852500000002</v>
      </c>
      <c r="G45" s="12">
        <v>39364.10009</v>
      </c>
      <c r="H45" s="12">
        <v>22047.03455</v>
      </c>
      <c r="I45" s="12">
        <v>50.968580000000003</v>
      </c>
      <c r="J45" s="12">
        <v>-6722.8065900000001</v>
      </c>
      <c r="K45" s="12">
        <v>-969.54234064032403</v>
      </c>
      <c r="L45" s="12">
        <v>-30.493019706362301</v>
      </c>
      <c r="M45" s="12">
        <v>0.12947985571489801</v>
      </c>
      <c r="N45" s="12">
        <v>169.53931438508599</v>
      </c>
      <c r="O45" s="12">
        <v>7.5573438823658901</v>
      </c>
      <c r="P45" s="12">
        <v>7.0570743993858196</v>
      </c>
    </row>
    <row r="46" spans="2:16" x14ac:dyDescent="0.2">
      <c r="B46" s="21">
        <v>4089</v>
      </c>
      <c r="C46" s="21" t="s">
        <v>135</v>
      </c>
      <c r="D46" s="22">
        <v>84058</v>
      </c>
      <c r="E46" s="22">
        <v>92</v>
      </c>
      <c r="F46" s="22">
        <v>32958.977910000001</v>
      </c>
      <c r="G46" s="22">
        <v>430184.06640000001</v>
      </c>
      <c r="H46" s="22">
        <v>243807.60436</v>
      </c>
      <c r="I46" s="22">
        <v>1007.48235</v>
      </c>
      <c r="J46" s="22">
        <v>-152505.50051000001</v>
      </c>
      <c r="K46" s="22">
        <v>-1814.2889494158801</v>
      </c>
      <c r="L46" s="22">
        <v>-62.551576645990998</v>
      </c>
      <c r="M46" s="22">
        <v>0.23419796982048299</v>
      </c>
      <c r="N46" s="22">
        <v>83.1829632002854</v>
      </c>
      <c r="O46" s="22">
        <v>8.9940305027531799</v>
      </c>
      <c r="P46" s="22">
        <v>7.8957969188047104</v>
      </c>
    </row>
    <row r="47" spans="2:16" x14ac:dyDescent="0.2">
      <c r="B47" s="16">
        <v>4061</v>
      </c>
      <c r="C47" s="16" t="s">
        <v>136</v>
      </c>
      <c r="D47" s="12">
        <v>1985</v>
      </c>
      <c r="E47" s="12">
        <v>83</v>
      </c>
      <c r="F47" s="12">
        <v>736.13205000000005</v>
      </c>
      <c r="G47" s="12">
        <v>7830.8675599999997</v>
      </c>
      <c r="H47" s="12">
        <v>5574.8713500000003</v>
      </c>
      <c r="I47" s="12">
        <v>-12.73883</v>
      </c>
      <c r="J47" s="12">
        <v>-4979.8562400000001</v>
      </c>
      <c r="K47" s="12">
        <v>-2508.7436977329999</v>
      </c>
      <c r="L47" s="12">
        <v>-89.326836932299798</v>
      </c>
      <c r="M47" s="12">
        <v>-0.16267456833352401</v>
      </c>
      <c r="N47" s="12">
        <v>247.48287246528199</v>
      </c>
      <c r="O47" s="12">
        <v>11.578595258479901</v>
      </c>
      <c r="P47" s="12">
        <v>9.2377149077975194</v>
      </c>
    </row>
    <row r="48" spans="2:16" x14ac:dyDescent="0.2">
      <c r="B48" s="16">
        <v>4062</v>
      </c>
      <c r="C48" s="16" t="s">
        <v>137</v>
      </c>
      <c r="D48" s="12">
        <v>5006</v>
      </c>
      <c r="E48" s="12">
        <v>89</v>
      </c>
      <c r="F48" s="12">
        <v>1829.52115</v>
      </c>
      <c r="G48" s="12">
        <v>25038.485359999999</v>
      </c>
      <c r="H48" s="12">
        <v>13562.447399999999</v>
      </c>
      <c r="I48" s="12">
        <v>124.31034</v>
      </c>
      <c r="J48" s="12">
        <v>-24978.945759999999</v>
      </c>
      <c r="K48" s="12">
        <v>-4989.8013903315996</v>
      </c>
      <c r="L48" s="12">
        <v>-184.17727290134999</v>
      </c>
      <c r="M48" s="12">
        <v>0.49647707603987401</v>
      </c>
      <c r="N48" s="12" t="s">
        <v>78</v>
      </c>
      <c r="O48" s="12" t="s">
        <v>78</v>
      </c>
      <c r="P48" s="12">
        <v>7.8033134269428501</v>
      </c>
    </row>
    <row r="49" spans="2:16" x14ac:dyDescent="0.2">
      <c r="B49" s="16">
        <v>4063</v>
      </c>
      <c r="C49" s="16" t="s">
        <v>138</v>
      </c>
      <c r="D49" s="12">
        <v>8871</v>
      </c>
      <c r="E49" s="12">
        <v>97</v>
      </c>
      <c r="F49" s="12">
        <v>3810.9780000000001</v>
      </c>
      <c r="G49" s="12">
        <v>43133.137999999999</v>
      </c>
      <c r="H49" s="12">
        <v>24414.074100000002</v>
      </c>
      <c r="I49" s="12">
        <v>-75.798730000000006</v>
      </c>
      <c r="J49" s="12">
        <v>-5443.7299000000003</v>
      </c>
      <c r="K49" s="12">
        <v>-613.65459361965895</v>
      </c>
      <c r="L49" s="12">
        <v>-22.297507076051701</v>
      </c>
      <c r="M49" s="12">
        <v>-0.17573200911095299</v>
      </c>
      <c r="N49" s="12">
        <v>30.5179318452989</v>
      </c>
      <c r="O49" s="12">
        <v>4.8216861476667896</v>
      </c>
      <c r="P49" s="12">
        <v>8.6596511248497592</v>
      </c>
    </row>
    <row r="50" spans="2:16" x14ac:dyDescent="0.2">
      <c r="B50" s="16">
        <v>4064</v>
      </c>
      <c r="C50" s="16" t="s">
        <v>139</v>
      </c>
      <c r="D50" s="12">
        <v>1166</v>
      </c>
      <c r="E50" s="12">
        <v>96</v>
      </c>
      <c r="F50" s="12">
        <v>245.44714999999999</v>
      </c>
      <c r="G50" s="12">
        <v>5629.08115</v>
      </c>
      <c r="H50" s="12">
        <v>3027.4537500000001</v>
      </c>
      <c r="I50" s="12">
        <v>-29.7196</v>
      </c>
      <c r="J50" s="12">
        <v>-5968.0297200000005</v>
      </c>
      <c r="K50" s="12">
        <v>-5118.3788336192101</v>
      </c>
      <c r="L50" s="12">
        <v>-197.13033502163299</v>
      </c>
      <c r="M50" s="12">
        <v>-0.52796538561182405</v>
      </c>
      <c r="N50" s="12" t="s">
        <v>78</v>
      </c>
      <c r="O50" s="12">
        <v>3.2801570110603202</v>
      </c>
      <c r="P50" s="12">
        <v>3.8323759109424098</v>
      </c>
    </row>
    <row r="51" spans="2:16" x14ac:dyDescent="0.2">
      <c r="B51" s="16">
        <v>4065</v>
      </c>
      <c r="C51" s="16" t="s">
        <v>140</v>
      </c>
      <c r="D51" s="12">
        <v>4235</v>
      </c>
      <c r="E51" s="12">
        <v>92</v>
      </c>
      <c r="F51" s="12">
        <v>1162.9571000000001</v>
      </c>
      <c r="G51" s="12">
        <v>18323.784019999999</v>
      </c>
      <c r="H51" s="12">
        <v>11107.4161</v>
      </c>
      <c r="I51" s="12">
        <v>-81.281170000000003</v>
      </c>
      <c r="J51" s="12">
        <v>-28672.770929999999</v>
      </c>
      <c r="K51" s="12">
        <v>-6770.4299716647001</v>
      </c>
      <c r="L51" s="12">
        <v>-258.14078334564198</v>
      </c>
      <c r="M51" s="12">
        <v>-0.443582886107386</v>
      </c>
      <c r="N51" s="12">
        <v>137.283496890892</v>
      </c>
      <c r="O51" s="12">
        <v>10.3797913025172</v>
      </c>
      <c r="P51" s="12">
        <v>5.9031252978062501</v>
      </c>
    </row>
    <row r="52" spans="2:16" x14ac:dyDescent="0.2">
      <c r="B52" s="16">
        <v>4066</v>
      </c>
      <c r="C52" s="16" t="s">
        <v>141</v>
      </c>
      <c r="D52" s="12">
        <v>1055</v>
      </c>
      <c r="E52" s="12">
        <v>106</v>
      </c>
      <c r="F52" s="12">
        <v>483.85570999999999</v>
      </c>
      <c r="G52" s="12">
        <v>6798.6862899999996</v>
      </c>
      <c r="H52" s="12">
        <v>4123.2056499999999</v>
      </c>
      <c r="I52" s="12">
        <v>18.947870000000002</v>
      </c>
      <c r="J52" s="12">
        <v>3262.5003000000002</v>
      </c>
      <c r="K52" s="12">
        <v>3092.4173459715598</v>
      </c>
      <c r="L52" s="12">
        <v>79.125335404990096</v>
      </c>
      <c r="M52" s="12">
        <v>0.27869898965436701</v>
      </c>
      <c r="N52" s="12">
        <v>112.063073924576</v>
      </c>
      <c r="O52" s="12">
        <v>16.185989072897801</v>
      </c>
      <c r="P52" s="12">
        <v>7.3955990694784699</v>
      </c>
    </row>
    <row r="53" spans="2:16" x14ac:dyDescent="0.2">
      <c r="B53" s="16">
        <v>4067</v>
      </c>
      <c r="C53" s="16" t="s">
        <v>142</v>
      </c>
      <c r="D53" s="12">
        <v>1736</v>
      </c>
      <c r="E53" s="12">
        <v>109</v>
      </c>
      <c r="F53" s="12">
        <v>632.76795000000004</v>
      </c>
      <c r="G53" s="12">
        <v>7473.9761900000003</v>
      </c>
      <c r="H53" s="12">
        <v>5833.4195499999996</v>
      </c>
      <c r="I53" s="12">
        <v>-48.066490000000002</v>
      </c>
      <c r="J53" s="12">
        <v>-5075.6614900000004</v>
      </c>
      <c r="K53" s="12">
        <v>-2923.7681394009201</v>
      </c>
      <c r="L53" s="12">
        <v>-87.010053819975994</v>
      </c>
      <c r="M53" s="12">
        <v>-0.64311805092865804</v>
      </c>
      <c r="N53" s="12">
        <v>131.278671178922</v>
      </c>
      <c r="O53" s="12">
        <v>10.0393280755153</v>
      </c>
      <c r="P53" s="12">
        <v>7.8231646065760296</v>
      </c>
    </row>
    <row r="54" spans="2:16" x14ac:dyDescent="0.2">
      <c r="B54" s="16">
        <v>4068</v>
      </c>
      <c r="C54" s="16" t="s">
        <v>143</v>
      </c>
      <c r="D54" s="12">
        <v>2589</v>
      </c>
      <c r="E54" s="12">
        <v>114</v>
      </c>
      <c r="F54" s="12">
        <v>1342.0463500000001</v>
      </c>
      <c r="G54" s="12">
        <v>13611.377189999999</v>
      </c>
      <c r="H54" s="12">
        <v>8988.9948999999997</v>
      </c>
      <c r="I54" s="12">
        <v>10.658849999999999</v>
      </c>
      <c r="J54" s="12">
        <v>298.77661000000103</v>
      </c>
      <c r="K54" s="12">
        <v>115.402321359599</v>
      </c>
      <c r="L54" s="12">
        <v>3.3238044222274601</v>
      </c>
      <c r="M54" s="12">
        <v>7.8308387543847099E-2</v>
      </c>
      <c r="N54" s="12">
        <v>110.61662230714199</v>
      </c>
      <c r="O54" s="12">
        <v>19.669202334403899</v>
      </c>
      <c r="P54" s="12">
        <v>9.93804801026163</v>
      </c>
    </row>
    <row r="55" spans="2:16" x14ac:dyDescent="0.2">
      <c r="B55" s="16">
        <v>4084</v>
      </c>
      <c r="C55" s="16" t="s">
        <v>144</v>
      </c>
      <c r="D55" s="12">
        <v>694</v>
      </c>
      <c r="E55" s="12">
        <v>92</v>
      </c>
      <c r="F55" s="12">
        <v>343.0378</v>
      </c>
      <c r="G55" s="12">
        <v>2822.4386</v>
      </c>
      <c r="H55" s="12">
        <v>2193.6029600000002</v>
      </c>
      <c r="I55" s="12">
        <v>-5.2925000000000004</v>
      </c>
      <c r="J55" s="12">
        <v>-1547.5938699999999</v>
      </c>
      <c r="K55" s="12">
        <v>-2229.9623487031699</v>
      </c>
      <c r="L55" s="12">
        <v>-70.550318276375805</v>
      </c>
      <c r="M55" s="12">
        <v>-0.18751515090532</v>
      </c>
      <c r="N55" s="12">
        <v>363.362350539658</v>
      </c>
      <c r="O55" s="12">
        <v>13.2317110459019</v>
      </c>
      <c r="P55" s="12">
        <v>11.966435691461999</v>
      </c>
    </row>
    <row r="56" spans="2:16" x14ac:dyDescent="0.2">
      <c r="B56" s="16">
        <v>4071</v>
      </c>
      <c r="C56" s="16" t="s">
        <v>145</v>
      </c>
      <c r="D56" s="12">
        <v>2346</v>
      </c>
      <c r="E56" s="12">
        <v>87</v>
      </c>
      <c r="F56" s="12">
        <v>1043.1325999999999</v>
      </c>
      <c r="G56" s="12">
        <v>12152.5527</v>
      </c>
      <c r="H56" s="12">
        <v>8504.5353500000001</v>
      </c>
      <c r="I56" s="12">
        <v>-70.965069999999997</v>
      </c>
      <c r="J56" s="12">
        <v>-8414.8436299999994</v>
      </c>
      <c r="K56" s="12">
        <v>-3586.88986786019</v>
      </c>
      <c r="L56" s="12">
        <v>-98.945366015792999</v>
      </c>
      <c r="M56" s="12">
        <v>-0.58395196261934301</v>
      </c>
      <c r="N56" s="12" t="s">
        <v>78</v>
      </c>
      <c r="O56" s="12">
        <v>27.9277237777377</v>
      </c>
      <c r="P56" s="12">
        <v>7.9996981210375697</v>
      </c>
    </row>
    <row r="57" spans="2:16" x14ac:dyDescent="0.2">
      <c r="B57" s="16">
        <v>4072</v>
      </c>
      <c r="C57" s="16" t="s">
        <v>146</v>
      </c>
      <c r="D57" s="12">
        <v>3032</v>
      </c>
      <c r="E57" s="12">
        <v>103</v>
      </c>
      <c r="F57" s="12">
        <v>1278.8000999999999</v>
      </c>
      <c r="G57" s="12">
        <v>17801.64242</v>
      </c>
      <c r="H57" s="12">
        <v>8580.52945</v>
      </c>
      <c r="I57" s="12">
        <v>21.950109999999999</v>
      </c>
      <c r="J57" s="12">
        <v>-2566.8924999999999</v>
      </c>
      <c r="K57" s="12">
        <v>-846.60042875989404</v>
      </c>
      <c r="L57" s="12">
        <v>-29.915316006519799</v>
      </c>
      <c r="M57" s="12">
        <v>0.123303847376123</v>
      </c>
      <c r="N57" s="12">
        <v>85.269677021852104</v>
      </c>
      <c r="O57" s="12">
        <v>10.979214411161101</v>
      </c>
      <c r="P57" s="12">
        <v>7.3069112349915404</v>
      </c>
    </row>
    <row r="58" spans="2:16" x14ac:dyDescent="0.2">
      <c r="B58" s="16">
        <v>4073</v>
      </c>
      <c r="C58" s="16" t="s">
        <v>147</v>
      </c>
      <c r="D58" s="12">
        <v>2218</v>
      </c>
      <c r="E58" s="12">
        <v>74</v>
      </c>
      <c r="F58" s="12">
        <v>821.75975000000005</v>
      </c>
      <c r="G58" s="12">
        <v>10451.14422</v>
      </c>
      <c r="H58" s="12">
        <v>7148.0019000000002</v>
      </c>
      <c r="I58" s="12">
        <v>-5.2671200000000002</v>
      </c>
      <c r="J58" s="12">
        <v>-8218.3654499999993</v>
      </c>
      <c r="K58" s="12">
        <v>-3705.30453110911</v>
      </c>
      <c r="L58" s="12">
        <v>-114.97430421779799</v>
      </c>
      <c r="M58" s="12">
        <v>-5.0397543935146297E-2</v>
      </c>
      <c r="N58" s="12">
        <v>75.9902823493467</v>
      </c>
      <c r="O58" s="12">
        <v>16.868880314810198</v>
      </c>
      <c r="P58" s="12">
        <v>7.8124711783950502</v>
      </c>
    </row>
    <row r="59" spans="2:16" x14ac:dyDescent="0.2">
      <c r="B59" s="16">
        <v>4074</v>
      </c>
      <c r="C59" s="16" t="s">
        <v>148</v>
      </c>
      <c r="D59" s="12">
        <v>2628</v>
      </c>
      <c r="E59" s="12">
        <v>48</v>
      </c>
      <c r="F59" s="12">
        <v>1260.1920500000001</v>
      </c>
      <c r="G59" s="12">
        <v>18771.76036</v>
      </c>
      <c r="H59" s="12">
        <v>6213.5963000000002</v>
      </c>
      <c r="I59" s="12">
        <v>-94.090789999999998</v>
      </c>
      <c r="J59" s="12">
        <v>-37846.185890000001</v>
      </c>
      <c r="K59" s="12">
        <v>-14401.1361834094</v>
      </c>
      <c r="L59" s="12">
        <v>-609.08665550093804</v>
      </c>
      <c r="M59" s="12">
        <v>-0.501235836147229</v>
      </c>
      <c r="N59" s="12" t="s">
        <v>78</v>
      </c>
      <c r="O59" s="12">
        <v>4.5890379137569601</v>
      </c>
      <c r="P59" s="12">
        <v>6.2119973707143599</v>
      </c>
    </row>
    <row r="60" spans="2:16" x14ac:dyDescent="0.2">
      <c r="B60" s="16">
        <v>4075</v>
      </c>
      <c r="C60" s="16" t="s">
        <v>149</v>
      </c>
      <c r="D60" s="12">
        <v>4662</v>
      </c>
      <c r="E60" s="12">
        <v>95</v>
      </c>
      <c r="F60" s="12">
        <v>1737.43264</v>
      </c>
      <c r="G60" s="12">
        <v>23704.878209999999</v>
      </c>
      <c r="H60" s="12">
        <v>12228.8583</v>
      </c>
      <c r="I60" s="12">
        <v>274.58985000000001</v>
      </c>
      <c r="J60" s="12">
        <v>-9145.9814700000006</v>
      </c>
      <c r="K60" s="12">
        <v>-1961.81498712999</v>
      </c>
      <c r="L60" s="12">
        <v>-74.790150033875193</v>
      </c>
      <c r="M60" s="12">
        <v>1.1583685331239699</v>
      </c>
      <c r="N60" s="12">
        <v>63.853685614247603</v>
      </c>
      <c r="O60" s="12">
        <v>23.574258515458499</v>
      </c>
      <c r="P60" s="12">
        <v>8.4877993136080292</v>
      </c>
    </row>
    <row r="61" spans="2:16" x14ac:dyDescent="0.2">
      <c r="B61" s="16">
        <v>4076</v>
      </c>
      <c r="C61" s="16" t="s">
        <v>150</v>
      </c>
      <c r="D61" s="12">
        <v>3196</v>
      </c>
      <c r="E61" s="12">
        <v>105</v>
      </c>
      <c r="F61" s="12">
        <v>699.2559</v>
      </c>
      <c r="G61" s="12">
        <v>12827.11174</v>
      </c>
      <c r="H61" s="12">
        <v>8963.8042999999998</v>
      </c>
      <c r="I61" s="12">
        <v>-19.66724</v>
      </c>
      <c r="J61" s="12">
        <v>-9238.8922500000008</v>
      </c>
      <c r="K61" s="12">
        <v>-2890.7672872340399</v>
      </c>
      <c r="L61" s="12">
        <v>-103.068875008795</v>
      </c>
      <c r="M61" s="12">
        <v>-0.15332555292763</v>
      </c>
      <c r="N61" s="12">
        <v>339.25635730149997</v>
      </c>
      <c r="O61" s="12">
        <v>16.0971774617128</v>
      </c>
      <c r="P61" s="12">
        <v>5.2980645508900803</v>
      </c>
    </row>
    <row r="62" spans="2:16" x14ac:dyDescent="0.2">
      <c r="B62" s="16">
        <v>4077</v>
      </c>
      <c r="C62" s="16" t="s">
        <v>151</v>
      </c>
      <c r="D62" s="12">
        <v>1536</v>
      </c>
      <c r="E62" s="12">
        <v>127</v>
      </c>
      <c r="F62" s="12">
        <v>420.0831</v>
      </c>
      <c r="G62" s="12">
        <v>6921.9396800000004</v>
      </c>
      <c r="H62" s="12">
        <v>5536.4361500000005</v>
      </c>
      <c r="I62" s="12">
        <v>-10.21109</v>
      </c>
      <c r="J62" s="12">
        <v>-1313.5179800000001</v>
      </c>
      <c r="K62" s="12">
        <v>-855.15493489583298</v>
      </c>
      <c r="L62" s="12">
        <v>-23.7249729683959</v>
      </c>
      <c r="M62" s="12">
        <v>-0.14751775473431999</v>
      </c>
      <c r="N62" s="12">
        <v>269.45390548198202</v>
      </c>
      <c r="O62" s="12">
        <v>15.8067966578986</v>
      </c>
      <c r="P62" s="12">
        <v>5.92134616810183</v>
      </c>
    </row>
    <row r="63" spans="2:16" x14ac:dyDescent="0.2">
      <c r="B63" s="16">
        <v>4078</v>
      </c>
      <c r="C63" s="16" t="s">
        <v>152</v>
      </c>
      <c r="D63" s="12">
        <v>557</v>
      </c>
      <c r="E63" s="12">
        <v>106</v>
      </c>
      <c r="F63" s="12">
        <v>69.135900000000007</v>
      </c>
      <c r="G63" s="12">
        <v>1975.29241</v>
      </c>
      <c r="H63" s="12">
        <v>1542.6233</v>
      </c>
      <c r="I63" s="12">
        <v>2.1008</v>
      </c>
      <c r="J63" s="12">
        <v>-2496.2593299999999</v>
      </c>
      <c r="K63" s="12">
        <v>-4481.6145960502699</v>
      </c>
      <c r="L63" s="12">
        <v>-161.81911228749101</v>
      </c>
      <c r="M63" s="12">
        <v>0.106353873956312</v>
      </c>
      <c r="N63" s="12">
        <v>46.113028918200897</v>
      </c>
      <c r="O63" s="12">
        <v>5.7888006566075996</v>
      </c>
      <c r="P63" s="12">
        <v>3.6063875727644801</v>
      </c>
    </row>
    <row r="64" spans="2:16" x14ac:dyDescent="0.2">
      <c r="B64" s="16">
        <v>4079</v>
      </c>
      <c r="C64" s="16" t="s">
        <v>153</v>
      </c>
      <c r="D64" s="12">
        <v>1689</v>
      </c>
      <c r="E64" s="12">
        <v>69</v>
      </c>
      <c r="F64" s="12">
        <v>569.24595999999997</v>
      </c>
      <c r="G64" s="12">
        <v>8603.5324000000001</v>
      </c>
      <c r="H64" s="12">
        <v>3919.5547499999998</v>
      </c>
      <c r="I64" s="12">
        <v>89.815049999999999</v>
      </c>
      <c r="J64" s="12">
        <v>4437.1361800000004</v>
      </c>
      <c r="K64" s="12">
        <v>2627.0788513913599</v>
      </c>
      <c r="L64" s="12">
        <v>113.20510779955301</v>
      </c>
      <c r="M64" s="12">
        <v>1.0439322574062699</v>
      </c>
      <c r="N64" s="12">
        <v>1583.53259019041</v>
      </c>
      <c r="O64" s="12">
        <v>5.0325409363251801</v>
      </c>
      <c r="P64" s="12">
        <v>7.6603536705458302</v>
      </c>
    </row>
    <row r="65" spans="2:16" x14ac:dyDescent="0.2">
      <c r="B65" s="16">
        <v>4080</v>
      </c>
      <c r="C65" s="16" t="s">
        <v>154</v>
      </c>
      <c r="D65" s="12">
        <v>8258</v>
      </c>
      <c r="E65" s="12">
        <v>102</v>
      </c>
      <c r="F65" s="12">
        <v>4527.4165300000004</v>
      </c>
      <c r="G65" s="12">
        <v>59224.698429999997</v>
      </c>
      <c r="H65" s="12">
        <v>21859.58915</v>
      </c>
      <c r="I65" s="12">
        <v>-32.61844</v>
      </c>
      <c r="J65" s="12">
        <v>-9918.7226900000005</v>
      </c>
      <c r="K65" s="12">
        <v>-1201.10470937273</v>
      </c>
      <c r="L65" s="12">
        <v>-45.374698590801302</v>
      </c>
      <c r="M65" s="12">
        <v>-5.5075738441375102E-2</v>
      </c>
      <c r="N65" s="12">
        <v>123.505236533897</v>
      </c>
      <c r="O65" s="12">
        <v>8.2573709780559899</v>
      </c>
      <c r="P65" s="12">
        <v>7.5893980200044098</v>
      </c>
    </row>
    <row r="66" spans="2:16" x14ac:dyDescent="0.2">
      <c r="B66" s="16">
        <v>4081</v>
      </c>
      <c r="C66" s="16" t="s">
        <v>155</v>
      </c>
      <c r="D66" s="12">
        <v>3819</v>
      </c>
      <c r="E66" s="12">
        <v>75</v>
      </c>
      <c r="F66" s="12">
        <v>1853.44372</v>
      </c>
      <c r="G66" s="12">
        <v>19553.131359999999</v>
      </c>
      <c r="H66" s="12">
        <v>12582.8904</v>
      </c>
      <c r="I66" s="12">
        <v>-10.26239</v>
      </c>
      <c r="J66" s="12">
        <v>-16848.056339999999</v>
      </c>
      <c r="K66" s="12">
        <v>-4411.6408326787096</v>
      </c>
      <c r="L66" s="12">
        <v>-133.89655162219299</v>
      </c>
      <c r="M66" s="12">
        <v>-5.2484636915976803E-2</v>
      </c>
      <c r="N66" s="12">
        <v>100.503429214471</v>
      </c>
      <c r="O66" s="12">
        <v>11.302991062194801</v>
      </c>
      <c r="P66" s="12">
        <v>9.4265276290763893</v>
      </c>
    </row>
    <row r="67" spans="2:16" x14ac:dyDescent="0.2">
      <c r="B67" s="16">
        <v>4082</v>
      </c>
      <c r="C67" s="16" t="s">
        <v>156</v>
      </c>
      <c r="D67" s="12">
        <v>17867</v>
      </c>
      <c r="E67" s="12">
        <v>116</v>
      </c>
      <c r="F67" s="12">
        <v>6740.0894500000004</v>
      </c>
      <c r="G67" s="12">
        <v>82976.053109999993</v>
      </c>
      <c r="H67" s="12">
        <v>53059.222399999999</v>
      </c>
      <c r="I67" s="12">
        <v>992.86229000000003</v>
      </c>
      <c r="J67" s="12">
        <v>40408.531889999998</v>
      </c>
      <c r="K67" s="12">
        <v>2261.62936642973</v>
      </c>
      <c r="L67" s="12">
        <v>76.157414417743198</v>
      </c>
      <c r="M67" s="12">
        <v>1.19656485550569</v>
      </c>
      <c r="N67" s="12">
        <v>32.890379349856502</v>
      </c>
      <c r="O67" s="12">
        <v>5.4762155461602404</v>
      </c>
      <c r="P67" s="12">
        <v>9.3194981565929105</v>
      </c>
    </row>
    <row r="68" spans="2:16" x14ac:dyDescent="0.2">
      <c r="B68" s="16">
        <v>4083</v>
      </c>
      <c r="C68" s="16" t="s">
        <v>157</v>
      </c>
      <c r="D68" s="12">
        <v>4913</v>
      </c>
      <c r="E68" s="12">
        <v>79</v>
      </c>
      <c r="F68" s="12">
        <v>1352.24695</v>
      </c>
      <c r="G68" s="12">
        <v>24558.494999999999</v>
      </c>
      <c r="H68" s="12">
        <v>14842.476849999999</v>
      </c>
      <c r="I68" s="12">
        <v>-31.773350000000001</v>
      </c>
      <c r="J68" s="12">
        <v>-18238.140050000002</v>
      </c>
      <c r="K68" s="12">
        <v>-3712.2206492977798</v>
      </c>
      <c r="L68" s="12">
        <v>-122.878009070299</v>
      </c>
      <c r="M68" s="12">
        <v>-0.12937824569461601</v>
      </c>
      <c r="N68" s="12">
        <v>215.399751230958</v>
      </c>
      <c r="O68" s="12">
        <v>5.46866491615223</v>
      </c>
      <c r="P68" s="12">
        <v>5.3768506579902402</v>
      </c>
    </row>
    <row r="69" spans="2:16" x14ac:dyDescent="0.2">
      <c r="B69" s="21">
        <v>4129</v>
      </c>
      <c r="C69" s="21" t="s">
        <v>158</v>
      </c>
      <c r="D69" s="22">
        <v>53140</v>
      </c>
      <c r="E69" s="22">
        <v>105</v>
      </c>
      <c r="F69" s="22">
        <v>20317.055649999998</v>
      </c>
      <c r="G69" s="22">
        <v>272575.79814000003</v>
      </c>
      <c r="H69" s="22">
        <v>157549.42251999999</v>
      </c>
      <c r="I69" s="22">
        <v>-260.93184000000002</v>
      </c>
      <c r="J69" s="22">
        <v>-179055.69511</v>
      </c>
      <c r="K69" s="22">
        <v>-3369.5087525404601</v>
      </c>
      <c r="L69" s="22">
        <v>-113.650492807912</v>
      </c>
      <c r="M69" s="22">
        <v>-9.5728176081861904E-2</v>
      </c>
      <c r="N69" s="22">
        <v>66.293038840727405</v>
      </c>
      <c r="O69" s="22">
        <v>8.0255066074370607</v>
      </c>
      <c r="P69" s="22">
        <v>7.3579987463519396</v>
      </c>
    </row>
    <row r="70" spans="2:16" x14ac:dyDescent="0.2">
      <c r="B70" s="16">
        <v>4091</v>
      </c>
      <c r="C70" s="16" t="s">
        <v>159</v>
      </c>
      <c r="D70" s="12">
        <v>1746</v>
      </c>
      <c r="E70" s="12">
        <v>93</v>
      </c>
      <c r="F70" s="12">
        <v>793.24429999999995</v>
      </c>
      <c r="G70" s="12">
        <v>8683.3736200000003</v>
      </c>
      <c r="H70" s="12">
        <v>5210.1678000000002</v>
      </c>
      <c r="I70" s="12">
        <v>3.7667099999999998</v>
      </c>
      <c r="J70" s="12">
        <v>-1165.27145</v>
      </c>
      <c r="K70" s="12">
        <v>-667.39487399770906</v>
      </c>
      <c r="L70" s="12">
        <v>-22.365334375602998</v>
      </c>
      <c r="M70" s="12">
        <v>4.3378416786354998E-2</v>
      </c>
      <c r="N70" s="12">
        <v>61.718566974861901</v>
      </c>
      <c r="O70" s="12">
        <v>12.9412604959407</v>
      </c>
      <c r="P70" s="12">
        <v>9.1785870892884596</v>
      </c>
    </row>
    <row r="71" spans="2:16" x14ac:dyDescent="0.2">
      <c r="B71" s="16">
        <v>4092</v>
      </c>
      <c r="C71" s="16" t="s">
        <v>160</v>
      </c>
      <c r="D71" s="12">
        <v>4845</v>
      </c>
      <c r="E71" s="12">
        <v>117</v>
      </c>
      <c r="F71" s="12">
        <v>1200.2163499999999</v>
      </c>
      <c r="G71" s="12">
        <v>20870.088650000002</v>
      </c>
      <c r="H71" s="12">
        <v>12941.988799999999</v>
      </c>
      <c r="I71" s="12">
        <v>-56.766489999999997</v>
      </c>
      <c r="J71" s="12">
        <v>-11503.281639999999</v>
      </c>
      <c r="K71" s="12">
        <v>-2374.25833642931</v>
      </c>
      <c r="L71" s="12">
        <v>-88.883415198134003</v>
      </c>
      <c r="M71" s="12">
        <v>-0.27199927586316203</v>
      </c>
      <c r="N71" s="12">
        <v>60.468784772333798</v>
      </c>
      <c r="O71" s="12">
        <v>8.0751928669933992</v>
      </c>
      <c r="P71" s="12">
        <v>5.4788931622482604</v>
      </c>
    </row>
    <row r="72" spans="2:16" x14ac:dyDescent="0.2">
      <c r="B72" s="16">
        <v>4093</v>
      </c>
      <c r="C72" s="16" t="s">
        <v>161</v>
      </c>
      <c r="D72" s="12">
        <v>969</v>
      </c>
      <c r="E72" s="12">
        <v>109</v>
      </c>
      <c r="F72" s="12">
        <v>225.66925000000001</v>
      </c>
      <c r="G72" s="12">
        <v>3878.39255</v>
      </c>
      <c r="H72" s="12">
        <v>2693.84645</v>
      </c>
      <c r="I72" s="12">
        <v>-12.823600000000001</v>
      </c>
      <c r="J72" s="12">
        <v>262.39112999999998</v>
      </c>
      <c r="K72" s="12">
        <v>270.78547987616099</v>
      </c>
      <c r="L72" s="12">
        <v>9.7403892489863306</v>
      </c>
      <c r="M72" s="12">
        <v>-0.33064213677906301</v>
      </c>
      <c r="N72" s="12">
        <v>18.698076722664801</v>
      </c>
      <c r="O72" s="12">
        <v>14.398827937105001</v>
      </c>
      <c r="P72" s="12">
        <v>5.48798625348019</v>
      </c>
    </row>
    <row r="73" spans="2:16" x14ac:dyDescent="0.2">
      <c r="B73" s="16">
        <v>4124</v>
      </c>
      <c r="C73" s="16" t="s">
        <v>162</v>
      </c>
      <c r="D73" s="12">
        <v>1697</v>
      </c>
      <c r="E73" s="12">
        <v>96</v>
      </c>
      <c r="F73" s="12">
        <v>398.65300000000002</v>
      </c>
      <c r="G73" s="12">
        <v>7332.3773600000004</v>
      </c>
      <c r="H73" s="12">
        <v>5615.6877000000004</v>
      </c>
      <c r="I73" s="12">
        <v>-112.06626</v>
      </c>
      <c r="J73" s="12">
        <v>-11309.358389999999</v>
      </c>
      <c r="K73" s="12">
        <v>-6664.3243311726601</v>
      </c>
      <c r="L73" s="12">
        <v>-201.38866322641101</v>
      </c>
      <c r="M73" s="12">
        <v>-1.5283755117589899</v>
      </c>
      <c r="N73" s="12">
        <v>697.243830617193</v>
      </c>
      <c r="O73" s="12">
        <v>11.9546249049026</v>
      </c>
      <c r="P73" s="12">
        <v>3.9085105134305298</v>
      </c>
    </row>
    <row r="74" spans="2:16" x14ac:dyDescent="0.2">
      <c r="B74" s="16">
        <v>4095</v>
      </c>
      <c r="C74" s="16" t="s">
        <v>163</v>
      </c>
      <c r="D74" s="12">
        <v>13509</v>
      </c>
      <c r="E74" s="12">
        <v>97</v>
      </c>
      <c r="F74" s="12">
        <v>5819.7009500000004</v>
      </c>
      <c r="G74" s="12">
        <v>76366.998489999998</v>
      </c>
      <c r="H74" s="12">
        <v>39912.053050000002</v>
      </c>
      <c r="I74" s="12">
        <v>-379.24867999999998</v>
      </c>
      <c r="J74" s="12">
        <v>-121952.38915</v>
      </c>
      <c r="K74" s="12">
        <v>-9027.4919794211291</v>
      </c>
      <c r="L74" s="12">
        <v>-305.55278375989201</v>
      </c>
      <c r="M74" s="12">
        <v>-0.49661331137645998</v>
      </c>
      <c r="N74" s="12">
        <v>159.630521648295</v>
      </c>
      <c r="O74" s="12">
        <v>9.9106664523302808</v>
      </c>
      <c r="P74" s="12">
        <v>7.1240881238934799</v>
      </c>
    </row>
    <row r="75" spans="2:16" x14ac:dyDescent="0.2">
      <c r="B75" s="16">
        <v>4099</v>
      </c>
      <c r="C75" s="16" t="s">
        <v>164</v>
      </c>
      <c r="D75" s="12">
        <v>431</v>
      </c>
      <c r="E75" s="12">
        <v>82</v>
      </c>
      <c r="F75" s="12">
        <v>154.61679000000001</v>
      </c>
      <c r="G75" s="12">
        <v>1916.10915</v>
      </c>
      <c r="H75" s="12">
        <v>1254.6984500000001</v>
      </c>
      <c r="I75" s="12">
        <v>-28.59722</v>
      </c>
      <c r="J75" s="12">
        <v>-3407.53206</v>
      </c>
      <c r="K75" s="12">
        <v>-7906.1068677494204</v>
      </c>
      <c r="L75" s="12">
        <v>-271.58175416571203</v>
      </c>
      <c r="M75" s="12">
        <v>-1.4924629946054999</v>
      </c>
      <c r="N75" s="12">
        <v>3.0712490367845899</v>
      </c>
      <c r="O75" s="12">
        <v>0.69208635635396898</v>
      </c>
      <c r="P75" s="12">
        <v>6.57684714881717</v>
      </c>
    </row>
    <row r="76" spans="2:16" x14ac:dyDescent="0.2">
      <c r="B76" s="16">
        <v>4100</v>
      </c>
      <c r="C76" s="16" t="s">
        <v>165</v>
      </c>
      <c r="D76" s="12">
        <v>3775</v>
      </c>
      <c r="E76" s="12">
        <v>110</v>
      </c>
      <c r="F76" s="12">
        <v>1311.48125</v>
      </c>
      <c r="G76" s="12">
        <v>15344.85392</v>
      </c>
      <c r="H76" s="12">
        <v>11124.953949999999</v>
      </c>
      <c r="I76" s="12">
        <v>144.88426999999999</v>
      </c>
      <c r="J76" s="12">
        <v>6238.1623499999996</v>
      </c>
      <c r="K76" s="12">
        <v>1652.4933377483401</v>
      </c>
      <c r="L76" s="12">
        <v>56.073601545110201</v>
      </c>
      <c r="M76" s="12">
        <v>0.94418800436517902</v>
      </c>
      <c r="N76" s="12" t="s">
        <v>78</v>
      </c>
      <c r="O76" s="12">
        <v>6.8575384652472504</v>
      </c>
      <c r="P76" s="12">
        <v>9.4909050786193507</v>
      </c>
    </row>
    <row r="77" spans="2:16" x14ac:dyDescent="0.2">
      <c r="B77" s="16">
        <v>4104</v>
      </c>
      <c r="C77" s="16" t="s">
        <v>166</v>
      </c>
      <c r="D77" s="12">
        <v>3401</v>
      </c>
      <c r="E77" s="12">
        <v>110</v>
      </c>
      <c r="F77" s="12">
        <v>1120.5549000000001</v>
      </c>
      <c r="G77" s="12">
        <v>16285.834930000001</v>
      </c>
      <c r="H77" s="12">
        <v>10651.48337</v>
      </c>
      <c r="I77" s="12">
        <v>21.146560000000001</v>
      </c>
      <c r="J77" s="12">
        <v>-3994.9577800000002</v>
      </c>
      <c r="K77" s="12">
        <v>-1174.64209938253</v>
      </c>
      <c r="L77" s="12">
        <v>-37.5061166715223</v>
      </c>
      <c r="M77" s="12">
        <v>0.12984633634623199</v>
      </c>
      <c r="N77" s="12">
        <v>64.3424951392834</v>
      </c>
      <c r="O77" s="12">
        <v>9.3939791639531194</v>
      </c>
      <c r="P77" s="12">
        <v>7.0103956285156803</v>
      </c>
    </row>
    <row r="78" spans="2:16" x14ac:dyDescent="0.2">
      <c r="B78" s="16">
        <v>4105</v>
      </c>
      <c r="C78" s="16" t="s">
        <v>167</v>
      </c>
      <c r="D78" s="12">
        <v>328</v>
      </c>
      <c r="E78" s="12">
        <v>117</v>
      </c>
      <c r="F78" s="12">
        <v>207.5522</v>
      </c>
      <c r="G78" s="12">
        <v>2110.7250300000001</v>
      </c>
      <c r="H78" s="12">
        <v>1437.98315</v>
      </c>
      <c r="I78" s="12">
        <v>3.6735199999999999</v>
      </c>
      <c r="J78" s="12">
        <v>-2798.7325300000002</v>
      </c>
      <c r="K78" s="12">
        <v>-8532.7211280487809</v>
      </c>
      <c r="L78" s="12">
        <v>-194.62902120932401</v>
      </c>
      <c r="M78" s="12">
        <v>0.17404067075473101</v>
      </c>
      <c r="N78" s="12">
        <v>1843.2500241621001</v>
      </c>
      <c r="O78" s="12">
        <v>13.372717714917099</v>
      </c>
      <c r="P78" s="12">
        <v>10.007258974893601</v>
      </c>
    </row>
    <row r="79" spans="2:16" x14ac:dyDescent="0.2">
      <c r="B79" s="16">
        <v>4106</v>
      </c>
      <c r="C79" s="16" t="s">
        <v>168</v>
      </c>
      <c r="D79" s="12">
        <v>393</v>
      </c>
      <c r="E79" s="12">
        <v>115</v>
      </c>
      <c r="F79" s="12">
        <v>96.491950000000003</v>
      </c>
      <c r="G79" s="12">
        <v>1972.6410000000001</v>
      </c>
      <c r="H79" s="12">
        <v>1438.98885</v>
      </c>
      <c r="I79" s="12">
        <v>-0.42692000000000002</v>
      </c>
      <c r="J79" s="12">
        <v>-601.83767999999998</v>
      </c>
      <c r="K79" s="12">
        <v>-1531.39358778626</v>
      </c>
      <c r="L79" s="12">
        <v>-41.8236513785357</v>
      </c>
      <c r="M79" s="12">
        <v>-2.16420524565798E-2</v>
      </c>
      <c r="N79" s="12">
        <v>191.31799120103801</v>
      </c>
      <c r="O79" s="12">
        <v>10.5980409004984</v>
      </c>
      <c r="P79" s="12">
        <v>4.8698688712239102</v>
      </c>
    </row>
    <row r="80" spans="2:16" x14ac:dyDescent="0.2">
      <c r="B80" s="16">
        <v>4107</v>
      </c>
      <c r="C80" s="16" t="s">
        <v>169</v>
      </c>
      <c r="D80" s="12">
        <v>1090</v>
      </c>
      <c r="E80" s="12">
        <v>109</v>
      </c>
      <c r="F80" s="12">
        <v>521.83574999999996</v>
      </c>
      <c r="G80" s="12">
        <v>5646.3127599999998</v>
      </c>
      <c r="H80" s="12">
        <v>3195.9643500000002</v>
      </c>
      <c r="I80" s="12">
        <v>38.149090000000001</v>
      </c>
      <c r="J80" s="12">
        <v>2708.3368</v>
      </c>
      <c r="K80" s="12">
        <v>2484.71266055046</v>
      </c>
      <c r="L80" s="12">
        <v>84.742397079617007</v>
      </c>
      <c r="M80" s="12">
        <v>0.675646065344775</v>
      </c>
      <c r="N80" s="12">
        <v>97.7760633165869</v>
      </c>
      <c r="O80" s="12">
        <v>15.5288533821849</v>
      </c>
      <c r="P80" s="12">
        <v>9.9177084905229407</v>
      </c>
    </row>
    <row r="81" spans="2:16" x14ac:dyDescent="0.2">
      <c r="B81" s="16">
        <v>4110</v>
      </c>
      <c r="C81" s="16" t="s">
        <v>170</v>
      </c>
      <c r="D81" s="12">
        <v>1378</v>
      </c>
      <c r="E81" s="12">
        <v>98</v>
      </c>
      <c r="F81" s="12">
        <v>373.69069999999999</v>
      </c>
      <c r="G81" s="12">
        <v>5878.5585199999996</v>
      </c>
      <c r="H81" s="12">
        <v>4063.1846999999998</v>
      </c>
      <c r="I81" s="12">
        <v>-10.796329999999999</v>
      </c>
      <c r="J81" s="12">
        <v>-2577.65985</v>
      </c>
      <c r="K81" s="12">
        <v>-1870.5804426705399</v>
      </c>
      <c r="L81" s="12">
        <v>-63.439396441909203</v>
      </c>
      <c r="M81" s="12">
        <v>-0.183656077646736</v>
      </c>
      <c r="N81" s="12">
        <v>45.1403235013588</v>
      </c>
      <c r="O81" s="12">
        <v>10.6772964471569</v>
      </c>
      <c r="P81" s="12">
        <v>6.1731863137087597</v>
      </c>
    </row>
    <row r="82" spans="2:16" x14ac:dyDescent="0.2">
      <c r="B82" s="16">
        <v>4111</v>
      </c>
      <c r="C82" s="16" t="s">
        <v>171</v>
      </c>
      <c r="D82" s="12">
        <v>1567</v>
      </c>
      <c r="E82" s="12">
        <v>119</v>
      </c>
      <c r="F82" s="12">
        <v>398.70190000000002</v>
      </c>
      <c r="G82" s="12">
        <v>6175.49017</v>
      </c>
      <c r="H82" s="12">
        <v>4611.2824499999997</v>
      </c>
      <c r="I82" s="12">
        <v>4.5709799999999996</v>
      </c>
      <c r="J82" s="12">
        <v>-3131.9139700000001</v>
      </c>
      <c r="K82" s="12">
        <v>-1998.6687747287799</v>
      </c>
      <c r="L82" s="12">
        <v>-67.918502151174906</v>
      </c>
      <c r="M82" s="12">
        <v>7.4018092073167396E-2</v>
      </c>
      <c r="N82" s="12" t="s">
        <v>78</v>
      </c>
      <c r="O82" s="12" t="s">
        <v>78</v>
      </c>
      <c r="P82" s="12">
        <v>6.5302165317834202</v>
      </c>
    </row>
    <row r="83" spans="2:16" x14ac:dyDescent="0.2">
      <c r="B83" s="16">
        <v>4112</v>
      </c>
      <c r="C83" s="16" t="s">
        <v>172</v>
      </c>
      <c r="D83" s="12">
        <v>887</v>
      </c>
      <c r="E83" s="12">
        <v>118</v>
      </c>
      <c r="F83" s="12">
        <v>492.14890000000003</v>
      </c>
      <c r="G83" s="12">
        <v>3394.1735399999998</v>
      </c>
      <c r="H83" s="12">
        <v>2479.7915499999999</v>
      </c>
      <c r="I83" s="12">
        <v>1.17554</v>
      </c>
      <c r="J83" s="12">
        <v>-1101.22444</v>
      </c>
      <c r="K83" s="12">
        <v>-1241.51571589628</v>
      </c>
      <c r="L83" s="12">
        <v>-44.407943885444702</v>
      </c>
      <c r="M83" s="12">
        <v>3.4634057043529898E-2</v>
      </c>
      <c r="N83" s="12">
        <v>76.377771128325406</v>
      </c>
      <c r="O83" s="12">
        <v>6.6268788955322497</v>
      </c>
      <c r="P83" s="12">
        <v>14.5344495261135</v>
      </c>
    </row>
    <row r="84" spans="2:16" x14ac:dyDescent="0.2">
      <c r="B84" s="16">
        <v>4125</v>
      </c>
      <c r="C84" s="16" t="s">
        <v>173</v>
      </c>
      <c r="D84" s="12">
        <v>2468</v>
      </c>
      <c r="E84" s="12">
        <v>110</v>
      </c>
      <c r="F84" s="12">
        <v>1539.5726299999999</v>
      </c>
      <c r="G84" s="12">
        <v>11915.229289999999</v>
      </c>
      <c r="H84" s="12">
        <v>7665.875</v>
      </c>
      <c r="I84" s="12">
        <v>21.68365</v>
      </c>
      <c r="J84" s="12">
        <v>-241.93755000000101</v>
      </c>
      <c r="K84" s="12">
        <v>-98.029801458671301</v>
      </c>
      <c r="L84" s="12">
        <v>-3.1560330686320999</v>
      </c>
      <c r="M84" s="12">
        <v>0.18198264986976201</v>
      </c>
      <c r="N84" s="12">
        <v>56.474485459328001</v>
      </c>
      <c r="O84" s="12">
        <v>5.3081268904393903</v>
      </c>
      <c r="P84" s="12">
        <v>13.103031775563901</v>
      </c>
    </row>
    <row r="85" spans="2:16" x14ac:dyDescent="0.2">
      <c r="B85" s="16">
        <v>4117</v>
      </c>
      <c r="C85" s="16" t="s">
        <v>174</v>
      </c>
      <c r="D85" s="12">
        <v>961</v>
      </c>
      <c r="E85" s="12">
        <v>109</v>
      </c>
      <c r="F85" s="12">
        <v>299.48480000000001</v>
      </c>
      <c r="G85" s="12">
        <v>5052.1199900000001</v>
      </c>
      <c r="H85" s="12">
        <v>3311.9913999999999</v>
      </c>
      <c r="I85" s="12">
        <v>20.842289999999998</v>
      </c>
      <c r="J85" s="12">
        <v>394.77453000000003</v>
      </c>
      <c r="K85" s="12">
        <v>410.79555671175802</v>
      </c>
      <c r="L85" s="12">
        <v>11.9195517838603</v>
      </c>
      <c r="M85" s="12">
        <v>0.41254542729100901</v>
      </c>
      <c r="N85" s="12">
        <v>147.862652449481</v>
      </c>
      <c r="O85" s="12">
        <v>10.986728761365001</v>
      </c>
      <c r="P85" s="12">
        <v>6.3404489725906101</v>
      </c>
    </row>
    <row r="86" spans="2:16" x14ac:dyDescent="0.2">
      <c r="B86" s="16">
        <v>4120</v>
      </c>
      <c r="C86" s="16" t="s">
        <v>175</v>
      </c>
      <c r="D86" s="12">
        <v>1598</v>
      </c>
      <c r="E86" s="12">
        <v>105</v>
      </c>
      <c r="F86" s="12">
        <v>926.19343000000003</v>
      </c>
      <c r="G86" s="12">
        <v>8042.1523999999999</v>
      </c>
      <c r="H86" s="12">
        <v>4794.2106999999996</v>
      </c>
      <c r="I86" s="12">
        <v>13.170590000000001</v>
      </c>
      <c r="J86" s="12">
        <v>-1317.2768599999999</v>
      </c>
      <c r="K86" s="12">
        <v>-824.32844806007495</v>
      </c>
      <c r="L86" s="12">
        <v>-27.476407326027601</v>
      </c>
      <c r="M86" s="12">
        <v>0.16376946549781901</v>
      </c>
      <c r="N86" s="12">
        <v>102.04344610462</v>
      </c>
      <c r="O86" s="12">
        <v>13.0609697224837</v>
      </c>
      <c r="P86" s="12">
        <v>11.680505084683499</v>
      </c>
    </row>
    <row r="87" spans="2:16" x14ac:dyDescent="0.2">
      <c r="B87" s="16">
        <v>4121</v>
      </c>
      <c r="C87" s="16" t="s">
        <v>176</v>
      </c>
      <c r="D87" s="12">
        <v>2237</v>
      </c>
      <c r="E87" s="12">
        <v>87</v>
      </c>
      <c r="F87" s="12">
        <v>682.44124999999997</v>
      </c>
      <c r="G87" s="12">
        <v>12486.575870000001</v>
      </c>
      <c r="H87" s="12">
        <v>5867.0338499999998</v>
      </c>
      <c r="I87" s="12">
        <v>-50.275640000000003</v>
      </c>
      <c r="J87" s="12">
        <v>-2550.7246100000002</v>
      </c>
      <c r="K87" s="12">
        <v>-1140.2434555207899</v>
      </c>
      <c r="L87" s="12">
        <v>-43.475539347706302</v>
      </c>
      <c r="M87" s="12">
        <v>-0.40263752467793201</v>
      </c>
      <c r="N87" s="12">
        <v>29.3644842060807</v>
      </c>
      <c r="O87" s="12">
        <v>7.6202501783221104</v>
      </c>
      <c r="P87" s="12">
        <v>5.0627619339488303</v>
      </c>
    </row>
    <row r="88" spans="2:16" x14ac:dyDescent="0.2">
      <c r="B88" s="16">
        <v>4122</v>
      </c>
      <c r="C88" s="16" t="s">
        <v>177</v>
      </c>
      <c r="D88" s="12">
        <v>1710</v>
      </c>
      <c r="E88" s="12">
        <v>120</v>
      </c>
      <c r="F88" s="12">
        <v>460.99975000000001</v>
      </c>
      <c r="G88" s="12">
        <v>6628.7084699999996</v>
      </c>
      <c r="H88" s="12">
        <v>4982.8406999999997</v>
      </c>
      <c r="I88" s="12">
        <v>63.523820000000001</v>
      </c>
      <c r="J88" s="12">
        <v>-176.00275999999999</v>
      </c>
      <c r="K88" s="12">
        <v>-102.925590643275</v>
      </c>
      <c r="L88" s="12">
        <v>-3.5321771374308599</v>
      </c>
      <c r="M88" s="12">
        <v>0.95831367886359897</v>
      </c>
      <c r="N88" s="12">
        <v>22.700824708412998</v>
      </c>
      <c r="O88" s="12">
        <v>2.71993316369214</v>
      </c>
      <c r="P88" s="12">
        <v>7.9129075048913702</v>
      </c>
    </row>
    <row r="89" spans="2:16" x14ac:dyDescent="0.2">
      <c r="B89" s="16">
        <v>4123</v>
      </c>
      <c r="C89" s="16" t="s">
        <v>178</v>
      </c>
      <c r="D89" s="12">
        <v>8150</v>
      </c>
      <c r="E89" s="12">
        <v>115</v>
      </c>
      <c r="F89" s="12">
        <v>3293.8056000000001</v>
      </c>
      <c r="G89" s="12">
        <v>52595.082430000002</v>
      </c>
      <c r="H89" s="12">
        <v>24295.396250000002</v>
      </c>
      <c r="I89" s="12">
        <v>53.482280000000003</v>
      </c>
      <c r="J89" s="12">
        <v>-20829.2592</v>
      </c>
      <c r="K89" s="12">
        <v>-2555.73732515337</v>
      </c>
      <c r="L89" s="12">
        <v>-85.733358639911003</v>
      </c>
      <c r="M89" s="12">
        <v>0.101686845098457</v>
      </c>
      <c r="N89" s="12">
        <v>21.6184494605439</v>
      </c>
      <c r="O89" s="12">
        <v>3.65963261405996</v>
      </c>
      <c r="P89" s="12">
        <v>6.3642601653015403</v>
      </c>
    </row>
    <row r="90" spans="2:16" x14ac:dyDescent="0.2">
      <c r="B90" s="21">
        <v>4159</v>
      </c>
      <c r="C90" s="21" t="s">
        <v>179</v>
      </c>
      <c r="D90" s="22">
        <v>46687</v>
      </c>
      <c r="E90" s="22">
        <v>113</v>
      </c>
      <c r="F90" s="22">
        <v>16877.773829999998</v>
      </c>
      <c r="G90" s="22">
        <v>231382.24137999999</v>
      </c>
      <c r="H90" s="22">
        <v>136253.83554999999</v>
      </c>
      <c r="I90" s="22">
        <v>283.12117000000001</v>
      </c>
      <c r="J90" s="22">
        <v>-40512.629300000001</v>
      </c>
      <c r="K90" s="22">
        <v>-867.74967978238101</v>
      </c>
      <c r="L90" s="22">
        <v>-29.7332028390007</v>
      </c>
      <c r="M90" s="22">
        <v>0.122360803625819</v>
      </c>
      <c r="N90" s="22">
        <v>127.29721163945101</v>
      </c>
      <c r="O90" s="22">
        <v>9.5893374347431095</v>
      </c>
      <c r="P90" s="22">
        <v>7.4166863012691602</v>
      </c>
    </row>
    <row r="91" spans="2:16" x14ac:dyDescent="0.2">
      <c r="B91" s="16">
        <v>4131</v>
      </c>
      <c r="C91" s="16" t="s">
        <v>180</v>
      </c>
      <c r="D91" s="12">
        <v>3689</v>
      </c>
      <c r="E91" s="12">
        <v>102</v>
      </c>
      <c r="F91" s="12">
        <v>1620.8542</v>
      </c>
      <c r="G91" s="12">
        <v>16897.03527</v>
      </c>
      <c r="H91" s="12">
        <v>11566.6949</v>
      </c>
      <c r="I91" s="12">
        <v>-15.467650000000001</v>
      </c>
      <c r="J91" s="12">
        <v>-4529.1457</v>
      </c>
      <c r="K91" s="12">
        <v>-1227.7434806180499</v>
      </c>
      <c r="L91" s="12">
        <v>-39.156783672058303</v>
      </c>
      <c r="M91" s="12">
        <v>-9.1540614982689797E-2</v>
      </c>
      <c r="N91" s="12">
        <v>181.957894209643</v>
      </c>
      <c r="O91" s="12">
        <v>16.942937824618699</v>
      </c>
      <c r="P91" s="12">
        <v>9.5009954370533798</v>
      </c>
    </row>
    <row r="92" spans="2:16" x14ac:dyDescent="0.2">
      <c r="B92" s="16">
        <v>4132</v>
      </c>
      <c r="C92" s="16" t="s">
        <v>181</v>
      </c>
      <c r="D92" s="12">
        <v>1422</v>
      </c>
      <c r="E92" s="12">
        <v>95</v>
      </c>
      <c r="F92" s="12">
        <v>627.28234999999995</v>
      </c>
      <c r="G92" s="12">
        <v>6423.6344399999998</v>
      </c>
      <c r="H92" s="12">
        <v>4370.8355000000001</v>
      </c>
      <c r="I92" s="12">
        <v>75.408069999999995</v>
      </c>
      <c r="J92" s="12">
        <v>1589.1269199999999</v>
      </c>
      <c r="K92" s="12">
        <v>1117.5294796061901</v>
      </c>
      <c r="L92" s="12">
        <v>36.357509222207</v>
      </c>
      <c r="M92" s="12">
        <v>1.1739159615066801</v>
      </c>
      <c r="N92" s="12">
        <v>398.98436579608898</v>
      </c>
      <c r="O92" s="12">
        <v>17.266487536921499</v>
      </c>
      <c r="P92" s="12">
        <v>10.939140864311099</v>
      </c>
    </row>
    <row r="93" spans="2:16" x14ac:dyDescent="0.2">
      <c r="B93" s="16">
        <v>4134</v>
      </c>
      <c r="C93" s="16" t="s">
        <v>182</v>
      </c>
      <c r="D93" s="12">
        <v>1370</v>
      </c>
      <c r="E93" s="12">
        <v>118</v>
      </c>
      <c r="F93" s="12">
        <v>1039.06131</v>
      </c>
      <c r="G93" s="12">
        <v>9169.0555899999999</v>
      </c>
      <c r="H93" s="12">
        <v>3450.0819000000001</v>
      </c>
      <c r="I93" s="12">
        <v>162.45229</v>
      </c>
      <c r="J93" s="12">
        <v>3417.4807300000002</v>
      </c>
      <c r="K93" s="12">
        <v>2494.5114817518202</v>
      </c>
      <c r="L93" s="12">
        <v>99.055060982755194</v>
      </c>
      <c r="M93" s="12">
        <v>1.77174506584053</v>
      </c>
      <c r="N93" s="12" t="s">
        <v>78</v>
      </c>
      <c r="O93" s="12" t="s">
        <v>78</v>
      </c>
      <c r="P93" s="12">
        <v>13.1040060582728</v>
      </c>
    </row>
    <row r="94" spans="2:16" x14ac:dyDescent="0.2">
      <c r="B94" s="16">
        <v>4135</v>
      </c>
      <c r="C94" s="16" t="s">
        <v>183</v>
      </c>
      <c r="D94" s="12">
        <v>2196</v>
      </c>
      <c r="E94" s="12">
        <v>117</v>
      </c>
      <c r="F94" s="12">
        <v>557.58225000000004</v>
      </c>
      <c r="G94" s="12">
        <v>9971.9802899999995</v>
      </c>
      <c r="H94" s="12">
        <v>6529.3751499999998</v>
      </c>
      <c r="I94" s="12">
        <v>116.93980000000001</v>
      </c>
      <c r="J94" s="12">
        <v>6295.4151599999996</v>
      </c>
      <c r="K94" s="12">
        <v>2866.7646448087398</v>
      </c>
      <c r="L94" s="12">
        <v>96.416808888672904</v>
      </c>
      <c r="M94" s="12">
        <v>1.1726838260728301</v>
      </c>
      <c r="N94" s="12">
        <v>251.53427799808799</v>
      </c>
      <c r="O94" s="12">
        <v>10.2686168666705</v>
      </c>
      <c r="P94" s="12">
        <v>6.7641735180365101</v>
      </c>
    </row>
    <row r="95" spans="2:16" x14ac:dyDescent="0.2">
      <c r="B95" s="16">
        <v>4136</v>
      </c>
      <c r="C95" s="16" t="s">
        <v>184</v>
      </c>
      <c r="D95" s="12">
        <v>1763</v>
      </c>
      <c r="E95" s="12">
        <v>106</v>
      </c>
      <c r="F95" s="12">
        <v>462.45825000000002</v>
      </c>
      <c r="G95" s="12">
        <v>6113.3499700000002</v>
      </c>
      <c r="H95" s="12">
        <v>4408.6017499999998</v>
      </c>
      <c r="I95" s="12">
        <v>-12.936820000000001</v>
      </c>
      <c r="J95" s="12">
        <v>-1710.6695</v>
      </c>
      <c r="K95" s="12">
        <v>-970.31735677821905</v>
      </c>
      <c r="L95" s="12">
        <v>-38.802994622954998</v>
      </c>
      <c r="M95" s="12">
        <v>-0.21161589085337401</v>
      </c>
      <c r="N95" s="12">
        <v>180.44499166052501</v>
      </c>
      <c r="O95" s="12">
        <v>11.0283453966893</v>
      </c>
      <c r="P95" s="12">
        <v>7.35311134166919</v>
      </c>
    </row>
    <row r="96" spans="2:16" x14ac:dyDescent="0.2">
      <c r="B96" s="16">
        <v>4137</v>
      </c>
      <c r="C96" s="16" t="s">
        <v>185</v>
      </c>
      <c r="D96" s="12">
        <v>525</v>
      </c>
      <c r="E96" s="12">
        <v>122</v>
      </c>
      <c r="F96" s="12">
        <v>190.60290000000001</v>
      </c>
      <c r="G96" s="12">
        <v>2259.2189600000002</v>
      </c>
      <c r="H96" s="12">
        <v>1489.6664499999999</v>
      </c>
      <c r="I96" s="12">
        <v>31.378350000000001</v>
      </c>
      <c r="J96" s="12">
        <v>1089.4621299999999</v>
      </c>
      <c r="K96" s="12">
        <v>2075.16596190476</v>
      </c>
      <c r="L96" s="12">
        <v>73.134635609199606</v>
      </c>
      <c r="M96" s="12">
        <v>1.3889025612639201</v>
      </c>
      <c r="N96" s="12">
        <v>227.16657875010401</v>
      </c>
      <c r="O96" s="12">
        <v>3.62174412700573</v>
      </c>
      <c r="P96" s="12">
        <v>9.8255748526473106</v>
      </c>
    </row>
    <row r="97" spans="2:16" x14ac:dyDescent="0.2">
      <c r="B97" s="16">
        <v>4138</v>
      </c>
      <c r="C97" s="16" t="s">
        <v>186</v>
      </c>
      <c r="D97" s="12">
        <v>753</v>
      </c>
      <c r="E97" s="12">
        <v>121</v>
      </c>
      <c r="F97" s="12">
        <v>409.20965000000001</v>
      </c>
      <c r="G97" s="12">
        <v>3144.8939700000001</v>
      </c>
      <c r="H97" s="12">
        <v>2227.8113499999999</v>
      </c>
      <c r="I97" s="12">
        <v>14.30128</v>
      </c>
      <c r="J97" s="12">
        <v>919.79548999999895</v>
      </c>
      <c r="K97" s="12">
        <v>1221.50795484728</v>
      </c>
      <c r="L97" s="12">
        <v>41.286955917519599</v>
      </c>
      <c r="M97" s="12">
        <v>0.45474601485531202</v>
      </c>
      <c r="N97" s="12" t="s">
        <v>78</v>
      </c>
      <c r="O97" s="12">
        <v>9.3969730877763098</v>
      </c>
      <c r="P97" s="12">
        <v>13.4666203070751</v>
      </c>
    </row>
    <row r="98" spans="2:16" x14ac:dyDescent="0.2">
      <c r="B98" s="16">
        <v>4139</v>
      </c>
      <c r="C98" s="16" t="s">
        <v>187</v>
      </c>
      <c r="D98" s="12">
        <v>8622</v>
      </c>
      <c r="E98" s="12">
        <v>118</v>
      </c>
      <c r="F98" s="12">
        <v>2571.6958500000001</v>
      </c>
      <c r="G98" s="12">
        <v>43342.300170000002</v>
      </c>
      <c r="H98" s="12">
        <v>25338.770499999999</v>
      </c>
      <c r="I98" s="12">
        <v>-234.58814000000001</v>
      </c>
      <c r="J98" s="12">
        <v>-30386.475399999999</v>
      </c>
      <c r="K98" s="12">
        <v>-3524.29545349107</v>
      </c>
      <c r="L98" s="12">
        <v>-119.92087540316901</v>
      </c>
      <c r="M98" s="12">
        <v>-0.54124524789843398</v>
      </c>
      <c r="N98" s="12">
        <v>185.549432364995</v>
      </c>
      <c r="O98" s="12">
        <v>12.8624585869551</v>
      </c>
      <c r="P98" s="12">
        <v>5.3922096908406898</v>
      </c>
    </row>
    <row r="99" spans="2:16" x14ac:dyDescent="0.2">
      <c r="B99" s="16">
        <v>4140</v>
      </c>
      <c r="C99" s="16" t="s">
        <v>188</v>
      </c>
      <c r="D99" s="12">
        <v>3011</v>
      </c>
      <c r="E99" s="12">
        <v>119</v>
      </c>
      <c r="F99" s="12">
        <v>489.649</v>
      </c>
      <c r="G99" s="12">
        <v>11488.80768</v>
      </c>
      <c r="H99" s="12">
        <v>8520.8732500000006</v>
      </c>
      <c r="I99" s="12">
        <v>2.9077000000000002</v>
      </c>
      <c r="J99" s="12">
        <v>-2021.5596599999999</v>
      </c>
      <c r="K99" s="12">
        <v>-671.39145134506805</v>
      </c>
      <c r="L99" s="12">
        <v>-23.724794404141601</v>
      </c>
      <c r="M99" s="12">
        <v>2.5308979669507299E-2</v>
      </c>
      <c r="N99" s="12">
        <v>48.029121815791299</v>
      </c>
      <c r="O99" s="12">
        <v>7.0607752570543498</v>
      </c>
      <c r="P99" s="12">
        <v>4.2872743083466798</v>
      </c>
    </row>
    <row r="100" spans="2:16" x14ac:dyDescent="0.2">
      <c r="B100" s="16">
        <v>4141</v>
      </c>
      <c r="C100" s="16" t="s">
        <v>189</v>
      </c>
      <c r="D100" s="12">
        <v>9693</v>
      </c>
      <c r="E100" s="12">
        <v>115</v>
      </c>
      <c r="F100" s="12">
        <v>2909.0136499999999</v>
      </c>
      <c r="G100" s="12">
        <v>47996.786500000002</v>
      </c>
      <c r="H100" s="12">
        <v>28039.72005</v>
      </c>
      <c r="I100" s="12">
        <v>105.91468</v>
      </c>
      <c r="J100" s="12">
        <v>212.431339999996</v>
      </c>
      <c r="K100" s="12">
        <v>21.915953781078699</v>
      </c>
      <c r="L100" s="12">
        <v>0.75760863382798305</v>
      </c>
      <c r="M100" s="12">
        <v>0.220670356753988</v>
      </c>
      <c r="N100" s="12">
        <v>444.11155536508699</v>
      </c>
      <c r="O100" s="12">
        <v>5.4355422107269602</v>
      </c>
      <c r="P100" s="12">
        <v>6.2815212222593297</v>
      </c>
    </row>
    <row r="101" spans="2:16" x14ac:dyDescent="0.2">
      <c r="B101" s="16">
        <v>4142</v>
      </c>
      <c r="C101" s="16" t="s">
        <v>190</v>
      </c>
      <c r="D101" s="12">
        <v>893</v>
      </c>
      <c r="E101" s="12">
        <v>120</v>
      </c>
      <c r="F101" s="12">
        <v>241.14744999999999</v>
      </c>
      <c r="G101" s="12">
        <v>3961.11427</v>
      </c>
      <c r="H101" s="12">
        <v>2957.5507499999999</v>
      </c>
      <c r="I101" s="12">
        <v>-5.5931899999999999</v>
      </c>
      <c r="J101" s="12">
        <v>1372.8413700000001</v>
      </c>
      <c r="K101" s="12">
        <v>1537.3363605823099</v>
      </c>
      <c r="L101" s="12">
        <v>46.418184709087399</v>
      </c>
      <c r="M101" s="12">
        <v>-0.14120243998918999</v>
      </c>
      <c r="N101" s="12">
        <v>42.119239045357801</v>
      </c>
      <c r="O101" s="12">
        <v>4.2287755056356904</v>
      </c>
      <c r="P101" s="12">
        <v>5.9466666181281402</v>
      </c>
    </row>
    <row r="102" spans="2:16" x14ac:dyDescent="0.2">
      <c r="B102" s="16">
        <v>4143</v>
      </c>
      <c r="C102" s="16" t="s">
        <v>191</v>
      </c>
      <c r="D102" s="12">
        <v>1164</v>
      </c>
      <c r="E102" s="12">
        <v>120</v>
      </c>
      <c r="F102" s="12">
        <v>491.49455</v>
      </c>
      <c r="G102" s="12">
        <v>5029.9389799999999</v>
      </c>
      <c r="H102" s="12">
        <v>3495.4551700000002</v>
      </c>
      <c r="I102" s="12">
        <v>62.492179999999998</v>
      </c>
      <c r="J102" s="12">
        <v>2180.6835099999998</v>
      </c>
      <c r="K102" s="12">
        <v>1873.4394415807601</v>
      </c>
      <c r="L102" s="12">
        <v>62.386253118502999</v>
      </c>
      <c r="M102" s="12">
        <v>1.2424043362848101</v>
      </c>
      <c r="N102" s="12">
        <v>3020.6953610358</v>
      </c>
      <c r="O102" s="12">
        <v>7.45098681097718</v>
      </c>
      <c r="P102" s="12">
        <v>11.013786294480999</v>
      </c>
    </row>
    <row r="103" spans="2:16" x14ac:dyDescent="0.2">
      <c r="B103" s="16">
        <v>4144</v>
      </c>
      <c r="C103" s="16" t="s">
        <v>192</v>
      </c>
      <c r="D103" s="12">
        <v>4613</v>
      </c>
      <c r="E103" s="12">
        <v>103</v>
      </c>
      <c r="F103" s="12">
        <v>2916.7133199999998</v>
      </c>
      <c r="G103" s="12">
        <v>30600.725350000001</v>
      </c>
      <c r="H103" s="12">
        <v>12446.335429999999</v>
      </c>
      <c r="I103" s="12">
        <v>-43.459560000000003</v>
      </c>
      <c r="J103" s="12">
        <v>-12174.86688</v>
      </c>
      <c r="K103" s="12">
        <v>-2639.2514372425799</v>
      </c>
      <c r="L103" s="12">
        <v>-97.8188877238061</v>
      </c>
      <c r="M103" s="12">
        <v>-0.14202133937325101</v>
      </c>
      <c r="N103" s="12">
        <v>101.89645313726</v>
      </c>
      <c r="O103" s="12">
        <v>8.1291847220869897</v>
      </c>
      <c r="P103" s="12">
        <v>9.3894955989989306</v>
      </c>
    </row>
    <row r="104" spans="2:16" x14ac:dyDescent="0.2">
      <c r="B104" s="16">
        <v>4145</v>
      </c>
      <c r="C104" s="16" t="s">
        <v>193</v>
      </c>
      <c r="D104" s="12">
        <v>1803</v>
      </c>
      <c r="E104" s="12">
        <v>122</v>
      </c>
      <c r="F104" s="12">
        <v>744.48104999999998</v>
      </c>
      <c r="G104" s="12">
        <v>10002.168089999999</v>
      </c>
      <c r="H104" s="12">
        <v>5606.0742499999997</v>
      </c>
      <c r="I104" s="12">
        <v>32.950009999999999</v>
      </c>
      <c r="J104" s="12">
        <v>1256.9982600000001</v>
      </c>
      <c r="K104" s="12">
        <v>697.170415973378</v>
      </c>
      <c r="L104" s="12">
        <v>22.422076553838</v>
      </c>
      <c r="M104" s="12">
        <v>0.32942867689798999</v>
      </c>
      <c r="N104" s="12">
        <v>70.705488304049197</v>
      </c>
      <c r="O104" s="12">
        <v>9.9292897406206304</v>
      </c>
      <c r="P104" s="12">
        <v>7.7726254248542599</v>
      </c>
    </row>
    <row r="105" spans="2:16" x14ac:dyDescent="0.2">
      <c r="B105" s="16">
        <v>4146</v>
      </c>
      <c r="C105" s="16" t="s">
        <v>194</v>
      </c>
      <c r="D105" s="12">
        <v>3790</v>
      </c>
      <c r="E105" s="12">
        <v>115</v>
      </c>
      <c r="F105" s="12">
        <v>1135.3837000000001</v>
      </c>
      <c r="G105" s="12">
        <v>19419.149689999998</v>
      </c>
      <c r="H105" s="12">
        <v>11922.2863</v>
      </c>
      <c r="I105" s="12">
        <v>-19.351310000000002</v>
      </c>
      <c r="J105" s="12">
        <v>-8840.4506000000001</v>
      </c>
      <c r="K105" s="12">
        <v>-2332.5727176781002</v>
      </c>
      <c r="L105" s="12">
        <v>-74.150631661982501</v>
      </c>
      <c r="M105" s="12">
        <v>-9.9650655713133904E-2</v>
      </c>
      <c r="N105" s="12">
        <v>77.501726525286202</v>
      </c>
      <c r="O105" s="12">
        <v>16.620522224317799</v>
      </c>
      <c r="P105" s="12">
        <v>5.7470713590240603</v>
      </c>
    </row>
    <row r="106" spans="2:16" x14ac:dyDescent="0.2">
      <c r="B106" s="16">
        <v>4147</v>
      </c>
      <c r="C106" s="16" t="s">
        <v>195</v>
      </c>
      <c r="D106" s="12">
        <v>1380</v>
      </c>
      <c r="E106" s="12">
        <v>118</v>
      </c>
      <c r="F106" s="12">
        <v>471.14434999999997</v>
      </c>
      <c r="G106" s="12">
        <v>5562.0821599999999</v>
      </c>
      <c r="H106" s="12">
        <v>3883.7028500000001</v>
      </c>
      <c r="I106" s="12">
        <v>9.7734799999999993</v>
      </c>
      <c r="J106" s="12">
        <v>816.30353000000002</v>
      </c>
      <c r="K106" s="12">
        <v>591.52429710144997</v>
      </c>
      <c r="L106" s="12">
        <v>21.0186917364185</v>
      </c>
      <c r="M106" s="12">
        <v>0.17571621056385101</v>
      </c>
      <c r="N106" s="12">
        <v>220.558399312821</v>
      </c>
      <c r="O106" s="12">
        <v>4.1824860422414201</v>
      </c>
      <c r="P106" s="12">
        <v>8.6463632892470592</v>
      </c>
    </row>
    <row r="107" spans="2:16" x14ac:dyDescent="0.2">
      <c r="B107" s="21">
        <v>4189</v>
      </c>
      <c r="C107" s="21" t="s">
        <v>196</v>
      </c>
      <c r="D107" s="22">
        <v>37051</v>
      </c>
      <c r="E107" s="22">
        <v>107</v>
      </c>
      <c r="F107" s="22">
        <v>16670.749309999999</v>
      </c>
      <c r="G107" s="22">
        <v>196407.97062000001</v>
      </c>
      <c r="H107" s="22">
        <v>116552.83001000001</v>
      </c>
      <c r="I107" s="22">
        <v>456.76134999999999</v>
      </c>
      <c r="J107" s="22">
        <v>-39964.716330000003</v>
      </c>
      <c r="K107" s="22">
        <v>-1078.6406933686001</v>
      </c>
      <c r="L107" s="22">
        <v>-34.2889283139423</v>
      </c>
      <c r="M107" s="22">
        <v>0.23255744079944601</v>
      </c>
      <c r="N107" s="22">
        <v>85.473474373296298</v>
      </c>
      <c r="O107" s="22">
        <v>9.6755497447540399</v>
      </c>
      <c r="P107" s="22">
        <v>8.7203745377204793</v>
      </c>
    </row>
    <row r="108" spans="2:16" x14ac:dyDescent="0.2">
      <c r="B108" s="16">
        <v>4185</v>
      </c>
      <c r="C108" s="16" t="s">
        <v>197</v>
      </c>
      <c r="D108" s="12">
        <v>2941</v>
      </c>
      <c r="E108" s="12">
        <v>114</v>
      </c>
      <c r="F108" s="12">
        <v>678.43934999999999</v>
      </c>
      <c r="G108" s="12">
        <v>13559.05658</v>
      </c>
      <c r="H108" s="12">
        <v>9674.2479500000009</v>
      </c>
      <c r="I108" s="12">
        <v>-61.711379999999998</v>
      </c>
      <c r="J108" s="12">
        <v>-17571.68219</v>
      </c>
      <c r="K108" s="12">
        <v>-5974.7304284257098</v>
      </c>
      <c r="L108" s="12">
        <v>-181.633572767793</v>
      </c>
      <c r="M108" s="12">
        <v>-0.455130337689025</v>
      </c>
      <c r="N108" s="12">
        <v>62.3118325853291</v>
      </c>
      <c r="O108" s="12">
        <v>14.655765231713501</v>
      </c>
      <c r="P108" s="12">
        <v>4.5484578249322398</v>
      </c>
    </row>
    <row r="109" spans="2:16" x14ac:dyDescent="0.2">
      <c r="B109" s="16">
        <v>4161</v>
      </c>
      <c r="C109" s="16" t="s">
        <v>198</v>
      </c>
      <c r="D109" s="12">
        <v>2519</v>
      </c>
      <c r="E109" s="12">
        <v>111</v>
      </c>
      <c r="F109" s="12">
        <v>825.01900999999998</v>
      </c>
      <c r="G109" s="12">
        <v>10662.824060000001</v>
      </c>
      <c r="H109" s="12">
        <v>7852.2921800000004</v>
      </c>
      <c r="I109" s="12">
        <v>16.816099999999999</v>
      </c>
      <c r="J109" s="12">
        <v>-2127.44614</v>
      </c>
      <c r="K109" s="12">
        <v>-844.55980150853497</v>
      </c>
      <c r="L109" s="12">
        <v>-27.093313534851202</v>
      </c>
      <c r="M109" s="12">
        <v>0.15770775083013</v>
      </c>
      <c r="N109" s="12">
        <v>59.907750480205003</v>
      </c>
      <c r="O109" s="12">
        <v>8.1895574294977198</v>
      </c>
      <c r="P109" s="12">
        <v>7.8950483029915102</v>
      </c>
    </row>
    <row r="110" spans="2:16" x14ac:dyDescent="0.2">
      <c r="B110" s="16">
        <v>4163</v>
      </c>
      <c r="C110" s="16" t="s">
        <v>199</v>
      </c>
      <c r="D110" s="12">
        <v>5919</v>
      </c>
      <c r="E110" s="12">
        <v>102</v>
      </c>
      <c r="F110" s="12">
        <v>3273.1433000000002</v>
      </c>
      <c r="G110" s="12">
        <v>36496.633809999999</v>
      </c>
      <c r="H110" s="12">
        <v>19169.717850000001</v>
      </c>
      <c r="I110" s="12">
        <v>169.18575999999999</v>
      </c>
      <c r="J110" s="12">
        <v>8114.1619199999996</v>
      </c>
      <c r="K110" s="12">
        <v>1370.8670248352801</v>
      </c>
      <c r="L110" s="12">
        <v>42.328019554028003</v>
      </c>
      <c r="M110" s="12">
        <v>0.463565382168597</v>
      </c>
      <c r="N110" s="12">
        <v>643.51920615668405</v>
      </c>
      <c r="O110" s="12">
        <v>10.6482377257904</v>
      </c>
      <c r="P110" s="12">
        <v>9.4319083724834094</v>
      </c>
    </row>
    <row r="111" spans="2:16" x14ac:dyDescent="0.2">
      <c r="B111" s="16">
        <v>4164</v>
      </c>
      <c r="C111" s="16" t="s">
        <v>200</v>
      </c>
      <c r="D111" s="12">
        <v>1131</v>
      </c>
      <c r="E111" s="12">
        <v>120</v>
      </c>
      <c r="F111" s="12">
        <v>629.37644</v>
      </c>
      <c r="G111" s="12">
        <v>4747.2098999999998</v>
      </c>
      <c r="H111" s="12">
        <v>3504.1820499999999</v>
      </c>
      <c r="I111" s="12">
        <v>-6.2331500000000002</v>
      </c>
      <c r="J111" s="12">
        <v>3597.6576700000001</v>
      </c>
      <c r="K111" s="12">
        <v>3180.9528470380201</v>
      </c>
      <c r="L111" s="12">
        <v>102.667544627141</v>
      </c>
      <c r="M111" s="12">
        <v>-0.13130133554869799</v>
      </c>
      <c r="N111" s="12">
        <v>9.2187239226957303</v>
      </c>
      <c r="O111" s="12">
        <v>8.7901327051074798</v>
      </c>
      <c r="P111" s="12">
        <v>13.126516482871301</v>
      </c>
    </row>
    <row r="112" spans="2:16" x14ac:dyDescent="0.2">
      <c r="B112" s="16">
        <v>4165</v>
      </c>
      <c r="C112" s="16" t="s">
        <v>201</v>
      </c>
      <c r="D112" s="12">
        <v>3892</v>
      </c>
      <c r="E112" s="12">
        <v>97</v>
      </c>
      <c r="F112" s="12">
        <v>1475.6542999999999</v>
      </c>
      <c r="G112" s="12">
        <v>16210.63121</v>
      </c>
      <c r="H112" s="12">
        <v>11655.2068</v>
      </c>
      <c r="I112" s="12">
        <v>3.7551000000000001</v>
      </c>
      <c r="J112" s="12">
        <v>-3605.5686099999998</v>
      </c>
      <c r="K112" s="12">
        <v>-926.40508992805803</v>
      </c>
      <c r="L112" s="12">
        <v>-30.935260711118399</v>
      </c>
      <c r="M112" s="12">
        <v>2.3164428030930401E-2</v>
      </c>
      <c r="N112" s="12">
        <v>185.98353690769</v>
      </c>
      <c r="O112" s="12">
        <v>13.4718122428991</v>
      </c>
      <c r="P112" s="12">
        <v>9.1261677650613802</v>
      </c>
    </row>
    <row r="113" spans="2:16" x14ac:dyDescent="0.2">
      <c r="B113" s="16">
        <v>4186</v>
      </c>
      <c r="C113" s="16" t="s">
        <v>202</v>
      </c>
      <c r="D113" s="12">
        <v>2671</v>
      </c>
      <c r="E113" s="12">
        <v>110</v>
      </c>
      <c r="F113" s="12">
        <v>551.01134999999999</v>
      </c>
      <c r="G113" s="12">
        <v>11438.9414</v>
      </c>
      <c r="H113" s="12">
        <v>7803.5169999999998</v>
      </c>
      <c r="I113" s="12">
        <v>-193.74635000000001</v>
      </c>
      <c r="J113" s="12">
        <v>-13821.860979999999</v>
      </c>
      <c r="K113" s="12">
        <v>-5174.7888356420799</v>
      </c>
      <c r="L113" s="12">
        <v>-177.123481373847</v>
      </c>
      <c r="M113" s="12">
        <v>-1.6937437060390901</v>
      </c>
      <c r="N113" s="12">
        <v>132.12846662873699</v>
      </c>
      <c r="O113" s="12">
        <v>5.8763954328850696</v>
      </c>
      <c r="P113" s="12">
        <v>3.12323481261999</v>
      </c>
    </row>
    <row r="114" spans="2:16" x14ac:dyDescent="0.2">
      <c r="B114" s="16">
        <v>4169</v>
      </c>
      <c r="C114" s="16" t="s">
        <v>203</v>
      </c>
      <c r="D114" s="12">
        <v>2948</v>
      </c>
      <c r="E114" s="12">
        <v>102</v>
      </c>
      <c r="F114" s="12">
        <v>2294.3070499999999</v>
      </c>
      <c r="G114" s="12">
        <v>16015.84945</v>
      </c>
      <c r="H114" s="12">
        <v>8531.9158299999999</v>
      </c>
      <c r="I114" s="12">
        <v>114.12933</v>
      </c>
      <c r="J114" s="12">
        <v>2983.9169099999999</v>
      </c>
      <c r="K114" s="12">
        <v>1012.1834837177799</v>
      </c>
      <c r="L114" s="12">
        <v>34.973585879831703</v>
      </c>
      <c r="M114" s="12">
        <v>0.71260241522812295</v>
      </c>
      <c r="N114" s="12">
        <v>118.177977686316</v>
      </c>
      <c r="O114" s="12">
        <v>7.3734955719129802</v>
      </c>
      <c r="P114" s="12">
        <v>15.0378310405509</v>
      </c>
    </row>
    <row r="115" spans="2:16" x14ac:dyDescent="0.2">
      <c r="B115" s="16">
        <v>4170</v>
      </c>
      <c r="C115" s="16" t="s">
        <v>204</v>
      </c>
      <c r="D115" s="12">
        <v>3859</v>
      </c>
      <c r="E115" s="12">
        <v>108</v>
      </c>
      <c r="F115" s="12">
        <v>2902.0733799999998</v>
      </c>
      <c r="G115" s="12">
        <v>29923.04235</v>
      </c>
      <c r="H115" s="12">
        <v>11580.346600000001</v>
      </c>
      <c r="I115" s="12">
        <v>472.44278000000003</v>
      </c>
      <c r="J115" s="12">
        <v>12580.01946</v>
      </c>
      <c r="K115" s="12">
        <v>3259.9169370303198</v>
      </c>
      <c r="L115" s="12">
        <v>108.632495162105</v>
      </c>
      <c r="M115" s="12">
        <v>1.57885944374904</v>
      </c>
      <c r="N115" s="12">
        <v>54.002777956658598</v>
      </c>
      <c r="O115" s="12">
        <v>6.9894121243991796</v>
      </c>
      <c r="P115" s="12">
        <v>11.277316392261801</v>
      </c>
    </row>
    <row r="116" spans="2:16" x14ac:dyDescent="0.2">
      <c r="B116" s="16">
        <v>4184</v>
      </c>
      <c r="C116" s="16" t="s">
        <v>205</v>
      </c>
      <c r="D116" s="12">
        <v>2175</v>
      </c>
      <c r="E116" s="12">
        <v>109</v>
      </c>
      <c r="F116" s="12">
        <v>1022.82348</v>
      </c>
      <c r="G116" s="12">
        <v>11222.52088</v>
      </c>
      <c r="H116" s="12">
        <v>7263.5727500000003</v>
      </c>
      <c r="I116" s="12">
        <v>6.3780000000000001</v>
      </c>
      <c r="J116" s="12">
        <v>-4081.28226</v>
      </c>
      <c r="K116" s="12">
        <v>-1876.4516137931</v>
      </c>
      <c r="L116" s="12">
        <v>-56.188357995037599</v>
      </c>
      <c r="M116" s="12">
        <v>5.6832150888366198E-2</v>
      </c>
      <c r="N116" s="12">
        <v>179.382472531166</v>
      </c>
      <c r="O116" s="12">
        <v>11.8760973960424</v>
      </c>
      <c r="P116" s="12">
        <v>9.17085823234396</v>
      </c>
    </row>
    <row r="117" spans="2:16" x14ac:dyDescent="0.2">
      <c r="B117" s="16">
        <v>4172</v>
      </c>
      <c r="C117" s="16" t="s">
        <v>206</v>
      </c>
      <c r="D117" s="12">
        <v>1077</v>
      </c>
      <c r="E117" s="12">
        <v>113</v>
      </c>
      <c r="F117" s="12">
        <v>447.84500000000003</v>
      </c>
      <c r="G117" s="12">
        <v>5298.99467</v>
      </c>
      <c r="H117" s="12">
        <v>3920.8245999999999</v>
      </c>
      <c r="I117" s="12">
        <v>16.187670000000001</v>
      </c>
      <c r="J117" s="12">
        <v>1880.6822099999999</v>
      </c>
      <c r="K117" s="12">
        <v>1746.2230362117</v>
      </c>
      <c r="L117" s="12">
        <v>47.9664968945563</v>
      </c>
      <c r="M117" s="12">
        <v>0.30548568187180303</v>
      </c>
      <c r="N117" s="12">
        <v>51.297336290265399</v>
      </c>
      <c r="O117" s="12">
        <v>12.0670081745902</v>
      </c>
      <c r="P117" s="12">
        <v>8.7569944658955503</v>
      </c>
    </row>
    <row r="118" spans="2:16" x14ac:dyDescent="0.2">
      <c r="B118" s="16">
        <v>4173</v>
      </c>
      <c r="C118" s="16" t="s">
        <v>207</v>
      </c>
      <c r="D118" s="12">
        <v>585</v>
      </c>
      <c r="E118" s="12">
        <v>125</v>
      </c>
      <c r="F118" s="12">
        <v>161.85220000000001</v>
      </c>
      <c r="G118" s="12">
        <v>2470.71666</v>
      </c>
      <c r="H118" s="12">
        <v>2056.0830000000001</v>
      </c>
      <c r="I118" s="12">
        <v>2.1098499999999998</v>
      </c>
      <c r="J118" s="12">
        <v>106.26487</v>
      </c>
      <c r="K118" s="12">
        <v>181.64935042734999</v>
      </c>
      <c r="L118" s="12">
        <v>5.1683161623339098</v>
      </c>
      <c r="M118" s="12">
        <v>8.5394251561002596E-2</v>
      </c>
      <c r="N118" s="12" t="s">
        <v>78</v>
      </c>
      <c r="O118" s="12" t="s">
        <v>78</v>
      </c>
      <c r="P118" s="12">
        <v>6.6362142067718901</v>
      </c>
    </row>
    <row r="119" spans="2:16" x14ac:dyDescent="0.2">
      <c r="B119" s="16">
        <v>4175</v>
      </c>
      <c r="C119" s="16" t="s">
        <v>208</v>
      </c>
      <c r="D119" s="12">
        <v>1183</v>
      </c>
      <c r="E119" s="12">
        <v>114</v>
      </c>
      <c r="F119" s="12">
        <v>313.96575000000001</v>
      </c>
      <c r="G119" s="12">
        <v>4843.91824</v>
      </c>
      <c r="H119" s="12">
        <v>3498.94445</v>
      </c>
      <c r="I119" s="12">
        <v>8.5657999999999994</v>
      </c>
      <c r="J119" s="12">
        <v>-2465.19886</v>
      </c>
      <c r="K119" s="12">
        <v>-2083.8536432798001</v>
      </c>
      <c r="L119" s="12">
        <v>-70.455501515607097</v>
      </c>
      <c r="M119" s="12">
        <v>0.17683618045543201</v>
      </c>
      <c r="N119" s="12" t="s">
        <v>78</v>
      </c>
      <c r="O119" s="12">
        <v>3.9597553157709799</v>
      </c>
      <c r="P119" s="12">
        <v>6.6584845990299</v>
      </c>
    </row>
    <row r="120" spans="2:16" x14ac:dyDescent="0.2">
      <c r="B120" s="16">
        <v>4176</v>
      </c>
      <c r="C120" s="16" t="s">
        <v>209</v>
      </c>
      <c r="D120" s="12">
        <v>725</v>
      </c>
      <c r="E120" s="12">
        <v>123</v>
      </c>
      <c r="F120" s="12">
        <v>197.96789999999999</v>
      </c>
      <c r="G120" s="12">
        <v>2978.28442</v>
      </c>
      <c r="H120" s="12">
        <v>2172.2968000000001</v>
      </c>
      <c r="I120" s="12">
        <v>-3.0928900000000001</v>
      </c>
      <c r="J120" s="12">
        <v>1228.6773900000001</v>
      </c>
      <c r="K120" s="12">
        <v>1694.7274344827599</v>
      </c>
      <c r="L120" s="12">
        <v>56.561211617123398</v>
      </c>
      <c r="M120" s="12">
        <v>-0.103848040141176</v>
      </c>
      <c r="N120" s="12">
        <v>42.443657506403099</v>
      </c>
      <c r="O120" s="12">
        <v>7.9117923868399398</v>
      </c>
      <c r="P120" s="12">
        <v>6.5431967709786401</v>
      </c>
    </row>
    <row r="121" spans="2:16" x14ac:dyDescent="0.2">
      <c r="B121" s="16">
        <v>4177</v>
      </c>
      <c r="C121" s="16" t="s">
        <v>210</v>
      </c>
      <c r="D121" s="12">
        <v>1654</v>
      </c>
      <c r="E121" s="12">
        <v>80</v>
      </c>
      <c r="F121" s="12">
        <v>894.04200000000003</v>
      </c>
      <c r="G121" s="12">
        <v>12472.671270000001</v>
      </c>
      <c r="H121" s="12">
        <v>5374.9472500000002</v>
      </c>
      <c r="I121" s="12">
        <v>-107.84505</v>
      </c>
      <c r="J121" s="12">
        <v>-19993.529719999999</v>
      </c>
      <c r="K121" s="12">
        <v>-12087.986529625199</v>
      </c>
      <c r="L121" s="12">
        <v>-371.97629651156097</v>
      </c>
      <c r="M121" s="12">
        <v>-0.86465078462698897</v>
      </c>
      <c r="N121" s="12">
        <v>423.50343516421799</v>
      </c>
      <c r="O121" s="12">
        <v>12.369575182429999</v>
      </c>
      <c r="P121" s="12">
        <v>6.3033566184896301</v>
      </c>
    </row>
    <row r="122" spans="2:16" x14ac:dyDescent="0.2">
      <c r="B122" s="16">
        <v>4181</v>
      </c>
      <c r="C122" s="16" t="s">
        <v>211</v>
      </c>
      <c r="D122" s="12">
        <v>1422</v>
      </c>
      <c r="E122" s="12">
        <v>119</v>
      </c>
      <c r="F122" s="12">
        <v>293.66919999999999</v>
      </c>
      <c r="G122" s="12">
        <v>6384.9610300000004</v>
      </c>
      <c r="H122" s="12">
        <v>4951.1688000000004</v>
      </c>
      <c r="I122" s="12">
        <v>2.8266900000000001</v>
      </c>
      <c r="J122" s="12">
        <v>-5056.6422599999996</v>
      </c>
      <c r="K122" s="12">
        <v>-3556.0072151898698</v>
      </c>
      <c r="L122" s="12">
        <v>-102.130273966826</v>
      </c>
      <c r="M122" s="12">
        <v>4.4271061118755103E-2</v>
      </c>
      <c r="N122" s="12">
        <v>310.72303048702798</v>
      </c>
      <c r="O122" s="12">
        <v>19.967885066324399</v>
      </c>
      <c r="P122" s="12">
        <v>4.6436601352287399</v>
      </c>
    </row>
    <row r="123" spans="2:16" x14ac:dyDescent="0.2">
      <c r="B123" s="16">
        <v>4182</v>
      </c>
      <c r="C123" s="16" t="s">
        <v>212</v>
      </c>
      <c r="D123" s="12">
        <v>1080</v>
      </c>
      <c r="E123" s="12">
        <v>125</v>
      </c>
      <c r="F123" s="12">
        <v>287.839</v>
      </c>
      <c r="G123" s="12">
        <v>4883.3159900000001</v>
      </c>
      <c r="H123" s="12">
        <v>3581.0259500000002</v>
      </c>
      <c r="I123" s="12">
        <v>32.766669999999998</v>
      </c>
      <c r="J123" s="12">
        <v>286.82735000000002</v>
      </c>
      <c r="K123" s="12">
        <v>265.58087962962901</v>
      </c>
      <c r="L123" s="12">
        <v>8.0096417620207294</v>
      </c>
      <c r="M123" s="12">
        <v>0.67099221240442397</v>
      </c>
      <c r="N123" s="12">
        <v>75.222414027409101</v>
      </c>
      <c r="O123" s="12">
        <v>4.9545304972165001</v>
      </c>
      <c r="P123" s="12">
        <v>6.5653271395202104</v>
      </c>
    </row>
    <row r="124" spans="2:16" x14ac:dyDescent="0.2">
      <c r="B124" s="16">
        <v>4183</v>
      </c>
      <c r="C124" s="16" t="s">
        <v>213</v>
      </c>
      <c r="D124" s="12">
        <v>1270</v>
      </c>
      <c r="E124" s="12">
        <v>114</v>
      </c>
      <c r="F124" s="12">
        <v>421.72059999999999</v>
      </c>
      <c r="G124" s="12">
        <v>6798.3986999999997</v>
      </c>
      <c r="H124" s="12">
        <v>3962.5401499999998</v>
      </c>
      <c r="I124" s="12">
        <v>-15.773580000000001</v>
      </c>
      <c r="J124" s="12">
        <v>-2019.71309</v>
      </c>
      <c r="K124" s="12">
        <v>-1590.3252677165401</v>
      </c>
      <c r="L124" s="12">
        <v>-50.970160895404398</v>
      </c>
      <c r="M124" s="12">
        <v>-0.23201904883866301</v>
      </c>
      <c r="N124" s="12">
        <v>23.0734988867864</v>
      </c>
      <c r="O124" s="12">
        <v>7.4756467283979697</v>
      </c>
      <c r="P124" s="12">
        <v>5.97121525102669</v>
      </c>
    </row>
    <row r="125" spans="2:16" x14ac:dyDescent="0.2">
      <c r="B125" s="21">
        <v>4219</v>
      </c>
      <c r="C125" s="21" t="s">
        <v>214</v>
      </c>
      <c r="D125" s="22">
        <v>70022</v>
      </c>
      <c r="E125" s="22">
        <v>96</v>
      </c>
      <c r="F125" s="22">
        <v>25607.042300000001</v>
      </c>
      <c r="G125" s="22">
        <v>343484.25673000002</v>
      </c>
      <c r="H125" s="22">
        <v>201908.8707</v>
      </c>
      <c r="I125" s="22">
        <v>302.08721000000003</v>
      </c>
      <c r="J125" s="22">
        <v>-66938.961339999994</v>
      </c>
      <c r="K125" s="22">
        <v>-955.97042843677798</v>
      </c>
      <c r="L125" s="22">
        <v>-33.153056182191797</v>
      </c>
      <c r="M125" s="22">
        <v>8.7947905640828106E-2</v>
      </c>
      <c r="N125" s="22">
        <v>49.692882148888799</v>
      </c>
      <c r="O125" s="22">
        <v>7.8060093540404196</v>
      </c>
      <c r="P125" s="22">
        <v>7.5430326142622004</v>
      </c>
    </row>
    <row r="126" spans="2:16" x14ac:dyDescent="0.2">
      <c r="B126" s="16">
        <v>4191</v>
      </c>
      <c r="C126" s="16" t="s">
        <v>215</v>
      </c>
      <c r="D126" s="12">
        <v>811</v>
      </c>
      <c r="E126" s="12">
        <v>109</v>
      </c>
      <c r="F126" s="12">
        <v>270.39999999999998</v>
      </c>
      <c r="G126" s="12">
        <v>2764.0511700000002</v>
      </c>
      <c r="H126" s="12">
        <v>2102.5178000000001</v>
      </c>
      <c r="I126" s="12">
        <v>6.2321499999999999</v>
      </c>
      <c r="J126" s="12">
        <v>-1820.7869800000001</v>
      </c>
      <c r="K126" s="12">
        <v>-2245.1134155363702</v>
      </c>
      <c r="L126" s="12">
        <v>-86.600312254193497</v>
      </c>
      <c r="M126" s="12">
        <v>0.22547158560743999</v>
      </c>
      <c r="N126" s="12" t="s">
        <v>78</v>
      </c>
      <c r="O126" s="12" t="s">
        <v>78</v>
      </c>
      <c r="P126" s="12">
        <v>10.0082137770264</v>
      </c>
    </row>
    <row r="127" spans="2:16" x14ac:dyDescent="0.2">
      <c r="B127" s="16">
        <v>4192</v>
      </c>
      <c r="C127" s="16" t="s">
        <v>216</v>
      </c>
      <c r="D127" s="12">
        <v>1773</v>
      </c>
      <c r="E127" s="12">
        <v>105</v>
      </c>
      <c r="F127" s="12">
        <v>374.53859999999997</v>
      </c>
      <c r="G127" s="12">
        <v>6720.5816999999997</v>
      </c>
      <c r="H127" s="12">
        <v>4898.5064000000002</v>
      </c>
      <c r="I127" s="12">
        <v>58.452800000000003</v>
      </c>
      <c r="J127" s="12">
        <v>-263.59034000000003</v>
      </c>
      <c r="K127" s="12">
        <v>-148.669114495206</v>
      </c>
      <c r="L127" s="12">
        <v>-5.38103492117515</v>
      </c>
      <c r="M127" s="12">
        <v>0.86975804490257103</v>
      </c>
      <c r="N127" s="12">
        <v>40.1003275914046</v>
      </c>
      <c r="O127" s="12">
        <v>8.7626019039393608</v>
      </c>
      <c r="P127" s="12">
        <v>6.4427667027691999</v>
      </c>
    </row>
    <row r="128" spans="2:16" x14ac:dyDescent="0.2">
      <c r="B128" s="16">
        <v>4193</v>
      </c>
      <c r="C128" s="16" t="s">
        <v>217</v>
      </c>
      <c r="D128" s="12">
        <v>925</v>
      </c>
      <c r="E128" s="12">
        <v>105</v>
      </c>
      <c r="F128" s="12">
        <v>202.03565</v>
      </c>
      <c r="G128" s="12">
        <v>4126.3999999999996</v>
      </c>
      <c r="H128" s="12">
        <v>3110.5882499999998</v>
      </c>
      <c r="I128" s="12">
        <v>-34.576500000000003</v>
      </c>
      <c r="J128" s="12">
        <v>-4049.4281999999998</v>
      </c>
      <c r="K128" s="12">
        <v>-4377.7602162162202</v>
      </c>
      <c r="L128" s="12">
        <v>-130.18207086714199</v>
      </c>
      <c r="M128" s="12">
        <v>-0.83793379216750696</v>
      </c>
      <c r="N128" s="12">
        <v>359.33151531285301</v>
      </c>
      <c r="O128" s="12">
        <v>12.106597518418001</v>
      </c>
      <c r="P128" s="12">
        <v>4.0582384160527303</v>
      </c>
    </row>
    <row r="129" spans="2:16" x14ac:dyDescent="0.2">
      <c r="B129" s="16">
        <v>4194</v>
      </c>
      <c r="C129" s="16" t="s">
        <v>218</v>
      </c>
      <c r="D129" s="12">
        <v>2428</v>
      </c>
      <c r="E129" s="12">
        <v>98</v>
      </c>
      <c r="F129" s="12">
        <v>698.53795000000002</v>
      </c>
      <c r="G129" s="12">
        <v>11070.86987</v>
      </c>
      <c r="H129" s="12">
        <v>6367.6185999999998</v>
      </c>
      <c r="I129" s="12">
        <v>-131.35720000000001</v>
      </c>
      <c r="J129" s="12">
        <v>-9926.8234900000007</v>
      </c>
      <c r="K129" s="12">
        <v>-4088.47754942339</v>
      </c>
      <c r="L129" s="12">
        <v>-155.89538434352801</v>
      </c>
      <c r="M129" s="12">
        <v>-1.18651200440856</v>
      </c>
      <c r="N129" s="12">
        <v>19.256892602185701</v>
      </c>
      <c r="O129" s="12">
        <v>8.8099503602963107</v>
      </c>
      <c r="P129" s="12">
        <v>5.1231814361485197</v>
      </c>
    </row>
    <row r="130" spans="2:16" x14ac:dyDescent="0.2">
      <c r="B130" s="16">
        <v>4195</v>
      </c>
      <c r="C130" s="16" t="s">
        <v>219</v>
      </c>
      <c r="D130" s="12">
        <v>1603</v>
      </c>
      <c r="E130" s="12">
        <v>105</v>
      </c>
      <c r="F130" s="12">
        <v>339.30194999999998</v>
      </c>
      <c r="G130" s="12">
        <v>5530.7754199999999</v>
      </c>
      <c r="H130" s="12">
        <v>4420.6369500000001</v>
      </c>
      <c r="I130" s="12">
        <v>5.6725000000000003</v>
      </c>
      <c r="J130" s="12">
        <v>-4937.8070900000002</v>
      </c>
      <c r="K130" s="12">
        <v>-3080.3537679351198</v>
      </c>
      <c r="L130" s="12">
        <v>-111.69899600101699</v>
      </c>
      <c r="M130" s="12">
        <v>0.102562472153317</v>
      </c>
      <c r="N130" s="12" t="s">
        <v>78</v>
      </c>
      <c r="O130" s="12" t="s">
        <v>78</v>
      </c>
      <c r="P130" s="12">
        <v>6.2373613788859998</v>
      </c>
    </row>
    <row r="131" spans="2:16" x14ac:dyDescent="0.2">
      <c r="B131" s="16">
        <v>4196</v>
      </c>
      <c r="C131" s="16" t="s">
        <v>220</v>
      </c>
      <c r="D131" s="12">
        <v>2531</v>
      </c>
      <c r="E131" s="12">
        <v>118</v>
      </c>
      <c r="F131" s="12">
        <v>672.29714999999999</v>
      </c>
      <c r="G131" s="12">
        <v>10966.09866</v>
      </c>
      <c r="H131" s="12">
        <v>7060.5113000000001</v>
      </c>
      <c r="I131" s="12">
        <v>235.75774999999999</v>
      </c>
      <c r="J131" s="12">
        <v>13841.006740000001</v>
      </c>
      <c r="K131" s="12">
        <v>5468.5921532990897</v>
      </c>
      <c r="L131" s="12">
        <v>196.03405691029801</v>
      </c>
      <c r="M131" s="12">
        <v>2.14987806793998</v>
      </c>
      <c r="N131" s="12">
        <v>0.380881151804839</v>
      </c>
      <c r="O131" s="12">
        <v>0.27058146128333299</v>
      </c>
      <c r="P131" s="12">
        <v>8.2805647491776195</v>
      </c>
    </row>
    <row r="132" spans="2:16" x14ac:dyDescent="0.2">
      <c r="B132" s="16">
        <v>4197</v>
      </c>
      <c r="C132" s="16" t="s">
        <v>221</v>
      </c>
      <c r="D132" s="12">
        <v>1026</v>
      </c>
      <c r="E132" s="12">
        <v>127</v>
      </c>
      <c r="F132" s="12">
        <v>368.47489999999999</v>
      </c>
      <c r="G132" s="12">
        <v>6196.1925499999998</v>
      </c>
      <c r="H132" s="12">
        <v>3947.07375</v>
      </c>
      <c r="I132" s="12">
        <v>-16.78303</v>
      </c>
      <c r="J132" s="12">
        <v>-1286.7804699999999</v>
      </c>
      <c r="K132" s="12">
        <v>-1254.17199805068</v>
      </c>
      <c r="L132" s="12">
        <v>-32.600872228445198</v>
      </c>
      <c r="M132" s="12">
        <v>-0.270860368921234</v>
      </c>
      <c r="N132" s="12" t="s">
        <v>78</v>
      </c>
      <c r="O132" s="12">
        <v>7.7888601121667804</v>
      </c>
      <c r="P132" s="12">
        <v>5.6759351353598602</v>
      </c>
    </row>
    <row r="133" spans="2:16" x14ac:dyDescent="0.2">
      <c r="B133" s="16">
        <v>4198</v>
      </c>
      <c r="C133" s="16" t="s">
        <v>222</v>
      </c>
      <c r="D133" s="12">
        <v>1377</v>
      </c>
      <c r="E133" s="12">
        <v>125</v>
      </c>
      <c r="F133" s="12">
        <v>386.6841</v>
      </c>
      <c r="G133" s="12">
        <v>5266.9023500000003</v>
      </c>
      <c r="H133" s="12">
        <v>4042.5309999999999</v>
      </c>
      <c r="I133" s="12">
        <v>-3.7438799999999999</v>
      </c>
      <c r="J133" s="12">
        <v>-1796.4335100000001</v>
      </c>
      <c r="K133" s="12">
        <v>-1304.59949891068</v>
      </c>
      <c r="L133" s="12">
        <v>-44.438336032549898</v>
      </c>
      <c r="M133" s="12">
        <v>-7.10831481430447E-2</v>
      </c>
      <c r="N133" s="12">
        <v>97.484804986148205</v>
      </c>
      <c r="O133" s="12">
        <v>7.5505341389137399</v>
      </c>
      <c r="P133" s="12">
        <v>7.2706914719996698</v>
      </c>
    </row>
    <row r="134" spans="2:16" x14ac:dyDescent="0.2">
      <c r="B134" s="16">
        <v>4199</v>
      </c>
      <c r="C134" s="16" t="s">
        <v>223</v>
      </c>
      <c r="D134" s="12">
        <v>1564</v>
      </c>
      <c r="E134" s="12">
        <v>98</v>
      </c>
      <c r="F134" s="12">
        <v>695.27554999999995</v>
      </c>
      <c r="G134" s="12">
        <v>7413.5188099999996</v>
      </c>
      <c r="H134" s="12">
        <v>6157.6819999999998</v>
      </c>
      <c r="I134" s="12">
        <v>24.518830000000001</v>
      </c>
      <c r="J134" s="12">
        <v>-3761.0144100000002</v>
      </c>
      <c r="K134" s="12">
        <v>-2404.7406713555001</v>
      </c>
      <c r="L134" s="12">
        <v>-61.0784124610527</v>
      </c>
      <c r="M134" s="12">
        <v>0.33073133863135101</v>
      </c>
      <c r="N134" s="12">
        <v>5945.4863516688602</v>
      </c>
      <c r="O134" s="12">
        <v>34.252803494269401</v>
      </c>
      <c r="P134" s="12">
        <v>9.7092136466839296</v>
      </c>
    </row>
    <row r="135" spans="2:16" x14ac:dyDescent="0.2">
      <c r="B135" s="16">
        <v>4200</v>
      </c>
      <c r="C135" s="16" t="s">
        <v>224</v>
      </c>
      <c r="D135" s="12">
        <v>4385</v>
      </c>
      <c r="E135" s="12">
        <v>102</v>
      </c>
      <c r="F135" s="12">
        <v>1708.2208700000001</v>
      </c>
      <c r="G135" s="12">
        <v>17068.2461</v>
      </c>
      <c r="H135" s="12">
        <v>11992.111500000001</v>
      </c>
      <c r="I135" s="12">
        <v>216.89049</v>
      </c>
      <c r="J135" s="12">
        <v>13972.966420000001</v>
      </c>
      <c r="K135" s="12">
        <v>3186.5373819840402</v>
      </c>
      <c r="L135" s="12">
        <v>116.51798284230399</v>
      </c>
      <c r="M135" s="12">
        <v>1.2707251156871899</v>
      </c>
      <c r="N135" s="12">
        <v>111.213296698503</v>
      </c>
      <c r="O135" s="12">
        <v>8.4435877099287904</v>
      </c>
      <c r="P135" s="12">
        <v>11.2789055695652</v>
      </c>
    </row>
    <row r="136" spans="2:16" x14ac:dyDescent="0.2">
      <c r="B136" s="16">
        <v>4201</v>
      </c>
      <c r="C136" s="16" t="s">
        <v>225</v>
      </c>
      <c r="D136" s="12">
        <v>11301</v>
      </c>
      <c r="E136" s="12">
        <v>105</v>
      </c>
      <c r="F136" s="12">
        <v>5212.8231999999998</v>
      </c>
      <c r="G136" s="12">
        <v>74529.775829999999</v>
      </c>
      <c r="H136" s="12">
        <v>39787.974219999996</v>
      </c>
      <c r="I136" s="12">
        <v>-381.87011000000001</v>
      </c>
      <c r="J136" s="12">
        <v>-21897.4218</v>
      </c>
      <c r="K136" s="12">
        <v>-1937.6534642951999</v>
      </c>
      <c r="L136" s="12">
        <v>-55.035276938007399</v>
      </c>
      <c r="M136" s="12">
        <v>-0.51237254606941696</v>
      </c>
      <c r="N136" s="12">
        <v>68.989915223386404</v>
      </c>
      <c r="O136" s="12">
        <v>8.7571123719559996</v>
      </c>
      <c r="P136" s="12">
        <v>6.4819101308170399</v>
      </c>
    </row>
    <row r="137" spans="2:16" x14ac:dyDescent="0.2">
      <c r="B137" s="16">
        <v>4202</v>
      </c>
      <c r="C137" s="16" t="s">
        <v>226</v>
      </c>
      <c r="D137" s="12">
        <v>3305</v>
      </c>
      <c r="E137" s="12">
        <v>60</v>
      </c>
      <c r="F137" s="12">
        <v>1056.08735</v>
      </c>
      <c r="G137" s="12">
        <v>15250.631100000001</v>
      </c>
      <c r="H137" s="12">
        <v>7241.9606000000003</v>
      </c>
      <c r="I137" s="12">
        <v>-77.767080000000007</v>
      </c>
      <c r="J137" s="12">
        <v>-13645.37355</v>
      </c>
      <c r="K137" s="12">
        <v>-4128.70606656581</v>
      </c>
      <c r="L137" s="12">
        <v>-188.420985747976</v>
      </c>
      <c r="M137" s="12">
        <v>-0.50992696295696205</v>
      </c>
      <c r="N137" s="12" t="s">
        <v>78</v>
      </c>
      <c r="O137" s="12" t="s">
        <v>78</v>
      </c>
      <c r="P137" s="12">
        <v>6.4149494115033701</v>
      </c>
    </row>
    <row r="138" spans="2:16" x14ac:dyDescent="0.2">
      <c r="B138" s="16">
        <v>4203</v>
      </c>
      <c r="C138" s="16" t="s">
        <v>227</v>
      </c>
      <c r="D138" s="12">
        <v>4930</v>
      </c>
      <c r="E138" s="12">
        <v>94</v>
      </c>
      <c r="F138" s="12">
        <v>2286.6916000000001</v>
      </c>
      <c r="G138" s="12">
        <v>24492.67094</v>
      </c>
      <c r="H138" s="12">
        <v>15030.209650000001</v>
      </c>
      <c r="I138" s="12">
        <v>-33.108600000000003</v>
      </c>
      <c r="J138" s="12">
        <v>-5342.0957200000003</v>
      </c>
      <c r="K138" s="12">
        <v>-1083.58939553753</v>
      </c>
      <c r="L138" s="12">
        <v>-35.542389922684798</v>
      </c>
      <c r="M138" s="12">
        <v>-0.13517758059587101</v>
      </c>
      <c r="N138" s="12">
        <v>31.401054117356701</v>
      </c>
      <c r="O138" s="12">
        <v>10.5064195175114</v>
      </c>
      <c r="P138" s="12">
        <v>9.2010504102252906</v>
      </c>
    </row>
    <row r="139" spans="2:16" x14ac:dyDescent="0.2">
      <c r="B139" s="16">
        <v>4204</v>
      </c>
      <c r="C139" s="16" t="s">
        <v>228</v>
      </c>
      <c r="D139" s="12">
        <v>4964</v>
      </c>
      <c r="E139" s="12">
        <v>117</v>
      </c>
      <c r="F139" s="12">
        <v>993.11699999999996</v>
      </c>
      <c r="G139" s="12">
        <v>18651.09546</v>
      </c>
      <c r="H139" s="12">
        <v>13853.1558</v>
      </c>
      <c r="I139" s="12">
        <v>86.217349999999996</v>
      </c>
      <c r="J139" s="12">
        <v>-2198.8681099999999</v>
      </c>
      <c r="K139" s="12">
        <v>-442.96295527800203</v>
      </c>
      <c r="L139" s="12">
        <v>-15.872687362687399</v>
      </c>
      <c r="M139" s="12">
        <v>0.46226426852463298</v>
      </c>
      <c r="N139" s="12">
        <v>150.01214116569199</v>
      </c>
      <c r="O139" s="12">
        <v>8.6173197357062907</v>
      </c>
      <c r="P139" s="12">
        <v>5.7869756353710704</v>
      </c>
    </row>
    <row r="140" spans="2:16" x14ac:dyDescent="0.2">
      <c r="B140" s="16">
        <v>4205</v>
      </c>
      <c r="C140" s="16" t="s">
        <v>229</v>
      </c>
      <c r="D140" s="12">
        <v>3166</v>
      </c>
      <c r="E140" s="12">
        <v>104</v>
      </c>
      <c r="F140" s="12">
        <v>1074.16255</v>
      </c>
      <c r="G140" s="12">
        <v>13396.37514</v>
      </c>
      <c r="H140" s="12">
        <v>8228.9886999999999</v>
      </c>
      <c r="I140" s="12">
        <v>-23.06345</v>
      </c>
      <c r="J140" s="12">
        <v>-2100.4985700000002</v>
      </c>
      <c r="K140" s="12">
        <v>-663.45501263423898</v>
      </c>
      <c r="L140" s="12">
        <v>-25.5255979389059</v>
      </c>
      <c r="M140" s="12">
        <v>-0.172161870349056</v>
      </c>
      <c r="N140" s="12">
        <v>228.004474456541</v>
      </c>
      <c r="O140" s="12">
        <v>9.76309469040444</v>
      </c>
      <c r="P140" s="12">
        <v>7.8461456104012903</v>
      </c>
    </row>
    <row r="141" spans="2:16" x14ac:dyDescent="0.2">
      <c r="B141" s="16">
        <v>4206</v>
      </c>
      <c r="C141" s="16" t="s">
        <v>230</v>
      </c>
      <c r="D141" s="12">
        <v>6230</v>
      </c>
      <c r="E141" s="12">
        <v>99</v>
      </c>
      <c r="F141" s="12">
        <v>2393.6805300000001</v>
      </c>
      <c r="G141" s="12">
        <v>31563.80299</v>
      </c>
      <c r="H141" s="12">
        <v>16702.684799999999</v>
      </c>
      <c r="I141" s="12">
        <v>62.203319999999998</v>
      </c>
      <c r="J141" s="12">
        <v>-10898.81683</v>
      </c>
      <c r="K141" s="12">
        <v>-1749.40880096308</v>
      </c>
      <c r="L141" s="12">
        <v>-65.251885912377404</v>
      </c>
      <c r="M141" s="12">
        <v>0.19707169006126199</v>
      </c>
      <c r="N141" s="12">
        <v>157.779445214112</v>
      </c>
      <c r="O141" s="12">
        <v>7.8719895723186397</v>
      </c>
      <c r="P141" s="12">
        <v>7.7806969292580801</v>
      </c>
    </row>
    <row r="142" spans="2:16" x14ac:dyDescent="0.2">
      <c r="B142" s="16">
        <v>4207</v>
      </c>
      <c r="C142" s="16" t="s">
        <v>231</v>
      </c>
      <c r="D142" s="12">
        <v>3149</v>
      </c>
      <c r="E142" s="12">
        <v>99</v>
      </c>
      <c r="F142" s="12">
        <v>1848.1999000000001</v>
      </c>
      <c r="G142" s="12">
        <v>22156.046330000001</v>
      </c>
      <c r="H142" s="12">
        <v>8264.4853999999996</v>
      </c>
      <c r="I142" s="12">
        <v>-26.885760000000001</v>
      </c>
      <c r="J142" s="12">
        <v>-10153.35917</v>
      </c>
      <c r="K142" s="12">
        <v>-3224.3122165766899</v>
      </c>
      <c r="L142" s="12">
        <v>-122.855310144295</v>
      </c>
      <c r="M142" s="12">
        <v>-0.121347281909209</v>
      </c>
      <c r="N142" s="12">
        <v>66.634876309305099</v>
      </c>
      <c r="O142" s="12">
        <v>7.44667200738788</v>
      </c>
      <c r="P142" s="12">
        <v>8.2203932636387496</v>
      </c>
    </row>
    <row r="143" spans="2:16" x14ac:dyDescent="0.2">
      <c r="B143" s="16">
        <v>4208</v>
      </c>
      <c r="C143" s="16" t="s">
        <v>232</v>
      </c>
      <c r="D143" s="12">
        <v>4498</v>
      </c>
      <c r="E143" s="12">
        <v>72</v>
      </c>
      <c r="F143" s="12">
        <v>1714.5205000000001</v>
      </c>
      <c r="G143" s="12">
        <v>19328.420559999999</v>
      </c>
      <c r="H143" s="12">
        <v>11630.714900000001</v>
      </c>
      <c r="I143" s="12">
        <v>20.121870000000001</v>
      </c>
      <c r="J143" s="12">
        <v>-11061.321679999999</v>
      </c>
      <c r="K143" s="12">
        <v>-2459.1644464206302</v>
      </c>
      <c r="L143" s="12">
        <v>-95.104400504220095</v>
      </c>
      <c r="M143" s="12">
        <v>0.10410509196826</v>
      </c>
      <c r="N143" s="12">
        <v>41.605968400757597</v>
      </c>
      <c r="O143" s="12">
        <v>5.4930004585951497</v>
      </c>
      <c r="P143" s="12">
        <v>8.9745686390424808</v>
      </c>
    </row>
    <row r="144" spans="2:16" x14ac:dyDescent="0.2">
      <c r="B144" s="16">
        <v>4209</v>
      </c>
      <c r="C144" s="16" t="s">
        <v>233</v>
      </c>
      <c r="D144" s="12">
        <v>5658</v>
      </c>
      <c r="E144" s="12">
        <v>108</v>
      </c>
      <c r="F144" s="12">
        <v>2327.9742500000002</v>
      </c>
      <c r="G144" s="12">
        <v>26732.655770000001</v>
      </c>
      <c r="H144" s="12">
        <v>16261.31163</v>
      </c>
      <c r="I144" s="12">
        <v>253.88881000000001</v>
      </c>
      <c r="J144" s="12">
        <v>8924.9122700000007</v>
      </c>
      <c r="K144" s="12">
        <v>1577.3970077766</v>
      </c>
      <c r="L144" s="12">
        <v>54.884332045729302</v>
      </c>
      <c r="M144" s="12">
        <v>0.94973283681346699</v>
      </c>
      <c r="N144" s="12">
        <v>36.7543494022039</v>
      </c>
      <c r="O144" s="12">
        <v>9.1113941351589105</v>
      </c>
      <c r="P144" s="12">
        <v>9.6580866570594406</v>
      </c>
    </row>
    <row r="145" spans="2:16" x14ac:dyDescent="0.2">
      <c r="B145" s="16">
        <v>4210</v>
      </c>
      <c r="C145" s="16" t="s">
        <v>234</v>
      </c>
      <c r="D145" s="12">
        <v>4398</v>
      </c>
      <c r="E145" s="12">
        <v>82</v>
      </c>
      <c r="F145" s="12">
        <v>984.01869999999997</v>
      </c>
      <c r="G145" s="12">
        <v>20259.145980000001</v>
      </c>
      <c r="H145" s="12">
        <v>10807.60745</v>
      </c>
      <c r="I145" s="12">
        <v>61.286949999999997</v>
      </c>
      <c r="J145" s="12">
        <v>1462.5731499999999</v>
      </c>
      <c r="K145" s="12">
        <v>332.55414961346099</v>
      </c>
      <c r="L145" s="12">
        <v>13.5328115567336</v>
      </c>
      <c r="M145" s="12">
        <v>0.30251497304231401</v>
      </c>
      <c r="N145" s="12">
        <v>96.552682069292601</v>
      </c>
      <c r="O145" s="12">
        <v>9.5950639376359295</v>
      </c>
      <c r="P145" s="12">
        <v>5.1596728264455702</v>
      </c>
    </row>
    <row r="146" spans="2:16" x14ac:dyDescent="0.2">
      <c r="B146" s="21">
        <v>4249</v>
      </c>
      <c r="C146" s="21" t="s">
        <v>235</v>
      </c>
      <c r="D146" s="22">
        <v>39668</v>
      </c>
      <c r="E146" s="22">
        <v>102</v>
      </c>
      <c r="F146" s="22">
        <v>13197.208350000001</v>
      </c>
      <c r="G146" s="22">
        <v>183669.32733999999</v>
      </c>
      <c r="H146" s="22">
        <v>119986.2543</v>
      </c>
      <c r="I146" s="22">
        <v>586.75283999999999</v>
      </c>
      <c r="J146" s="22">
        <v>-78304.497719999999</v>
      </c>
      <c r="K146" s="22">
        <v>-1973.9966149037</v>
      </c>
      <c r="L146" s="22">
        <v>-65.261223610011498</v>
      </c>
      <c r="M146" s="22">
        <v>0.31946152822448698</v>
      </c>
      <c r="N146" s="22">
        <v>77.443737975110693</v>
      </c>
      <c r="O146" s="22">
        <v>14.5128968108301</v>
      </c>
      <c r="P146" s="22">
        <v>7.5047703335265004</v>
      </c>
    </row>
    <row r="147" spans="2:16" x14ac:dyDescent="0.2">
      <c r="B147" s="16">
        <v>4221</v>
      </c>
      <c r="C147" s="16" t="s">
        <v>236</v>
      </c>
      <c r="D147" s="12">
        <v>1120</v>
      </c>
      <c r="E147" s="12">
        <v>113</v>
      </c>
      <c r="F147" s="12">
        <v>310.60845</v>
      </c>
      <c r="G147" s="12">
        <v>4103.7018399999997</v>
      </c>
      <c r="H147" s="12">
        <v>3179.1885499999999</v>
      </c>
      <c r="I147" s="12">
        <v>20.466750000000001</v>
      </c>
      <c r="J147" s="12">
        <v>-577.69960000000003</v>
      </c>
      <c r="K147" s="12">
        <v>-515.80321428571403</v>
      </c>
      <c r="L147" s="12">
        <v>-18.1712909100657</v>
      </c>
      <c r="M147" s="12">
        <v>0.49873871928278302</v>
      </c>
      <c r="N147" s="12" t="s">
        <v>78</v>
      </c>
      <c r="O147" s="12">
        <v>9.5317253848052506</v>
      </c>
      <c r="P147" s="12">
        <v>8.0677206314774601</v>
      </c>
    </row>
    <row r="148" spans="2:16" x14ac:dyDescent="0.2">
      <c r="B148" s="16">
        <v>4222</v>
      </c>
      <c r="C148" s="16" t="s">
        <v>237</v>
      </c>
      <c r="D148" s="12">
        <v>1600</v>
      </c>
      <c r="E148" s="12">
        <v>109</v>
      </c>
      <c r="F148" s="12">
        <v>759.31679999999994</v>
      </c>
      <c r="G148" s="12">
        <v>6977.4055699999999</v>
      </c>
      <c r="H148" s="12">
        <v>5398.7447499999998</v>
      </c>
      <c r="I148" s="12">
        <v>40.86298</v>
      </c>
      <c r="J148" s="12">
        <v>437.70128999999997</v>
      </c>
      <c r="K148" s="12">
        <v>273.56330624999998</v>
      </c>
      <c r="L148" s="12">
        <v>8.1074640544915599</v>
      </c>
      <c r="M148" s="12">
        <v>0.58564719493581097</v>
      </c>
      <c r="N148" s="12" t="s">
        <v>78</v>
      </c>
      <c r="O148" s="12">
        <v>24.6760090513128</v>
      </c>
      <c r="P148" s="12">
        <v>11.4681563508426</v>
      </c>
    </row>
    <row r="149" spans="2:16" x14ac:dyDescent="0.2">
      <c r="B149" s="16">
        <v>4223</v>
      </c>
      <c r="C149" s="16" t="s">
        <v>238</v>
      </c>
      <c r="D149" s="12">
        <v>2301</v>
      </c>
      <c r="E149" s="12">
        <v>106</v>
      </c>
      <c r="F149" s="12">
        <v>605.97659999999996</v>
      </c>
      <c r="G149" s="12">
        <v>8195.2575699999998</v>
      </c>
      <c r="H149" s="12">
        <v>6431.3513999999996</v>
      </c>
      <c r="I149" s="12">
        <v>11.75197</v>
      </c>
      <c r="J149" s="12">
        <v>-1270.2834399999999</v>
      </c>
      <c r="K149" s="12">
        <v>-552.05712299000402</v>
      </c>
      <c r="L149" s="12">
        <v>-19.751423316723098</v>
      </c>
      <c r="M149" s="12">
        <v>0.14339964180039799</v>
      </c>
      <c r="N149" s="12">
        <v>162.508052597297</v>
      </c>
      <c r="O149" s="12">
        <v>5.9974195539530797</v>
      </c>
      <c r="P149" s="12">
        <v>7.5376345981032999</v>
      </c>
    </row>
    <row r="150" spans="2:16" x14ac:dyDescent="0.2">
      <c r="B150" s="16">
        <v>4224</v>
      </c>
      <c r="C150" s="16" t="s">
        <v>239</v>
      </c>
      <c r="D150" s="12">
        <v>1313</v>
      </c>
      <c r="E150" s="12">
        <v>98</v>
      </c>
      <c r="F150" s="12">
        <v>464.62934999999999</v>
      </c>
      <c r="G150" s="12">
        <v>5589.6938600000003</v>
      </c>
      <c r="H150" s="12">
        <v>3996.9612499999998</v>
      </c>
      <c r="I150" s="12">
        <v>-132.82937000000001</v>
      </c>
      <c r="J150" s="12">
        <v>-8334.1157800000001</v>
      </c>
      <c r="K150" s="12">
        <v>-6347.3844478294004</v>
      </c>
      <c r="L150" s="12">
        <v>-208.511297926644</v>
      </c>
      <c r="M150" s="12">
        <v>-2.3763263843576601</v>
      </c>
      <c r="N150" s="12">
        <v>197.61449542670201</v>
      </c>
      <c r="O150" s="12">
        <v>17.787622093493301</v>
      </c>
      <c r="P150" s="12">
        <v>5.9359240114091003</v>
      </c>
    </row>
    <row r="151" spans="2:16" x14ac:dyDescent="0.2">
      <c r="B151" s="16">
        <v>4226</v>
      </c>
      <c r="C151" s="16" t="s">
        <v>240</v>
      </c>
      <c r="D151" s="12">
        <v>642</v>
      </c>
      <c r="E151" s="12">
        <v>113</v>
      </c>
      <c r="F151" s="12">
        <v>270.32184999999998</v>
      </c>
      <c r="G151" s="12">
        <v>4006.3551299999999</v>
      </c>
      <c r="H151" s="12">
        <v>2226.94965</v>
      </c>
      <c r="I151" s="12">
        <v>0.82457000000000003</v>
      </c>
      <c r="J151" s="12">
        <v>-3048.5341800000001</v>
      </c>
      <c r="K151" s="12">
        <v>-4748.4956074766396</v>
      </c>
      <c r="L151" s="12">
        <v>-136.892820185674</v>
      </c>
      <c r="M151" s="12">
        <v>2.0581550392912901E-2</v>
      </c>
      <c r="N151" s="12">
        <v>47.432135581400303</v>
      </c>
      <c r="O151" s="12">
        <v>8.4475893678451808</v>
      </c>
      <c r="P151" s="12">
        <v>6.7679077665788503</v>
      </c>
    </row>
    <row r="152" spans="2:16" x14ac:dyDescent="0.2">
      <c r="B152" s="16">
        <v>4227</v>
      </c>
      <c r="C152" s="16" t="s">
        <v>241</v>
      </c>
      <c r="D152" s="12">
        <v>716</v>
      </c>
      <c r="E152" s="12">
        <v>102</v>
      </c>
      <c r="F152" s="12">
        <v>249.4228</v>
      </c>
      <c r="G152" s="12">
        <v>4842.8602799999999</v>
      </c>
      <c r="H152" s="12">
        <v>3045.5297500000001</v>
      </c>
      <c r="I152" s="12">
        <v>29.013459999999998</v>
      </c>
      <c r="J152" s="12">
        <v>-84.425429999999693</v>
      </c>
      <c r="K152" s="12">
        <v>-117.912611731843</v>
      </c>
      <c r="L152" s="12">
        <v>-2.7721098439442202</v>
      </c>
      <c r="M152" s="12">
        <v>0.59909760601228801</v>
      </c>
      <c r="N152" s="12">
        <v>96.205792868336701</v>
      </c>
      <c r="O152" s="12">
        <v>21.067767620997699</v>
      </c>
      <c r="P152" s="12">
        <v>5.7494175735336297</v>
      </c>
    </row>
    <row r="153" spans="2:16" x14ac:dyDescent="0.2">
      <c r="B153" s="16">
        <v>4228</v>
      </c>
      <c r="C153" s="16" t="s">
        <v>242</v>
      </c>
      <c r="D153" s="12">
        <v>3119</v>
      </c>
      <c r="E153" s="12">
        <v>101</v>
      </c>
      <c r="F153" s="12">
        <v>677.13850000000002</v>
      </c>
      <c r="G153" s="12">
        <v>12859.030280000001</v>
      </c>
      <c r="H153" s="12">
        <v>8538.7896500000006</v>
      </c>
      <c r="I153" s="12">
        <v>11.93047</v>
      </c>
      <c r="J153" s="12">
        <v>-4504.4815500000004</v>
      </c>
      <c r="K153" s="12">
        <v>-1444.20697338891</v>
      </c>
      <c r="L153" s="12">
        <v>-52.7531621533738</v>
      </c>
      <c r="M153" s="12">
        <v>9.2778924539557106E-2</v>
      </c>
      <c r="N153" s="12">
        <v>66.403453181984801</v>
      </c>
      <c r="O153" s="12">
        <v>5.3193858720737097</v>
      </c>
      <c r="P153" s="12">
        <v>5.35863867644614</v>
      </c>
    </row>
    <row r="154" spans="2:16" x14ac:dyDescent="0.2">
      <c r="B154" s="16">
        <v>4229</v>
      </c>
      <c r="C154" s="16" t="s">
        <v>243</v>
      </c>
      <c r="D154" s="12">
        <v>1250</v>
      </c>
      <c r="E154" s="12">
        <v>110</v>
      </c>
      <c r="F154" s="12">
        <v>338.49855000000002</v>
      </c>
      <c r="G154" s="12">
        <v>5198.6070600000003</v>
      </c>
      <c r="H154" s="12">
        <v>3493.5210000000002</v>
      </c>
      <c r="I154" s="12">
        <v>10.576090000000001</v>
      </c>
      <c r="J154" s="12">
        <v>-8035.2896600000004</v>
      </c>
      <c r="K154" s="12">
        <v>-6428.2317279999997</v>
      </c>
      <c r="L154" s="12">
        <v>-230.00547756833299</v>
      </c>
      <c r="M154" s="12">
        <v>0.203440842478293</v>
      </c>
      <c r="N154" s="12">
        <v>65.140480549652594</v>
      </c>
      <c r="O154" s="12">
        <v>8.88385897740846</v>
      </c>
      <c r="P154" s="12">
        <v>6.7147725529384399</v>
      </c>
    </row>
    <row r="155" spans="2:16" x14ac:dyDescent="0.2">
      <c r="B155" s="16">
        <v>4230</v>
      </c>
      <c r="C155" s="16" t="s">
        <v>244</v>
      </c>
      <c r="D155" s="12">
        <v>1298</v>
      </c>
      <c r="E155" s="12">
        <v>102</v>
      </c>
      <c r="F155" s="12">
        <v>281.76814999999999</v>
      </c>
      <c r="G155" s="12">
        <v>4635.2029300000004</v>
      </c>
      <c r="H155" s="12">
        <v>3366.8382499999998</v>
      </c>
      <c r="I155" s="12">
        <v>-58.819800000000001</v>
      </c>
      <c r="J155" s="12">
        <v>-7816.9746599999999</v>
      </c>
      <c r="K155" s="12">
        <v>-6022.32254237288</v>
      </c>
      <c r="L155" s="12">
        <v>-232.17553323210601</v>
      </c>
      <c r="M155" s="12">
        <v>-1.2689800401036599</v>
      </c>
      <c r="N155" s="12">
        <v>57.528314759273101</v>
      </c>
      <c r="O155" s="12">
        <v>8.4260606471440909</v>
      </c>
      <c r="P155" s="12">
        <v>4.8098940513916197</v>
      </c>
    </row>
    <row r="156" spans="2:16" x14ac:dyDescent="0.2">
      <c r="B156" s="16">
        <v>4231</v>
      </c>
      <c r="C156" s="16" t="s">
        <v>245</v>
      </c>
      <c r="D156" s="12">
        <v>1419</v>
      </c>
      <c r="E156" s="12">
        <v>104</v>
      </c>
      <c r="F156" s="12">
        <v>694.85735</v>
      </c>
      <c r="G156" s="12">
        <v>6132.9407899999997</v>
      </c>
      <c r="H156" s="12">
        <v>4026.3008500000001</v>
      </c>
      <c r="I156" s="12">
        <v>63.997219999999999</v>
      </c>
      <c r="J156" s="12">
        <v>-1343.77091</v>
      </c>
      <c r="K156" s="12">
        <v>-946.98443269908398</v>
      </c>
      <c r="L156" s="12">
        <v>-33.374826175743898</v>
      </c>
      <c r="M156" s="12">
        <v>1.0434997204660801</v>
      </c>
      <c r="N156" s="12">
        <v>419.96125065455999</v>
      </c>
      <c r="O156" s="12">
        <v>15.484216667286599</v>
      </c>
      <c r="P156" s="12">
        <v>12.373420777799501</v>
      </c>
    </row>
    <row r="157" spans="2:16" x14ac:dyDescent="0.2">
      <c r="B157" s="16">
        <v>4232</v>
      </c>
      <c r="C157" s="16" t="s">
        <v>246</v>
      </c>
      <c r="D157" s="12">
        <v>241</v>
      </c>
      <c r="E157" s="12">
        <v>50</v>
      </c>
      <c r="F157" s="12">
        <v>140.12164999999999</v>
      </c>
      <c r="G157" s="12">
        <v>1361.5744999999999</v>
      </c>
      <c r="H157" s="12">
        <v>630.54679999999996</v>
      </c>
      <c r="I157" s="12">
        <v>7.0000000000000001E-3</v>
      </c>
      <c r="J157" s="12">
        <v>-3210.7999300000001</v>
      </c>
      <c r="K157" s="12">
        <v>-13322.8212863071</v>
      </c>
      <c r="L157" s="12">
        <v>-509.20882161324101</v>
      </c>
      <c r="M157" s="12">
        <v>5.1411068582732703E-4</v>
      </c>
      <c r="N157" s="12">
        <v>46.5329810762601</v>
      </c>
      <c r="O157" s="12">
        <v>5.8780977463958104</v>
      </c>
      <c r="P157" s="12">
        <v>10.2916623365082</v>
      </c>
    </row>
    <row r="158" spans="2:16" x14ac:dyDescent="0.2">
      <c r="B158" s="16">
        <v>4233</v>
      </c>
      <c r="C158" s="16" t="s">
        <v>247</v>
      </c>
      <c r="D158" s="12">
        <v>424</v>
      </c>
      <c r="E158" s="12">
        <v>102</v>
      </c>
      <c r="F158" s="12">
        <v>85.206450000000004</v>
      </c>
      <c r="G158" s="12">
        <v>1949.55711</v>
      </c>
      <c r="H158" s="12">
        <v>1365.9061999999999</v>
      </c>
      <c r="I158" s="12">
        <v>-19.430430000000001</v>
      </c>
      <c r="J158" s="12">
        <v>-3015.8908299999998</v>
      </c>
      <c r="K158" s="12">
        <v>-7112.9500707547204</v>
      </c>
      <c r="L158" s="12">
        <v>-220.79779929251399</v>
      </c>
      <c r="M158" s="12">
        <v>-0.99665867187650603</v>
      </c>
      <c r="N158" s="12">
        <v>21.024434276923699</v>
      </c>
      <c r="O158" s="12">
        <v>6.2966249806347001</v>
      </c>
      <c r="P158" s="12">
        <v>3.3738955203010201</v>
      </c>
    </row>
    <row r="159" spans="2:16" x14ac:dyDescent="0.2">
      <c r="B159" s="16">
        <v>4234</v>
      </c>
      <c r="C159" s="16" t="s">
        <v>248</v>
      </c>
      <c r="D159" s="12">
        <v>3924</v>
      </c>
      <c r="E159" s="12">
        <v>96</v>
      </c>
      <c r="F159" s="12">
        <v>1333.6724999999999</v>
      </c>
      <c r="G159" s="12">
        <v>14782.76434</v>
      </c>
      <c r="H159" s="12">
        <v>9781.8698499999991</v>
      </c>
      <c r="I159" s="12">
        <v>10.98474</v>
      </c>
      <c r="J159" s="12">
        <v>-10647.154909999999</v>
      </c>
      <c r="K159" s="12">
        <v>-2713.34222986748</v>
      </c>
      <c r="L159" s="12">
        <v>-108.845804261033</v>
      </c>
      <c r="M159" s="12">
        <v>7.4307752916529302E-2</v>
      </c>
      <c r="N159" s="12">
        <v>7.0662702132092701</v>
      </c>
      <c r="O159" s="12">
        <v>3.1097621488566598</v>
      </c>
      <c r="P159" s="12">
        <v>9.0961149692520902</v>
      </c>
    </row>
    <row r="160" spans="2:16" x14ac:dyDescent="0.2">
      <c r="B160" s="16">
        <v>4235</v>
      </c>
      <c r="C160" s="16" t="s">
        <v>249</v>
      </c>
      <c r="D160" s="12">
        <v>1349</v>
      </c>
      <c r="E160" s="12">
        <v>117</v>
      </c>
      <c r="F160" s="12">
        <v>302.73604999999998</v>
      </c>
      <c r="G160" s="12">
        <v>5912.9417299999996</v>
      </c>
      <c r="H160" s="12">
        <v>4434.31095</v>
      </c>
      <c r="I160" s="12">
        <v>47.681399999999996</v>
      </c>
      <c r="J160" s="12">
        <v>3363.7252800000001</v>
      </c>
      <c r="K160" s="12">
        <v>2493.4953891771702</v>
      </c>
      <c r="L160" s="12">
        <v>75.856774996800794</v>
      </c>
      <c r="M160" s="12">
        <v>0.80639049355218295</v>
      </c>
      <c r="N160" s="12">
        <v>67.603386628172302</v>
      </c>
      <c r="O160" s="12">
        <v>19.412447177963301</v>
      </c>
      <c r="P160" s="12">
        <v>5.9262794392529896</v>
      </c>
    </row>
    <row r="161" spans="2:16" x14ac:dyDescent="0.2">
      <c r="B161" s="16">
        <v>4236</v>
      </c>
      <c r="C161" s="16" t="s">
        <v>250</v>
      </c>
      <c r="D161" s="12">
        <v>8693</v>
      </c>
      <c r="E161" s="12">
        <v>102</v>
      </c>
      <c r="F161" s="12">
        <v>2610.4027500000002</v>
      </c>
      <c r="G161" s="12">
        <v>48777.505519999999</v>
      </c>
      <c r="H161" s="12">
        <v>28331.459350000001</v>
      </c>
      <c r="I161" s="12">
        <v>101.58323</v>
      </c>
      <c r="J161" s="12">
        <v>-29474.604080000001</v>
      </c>
      <c r="K161" s="12">
        <v>-3390.6136063499398</v>
      </c>
      <c r="L161" s="12">
        <v>-104.03489532917401</v>
      </c>
      <c r="M161" s="12">
        <v>0.208258353757652</v>
      </c>
      <c r="N161" s="12">
        <v>88.770015330147203</v>
      </c>
      <c r="O161" s="12">
        <v>16.563689602141</v>
      </c>
      <c r="P161" s="12">
        <v>5.5599111743998799</v>
      </c>
    </row>
    <row r="162" spans="2:16" x14ac:dyDescent="0.2">
      <c r="B162" s="16">
        <v>4237</v>
      </c>
      <c r="C162" s="16" t="s">
        <v>251</v>
      </c>
      <c r="D162" s="12">
        <v>1629</v>
      </c>
      <c r="E162" s="12">
        <v>114</v>
      </c>
      <c r="F162" s="12">
        <v>626.31605000000002</v>
      </c>
      <c r="G162" s="12">
        <v>5842.6014599999999</v>
      </c>
      <c r="H162" s="12">
        <v>4527.0752499999999</v>
      </c>
      <c r="I162" s="12">
        <v>64.449039999999997</v>
      </c>
      <c r="J162" s="12">
        <v>3701.42281</v>
      </c>
      <c r="K162" s="12">
        <v>2272.2055310006099</v>
      </c>
      <c r="L162" s="12">
        <v>81.761901572102204</v>
      </c>
      <c r="M162" s="12">
        <v>1.10308807542728</v>
      </c>
      <c r="N162" s="12">
        <v>163.913592067281</v>
      </c>
      <c r="O162" s="12">
        <v>6.1861736158878804</v>
      </c>
      <c r="P162" s="12">
        <v>11.822902772492</v>
      </c>
    </row>
    <row r="163" spans="2:16" x14ac:dyDescent="0.2">
      <c r="B163" s="16">
        <v>4238</v>
      </c>
      <c r="C163" s="16" t="s">
        <v>252</v>
      </c>
      <c r="D163" s="12">
        <v>962</v>
      </c>
      <c r="E163" s="12">
        <v>99</v>
      </c>
      <c r="F163" s="12">
        <v>168.46809999999999</v>
      </c>
      <c r="G163" s="12">
        <v>3747.5020399999999</v>
      </c>
      <c r="H163" s="12">
        <v>2856.4681999999998</v>
      </c>
      <c r="I163" s="12">
        <v>-30.659739999999999</v>
      </c>
      <c r="J163" s="12">
        <v>-4131.7422699999997</v>
      </c>
      <c r="K163" s="12">
        <v>-4294.9503846153802</v>
      </c>
      <c r="L163" s="12">
        <v>-144.645134505611</v>
      </c>
      <c r="M163" s="12">
        <v>-0.818138046964212</v>
      </c>
      <c r="N163" s="12">
        <v>51.990517208893699</v>
      </c>
      <c r="O163" s="12">
        <v>8.4860193965364701</v>
      </c>
      <c r="P163" s="12">
        <v>3.6773391589668099</v>
      </c>
    </row>
    <row r="164" spans="2:16" x14ac:dyDescent="0.2">
      <c r="B164" s="16">
        <v>4239</v>
      </c>
      <c r="C164" s="16" t="s">
        <v>253</v>
      </c>
      <c r="D164" s="12">
        <v>4485</v>
      </c>
      <c r="E164" s="12">
        <v>98</v>
      </c>
      <c r="F164" s="12">
        <v>2619.5153</v>
      </c>
      <c r="G164" s="12">
        <v>25893.896290000001</v>
      </c>
      <c r="H164" s="12">
        <v>15136.624599999999</v>
      </c>
      <c r="I164" s="12">
        <v>517.43011999999999</v>
      </c>
      <c r="J164" s="12">
        <v>10061.734</v>
      </c>
      <c r="K164" s="12">
        <v>2243.41895206243</v>
      </c>
      <c r="L164" s="12">
        <v>66.472772271831303</v>
      </c>
      <c r="M164" s="12">
        <v>1.99827061252202</v>
      </c>
      <c r="N164" s="12">
        <v>78.504161317480893</v>
      </c>
      <c r="O164" s="12">
        <v>26.345403540658101</v>
      </c>
      <c r="P164" s="12">
        <v>12.114613362421901</v>
      </c>
    </row>
    <row r="165" spans="2:16" x14ac:dyDescent="0.2">
      <c r="B165" s="16">
        <v>4240</v>
      </c>
      <c r="C165" s="16" t="s">
        <v>254</v>
      </c>
      <c r="D165" s="12">
        <v>3183</v>
      </c>
      <c r="E165" s="12">
        <v>106</v>
      </c>
      <c r="F165" s="12">
        <v>658.23109999999997</v>
      </c>
      <c r="G165" s="12">
        <v>12859.929040000001</v>
      </c>
      <c r="H165" s="12">
        <v>9217.8179999999993</v>
      </c>
      <c r="I165" s="12">
        <v>-103.06686000000001</v>
      </c>
      <c r="J165" s="12">
        <v>-10373.31387</v>
      </c>
      <c r="K165" s="12">
        <v>-3258.9738831291202</v>
      </c>
      <c r="L165" s="12">
        <v>-112.53545980187501</v>
      </c>
      <c r="M165" s="12">
        <v>-0.80145745500941001</v>
      </c>
      <c r="N165" s="12">
        <v>104.303390992667</v>
      </c>
      <c r="O165" s="12">
        <v>14.162438644373699</v>
      </c>
      <c r="P165" s="12">
        <v>4.3170085796989701</v>
      </c>
    </row>
    <row r="166" spans="2:16" x14ac:dyDescent="0.2">
      <c r="B166" s="21">
        <v>4269</v>
      </c>
      <c r="C166" s="21" t="s">
        <v>255</v>
      </c>
      <c r="D166" s="22">
        <v>49704</v>
      </c>
      <c r="E166" s="22">
        <v>96</v>
      </c>
      <c r="F166" s="22">
        <v>21947.269530000001</v>
      </c>
      <c r="G166" s="22">
        <v>261795.77338</v>
      </c>
      <c r="H166" s="22">
        <v>173205.78700000001</v>
      </c>
      <c r="I166" s="22">
        <v>-798.75540999999998</v>
      </c>
      <c r="J166" s="22">
        <v>-207787.29073000001</v>
      </c>
      <c r="K166" s="22">
        <v>-4180.4943410993101</v>
      </c>
      <c r="L166" s="22">
        <v>-119.965559078</v>
      </c>
      <c r="M166" s="22">
        <v>-0.30510630469216798</v>
      </c>
      <c r="N166" s="22">
        <v>103.680099873366</v>
      </c>
      <c r="O166" s="22">
        <v>13.1719249912972</v>
      </c>
      <c r="P166" s="22">
        <v>8.0782488758146105</v>
      </c>
    </row>
    <row r="167" spans="2:16" x14ac:dyDescent="0.2">
      <c r="B167" s="16">
        <v>4251</v>
      </c>
      <c r="C167" s="16" t="s">
        <v>256</v>
      </c>
      <c r="D167" s="12">
        <v>852</v>
      </c>
      <c r="E167" s="12">
        <v>120</v>
      </c>
      <c r="F167" s="12">
        <v>335.23845</v>
      </c>
      <c r="G167" s="12">
        <v>3445.64761</v>
      </c>
      <c r="H167" s="12">
        <v>2578.509</v>
      </c>
      <c r="I167" s="12">
        <v>12.0565</v>
      </c>
      <c r="J167" s="12">
        <v>2331.4294599999998</v>
      </c>
      <c r="K167" s="12">
        <v>2736.41955399061</v>
      </c>
      <c r="L167" s="12">
        <v>90.417735986184297</v>
      </c>
      <c r="M167" s="12">
        <v>0.34990519532553099</v>
      </c>
      <c r="N167" s="12">
        <v>24.621858455703901</v>
      </c>
      <c r="O167" s="12">
        <v>3.5703317322110002</v>
      </c>
      <c r="P167" s="12">
        <v>10.079235874036501</v>
      </c>
    </row>
    <row r="168" spans="2:16" x14ac:dyDescent="0.2">
      <c r="B168" s="16">
        <v>4252</v>
      </c>
      <c r="C168" s="16" t="s">
        <v>257</v>
      </c>
      <c r="D168" s="12">
        <v>5820</v>
      </c>
      <c r="E168" s="12">
        <v>60</v>
      </c>
      <c r="F168" s="12">
        <v>2395.5782399999998</v>
      </c>
      <c r="G168" s="12">
        <v>37713.049859999999</v>
      </c>
      <c r="H168" s="12">
        <v>24853.772700000001</v>
      </c>
      <c r="I168" s="12">
        <v>-367.90742999999998</v>
      </c>
      <c r="J168" s="12">
        <v>-37382.555540000001</v>
      </c>
      <c r="K168" s="12">
        <v>-6423.1195085910704</v>
      </c>
      <c r="L168" s="12">
        <v>-150.4099839941</v>
      </c>
      <c r="M168" s="12">
        <v>-0.975544092471338</v>
      </c>
      <c r="N168" s="12">
        <v>173.67472368144701</v>
      </c>
      <c r="O168" s="12">
        <v>17.525416704656799</v>
      </c>
      <c r="P168" s="12">
        <v>5.3765760592877196</v>
      </c>
    </row>
    <row r="169" spans="2:16" x14ac:dyDescent="0.2">
      <c r="B169" s="16">
        <v>4253</v>
      </c>
      <c r="C169" s="16" t="s">
        <v>258</v>
      </c>
      <c r="D169" s="12">
        <v>3884</v>
      </c>
      <c r="E169" s="12">
        <v>95</v>
      </c>
      <c r="F169" s="12">
        <v>2402.8685</v>
      </c>
      <c r="G169" s="12">
        <v>20854.492490000001</v>
      </c>
      <c r="H169" s="12">
        <v>14571.81445</v>
      </c>
      <c r="I169" s="12">
        <v>-17.543880000000001</v>
      </c>
      <c r="J169" s="12">
        <v>-15195.346009999999</v>
      </c>
      <c r="K169" s="12">
        <v>-3912.2929994850701</v>
      </c>
      <c r="L169" s="12">
        <v>-104.27902484031399</v>
      </c>
      <c r="M169" s="12">
        <v>-8.4125183139376405E-2</v>
      </c>
      <c r="N169" s="12">
        <v>81.748418185717696</v>
      </c>
      <c r="O169" s="12">
        <v>10.562351402491499</v>
      </c>
      <c r="P169" s="12">
        <v>11.4379413507368</v>
      </c>
    </row>
    <row r="170" spans="2:16" x14ac:dyDescent="0.2">
      <c r="B170" s="16">
        <v>4254</v>
      </c>
      <c r="C170" s="16" t="s">
        <v>259</v>
      </c>
      <c r="D170" s="12">
        <v>11386</v>
      </c>
      <c r="E170" s="12">
        <v>112</v>
      </c>
      <c r="F170" s="12">
        <v>4426.92058</v>
      </c>
      <c r="G170" s="12">
        <v>52201.534939999998</v>
      </c>
      <c r="H170" s="12">
        <v>37596.315600000002</v>
      </c>
      <c r="I170" s="12">
        <v>37.21031</v>
      </c>
      <c r="J170" s="12">
        <v>-20800.927629999998</v>
      </c>
      <c r="K170" s="12">
        <v>-1826.88631916389</v>
      </c>
      <c r="L170" s="12">
        <v>-55.327037498323399</v>
      </c>
      <c r="M170" s="12">
        <v>7.12820227274336E-2</v>
      </c>
      <c r="N170" s="12">
        <v>509.02892043893303</v>
      </c>
      <c r="O170" s="12">
        <v>15.430506400354499</v>
      </c>
      <c r="P170" s="12">
        <v>8.5517234217940796</v>
      </c>
    </row>
    <row r="171" spans="2:16" x14ac:dyDescent="0.2">
      <c r="B171" s="16">
        <v>4255</v>
      </c>
      <c r="C171" s="16" t="s">
        <v>260</v>
      </c>
      <c r="D171" s="12">
        <v>1568</v>
      </c>
      <c r="E171" s="12">
        <v>119</v>
      </c>
      <c r="F171" s="12">
        <v>443.56644999999997</v>
      </c>
      <c r="G171" s="12">
        <v>6845.6590999999999</v>
      </c>
      <c r="H171" s="12">
        <v>4794.4112999999998</v>
      </c>
      <c r="I171" s="12">
        <v>-62.412390000000002</v>
      </c>
      <c r="J171" s="12">
        <v>-3234.4065900000001</v>
      </c>
      <c r="K171" s="12">
        <v>-2062.7593048469398</v>
      </c>
      <c r="L171" s="12">
        <v>-67.462017495244893</v>
      </c>
      <c r="M171" s="12">
        <v>-0.91170753740863297</v>
      </c>
      <c r="N171" s="12">
        <v>44.703128213194901</v>
      </c>
      <c r="O171" s="12">
        <v>21.747403109804299</v>
      </c>
      <c r="P171" s="12">
        <v>5.5678212197274002</v>
      </c>
    </row>
    <row r="172" spans="2:16" x14ac:dyDescent="0.2">
      <c r="B172" s="16">
        <v>4256</v>
      </c>
      <c r="C172" s="16" t="s">
        <v>261</v>
      </c>
      <c r="D172" s="12">
        <v>1085</v>
      </c>
      <c r="E172" s="12">
        <v>122</v>
      </c>
      <c r="F172" s="12">
        <v>303.42675000000003</v>
      </c>
      <c r="G172" s="12">
        <v>4183.1876400000001</v>
      </c>
      <c r="H172" s="12">
        <v>3275.1867499999998</v>
      </c>
      <c r="I172" s="12">
        <v>-1.25424</v>
      </c>
      <c r="J172" s="12">
        <v>-2882.6084300000002</v>
      </c>
      <c r="K172" s="12">
        <v>-2656.7819631336401</v>
      </c>
      <c r="L172" s="12">
        <v>-88.013559226813499</v>
      </c>
      <c r="M172" s="12">
        <v>-2.9982876885723399E-2</v>
      </c>
      <c r="N172" s="12">
        <v>86.105213966449796</v>
      </c>
      <c r="O172" s="12">
        <v>11.3304568379342</v>
      </c>
      <c r="P172" s="12">
        <v>7.2234988244514904</v>
      </c>
    </row>
    <row r="173" spans="2:16" x14ac:dyDescent="0.2">
      <c r="B173" s="16">
        <v>4257</v>
      </c>
      <c r="C173" s="16" t="s">
        <v>262</v>
      </c>
      <c r="D173" s="12">
        <v>360</v>
      </c>
      <c r="E173" s="12">
        <v>92</v>
      </c>
      <c r="F173" s="12">
        <v>285.06826000000001</v>
      </c>
      <c r="G173" s="12">
        <v>2010.5890300000001</v>
      </c>
      <c r="H173" s="12">
        <v>1582.7988499999999</v>
      </c>
      <c r="I173" s="12">
        <v>-12.235709999999999</v>
      </c>
      <c r="J173" s="12">
        <v>-3528.6034800000002</v>
      </c>
      <c r="K173" s="12">
        <v>-9801.6763333333292</v>
      </c>
      <c r="L173" s="12">
        <v>-222.93442277899001</v>
      </c>
      <c r="M173" s="12">
        <v>-0.60856345167664605</v>
      </c>
      <c r="N173" s="12">
        <v>137.80496134785199</v>
      </c>
      <c r="O173" s="12">
        <v>14.238686560425499</v>
      </c>
      <c r="P173" s="12">
        <v>13.569782085203199</v>
      </c>
    </row>
    <row r="174" spans="2:16" x14ac:dyDescent="0.2">
      <c r="B174" s="16">
        <v>4258</v>
      </c>
      <c r="C174" s="16" t="s">
        <v>263</v>
      </c>
      <c r="D174" s="12">
        <v>13819</v>
      </c>
      <c r="E174" s="12">
        <v>90</v>
      </c>
      <c r="F174" s="12">
        <v>7407.8886499999999</v>
      </c>
      <c r="G174" s="12">
        <v>77679.062730000005</v>
      </c>
      <c r="H174" s="12">
        <v>46448.268649999998</v>
      </c>
      <c r="I174" s="12">
        <v>-292.48601000000002</v>
      </c>
      <c r="J174" s="12">
        <v>-101171.1155</v>
      </c>
      <c r="K174" s="12">
        <v>-7321.1603951081897</v>
      </c>
      <c r="L174" s="12">
        <v>-217.81461062058301</v>
      </c>
      <c r="M174" s="12">
        <v>-0.376531332537616</v>
      </c>
      <c r="N174" s="12">
        <v>136.32170524446499</v>
      </c>
      <c r="O174" s="12">
        <v>11.690089839991</v>
      </c>
      <c r="P174" s="12">
        <v>9.1600006358624597</v>
      </c>
    </row>
    <row r="175" spans="2:16" x14ac:dyDescent="0.2">
      <c r="B175" s="16">
        <v>4259</v>
      </c>
      <c r="C175" s="16" t="s">
        <v>264</v>
      </c>
      <c r="D175" s="12">
        <v>889</v>
      </c>
      <c r="E175" s="12">
        <v>110</v>
      </c>
      <c r="F175" s="12">
        <v>325.40075000000002</v>
      </c>
      <c r="G175" s="12">
        <v>3785.2183799999998</v>
      </c>
      <c r="H175" s="12">
        <v>2997.6377000000002</v>
      </c>
      <c r="I175" s="12">
        <v>16.13485</v>
      </c>
      <c r="J175" s="12">
        <v>927.54061000000002</v>
      </c>
      <c r="K175" s="12">
        <v>1043.3527671541101</v>
      </c>
      <c r="L175" s="12">
        <v>30.9423853990094</v>
      </c>
      <c r="M175" s="12">
        <v>0.42625942231634201</v>
      </c>
      <c r="N175" s="12">
        <v>35.094900656294101</v>
      </c>
      <c r="O175" s="12">
        <v>16.876648474902499</v>
      </c>
      <c r="P175" s="12">
        <v>9.0228770367536892</v>
      </c>
    </row>
    <row r="176" spans="2:16" x14ac:dyDescent="0.2">
      <c r="B176" s="16">
        <v>4260</v>
      </c>
      <c r="C176" s="16" t="s">
        <v>265</v>
      </c>
      <c r="D176" s="12">
        <v>3494</v>
      </c>
      <c r="E176" s="12">
        <v>88</v>
      </c>
      <c r="F176" s="12">
        <v>853.67169999999999</v>
      </c>
      <c r="G176" s="12">
        <v>17527.542160000001</v>
      </c>
      <c r="H176" s="12">
        <v>12193.24115</v>
      </c>
      <c r="I176" s="12">
        <v>-69.621930000000006</v>
      </c>
      <c r="J176" s="12">
        <v>-15399.643980000001</v>
      </c>
      <c r="K176" s="12">
        <v>-4407.4539152833404</v>
      </c>
      <c r="L176" s="12">
        <v>-126.29655881119</v>
      </c>
      <c r="M176" s="12">
        <v>-0.39721444891963098</v>
      </c>
      <c r="N176" s="12">
        <v>37.577260908221398</v>
      </c>
      <c r="O176" s="12">
        <v>9.1311953232808492</v>
      </c>
      <c r="P176" s="12">
        <v>4.4732442395106498</v>
      </c>
    </row>
    <row r="177" spans="2:16" x14ac:dyDescent="0.2">
      <c r="B177" s="16">
        <v>4261</v>
      </c>
      <c r="C177" s="16" t="s">
        <v>266</v>
      </c>
      <c r="D177" s="12">
        <v>2079</v>
      </c>
      <c r="E177" s="12">
        <v>95</v>
      </c>
      <c r="F177" s="12">
        <v>1022.6342</v>
      </c>
      <c r="G177" s="12">
        <v>10165.823179999999</v>
      </c>
      <c r="H177" s="12">
        <v>6701.63015</v>
      </c>
      <c r="I177" s="12">
        <v>-28.86225</v>
      </c>
      <c r="J177" s="12">
        <v>-3866.0929799999999</v>
      </c>
      <c r="K177" s="12">
        <v>-1859.59258297258</v>
      </c>
      <c r="L177" s="12">
        <v>-57.688844258288398</v>
      </c>
      <c r="M177" s="12">
        <v>-0.28391453883225998</v>
      </c>
      <c r="N177" s="12">
        <v>79.332466974297006</v>
      </c>
      <c r="O177" s="12">
        <v>4.3377739529008803</v>
      </c>
      <c r="P177" s="12">
        <v>9.77561710846126</v>
      </c>
    </row>
    <row r="178" spans="2:16" x14ac:dyDescent="0.2">
      <c r="B178" s="16">
        <v>4262</v>
      </c>
      <c r="C178" s="16" t="s">
        <v>267</v>
      </c>
      <c r="D178" s="12">
        <v>1013</v>
      </c>
      <c r="E178" s="12">
        <v>118</v>
      </c>
      <c r="F178" s="12">
        <v>525.53854999999999</v>
      </c>
      <c r="G178" s="12">
        <v>5184.9018800000003</v>
      </c>
      <c r="H178" s="12">
        <v>3116.8561</v>
      </c>
      <c r="I178" s="12">
        <v>14.721109999999999</v>
      </c>
      <c r="J178" s="12">
        <v>37.972520000000003</v>
      </c>
      <c r="K178" s="12">
        <v>37.485212240868698</v>
      </c>
      <c r="L178" s="12">
        <v>1.2182955767512</v>
      </c>
      <c r="M178" s="12">
        <v>0.283922634231219</v>
      </c>
      <c r="N178" s="12">
        <v>48.389151058034301</v>
      </c>
      <c r="O178" s="12">
        <v>8.1563773006250209</v>
      </c>
      <c r="P178" s="12">
        <v>10.419862757364299</v>
      </c>
    </row>
    <row r="179" spans="2:16" x14ac:dyDescent="0.2">
      <c r="B179" s="16">
        <v>4263</v>
      </c>
      <c r="C179" s="16" t="s">
        <v>268</v>
      </c>
      <c r="D179" s="12">
        <v>2546</v>
      </c>
      <c r="E179" s="12">
        <v>112</v>
      </c>
      <c r="F179" s="12">
        <v>826.6807</v>
      </c>
      <c r="G179" s="12">
        <v>15555.176579999999</v>
      </c>
      <c r="H179" s="12">
        <v>8944.3384999999998</v>
      </c>
      <c r="I179" s="12">
        <v>-16.08916</v>
      </c>
      <c r="J179" s="12">
        <v>-5079.76235</v>
      </c>
      <c r="K179" s="12">
        <v>-1995.19338177533</v>
      </c>
      <c r="L179" s="12">
        <v>-56.793046797144399</v>
      </c>
      <c r="M179" s="12">
        <v>-0.103432834190301</v>
      </c>
      <c r="N179" s="12">
        <v>38.571440849625603</v>
      </c>
      <c r="O179" s="12">
        <v>14.9504990061643</v>
      </c>
      <c r="P179" s="12">
        <v>5.2110725701578602</v>
      </c>
    </row>
    <row r="180" spans="2:16" x14ac:dyDescent="0.2">
      <c r="B180" s="16">
        <v>4264</v>
      </c>
      <c r="C180" s="16" t="s">
        <v>269</v>
      </c>
      <c r="D180" s="12">
        <v>909</v>
      </c>
      <c r="E180" s="12">
        <v>115</v>
      </c>
      <c r="F180" s="12">
        <v>392.78775000000002</v>
      </c>
      <c r="G180" s="12">
        <v>4643.8878000000004</v>
      </c>
      <c r="H180" s="12">
        <v>3551.0061000000001</v>
      </c>
      <c r="I180" s="12">
        <v>-10.46518</v>
      </c>
      <c r="J180" s="12">
        <v>-2543.17083</v>
      </c>
      <c r="K180" s="12">
        <v>-2797.7676897689798</v>
      </c>
      <c r="L180" s="12">
        <v>-71.618317693118001</v>
      </c>
      <c r="M180" s="12">
        <v>-0.225353851141709</v>
      </c>
      <c r="N180" s="12">
        <v>188.88561757774201</v>
      </c>
      <c r="O180" s="12">
        <v>15.826533965786201</v>
      </c>
      <c r="P180" s="12">
        <v>8.2328123862079501</v>
      </c>
    </row>
    <row r="181" spans="2:16" x14ac:dyDescent="0.2">
      <c r="B181" s="21">
        <v>4299</v>
      </c>
      <c r="C181" s="21" t="s">
        <v>270</v>
      </c>
      <c r="D181" s="22">
        <v>78459</v>
      </c>
      <c r="E181" s="22">
        <v>110</v>
      </c>
      <c r="F181" s="22">
        <v>27601.879540000002</v>
      </c>
      <c r="G181" s="22">
        <v>383168.54713999998</v>
      </c>
      <c r="H181" s="22">
        <v>232237.20608</v>
      </c>
      <c r="I181" s="22">
        <v>1122.7265400000001</v>
      </c>
      <c r="J181" s="22">
        <v>-13307.00675</v>
      </c>
      <c r="K181" s="22">
        <v>-169.60459284467001</v>
      </c>
      <c r="L181" s="22">
        <v>-5.7299202718689504</v>
      </c>
      <c r="M181" s="22">
        <v>0.29301114310663501</v>
      </c>
      <c r="N181" s="22">
        <v>105.451100758226</v>
      </c>
      <c r="O181" s="22">
        <v>11.2865429907531</v>
      </c>
      <c r="P181" s="22">
        <v>7.49659811443364</v>
      </c>
    </row>
    <row r="182" spans="2:16" x14ac:dyDescent="0.2">
      <c r="B182" s="16">
        <v>4271</v>
      </c>
      <c r="C182" s="16" t="s">
        <v>271</v>
      </c>
      <c r="D182" s="12">
        <v>8872</v>
      </c>
      <c r="E182" s="12">
        <v>116</v>
      </c>
      <c r="F182" s="12">
        <v>2786.7622299999998</v>
      </c>
      <c r="G182" s="12">
        <v>35278.185850000002</v>
      </c>
      <c r="H182" s="12">
        <v>27782.837810000001</v>
      </c>
      <c r="I182" s="12">
        <v>382.82655</v>
      </c>
      <c r="J182" s="12">
        <v>17378.27735</v>
      </c>
      <c r="K182" s="12">
        <v>1958.77787984671</v>
      </c>
      <c r="L182" s="12">
        <v>62.550404205811397</v>
      </c>
      <c r="M182" s="12">
        <v>1.08516506950711</v>
      </c>
      <c r="N182" s="12">
        <v>80.599151269240394</v>
      </c>
      <c r="O182" s="12">
        <v>13.862437005104701</v>
      </c>
      <c r="P182" s="12">
        <v>8.9845571806805395</v>
      </c>
    </row>
    <row r="183" spans="2:16" x14ac:dyDescent="0.2">
      <c r="B183" s="16">
        <v>4273</v>
      </c>
      <c r="C183" s="16" t="s">
        <v>272</v>
      </c>
      <c r="D183" s="12">
        <v>866</v>
      </c>
      <c r="E183" s="12">
        <v>119</v>
      </c>
      <c r="F183" s="12">
        <v>327.89945</v>
      </c>
      <c r="G183" s="12">
        <v>4779.1453000000001</v>
      </c>
      <c r="H183" s="12">
        <v>2878.7231499999998</v>
      </c>
      <c r="I183" s="12">
        <v>-1.6727000000000001</v>
      </c>
      <c r="J183" s="12">
        <v>-2946.1116999999999</v>
      </c>
      <c r="K183" s="12">
        <v>-3401.9765588914602</v>
      </c>
      <c r="L183" s="12">
        <v>-102.340918055979</v>
      </c>
      <c r="M183" s="12">
        <v>-3.4999982109771698E-2</v>
      </c>
      <c r="N183" s="12">
        <v>10.821267596012801</v>
      </c>
      <c r="O183" s="12">
        <v>0.72195377696509799</v>
      </c>
      <c r="P183" s="12">
        <v>6.8260479546416004</v>
      </c>
    </row>
    <row r="184" spans="2:16" x14ac:dyDescent="0.2">
      <c r="B184" s="16">
        <v>4274</v>
      </c>
      <c r="C184" s="16" t="s">
        <v>273</v>
      </c>
      <c r="D184" s="12">
        <v>4352</v>
      </c>
      <c r="E184" s="12">
        <v>114</v>
      </c>
      <c r="F184" s="12">
        <v>1200.2753499999999</v>
      </c>
      <c r="G184" s="12">
        <v>16852.500810000001</v>
      </c>
      <c r="H184" s="12">
        <v>12474.3552</v>
      </c>
      <c r="I184" s="12">
        <v>-86.137219999999999</v>
      </c>
      <c r="J184" s="12">
        <v>-17887.133330000001</v>
      </c>
      <c r="K184" s="12">
        <v>-4110.0949747242603</v>
      </c>
      <c r="L184" s="12">
        <v>-143.39124582567601</v>
      </c>
      <c r="M184" s="12">
        <v>-0.51112425966410602</v>
      </c>
      <c r="N184" s="12">
        <v>458.68773397349503</v>
      </c>
      <c r="O184" s="12">
        <v>15.8405964794017</v>
      </c>
      <c r="P184" s="12">
        <v>6.6111145316716904</v>
      </c>
    </row>
    <row r="185" spans="2:16" x14ac:dyDescent="0.2">
      <c r="B185" s="16">
        <v>4275</v>
      </c>
      <c r="C185" s="16" t="s">
        <v>274</v>
      </c>
      <c r="D185" s="12">
        <v>941</v>
      </c>
      <c r="E185" s="12">
        <v>123</v>
      </c>
      <c r="F185" s="12">
        <v>319.47980000000001</v>
      </c>
      <c r="G185" s="12">
        <v>5862.24784</v>
      </c>
      <c r="H185" s="12">
        <v>2642.3415500000001</v>
      </c>
      <c r="I185" s="12">
        <v>9.0362500000000008</v>
      </c>
      <c r="J185" s="12">
        <v>3530.47874</v>
      </c>
      <c r="K185" s="12">
        <v>3751.8371307120101</v>
      </c>
      <c r="L185" s="12">
        <v>133.611748261689</v>
      </c>
      <c r="M185" s="12">
        <v>0.154143090613515</v>
      </c>
      <c r="N185" s="12">
        <v>334.75563077747501</v>
      </c>
      <c r="O185" s="12">
        <v>38.405508798822801</v>
      </c>
      <c r="P185" s="12">
        <v>5.6039263259807903</v>
      </c>
    </row>
    <row r="186" spans="2:16" x14ac:dyDescent="0.2">
      <c r="B186" s="16">
        <v>4276</v>
      </c>
      <c r="C186" s="16" t="s">
        <v>275</v>
      </c>
      <c r="D186" s="12">
        <v>5084</v>
      </c>
      <c r="E186" s="12">
        <v>114</v>
      </c>
      <c r="F186" s="12">
        <v>1538.8543</v>
      </c>
      <c r="G186" s="12">
        <v>21166.782650000001</v>
      </c>
      <c r="H186" s="12">
        <v>14162.5044</v>
      </c>
      <c r="I186" s="12">
        <v>2.2212699999999899</v>
      </c>
      <c r="J186" s="12">
        <v>-12025.713369999999</v>
      </c>
      <c r="K186" s="12">
        <v>-2365.4038886703402</v>
      </c>
      <c r="L186" s="12">
        <v>-84.912336337914894</v>
      </c>
      <c r="M186" s="12">
        <v>1.0494131473495301E-2</v>
      </c>
      <c r="N186" s="12">
        <v>125.11281080465901</v>
      </c>
      <c r="O186" s="12">
        <v>8.4063381734587797</v>
      </c>
      <c r="P186" s="12">
        <v>7.2806320898277903</v>
      </c>
    </row>
    <row r="187" spans="2:16" x14ac:dyDescent="0.2">
      <c r="B187" s="16">
        <v>4277</v>
      </c>
      <c r="C187" s="16" t="s">
        <v>276</v>
      </c>
      <c r="D187" s="12">
        <v>960</v>
      </c>
      <c r="E187" s="12">
        <v>123</v>
      </c>
      <c r="F187" s="12">
        <v>274.66804999999999</v>
      </c>
      <c r="G187" s="12">
        <v>5728.1253399999996</v>
      </c>
      <c r="H187" s="12">
        <v>2751.4115999999999</v>
      </c>
      <c r="I187" s="12">
        <v>-1.6475</v>
      </c>
      <c r="J187" s="12">
        <v>757.65155000000004</v>
      </c>
      <c r="K187" s="12">
        <v>789.22036458333298</v>
      </c>
      <c r="L187" s="12">
        <v>27.5368305490898</v>
      </c>
      <c r="M187" s="12">
        <v>-2.8761591309732101E-2</v>
      </c>
      <c r="N187" s="12">
        <v>162.17556672210699</v>
      </c>
      <c r="O187" s="12">
        <v>21.539715469983101</v>
      </c>
      <c r="P187" s="12">
        <v>4.7663159200353702</v>
      </c>
    </row>
    <row r="188" spans="2:16" x14ac:dyDescent="0.2">
      <c r="B188" s="16">
        <v>4279</v>
      </c>
      <c r="C188" s="16" t="s">
        <v>277</v>
      </c>
      <c r="D188" s="12">
        <v>3130</v>
      </c>
      <c r="E188" s="12">
        <v>115</v>
      </c>
      <c r="F188" s="12">
        <v>1303.0934500000001</v>
      </c>
      <c r="G188" s="12">
        <v>18172.908500000001</v>
      </c>
      <c r="H188" s="12">
        <v>9028.0032499999998</v>
      </c>
      <c r="I188" s="12">
        <v>-16.301300000000001</v>
      </c>
      <c r="J188" s="12">
        <v>-7152.1774299999997</v>
      </c>
      <c r="K188" s="12">
        <v>-2285.0407124600601</v>
      </c>
      <c r="L188" s="12">
        <v>-79.2221406211833</v>
      </c>
      <c r="M188" s="12">
        <v>-8.9701106457450094E-2</v>
      </c>
      <c r="N188" s="12">
        <v>169.65379532350099</v>
      </c>
      <c r="O188" s="12">
        <v>4.2309053061044102</v>
      </c>
      <c r="P188" s="12">
        <v>7.0808266601903602</v>
      </c>
    </row>
    <row r="189" spans="2:16" x14ac:dyDescent="0.2">
      <c r="B189" s="16">
        <v>4280</v>
      </c>
      <c r="C189" s="16" t="s">
        <v>278</v>
      </c>
      <c r="D189" s="12">
        <v>15125</v>
      </c>
      <c r="E189" s="12">
        <v>113</v>
      </c>
      <c r="F189" s="12">
        <v>4330.2840500000002</v>
      </c>
      <c r="G189" s="12">
        <v>58645.068469999998</v>
      </c>
      <c r="H189" s="12">
        <v>42989.415150000001</v>
      </c>
      <c r="I189" s="12">
        <v>368.93475999999998</v>
      </c>
      <c r="J189" s="12">
        <v>6189.7425899999998</v>
      </c>
      <c r="K189" s="12">
        <v>409.23917950413198</v>
      </c>
      <c r="L189" s="12">
        <v>14.398294483427099</v>
      </c>
      <c r="M189" s="12">
        <v>0.62909767116859805</v>
      </c>
      <c r="N189" s="12">
        <v>146.610406658557</v>
      </c>
      <c r="O189" s="12">
        <v>13.9261781989015</v>
      </c>
      <c r="P189" s="12">
        <v>8.0129820504922709</v>
      </c>
    </row>
    <row r="190" spans="2:16" x14ac:dyDescent="0.2">
      <c r="B190" s="16">
        <v>4281</v>
      </c>
      <c r="C190" s="16" t="s">
        <v>279</v>
      </c>
      <c r="D190" s="12">
        <v>1623</v>
      </c>
      <c r="E190" s="12">
        <v>122</v>
      </c>
      <c r="F190" s="12">
        <v>683.91129999999998</v>
      </c>
      <c r="G190" s="12">
        <v>6809.72379</v>
      </c>
      <c r="H190" s="12">
        <v>4744.49125</v>
      </c>
      <c r="I190" s="12">
        <v>-26.216059999999999</v>
      </c>
      <c r="J190" s="12">
        <v>-3810.3418200000001</v>
      </c>
      <c r="K190" s="12">
        <v>-2347.7152310535998</v>
      </c>
      <c r="L190" s="12">
        <v>-80.310861991788897</v>
      </c>
      <c r="M190" s="12">
        <v>-0.38497978491430102</v>
      </c>
      <c r="N190" s="12">
        <v>17.641717757985599</v>
      </c>
      <c r="O190" s="12">
        <v>6.1053671605673099</v>
      </c>
      <c r="P190" s="12">
        <v>9.6581779273605406</v>
      </c>
    </row>
    <row r="191" spans="2:16" x14ac:dyDescent="0.2">
      <c r="B191" s="16">
        <v>4282</v>
      </c>
      <c r="C191" s="16" t="s">
        <v>280</v>
      </c>
      <c r="D191" s="12">
        <v>9908</v>
      </c>
      <c r="E191" s="12">
        <v>110</v>
      </c>
      <c r="F191" s="12">
        <v>4668.8572000000004</v>
      </c>
      <c r="G191" s="12">
        <v>42967.583030000002</v>
      </c>
      <c r="H191" s="12">
        <v>28395.476350000001</v>
      </c>
      <c r="I191" s="12">
        <v>-20.853400000000001</v>
      </c>
      <c r="J191" s="12">
        <v>-12160.101849999999</v>
      </c>
      <c r="K191" s="12">
        <v>-1227.3013574889001</v>
      </c>
      <c r="L191" s="12">
        <v>-42.824081202638403</v>
      </c>
      <c r="M191" s="12">
        <v>-4.8532867174400099E-2</v>
      </c>
      <c r="N191" s="12">
        <v>118.167593035968</v>
      </c>
      <c r="O191" s="12">
        <v>8.7530808455622804</v>
      </c>
      <c r="P191" s="12">
        <v>10.817466266964001</v>
      </c>
    </row>
    <row r="192" spans="2:16" x14ac:dyDescent="0.2">
      <c r="B192" s="16">
        <v>4283</v>
      </c>
      <c r="C192" s="16" t="s">
        <v>281</v>
      </c>
      <c r="D192" s="12">
        <v>4605</v>
      </c>
      <c r="E192" s="12">
        <v>115</v>
      </c>
      <c r="F192" s="12">
        <v>1373.20415</v>
      </c>
      <c r="G192" s="12">
        <v>20443.987359999999</v>
      </c>
      <c r="H192" s="12">
        <v>14381.442520000001</v>
      </c>
      <c r="I192" s="12">
        <v>8.2360000000000599E-2</v>
      </c>
      <c r="J192" s="12">
        <v>-203.04413000000099</v>
      </c>
      <c r="K192" s="12">
        <v>-44.092102062975201</v>
      </c>
      <c r="L192" s="12">
        <v>-1.41184814887402</v>
      </c>
      <c r="M192" s="12">
        <v>4.0285683291481198E-4</v>
      </c>
      <c r="N192" s="12">
        <v>107.458045383403</v>
      </c>
      <c r="O192" s="12">
        <v>12.4032708754326</v>
      </c>
      <c r="P192" s="12">
        <v>6.7173124587570703</v>
      </c>
    </row>
    <row r="193" spans="2:16" x14ac:dyDescent="0.2">
      <c r="B193" s="16">
        <v>4284</v>
      </c>
      <c r="C193" s="16" t="s">
        <v>282</v>
      </c>
      <c r="D193" s="12">
        <v>1364</v>
      </c>
      <c r="E193" s="12">
        <v>119</v>
      </c>
      <c r="F193" s="12">
        <v>367.21289999999999</v>
      </c>
      <c r="G193" s="12">
        <v>8223.3429300000007</v>
      </c>
      <c r="H193" s="12">
        <v>4533.6465500000004</v>
      </c>
      <c r="I193" s="12">
        <v>41.831400000000002</v>
      </c>
      <c r="J193" s="12">
        <v>-1144.9150199999999</v>
      </c>
      <c r="K193" s="12">
        <v>-839.38051319648105</v>
      </c>
      <c r="L193" s="12">
        <v>-25.253733553622499</v>
      </c>
      <c r="M193" s="12">
        <v>0.50869093452727998</v>
      </c>
      <c r="N193" s="12" t="s">
        <v>78</v>
      </c>
      <c r="O193" s="12">
        <v>36.2606734923069</v>
      </c>
      <c r="P193" s="12">
        <v>4.9741851152497203</v>
      </c>
    </row>
    <row r="194" spans="2:16" x14ac:dyDescent="0.2">
      <c r="B194" s="16">
        <v>4285</v>
      </c>
      <c r="C194" s="16" t="s">
        <v>283</v>
      </c>
      <c r="D194" s="12">
        <v>5086</v>
      </c>
      <c r="E194" s="12">
        <v>103</v>
      </c>
      <c r="F194" s="12">
        <v>1320.82115</v>
      </c>
      <c r="G194" s="12">
        <v>17503.319029999999</v>
      </c>
      <c r="H194" s="12">
        <v>12503.03975</v>
      </c>
      <c r="I194" s="12">
        <v>-16.011620000000001</v>
      </c>
      <c r="J194" s="12">
        <v>-8513.0281699999996</v>
      </c>
      <c r="K194" s="12">
        <v>-1673.8159988202899</v>
      </c>
      <c r="L194" s="12">
        <v>-68.087667800944203</v>
      </c>
      <c r="M194" s="12">
        <v>-9.1477621887350105E-2</v>
      </c>
      <c r="N194" s="12">
        <v>18.749757573247699</v>
      </c>
      <c r="O194" s="12">
        <v>2.1869812767733099</v>
      </c>
      <c r="P194" s="12">
        <v>7.4546406185227401</v>
      </c>
    </row>
    <row r="195" spans="2:16" x14ac:dyDescent="0.2">
      <c r="B195" s="16">
        <v>4286</v>
      </c>
      <c r="C195" s="16" t="s">
        <v>284</v>
      </c>
      <c r="D195" s="12">
        <v>1448</v>
      </c>
      <c r="E195" s="12">
        <v>119</v>
      </c>
      <c r="F195" s="12">
        <v>343.44727</v>
      </c>
      <c r="G195" s="12">
        <v>6427.5976000000001</v>
      </c>
      <c r="H195" s="12">
        <v>4187.1834500000004</v>
      </c>
      <c r="I195" s="12">
        <v>61.194110000000002</v>
      </c>
      <c r="J195" s="12">
        <v>-654.99310000000105</v>
      </c>
      <c r="K195" s="12">
        <v>-452.34330110497302</v>
      </c>
      <c r="L195" s="12">
        <v>-15.642808771609999</v>
      </c>
      <c r="M195" s="12">
        <v>0.95205259893680905</v>
      </c>
      <c r="N195" s="12">
        <v>28.6110928848986</v>
      </c>
      <c r="O195" s="12">
        <v>1.8343978160673899</v>
      </c>
      <c r="P195" s="12">
        <v>6.2953751180689999</v>
      </c>
    </row>
    <row r="196" spans="2:16" x14ac:dyDescent="0.2">
      <c r="B196" s="16">
        <v>4287</v>
      </c>
      <c r="C196" s="16" t="s">
        <v>285</v>
      </c>
      <c r="D196" s="12">
        <v>2029</v>
      </c>
      <c r="E196" s="12">
        <v>118</v>
      </c>
      <c r="F196" s="12">
        <v>718.62435000000005</v>
      </c>
      <c r="G196" s="12">
        <v>7599.7056700000003</v>
      </c>
      <c r="H196" s="12">
        <v>5858.7694000000001</v>
      </c>
      <c r="I196" s="12">
        <v>29.84863</v>
      </c>
      <c r="J196" s="12">
        <v>1286.6596099999999</v>
      </c>
      <c r="K196" s="12">
        <v>634.13484967964496</v>
      </c>
      <c r="L196" s="12">
        <v>21.961260499517198</v>
      </c>
      <c r="M196" s="12">
        <v>0.39276034225678103</v>
      </c>
      <c r="N196" s="12">
        <v>217.168823863375</v>
      </c>
      <c r="O196" s="12">
        <v>6.4078963205426298</v>
      </c>
      <c r="P196" s="12">
        <v>9.8487101014268603</v>
      </c>
    </row>
    <row r="197" spans="2:16" x14ac:dyDescent="0.2">
      <c r="B197" s="16">
        <v>4288</v>
      </c>
      <c r="C197" s="16" t="s">
        <v>286</v>
      </c>
      <c r="D197" s="12">
        <v>170</v>
      </c>
      <c r="E197" s="12">
        <v>109</v>
      </c>
      <c r="F197" s="12">
        <v>52.871400000000001</v>
      </c>
      <c r="G197" s="12">
        <v>835.36077999999998</v>
      </c>
      <c r="H197" s="12">
        <v>566.26684999999998</v>
      </c>
      <c r="I197" s="12">
        <v>0.23169000000000101</v>
      </c>
      <c r="J197" s="12">
        <v>-892.37545999999998</v>
      </c>
      <c r="K197" s="12">
        <v>-5249.2674117647102</v>
      </c>
      <c r="L197" s="12">
        <v>-157.589210811122</v>
      </c>
      <c r="M197" s="12">
        <v>2.7735321737273898E-2</v>
      </c>
      <c r="N197" s="12" t="s">
        <v>78</v>
      </c>
      <c r="O197" s="12" t="s">
        <v>78</v>
      </c>
      <c r="P197" s="12">
        <v>6.3569048573240403</v>
      </c>
    </row>
    <row r="198" spans="2:16" x14ac:dyDescent="0.2">
      <c r="B198" s="16">
        <v>4289</v>
      </c>
      <c r="C198" s="16" t="s">
        <v>287</v>
      </c>
      <c r="D198" s="12">
        <v>12896</v>
      </c>
      <c r="E198" s="12">
        <v>99</v>
      </c>
      <c r="F198" s="12">
        <v>5991.6131400000004</v>
      </c>
      <c r="G198" s="12">
        <v>105872.96219000001</v>
      </c>
      <c r="H198" s="12">
        <v>42357.297850000003</v>
      </c>
      <c r="I198" s="12">
        <v>395.35932000000003</v>
      </c>
      <c r="J198" s="12">
        <v>24940.11879</v>
      </c>
      <c r="K198" s="12">
        <v>1933.9422138647601</v>
      </c>
      <c r="L198" s="12">
        <v>58.880334808703999</v>
      </c>
      <c r="M198" s="12">
        <v>0.37342803282530901</v>
      </c>
      <c r="N198" s="12">
        <v>74.2640154831399</v>
      </c>
      <c r="O198" s="12">
        <v>10.280649983578201</v>
      </c>
      <c r="P198" s="12">
        <v>6.0326756972549003</v>
      </c>
    </row>
    <row r="199" spans="2:16" x14ac:dyDescent="0.2">
      <c r="B199" s="21">
        <v>4329</v>
      </c>
      <c r="C199" s="21" t="s">
        <v>288</v>
      </c>
      <c r="D199" s="22">
        <v>37909</v>
      </c>
      <c r="E199" s="22">
        <v>111</v>
      </c>
      <c r="F199" s="22">
        <v>13296.047850000001</v>
      </c>
      <c r="G199" s="22">
        <v>227533.98105</v>
      </c>
      <c r="H199" s="22">
        <v>153456.69412999999</v>
      </c>
      <c r="I199" s="22">
        <v>-180.84956</v>
      </c>
      <c r="J199" s="22">
        <v>-77865.405350000001</v>
      </c>
      <c r="K199" s="22">
        <v>-2054.0084241209202</v>
      </c>
      <c r="L199" s="22">
        <v>-50.740963625892199</v>
      </c>
      <c r="M199" s="22">
        <v>-7.9482440014205596E-2</v>
      </c>
      <c r="N199" s="22">
        <v>203.33506462868201</v>
      </c>
      <c r="O199" s="22">
        <v>23.220449383509798</v>
      </c>
      <c r="P199" s="22">
        <v>5.7640613632642301</v>
      </c>
    </row>
    <row r="200" spans="2:16" x14ac:dyDescent="0.2">
      <c r="B200" s="16">
        <v>4303</v>
      </c>
      <c r="C200" s="16" t="s">
        <v>289</v>
      </c>
      <c r="D200" s="12">
        <v>4321</v>
      </c>
      <c r="E200" s="12">
        <v>107</v>
      </c>
      <c r="F200" s="12">
        <v>1454.68896</v>
      </c>
      <c r="G200" s="12">
        <v>19075.612239999999</v>
      </c>
      <c r="H200" s="12">
        <v>11906.72805</v>
      </c>
      <c r="I200" s="12">
        <v>12.777520000000001</v>
      </c>
      <c r="J200" s="12">
        <v>-8271.6847600000001</v>
      </c>
      <c r="K200" s="12">
        <v>-1914.29871788938</v>
      </c>
      <c r="L200" s="12">
        <v>-69.470678470732395</v>
      </c>
      <c r="M200" s="12">
        <v>6.6983538138852397E-2</v>
      </c>
      <c r="N200" s="12">
        <v>158.14995622222699</v>
      </c>
      <c r="O200" s="12">
        <v>14.4544273877524</v>
      </c>
      <c r="P200" s="12">
        <v>7.6928932164119104</v>
      </c>
    </row>
    <row r="201" spans="2:16" x14ac:dyDescent="0.2">
      <c r="B201" s="16">
        <v>4304</v>
      </c>
      <c r="C201" s="16" t="s">
        <v>290</v>
      </c>
      <c r="D201" s="12">
        <v>4559</v>
      </c>
      <c r="E201" s="12">
        <v>110</v>
      </c>
      <c r="F201" s="12">
        <v>1728.4880000000001</v>
      </c>
      <c r="G201" s="12">
        <v>61250.155339999998</v>
      </c>
      <c r="H201" s="12">
        <v>47703.31235</v>
      </c>
      <c r="I201" s="12">
        <v>-463.59778999999997</v>
      </c>
      <c r="J201" s="12">
        <v>-42727.355539999997</v>
      </c>
      <c r="K201" s="12">
        <v>-9372.0893924106203</v>
      </c>
      <c r="L201" s="12">
        <v>-89.568949062716399</v>
      </c>
      <c r="M201" s="12">
        <v>-0.75689243141762796</v>
      </c>
      <c r="N201" s="12">
        <v>1029.70450761135</v>
      </c>
      <c r="O201" s="12">
        <v>59.325214782385899</v>
      </c>
      <c r="P201" s="12">
        <v>2.0651216359837599</v>
      </c>
    </row>
    <row r="202" spans="2:16" x14ac:dyDescent="0.2">
      <c r="B202" s="16">
        <v>4305</v>
      </c>
      <c r="C202" s="16" t="s">
        <v>291</v>
      </c>
      <c r="D202" s="12">
        <v>2719</v>
      </c>
      <c r="E202" s="12">
        <v>111</v>
      </c>
      <c r="F202" s="12">
        <v>919.49495000000002</v>
      </c>
      <c r="G202" s="12">
        <v>15432.812180000001</v>
      </c>
      <c r="H202" s="12">
        <v>8392.5310499999996</v>
      </c>
      <c r="I202" s="12">
        <v>148.50896</v>
      </c>
      <c r="J202" s="12">
        <v>7042.4273700000003</v>
      </c>
      <c r="K202" s="12">
        <v>2590.0799448326602</v>
      </c>
      <c r="L202" s="12">
        <v>83.913033244005703</v>
      </c>
      <c r="M202" s="12">
        <v>0.96229357467629095</v>
      </c>
      <c r="N202" s="12">
        <v>43.086833574022798</v>
      </c>
      <c r="O202" s="12">
        <v>10.1933286795174</v>
      </c>
      <c r="P202" s="12">
        <v>6.9203454143248697</v>
      </c>
    </row>
    <row r="203" spans="2:16" x14ac:dyDescent="0.2">
      <c r="B203" s="16">
        <v>4306</v>
      </c>
      <c r="C203" s="16" t="s">
        <v>292</v>
      </c>
      <c r="D203" s="12">
        <v>607</v>
      </c>
      <c r="E203" s="12">
        <v>115</v>
      </c>
      <c r="F203" s="12">
        <v>156.54214999999999</v>
      </c>
      <c r="G203" s="12">
        <v>3017.8442799999998</v>
      </c>
      <c r="H203" s="12">
        <v>2018.43075</v>
      </c>
      <c r="I203" s="12">
        <v>3.39385</v>
      </c>
      <c r="J203" s="12">
        <v>-2716.0468999999998</v>
      </c>
      <c r="K203" s="12">
        <v>-4474.5418451400301</v>
      </c>
      <c r="L203" s="12">
        <v>-134.56230291774901</v>
      </c>
      <c r="M203" s="12">
        <v>0.112459414241215</v>
      </c>
      <c r="N203" s="12" t="s">
        <v>78</v>
      </c>
      <c r="O203" s="12">
        <v>2.2441529024154998</v>
      </c>
      <c r="P203" s="12">
        <v>5.2996770264103903</v>
      </c>
    </row>
    <row r="204" spans="2:16" x14ac:dyDescent="0.2">
      <c r="B204" s="16">
        <v>4307</v>
      </c>
      <c r="C204" s="16" t="s">
        <v>293</v>
      </c>
      <c r="D204" s="12">
        <v>1013</v>
      </c>
      <c r="E204" s="12">
        <v>122</v>
      </c>
      <c r="F204" s="12">
        <v>223.59514999999999</v>
      </c>
      <c r="G204" s="12">
        <v>4389.4680500000004</v>
      </c>
      <c r="H204" s="12">
        <v>3264.8886000000002</v>
      </c>
      <c r="I204" s="12">
        <v>-32.760770000000001</v>
      </c>
      <c r="J204" s="12">
        <v>-5388.4185600000001</v>
      </c>
      <c r="K204" s="12">
        <v>-5319.26807502468</v>
      </c>
      <c r="L204" s="12">
        <v>-165.04142162767801</v>
      </c>
      <c r="M204" s="12">
        <v>-0.746349435212315</v>
      </c>
      <c r="N204" s="12">
        <v>291.51690838327897</v>
      </c>
      <c r="O204" s="12">
        <v>13.3055528220555</v>
      </c>
      <c r="P204" s="12">
        <v>4.3475514077383499</v>
      </c>
    </row>
    <row r="205" spans="2:16" x14ac:dyDescent="0.2">
      <c r="B205" s="16">
        <v>4309</v>
      </c>
      <c r="C205" s="16" t="s">
        <v>294</v>
      </c>
      <c r="D205" s="12">
        <v>3702</v>
      </c>
      <c r="E205" s="12">
        <v>114</v>
      </c>
      <c r="F205" s="12">
        <v>1339.93605</v>
      </c>
      <c r="G205" s="12">
        <v>19990.659350000002</v>
      </c>
      <c r="H205" s="12">
        <v>11404.84425</v>
      </c>
      <c r="I205" s="12">
        <v>-68.724999999999994</v>
      </c>
      <c r="J205" s="12">
        <v>-9713.4884199999997</v>
      </c>
      <c r="K205" s="12">
        <v>-2623.8488438681802</v>
      </c>
      <c r="L205" s="12">
        <v>-85.169847190153405</v>
      </c>
      <c r="M205" s="12">
        <v>-0.34378555902909702</v>
      </c>
      <c r="N205" s="12">
        <v>47.909200385769402</v>
      </c>
      <c r="O205" s="12">
        <v>7.5488926281963797</v>
      </c>
      <c r="P205" s="12">
        <v>6.35902512140001</v>
      </c>
    </row>
    <row r="206" spans="2:16" x14ac:dyDescent="0.2">
      <c r="B206" s="16">
        <v>4310</v>
      </c>
      <c r="C206" s="16" t="s">
        <v>295</v>
      </c>
      <c r="D206" s="12">
        <v>1816</v>
      </c>
      <c r="E206" s="12">
        <v>118</v>
      </c>
      <c r="F206" s="12">
        <v>416.05014999999997</v>
      </c>
      <c r="G206" s="12">
        <v>7440.1194299999997</v>
      </c>
      <c r="H206" s="12">
        <v>5057.4558500000003</v>
      </c>
      <c r="I206" s="12">
        <v>2.48645</v>
      </c>
      <c r="J206" s="12">
        <v>2379.4949999999999</v>
      </c>
      <c r="K206" s="12">
        <v>1310.2946035242301</v>
      </c>
      <c r="L206" s="12">
        <v>47.049249080444298</v>
      </c>
      <c r="M206" s="12">
        <v>3.3419490418045601E-2</v>
      </c>
      <c r="N206" s="12" t="s">
        <v>78</v>
      </c>
      <c r="O206" s="12" t="s">
        <v>78</v>
      </c>
      <c r="P206" s="12">
        <v>5.6254016341778001</v>
      </c>
    </row>
    <row r="207" spans="2:16" x14ac:dyDescent="0.2">
      <c r="B207" s="16">
        <v>4311</v>
      </c>
      <c r="C207" s="16" t="s">
        <v>296</v>
      </c>
      <c r="D207" s="12">
        <v>1610</v>
      </c>
      <c r="E207" s="12">
        <v>102</v>
      </c>
      <c r="F207" s="12">
        <v>726.30394999999999</v>
      </c>
      <c r="G207" s="12">
        <v>10063.20448</v>
      </c>
      <c r="H207" s="12">
        <v>5049.3169500000004</v>
      </c>
      <c r="I207" s="12">
        <v>-42.713259999999998</v>
      </c>
      <c r="J207" s="12">
        <v>-4437.3057099999996</v>
      </c>
      <c r="K207" s="12">
        <v>-2756.09050310559</v>
      </c>
      <c r="L207" s="12">
        <v>-87.879326133408995</v>
      </c>
      <c r="M207" s="12">
        <v>-0.42444988656337002</v>
      </c>
      <c r="N207" s="12">
        <v>25.8760936831289</v>
      </c>
      <c r="O207" s="12">
        <v>8.8582472091434603</v>
      </c>
      <c r="P207" s="12">
        <v>6.7929722719894503</v>
      </c>
    </row>
    <row r="208" spans="2:16" x14ac:dyDescent="0.2">
      <c r="B208" s="16">
        <v>4312</v>
      </c>
      <c r="C208" s="16" t="s">
        <v>297</v>
      </c>
      <c r="D208" s="12">
        <v>2958</v>
      </c>
      <c r="E208" s="12">
        <v>103</v>
      </c>
      <c r="F208" s="12">
        <v>1279.5561</v>
      </c>
      <c r="G208" s="12">
        <v>14837.097889999999</v>
      </c>
      <c r="H208" s="12">
        <v>10419.7284</v>
      </c>
      <c r="I208" s="12">
        <v>36.137520000000002</v>
      </c>
      <c r="J208" s="12">
        <v>-4178.68019</v>
      </c>
      <c r="K208" s="12">
        <v>-1412.6707876943899</v>
      </c>
      <c r="L208" s="12">
        <v>-40.103542334174499</v>
      </c>
      <c r="M208" s="12">
        <v>0.24356191667614599</v>
      </c>
      <c r="N208" s="12">
        <v>3734.9555768795299</v>
      </c>
      <c r="O208" s="12">
        <v>17.7941730894653</v>
      </c>
      <c r="P208" s="12">
        <v>8.8675941195128196</v>
      </c>
    </row>
    <row r="209" spans="2:16" x14ac:dyDescent="0.2">
      <c r="B209" s="16">
        <v>4313</v>
      </c>
      <c r="C209" s="16" t="s">
        <v>298</v>
      </c>
      <c r="D209" s="12">
        <v>2420</v>
      </c>
      <c r="E209" s="12">
        <v>107</v>
      </c>
      <c r="F209" s="12">
        <v>681.90084000000002</v>
      </c>
      <c r="G209" s="12">
        <v>10199.196</v>
      </c>
      <c r="H209" s="12">
        <v>6562.3464999999997</v>
      </c>
      <c r="I209" s="12">
        <v>-48.98751</v>
      </c>
      <c r="J209" s="12">
        <v>-24012.686590000001</v>
      </c>
      <c r="K209" s="12">
        <v>-9922.5977644628092</v>
      </c>
      <c r="L209" s="12">
        <v>-365.91616413427698</v>
      </c>
      <c r="M209" s="12">
        <v>-0.48030756541986203</v>
      </c>
      <c r="N209" s="12">
        <v>272.83295700618498</v>
      </c>
      <c r="O209" s="12">
        <v>13.907257493629899</v>
      </c>
      <c r="P209" s="12">
        <v>6.20552178818801</v>
      </c>
    </row>
    <row r="210" spans="2:16" x14ac:dyDescent="0.2">
      <c r="B210" s="16">
        <v>4314</v>
      </c>
      <c r="C210" s="16" t="s">
        <v>299</v>
      </c>
      <c r="D210" s="12">
        <v>224</v>
      </c>
      <c r="E210" s="12">
        <v>127</v>
      </c>
      <c r="F210" s="12">
        <v>120.46169999999999</v>
      </c>
      <c r="G210" s="12">
        <v>1248.1553699999999</v>
      </c>
      <c r="H210" s="12">
        <v>987.63189999999997</v>
      </c>
      <c r="I210" s="12">
        <v>7.2492000000000001</v>
      </c>
      <c r="J210" s="12">
        <v>263.71474000000001</v>
      </c>
      <c r="K210" s="12">
        <v>1177.29794642857</v>
      </c>
      <c r="L210" s="12">
        <v>26.701723587502599</v>
      </c>
      <c r="M210" s="12">
        <v>0.58079307866936503</v>
      </c>
      <c r="N210" s="12">
        <v>635970.89285710198</v>
      </c>
      <c r="O210" s="12">
        <v>2.8533603152306299</v>
      </c>
      <c r="P210" s="12">
        <v>10.2319713610654</v>
      </c>
    </row>
    <row r="211" spans="2:16" x14ac:dyDescent="0.2">
      <c r="B211" s="16">
        <v>4318</v>
      </c>
      <c r="C211" s="16" t="s">
        <v>300</v>
      </c>
      <c r="D211" s="12">
        <v>1571</v>
      </c>
      <c r="E211" s="12">
        <v>115</v>
      </c>
      <c r="F211" s="12">
        <v>464.90285</v>
      </c>
      <c r="G211" s="12">
        <v>7238.3392999999996</v>
      </c>
      <c r="H211" s="12">
        <v>5536.1805000000004</v>
      </c>
      <c r="I211" s="12">
        <v>15.192460000000001</v>
      </c>
      <c r="J211" s="12">
        <v>1595.57223</v>
      </c>
      <c r="K211" s="12">
        <v>1015.64113940166</v>
      </c>
      <c r="L211" s="12">
        <v>28.820813013593</v>
      </c>
      <c r="M211" s="12">
        <v>0.20988875169198001</v>
      </c>
      <c r="N211" s="12">
        <v>179.944458208399</v>
      </c>
      <c r="O211" s="12">
        <v>15.3543704424024</v>
      </c>
      <c r="P211" s="12">
        <v>6.6326720826695702</v>
      </c>
    </row>
    <row r="212" spans="2:16" x14ac:dyDescent="0.2">
      <c r="B212" s="16">
        <v>4319</v>
      </c>
      <c r="C212" s="16" t="s">
        <v>301</v>
      </c>
      <c r="D212" s="12">
        <v>805</v>
      </c>
      <c r="E212" s="12">
        <v>121</v>
      </c>
      <c r="F212" s="12">
        <v>84.111199999999997</v>
      </c>
      <c r="G212" s="12">
        <v>3732.2430800000002</v>
      </c>
      <c r="H212" s="12">
        <v>2765.1563500000002</v>
      </c>
      <c r="I212" s="12">
        <v>26.966149999999999</v>
      </c>
      <c r="J212" s="12">
        <v>-719.43359999999996</v>
      </c>
      <c r="K212" s="12">
        <v>-893.70633540372705</v>
      </c>
      <c r="L212" s="12">
        <v>-26.0178271655417</v>
      </c>
      <c r="M212" s="12">
        <v>0.72251858793720403</v>
      </c>
      <c r="N212" s="12">
        <v>118.376938746657</v>
      </c>
      <c r="O212" s="12">
        <v>14.3354175634241</v>
      </c>
      <c r="P212" s="12">
        <v>2.97615529372219</v>
      </c>
    </row>
    <row r="213" spans="2:16" x14ac:dyDescent="0.2">
      <c r="B213" s="16">
        <v>4320</v>
      </c>
      <c r="C213" s="16" t="s">
        <v>302</v>
      </c>
      <c r="D213" s="12">
        <v>1302</v>
      </c>
      <c r="E213" s="12">
        <v>107</v>
      </c>
      <c r="F213" s="12">
        <v>248.76079999999999</v>
      </c>
      <c r="G213" s="12">
        <v>5709.20399</v>
      </c>
      <c r="H213" s="12">
        <v>4065.3040999999998</v>
      </c>
      <c r="I213" s="12">
        <v>-7.9233200000000004</v>
      </c>
      <c r="J213" s="12">
        <v>-1764.9764</v>
      </c>
      <c r="K213" s="12">
        <v>-1355.5886328725001</v>
      </c>
      <c r="L213" s="12">
        <v>-43.415605735374101</v>
      </c>
      <c r="M213" s="12">
        <v>-0.13878151864740099</v>
      </c>
      <c r="N213" s="12">
        <v>244.19779875587099</v>
      </c>
      <c r="O213" s="12">
        <v>8.5213261052176907</v>
      </c>
      <c r="P213" s="12">
        <v>4.2184073370270303</v>
      </c>
    </row>
    <row r="214" spans="2:16" x14ac:dyDescent="0.2">
      <c r="B214" s="23">
        <v>4324</v>
      </c>
      <c r="C214" s="23" t="s">
        <v>303</v>
      </c>
      <c r="D214" s="14">
        <v>8282</v>
      </c>
      <c r="E214" s="14">
        <v>115</v>
      </c>
      <c r="F214" s="14">
        <v>3451.2550000000001</v>
      </c>
      <c r="G214" s="14">
        <v>43909.870069999997</v>
      </c>
      <c r="H214" s="14">
        <v>28322.838530000001</v>
      </c>
      <c r="I214" s="14">
        <v>231.14598000000001</v>
      </c>
      <c r="J214" s="14">
        <v>14783.46198</v>
      </c>
      <c r="K214" s="14">
        <v>1785.01110601304</v>
      </c>
      <c r="L214" s="14">
        <v>52.196258381168697</v>
      </c>
      <c r="M214" s="14">
        <v>0.52641007507312798</v>
      </c>
      <c r="N214" s="14">
        <v>36.7434516639821</v>
      </c>
      <c r="O214" s="14">
        <v>6.8198338214759398</v>
      </c>
      <c r="P214" s="14">
        <v>8.3862716380841196</v>
      </c>
    </row>
    <row r="216" spans="2:16" x14ac:dyDescent="0.2">
      <c r="B216" s="31" t="s">
        <v>382</v>
      </c>
      <c r="C216" s="32"/>
      <c r="D216" s="32"/>
      <c r="E216" s="32"/>
      <c r="F216" s="32"/>
      <c r="G216" s="32"/>
      <c r="H216" s="32"/>
      <c r="I216" s="32"/>
      <c r="J216" s="32"/>
      <c r="K216" s="32"/>
      <c r="L216" s="32"/>
      <c r="M216" s="32"/>
      <c r="N216" s="32"/>
      <c r="O216" s="32"/>
      <c r="P216" s="32"/>
    </row>
    <row r="217" spans="2:16" x14ac:dyDescent="0.2">
      <c r="B217" s="31" t="s">
        <v>383</v>
      </c>
      <c r="C217" s="32"/>
      <c r="D217" s="32"/>
      <c r="E217" s="32"/>
      <c r="F217" s="32"/>
      <c r="G217" s="32"/>
      <c r="H217" s="32"/>
      <c r="I217" s="32"/>
      <c r="J217" s="32"/>
      <c r="K217" s="32"/>
      <c r="L217" s="32"/>
      <c r="M217" s="32"/>
      <c r="N217" s="32"/>
      <c r="O217" s="32"/>
      <c r="P217" s="32"/>
    </row>
    <row r="218" spans="2:16" x14ac:dyDescent="0.2">
      <c r="B218" s="31" t="s">
        <v>384</v>
      </c>
      <c r="C218" s="32"/>
      <c r="D218" s="32"/>
      <c r="E218" s="32"/>
      <c r="F218" s="32"/>
      <c r="G218" s="32"/>
      <c r="H218" s="32"/>
      <c r="I218" s="32"/>
      <c r="J218" s="32"/>
      <c r="K218" s="32"/>
      <c r="L218" s="32"/>
      <c r="M218" s="32"/>
      <c r="N218" s="32"/>
      <c r="O218" s="32"/>
      <c r="P218" s="32"/>
    </row>
  </sheetData>
  <mergeCells count="3">
    <mergeCell ref="B216:P216"/>
    <mergeCell ref="B217:P217"/>
    <mergeCell ref="B218:P218"/>
  </mergeCells>
  <pageMargins left="0.70866141732283472" right="0.70866141732283472" top="0.74803149606299213" bottom="0.74803149606299213" header="0.31496062992125984" footer="0.31496062992125984"/>
  <pageSetup paperSize="9" scale="63" fitToWidth="0" fitToHeight="0" orientation="landscape" horizontalDpi="300" verticalDpi="300" r:id="rId1"/>
  <headerFooter differentFirst="1" scaleWithDoc="0" alignWithMargins="0">
    <firstHeader>&amp;L&amp;C&amp;R&amp;B DEPARTEMENT FINANZEN UND RESSOURCEN
Statistik Aargau</firstHeader>
  </headerFooter>
  <rowBreaks count="3" manualBreakCount="3">
    <brk id="45" max="16383" man="1"/>
    <brk id="106" max="16383" man="1"/>
    <brk id="16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A81F"/>
  </sheetPr>
  <dimension ref="B1"/>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s>
  <sheetData>
    <row r="1" spans="2:2" ht="18" x14ac:dyDescent="0.25">
      <c r="B1" s="3" t="s">
        <v>22</v>
      </c>
    </row>
  </sheetData>
  <pageMargins left="0.70866141732283472" right="0.70866141732283472" top="0.74803149606299213" bottom="0.74803149606299213" header="0.31496062992125984" footer="0.31496062992125984"/>
  <pageSetup paperSize="9" scale="69" fitToWidth="0" fitToHeight="0" orientation="portrait" horizontalDpi="300" verticalDpi="300" r:id="rId1"/>
  <headerFooter differentFirst="1" scaleWithDoc="0" alignWithMargins="0">
    <firstHeader>&amp;L&amp;C&amp;R&amp;B DEPARTEMENT FINANZEN UND RESSOURCEN
Statistik Aargau</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E562"/>
  </sheetPr>
  <dimension ref="B1:B89"/>
  <sheetViews>
    <sheetView showGridLines="0" view="pageBreakPreview" zoomScale="115" zoomScaleNormal="100" zoomScaleSheetLayoutView="115" workbookViewId="0"/>
  </sheetViews>
  <sheetFormatPr baseColWidth="10" defaultRowHeight="12.75" x14ac:dyDescent="0.2"/>
  <cols>
    <col min="1" max="1" width="2.5703125" customWidth="1"/>
    <col min="2" max="2" width="100.7109375" customWidth="1"/>
  </cols>
  <sheetData>
    <row r="1" spans="2:2" ht="18" x14ac:dyDescent="0.25">
      <c r="B1" s="3" t="s">
        <v>23</v>
      </c>
    </row>
    <row r="4" spans="2:2" x14ac:dyDescent="0.2">
      <c r="B4" s="24" t="s">
        <v>385</v>
      </c>
    </row>
    <row r="5" spans="2:2" ht="76.5" x14ac:dyDescent="0.2">
      <c r="B5" s="24" t="s">
        <v>386</v>
      </c>
    </row>
    <row r="6" spans="2:2" ht="63.75" x14ac:dyDescent="0.2">
      <c r="B6" s="24" t="s">
        <v>387</v>
      </c>
    </row>
    <row r="7" spans="2:2" x14ac:dyDescent="0.2">
      <c r="B7" s="24" t="s">
        <v>388</v>
      </c>
    </row>
    <row r="8" spans="2:2" x14ac:dyDescent="0.2">
      <c r="B8" s="25" t="str">
        <f>HYPERLINK("[https://www.ag.ch/de/verwaltung/dvi/gemeindeaufsicht]15!B8", "Gemeindeaufsicht - Kanton Aargau")</f>
        <v>Gemeindeaufsicht - Kanton Aargau</v>
      </c>
    </row>
    <row r="9" spans="2:2" x14ac:dyDescent="0.2">
      <c r="B9" s="25" t="str">
        <f>HYPERLINK("[http://www.srs-cspcp.ch]15!B9", "Schweizerisches Rechnungslegungsgremium für den öffentlichen Sektor")</f>
        <v>Schweizerisches Rechnungslegungsgremium für den öffentlichen Sektor</v>
      </c>
    </row>
    <row r="10" spans="2:2" x14ac:dyDescent="0.2">
      <c r="B10" s="24" t="s">
        <v>8</v>
      </c>
    </row>
    <row r="11" spans="2:2" x14ac:dyDescent="0.2">
      <c r="B11" s="24" t="s">
        <v>389</v>
      </c>
    </row>
    <row r="12" spans="2:2" ht="38.25" x14ac:dyDescent="0.2">
      <c r="B12" s="24" t="s">
        <v>390</v>
      </c>
    </row>
    <row r="13" spans="2:2" x14ac:dyDescent="0.2">
      <c r="B13" s="24" t="s">
        <v>8</v>
      </c>
    </row>
    <row r="14" spans="2:2" x14ac:dyDescent="0.2">
      <c r="B14" s="24" t="s">
        <v>391</v>
      </c>
    </row>
    <row r="15" spans="2:2" ht="51" x14ac:dyDescent="0.2">
      <c r="B15" s="24" t="s">
        <v>392</v>
      </c>
    </row>
    <row r="16" spans="2:2" x14ac:dyDescent="0.2">
      <c r="B16" s="24" t="s">
        <v>8</v>
      </c>
    </row>
    <row r="17" spans="2:2" x14ac:dyDescent="0.2">
      <c r="B17" s="24" t="s">
        <v>393</v>
      </c>
    </row>
    <row r="18" spans="2:2" x14ac:dyDescent="0.2">
      <c r="B18" s="24" t="s">
        <v>394</v>
      </c>
    </row>
    <row r="19" spans="2:2" x14ac:dyDescent="0.2">
      <c r="B19" s="24" t="s">
        <v>8</v>
      </c>
    </row>
    <row r="20" spans="2:2" x14ac:dyDescent="0.2">
      <c r="B20" s="24" t="s">
        <v>395</v>
      </c>
    </row>
    <row r="21" spans="2:2" ht="25.5" x14ac:dyDescent="0.2">
      <c r="B21" s="24" t="s">
        <v>396</v>
      </c>
    </row>
    <row r="22" spans="2:2" x14ac:dyDescent="0.2">
      <c r="B22" s="24" t="s">
        <v>8</v>
      </c>
    </row>
    <row r="23" spans="2:2" x14ac:dyDescent="0.2">
      <c r="B23" s="24" t="s">
        <v>397</v>
      </c>
    </row>
    <row r="24" spans="2:2" x14ac:dyDescent="0.2">
      <c r="B24" s="24" t="s">
        <v>398</v>
      </c>
    </row>
    <row r="25" spans="2:2" x14ac:dyDescent="0.2">
      <c r="B25" s="24" t="s">
        <v>8</v>
      </c>
    </row>
    <row r="26" spans="2:2" x14ac:dyDescent="0.2">
      <c r="B26" s="24" t="s">
        <v>399</v>
      </c>
    </row>
    <row r="27" spans="2:2" x14ac:dyDescent="0.2">
      <c r="B27" s="24" t="s">
        <v>400</v>
      </c>
    </row>
    <row r="28" spans="2:2" ht="38.25" x14ac:dyDescent="0.2">
      <c r="B28" s="24" t="s">
        <v>401</v>
      </c>
    </row>
    <row r="29" spans="2:2" x14ac:dyDescent="0.2">
      <c r="B29" s="24" t="s">
        <v>8</v>
      </c>
    </row>
    <row r="30" spans="2:2" x14ac:dyDescent="0.2">
      <c r="B30" s="24" t="s">
        <v>402</v>
      </c>
    </row>
    <row r="31" spans="2:2" ht="51" x14ac:dyDescent="0.2">
      <c r="B31" s="24" t="s">
        <v>403</v>
      </c>
    </row>
    <row r="32" spans="2:2" x14ac:dyDescent="0.2">
      <c r="B32" s="24" t="s">
        <v>8</v>
      </c>
    </row>
    <row r="33" spans="2:2" x14ac:dyDescent="0.2">
      <c r="B33" s="24" t="s">
        <v>404</v>
      </c>
    </row>
    <row r="34" spans="2:2" x14ac:dyDescent="0.2">
      <c r="B34" s="24" t="s">
        <v>405</v>
      </c>
    </row>
    <row r="35" spans="2:2" x14ac:dyDescent="0.2">
      <c r="B35" s="24" t="s">
        <v>8</v>
      </c>
    </row>
    <row r="36" spans="2:2" x14ac:dyDescent="0.2">
      <c r="B36" s="24" t="s">
        <v>406</v>
      </c>
    </row>
    <row r="37" spans="2:2" ht="25.5" x14ac:dyDescent="0.2">
      <c r="B37" s="24" t="s">
        <v>407</v>
      </c>
    </row>
    <row r="38" spans="2:2" x14ac:dyDescent="0.2">
      <c r="B38" s="24" t="s">
        <v>8</v>
      </c>
    </row>
    <row r="39" spans="2:2" x14ac:dyDescent="0.2">
      <c r="B39" s="24" t="s">
        <v>408</v>
      </c>
    </row>
    <row r="40" spans="2:2" x14ac:dyDescent="0.2">
      <c r="B40" s="24" t="s">
        <v>409</v>
      </c>
    </row>
    <row r="41" spans="2:2" x14ac:dyDescent="0.2">
      <c r="B41" s="24" t="s">
        <v>8</v>
      </c>
    </row>
    <row r="42" spans="2:2" x14ac:dyDescent="0.2">
      <c r="B42" s="24" t="s">
        <v>410</v>
      </c>
    </row>
    <row r="43" spans="2:2" x14ac:dyDescent="0.2">
      <c r="B43" s="24" t="s">
        <v>411</v>
      </c>
    </row>
    <row r="44" spans="2:2" ht="38.25" x14ac:dyDescent="0.2">
      <c r="B44" s="24" t="s">
        <v>412</v>
      </c>
    </row>
    <row r="45" spans="2:2" x14ac:dyDescent="0.2">
      <c r="B45" s="24" t="s">
        <v>8</v>
      </c>
    </row>
    <row r="46" spans="2:2" x14ac:dyDescent="0.2">
      <c r="B46" s="24" t="s">
        <v>413</v>
      </c>
    </row>
    <row r="47" spans="2:2" x14ac:dyDescent="0.2">
      <c r="B47" s="24" t="s">
        <v>414</v>
      </c>
    </row>
    <row r="48" spans="2:2" ht="38.25" x14ac:dyDescent="0.2">
      <c r="B48" s="24" t="s">
        <v>415</v>
      </c>
    </row>
    <row r="49" spans="2:2" x14ac:dyDescent="0.2">
      <c r="B49" s="24" t="s">
        <v>8</v>
      </c>
    </row>
    <row r="50" spans="2:2" x14ac:dyDescent="0.2">
      <c r="B50" s="24" t="s">
        <v>416</v>
      </c>
    </row>
    <row r="51" spans="2:2" ht="25.5" x14ac:dyDescent="0.2">
      <c r="B51" s="24" t="s">
        <v>417</v>
      </c>
    </row>
    <row r="52" spans="2:2" ht="51" x14ac:dyDescent="0.2">
      <c r="B52" s="24" t="s">
        <v>418</v>
      </c>
    </row>
    <row r="53" spans="2:2" x14ac:dyDescent="0.2">
      <c r="B53" s="24" t="s">
        <v>8</v>
      </c>
    </row>
    <row r="54" spans="2:2" x14ac:dyDescent="0.2">
      <c r="B54" s="24" t="s">
        <v>419</v>
      </c>
    </row>
    <row r="55" spans="2:2" x14ac:dyDescent="0.2">
      <c r="B55" s="24" t="s">
        <v>420</v>
      </c>
    </row>
    <row r="56" spans="2:2" x14ac:dyDescent="0.2">
      <c r="B56" s="24" t="s">
        <v>8</v>
      </c>
    </row>
    <row r="57" spans="2:2" x14ac:dyDescent="0.2">
      <c r="B57" s="24" t="s">
        <v>421</v>
      </c>
    </row>
    <row r="58" spans="2:2" ht="51" x14ac:dyDescent="0.2">
      <c r="B58" s="24" t="s">
        <v>422</v>
      </c>
    </row>
    <row r="59" spans="2:2" x14ac:dyDescent="0.2">
      <c r="B59" s="24" t="s">
        <v>8</v>
      </c>
    </row>
    <row r="60" spans="2:2" x14ac:dyDescent="0.2">
      <c r="B60" s="24" t="s">
        <v>423</v>
      </c>
    </row>
    <row r="61" spans="2:2" x14ac:dyDescent="0.2">
      <c r="B61" s="24" t="s">
        <v>424</v>
      </c>
    </row>
    <row r="62" spans="2:2" ht="51" x14ac:dyDescent="0.2">
      <c r="B62" s="24" t="s">
        <v>425</v>
      </c>
    </row>
    <row r="63" spans="2:2" x14ac:dyDescent="0.2">
      <c r="B63" s="24" t="s">
        <v>8</v>
      </c>
    </row>
    <row r="64" spans="2:2" x14ac:dyDescent="0.2">
      <c r="B64" s="24" t="s">
        <v>426</v>
      </c>
    </row>
    <row r="65" spans="2:2" x14ac:dyDescent="0.2">
      <c r="B65" s="24" t="s">
        <v>427</v>
      </c>
    </row>
    <row r="66" spans="2:2" ht="51" x14ac:dyDescent="0.2">
      <c r="B66" s="24" t="s">
        <v>428</v>
      </c>
    </row>
    <row r="67" spans="2:2" x14ac:dyDescent="0.2">
      <c r="B67" s="24" t="s">
        <v>8</v>
      </c>
    </row>
    <row r="68" spans="2:2" x14ac:dyDescent="0.2">
      <c r="B68" s="24" t="s">
        <v>429</v>
      </c>
    </row>
    <row r="69" spans="2:2" ht="67.5" customHeight="1" x14ac:dyDescent="0.2">
      <c r="B69" s="24" t="s">
        <v>444</v>
      </c>
    </row>
    <row r="70" spans="2:2" x14ac:dyDescent="0.2">
      <c r="B70" s="24" t="s">
        <v>8</v>
      </c>
    </row>
    <row r="71" spans="2:2" x14ac:dyDescent="0.2">
      <c r="B71" s="24" t="s">
        <v>430</v>
      </c>
    </row>
    <row r="72" spans="2:2" ht="38.25" x14ac:dyDescent="0.2">
      <c r="B72" s="24" t="s">
        <v>431</v>
      </c>
    </row>
    <row r="73" spans="2:2" x14ac:dyDescent="0.2">
      <c r="B73" s="24" t="s">
        <v>8</v>
      </c>
    </row>
    <row r="74" spans="2:2" x14ac:dyDescent="0.2">
      <c r="B74" s="24" t="s">
        <v>432</v>
      </c>
    </row>
    <row r="75" spans="2:2" x14ac:dyDescent="0.2">
      <c r="B75" s="24" t="s">
        <v>433</v>
      </c>
    </row>
    <row r="76" spans="2:2" ht="25.5" x14ac:dyDescent="0.2">
      <c r="B76" s="24" t="s">
        <v>434</v>
      </c>
    </row>
    <row r="77" spans="2:2" x14ac:dyDescent="0.2">
      <c r="B77" s="24" t="s">
        <v>8</v>
      </c>
    </row>
    <row r="78" spans="2:2" x14ac:dyDescent="0.2">
      <c r="B78" s="24" t="s">
        <v>435</v>
      </c>
    </row>
    <row r="79" spans="2:2" ht="25.5" x14ac:dyDescent="0.2">
      <c r="B79" s="24" t="s">
        <v>436</v>
      </c>
    </row>
    <row r="80" spans="2:2" x14ac:dyDescent="0.2">
      <c r="B80" s="24" t="s">
        <v>8</v>
      </c>
    </row>
    <row r="81" spans="2:2" x14ac:dyDescent="0.2">
      <c r="B81" s="24" t="s">
        <v>437</v>
      </c>
    </row>
    <row r="82" spans="2:2" x14ac:dyDescent="0.2">
      <c r="B82" s="25" t="str">
        <f>HYPERLINK("[https://www.ag.ch/de/verwaltung/dvi/gemeindeaufsicht/finanzaufsicht/finanz-rechnungswesen/handbuch-und-weisungen]15!B82", "Handbuch Rechnungswesen Gemeinden")</f>
        <v>Handbuch Rechnungswesen Gemeinden</v>
      </c>
    </row>
    <row r="83" spans="2:2" x14ac:dyDescent="0.2">
      <c r="B83" s="24" t="s">
        <v>438</v>
      </c>
    </row>
    <row r="84" spans="2:2" ht="25.5" x14ac:dyDescent="0.2">
      <c r="B84" s="24" t="s">
        <v>439</v>
      </c>
    </row>
    <row r="85" spans="2:2" x14ac:dyDescent="0.2">
      <c r="B85" s="24" t="s">
        <v>8</v>
      </c>
    </row>
    <row r="86" spans="2:2" x14ac:dyDescent="0.2">
      <c r="B86" s="24" t="s">
        <v>440</v>
      </c>
    </row>
    <row r="87" spans="2:2" x14ac:dyDescent="0.2">
      <c r="B87" s="24" t="s">
        <v>441</v>
      </c>
    </row>
    <row r="88" spans="2:2" x14ac:dyDescent="0.2">
      <c r="B88" s="24" t="s">
        <v>442</v>
      </c>
    </row>
    <row r="89" spans="2:2" x14ac:dyDescent="0.2">
      <c r="B89" s="24" t="s">
        <v>443</v>
      </c>
    </row>
  </sheetData>
  <pageMargins left="0.70866141732283472" right="0.70866141732283472" top="0.74803149606299213" bottom="0.74803149606299213" header="0.31496062992125984" footer="0.31496062992125984"/>
  <pageSetup paperSize="9" scale="84" fitToWidth="0" fitToHeight="0" orientation="portrait" horizontalDpi="300" verticalDpi="300" r:id="rId1"/>
  <headerFooter differentFirst="1" scaleWithDoc="0" alignWithMargins="0">
    <firstHeader>&amp;L&amp;C&amp;R&amp;B DEPARTEMENT FINANZEN UND RESSOURCEN
Statistik Aargau</firstHeader>
  </headerFooter>
  <rowBreaks count="1" manualBreakCount="1">
    <brk id="4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B1:M57"/>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12" width="11.140625" customWidth="1"/>
    <col min="13" max="13" width="13.140625" customWidth="1"/>
  </cols>
  <sheetData>
    <row r="1" spans="2:13" ht="18" x14ac:dyDescent="0.25">
      <c r="B1" s="3" t="s">
        <v>4</v>
      </c>
    </row>
    <row r="4" spans="2:13" ht="27.95" customHeight="1" x14ac:dyDescent="0.2">
      <c r="B4" s="30" t="s">
        <v>24</v>
      </c>
      <c r="C4" s="30" t="s">
        <v>25</v>
      </c>
      <c r="D4" s="30" t="s">
        <v>25</v>
      </c>
      <c r="E4" s="30" t="s">
        <v>25</v>
      </c>
      <c r="F4" s="30" t="s">
        <v>25</v>
      </c>
      <c r="G4" s="30" t="s">
        <v>25</v>
      </c>
      <c r="H4" s="30" t="s">
        <v>25</v>
      </c>
      <c r="I4" s="30" t="s">
        <v>25</v>
      </c>
      <c r="J4" s="30" t="s">
        <v>25</v>
      </c>
      <c r="K4" s="30" t="s">
        <v>25</v>
      </c>
      <c r="L4" s="30" t="s">
        <v>25</v>
      </c>
      <c r="M4" s="30" t="s">
        <v>26</v>
      </c>
    </row>
    <row r="5" spans="2:13" ht="27.95" customHeight="1" x14ac:dyDescent="0.2">
      <c r="B5" s="30" t="s">
        <v>24</v>
      </c>
      <c r="C5" s="10" t="s">
        <v>27</v>
      </c>
      <c r="D5" s="10" t="s">
        <v>28</v>
      </c>
      <c r="E5" s="10" t="s">
        <v>29</v>
      </c>
      <c r="F5" s="10" t="s">
        <v>30</v>
      </c>
      <c r="G5" s="10" t="s">
        <v>31</v>
      </c>
      <c r="H5" s="10" t="s">
        <v>32</v>
      </c>
      <c r="I5" s="10" t="s">
        <v>33</v>
      </c>
      <c r="J5" s="10" t="s">
        <v>34</v>
      </c>
      <c r="K5" s="10" t="s">
        <v>35</v>
      </c>
      <c r="L5" s="10" t="s">
        <v>36</v>
      </c>
      <c r="M5" s="30" t="s">
        <v>26</v>
      </c>
    </row>
    <row r="6" spans="2:13" x14ac:dyDescent="0.2">
      <c r="B6" s="11">
        <v>1975</v>
      </c>
      <c r="C6" s="12">
        <v>0</v>
      </c>
      <c r="D6" s="12">
        <v>0</v>
      </c>
      <c r="E6" s="12">
        <v>3</v>
      </c>
      <c r="F6" s="12">
        <v>8</v>
      </c>
      <c r="G6" s="12">
        <v>31</v>
      </c>
      <c r="H6" s="12">
        <v>52</v>
      </c>
      <c r="I6" s="12">
        <v>75</v>
      </c>
      <c r="J6" s="12">
        <v>57</v>
      </c>
      <c r="K6" s="12">
        <v>5</v>
      </c>
      <c r="L6" s="12">
        <v>231</v>
      </c>
      <c r="M6" s="12">
        <v>131</v>
      </c>
    </row>
    <row r="7" spans="2:13" x14ac:dyDescent="0.2">
      <c r="B7" s="11">
        <v>1976</v>
      </c>
      <c r="C7" s="12">
        <v>0</v>
      </c>
      <c r="D7" s="12">
        <v>0</v>
      </c>
      <c r="E7" s="12">
        <v>3</v>
      </c>
      <c r="F7" s="12">
        <v>8</v>
      </c>
      <c r="G7" s="12">
        <v>33</v>
      </c>
      <c r="H7" s="12">
        <v>56</v>
      </c>
      <c r="I7" s="12">
        <v>85</v>
      </c>
      <c r="J7" s="12">
        <v>45</v>
      </c>
      <c r="K7" s="12">
        <v>1</v>
      </c>
      <c r="L7" s="12">
        <v>231</v>
      </c>
      <c r="M7" s="12">
        <v>130</v>
      </c>
    </row>
    <row r="8" spans="2:13" x14ac:dyDescent="0.2">
      <c r="B8" s="11">
        <v>1977</v>
      </c>
      <c r="C8" s="12">
        <v>0</v>
      </c>
      <c r="D8" s="12">
        <v>0</v>
      </c>
      <c r="E8" s="12">
        <v>3</v>
      </c>
      <c r="F8" s="12">
        <v>8</v>
      </c>
      <c r="G8" s="12">
        <v>37</v>
      </c>
      <c r="H8" s="12">
        <v>60</v>
      </c>
      <c r="I8" s="12">
        <v>100</v>
      </c>
      <c r="J8" s="12">
        <v>23</v>
      </c>
      <c r="K8" s="12">
        <v>0</v>
      </c>
      <c r="L8" s="12">
        <v>231</v>
      </c>
      <c r="M8" s="12">
        <v>129</v>
      </c>
    </row>
    <row r="9" spans="2:13" x14ac:dyDescent="0.2">
      <c r="B9" s="11">
        <v>1978</v>
      </c>
      <c r="C9" s="12">
        <v>0</v>
      </c>
      <c r="D9" s="12">
        <v>0</v>
      </c>
      <c r="E9" s="12">
        <v>4</v>
      </c>
      <c r="F9" s="12">
        <v>15</v>
      </c>
      <c r="G9" s="12">
        <v>37</v>
      </c>
      <c r="H9" s="12">
        <v>72</v>
      </c>
      <c r="I9" s="12">
        <v>90</v>
      </c>
      <c r="J9" s="12">
        <v>13</v>
      </c>
      <c r="K9" s="12">
        <v>0</v>
      </c>
      <c r="L9" s="12">
        <v>231</v>
      </c>
      <c r="M9" s="12">
        <v>127</v>
      </c>
    </row>
    <row r="10" spans="2:13" x14ac:dyDescent="0.2">
      <c r="B10" s="11">
        <v>1979</v>
      </c>
      <c r="C10" s="12">
        <v>0</v>
      </c>
      <c r="D10" s="12">
        <v>1</v>
      </c>
      <c r="E10" s="12">
        <v>11</v>
      </c>
      <c r="F10" s="12">
        <v>29</v>
      </c>
      <c r="G10" s="12">
        <v>39</v>
      </c>
      <c r="H10" s="12">
        <v>122</v>
      </c>
      <c r="I10" s="12">
        <v>28</v>
      </c>
      <c r="J10" s="12">
        <v>1</v>
      </c>
      <c r="K10" s="12">
        <v>0</v>
      </c>
      <c r="L10" s="12">
        <v>231</v>
      </c>
      <c r="M10" s="12">
        <v>122</v>
      </c>
    </row>
    <row r="11" spans="2:13" x14ac:dyDescent="0.2">
      <c r="B11" s="11">
        <v>1980</v>
      </c>
      <c r="C11" s="12">
        <v>0</v>
      </c>
      <c r="D11" s="12">
        <v>3</v>
      </c>
      <c r="E11" s="12">
        <v>18</v>
      </c>
      <c r="F11" s="12">
        <v>39</v>
      </c>
      <c r="G11" s="12">
        <v>69</v>
      </c>
      <c r="H11" s="12">
        <v>100</v>
      </c>
      <c r="I11" s="12">
        <v>2</v>
      </c>
      <c r="J11" s="12">
        <v>0</v>
      </c>
      <c r="K11" s="12">
        <v>0</v>
      </c>
      <c r="L11" s="12">
        <v>231</v>
      </c>
      <c r="M11" s="12">
        <v>118</v>
      </c>
    </row>
    <row r="12" spans="2:13" x14ac:dyDescent="0.2">
      <c r="B12" s="11">
        <v>1981</v>
      </c>
      <c r="C12" s="12">
        <v>1</v>
      </c>
      <c r="D12" s="12">
        <v>2</v>
      </c>
      <c r="E12" s="12">
        <v>27</v>
      </c>
      <c r="F12" s="12">
        <v>37</v>
      </c>
      <c r="G12" s="12">
        <v>84</v>
      </c>
      <c r="H12" s="12">
        <v>80</v>
      </c>
      <c r="I12" s="12">
        <v>0</v>
      </c>
      <c r="J12" s="12">
        <v>0</v>
      </c>
      <c r="K12" s="12">
        <v>0</v>
      </c>
      <c r="L12" s="12">
        <v>231</v>
      </c>
      <c r="M12" s="12">
        <v>117</v>
      </c>
    </row>
    <row r="13" spans="2:13" x14ac:dyDescent="0.2">
      <c r="B13" s="11">
        <v>1982</v>
      </c>
      <c r="C13" s="12">
        <v>1</v>
      </c>
      <c r="D13" s="12">
        <v>8</v>
      </c>
      <c r="E13" s="12">
        <v>22</v>
      </c>
      <c r="F13" s="12">
        <v>40</v>
      </c>
      <c r="G13" s="12">
        <v>86</v>
      </c>
      <c r="H13" s="12">
        <v>74</v>
      </c>
      <c r="I13" s="12">
        <v>0</v>
      </c>
      <c r="J13" s="12">
        <v>0</v>
      </c>
      <c r="K13" s="12">
        <v>0</v>
      </c>
      <c r="L13" s="12">
        <v>231</v>
      </c>
      <c r="M13" s="12">
        <v>116</v>
      </c>
    </row>
    <row r="14" spans="2:13" x14ac:dyDescent="0.2">
      <c r="B14" s="11">
        <v>1983</v>
      </c>
      <c r="C14" s="12">
        <v>1</v>
      </c>
      <c r="D14" s="12">
        <v>8</v>
      </c>
      <c r="E14" s="12">
        <v>24</v>
      </c>
      <c r="F14" s="12">
        <v>45</v>
      </c>
      <c r="G14" s="12">
        <v>80</v>
      </c>
      <c r="H14" s="12">
        <v>74</v>
      </c>
      <c r="I14" s="12">
        <v>0</v>
      </c>
      <c r="J14" s="12">
        <v>0</v>
      </c>
      <c r="K14" s="12">
        <v>0</v>
      </c>
      <c r="L14" s="12">
        <v>232</v>
      </c>
      <c r="M14" s="12">
        <v>115</v>
      </c>
    </row>
    <row r="15" spans="2:13" x14ac:dyDescent="0.2">
      <c r="B15" s="11">
        <v>1984</v>
      </c>
      <c r="C15" s="12">
        <v>2</v>
      </c>
      <c r="D15" s="12">
        <v>9</v>
      </c>
      <c r="E15" s="12">
        <v>28</v>
      </c>
      <c r="F15" s="12">
        <v>41</v>
      </c>
      <c r="G15" s="12">
        <v>82</v>
      </c>
      <c r="H15" s="12">
        <v>70</v>
      </c>
      <c r="I15" s="12">
        <v>0</v>
      </c>
      <c r="J15" s="12">
        <v>0</v>
      </c>
      <c r="K15" s="12">
        <v>0</v>
      </c>
      <c r="L15" s="12">
        <v>232</v>
      </c>
      <c r="M15" s="12">
        <v>114</v>
      </c>
    </row>
    <row r="16" spans="2:13" x14ac:dyDescent="0.2">
      <c r="B16" s="11">
        <v>1985</v>
      </c>
      <c r="C16" s="12">
        <v>3</v>
      </c>
      <c r="D16" s="12">
        <v>10</v>
      </c>
      <c r="E16" s="12">
        <v>29</v>
      </c>
      <c r="F16" s="12">
        <v>44</v>
      </c>
      <c r="G16" s="12">
        <v>134</v>
      </c>
      <c r="H16" s="12">
        <v>12</v>
      </c>
      <c r="I16" s="12">
        <v>0</v>
      </c>
      <c r="J16" s="12">
        <v>0</v>
      </c>
      <c r="K16" s="12">
        <v>0</v>
      </c>
      <c r="L16" s="12">
        <v>232</v>
      </c>
      <c r="M16" s="12">
        <v>113</v>
      </c>
    </row>
    <row r="17" spans="2:13" x14ac:dyDescent="0.2">
      <c r="B17" s="11">
        <v>1986</v>
      </c>
      <c r="C17" s="12">
        <v>4</v>
      </c>
      <c r="D17" s="12">
        <v>13</v>
      </c>
      <c r="E17" s="12">
        <v>31</v>
      </c>
      <c r="F17" s="12">
        <v>45</v>
      </c>
      <c r="G17" s="12">
        <v>136</v>
      </c>
      <c r="H17" s="12">
        <v>3</v>
      </c>
      <c r="I17" s="12">
        <v>0</v>
      </c>
      <c r="J17" s="12">
        <v>0</v>
      </c>
      <c r="K17" s="12">
        <v>0</v>
      </c>
      <c r="L17" s="12">
        <v>232</v>
      </c>
      <c r="M17" s="12">
        <v>111</v>
      </c>
    </row>
    <row r="18" spans="2:13" x14ac:dyDescent="0.2">
      <c r="B18" s="11">
        <v>1987</v>
      </c>
      <c r="C18" s="12">
        <v>3</v>
      </c>
      <c r="D18" s="12">
        <v>14</v>
      </c>
      <c r="E18" s="12">
        <v>36</v>
      </c>
      <c r="F18" s="12">
        <v>48</v>
      </c>
      <c r="G18" s="12">
        <v>130</v>
      </c>
      <c r="H18" s="12">
        <v>1</v>
      </c>
      <c r="I18" s="12">
        <v>0</v>
      </c>
      <c r="J18" s="12">
        <v>0</v>
      </c>
      <c r="K18" s="12">
        <v>0</v>
      </c>
      <c r="L18" s="12">
        <v>232</v>
      </c>
      <c r="M18" s="12">
        <v>110</v>
      </c>
    </row>
    <row r="19" spans="2:13" x14ac:dyDescent="0.2">
      <c r="B19" s="11">
        <v>1988</v>
      </c>
      <c r="C19" s="12">
        <v>4</v>
      </c>
      <c r="D19" s="12">
        <v>14</v>
      </c>
      <c r="E19" s="12">
        <v>38</v>
      </c>
      <c r="F19" s="12">
        <v>55</v>
      </c>
      <c r="G19" s="12">
        <v>120</v>
      </c>
      <c r="H19" s="12">
        <v>1</v>
      </c>
      <c r="I19" s="12">
        <v>0</v>
      </c>
      <c r="J19" s="12">
        <v>0</v>
      </c>
      <c r="K19" s="12">
        <v>0</v>
      </c>
      <c r="L19" s="12">
        <v>232</v>
      </c>
      <c r="M19" s="12">
        <v>110</v>
      </c>
    </row>
    <row r="20" spans="2:13" x14ac:dyDescent="0.2">
      <c r="B20" s="11">
        <v>1989</v>
      </c>
      <c r="C20" s="12">
        <v>5</v>
      </c>
      <c r="D20" s="12">
        <v>13</v>
      </c>
      <c r="E20" s="12">
        <v>44</v>
      </c>
      <c r="F20" s="12">
        <v>68</v>
      </c>
      <c r="G20" s="12">
        <v>102</v>
      </c>
      <c r="H20" s="12">
        <v>0</v>
      </c>
      <c r="I20" s="12">
        <v>0</v>
      </c>
      <c r="J20" s="12">
        <v>0</v>
      </c>
      <c r="K20" s="12">
        <v>0</v>
      </c>
      <c r="L20" s="12">
        <v>232</v>
      </c>
      <c r="M20" s="12">
        <v>109</v>
      </c>
    </row>
    <row r="21" spans="2:13" x14ac:dyDescent="0.2">
      <c r="B21" s="11">
        <v>1990</v>
      </c>
      <c r="C21" s="12">
        <v>5</v>
      </c>
      <c r="D21" s="12">
        <v>14</v>
      </c>
      <c r="E21" s="12">
        <v>45</v>
      </c>
      <c r="F21" s="12">
        <v>84</v>
      </c>
      <c r="G21" s="12">
        <v>84</v>
      </c>
      <c r="H21" s="12">
        <v>0</v>
      </c>
      <c r="I21" s="12">
        <v>0</v>
      </c>
      <c r="J21" s="12">
        <v>0</v>
      </c>
      <c r="K21" s="12">
        <v>0</v>
      </c>
      <c r="L21" s="12">
        <v>232</v>
      </c>
      <c r="M21" s="12">
        <v>108</v>
      </c>
    </row>
    <row r="22" spans="2:13" x14ac:dyDescent="0.2">
      <c r="B22" s="11">
        <v>1991</v>
      </c>
      <c r="C22" s="12">
        <v>4</v>
      </c>
      <c r="D22" s="12">
        <v>15</v>
      </c>
      <c r="E22" s="12">
        <v>42</v>
      </c>
      <c r="F22" s="12">
        <v>98</v>
      </c>
      <c r="G22" s="12">
        <v>73</v>
      </c>
      <c r="H22" s="12">
        <v>0</v>
      </c>
      <c r="I22" s="12">
        <v>0</v>
      </c>
      <c r="J22" s="12">
        <v>0</v>
      </c>
      <c r="K22" s="12">
        <v>0</v>
      </c>
      <c r="L22" s="12">
        <v>232</v>
      </c>
      <c r="M22" s="12">
        <v>108</v>
      </c>
    </row>
    <row r="23" spans="2:13" x14ac:dyDescent="0.2">
      <c r="B23" s="11">
        <v>1992</v>
      </c>
      <c r="C23" s="12">
        <v>2</v>
      </c>
      <c r="D23" s="12">
        <v>17</v>
      </c>
      <c r="E23" s="12">
        <v>40</v>
      </c>
      <c r="F23" s="12">
        <v>91</v>
      </c>
      <c r="G23" s="12">
        <v>81</v>
      </c>
      <c r="H23" s="12">
        <v>1</v>
      </c>
      <c r="I23" s="12">
        <v>0</v>
      </c>
      <c r="J23" s="12">
        <v>0</v>
      </c>
      <c r="K23" s="12">
        <v>0</v>
      </c>
      <c r="L23" s="12">
        <v>232</v>
      </c>
      <c r="M23" s="12">
        <v>109</v>
      </c>
    </row>
    <row r="24" spans="2:13" x14ac:dyDescent="0.2">
      <c r="B24" s="11">
        <v>1993</v>
      </c>
      <c r="C24" s="12">
        <v>1</v>
      </c>
      <c r="D24" s="12">
        <v>12</v>
      </c>
      <c r="E24" s="12">
        <v>39</v>
      </c>
      <c r="F24" s="12">
        <v>75</v>
      </c>
      <c r="G24" s="12">
        <v>102</v>
      </c>
      <c r="H24" s="12">
        <v>3</v>
      </c>
      <c r="I24" s="12">
        <v>0</v>
      </c>
      <c r="J24" s="12">
        <v>0</v>
      </c>
      <c r="K24" s="12">
        <v>0</v>
      </c>
      <c r="L24" s="12">
        <v>232</v>
      </c>
      <c r="M24" s="12">
        <v>110</v>
      </c>
    </row>
    <row r="25" spans="2:13" x14ac:dyDescent="0.2">
      <c r="B25" s="11">
        <v>1994</v>
      </c>
      <c r="C25" s="12">
        <v>1</v>
      </c>
      <c r="D25" s="12">
        <v>10</v>
      </c>
      <c r="E25" s="12">
        <v>37</v>
      </c>
      <c r="F25" s="12">
        <v>63</v>
      </c>
      <c r="G25" s="12">
        <v>112</v>
      </c>
      <c r="H25" s="12">
        <v>9</v>
      </c>
      <c r="I25" s="12">
        <v>0</v>
      </c>
      <c r="J25" s="12">
        <v>0</v>
      </c>
      <c r="K25" s="12">
        <v>0</v>
      </c>
      <c r="L25" s="12">
        <v>232</v>
      </c>
      <c r="M25" s="12">
        <v>111</v>
      </c>
    </row>
    <row r="26" spans="2:13" x14ac:dyDescent="0.2">
      <c r="B26" s="11">
        <v>1995</v>
      </c>
      <c r="C26" s="12">
        <v>1</v>
      </c>
      <c r="D26" s="12">
        <v>10</v>
      </c>
      <c r="E26" s="12">
        <v>37</v>
      </c>
      <c r="F26" s="12">
        <v>40</v>
      </c>
      <c r="G26" s="12">
        <v>132</v>
      </c>
      <c r="H26" s="12">
        <v>12</v>
      </c>
      <c r="I26" s="12">
        <v>0</v>
      </c>
      <c r="J26" s="12">
        <v>0</v>
      </c>
      <c r="K26" s="12">
        <v>0</v>
      </c>
      <c r="L26" s="12">
        <v>232</v>
      </c>
      <c r="M26" s="12">
        <v>112</v>
      </c>
    </row>
    <row r="27" spans="2:13" x14ac:dyDescent="0.2">
      <c r="B27" s="11">
        <v>1996</v>
      </c>
      <c r="C27" s="12">
        <v>1</v>
      </c>
      <c r="D27" s="12">
        <v>10</v>
      </c>
      <c r="E27" s="12">
        <v>38</v>
      </c>
      <c r="F27" s="12">
        <v>40</v>
      </c>
      <c r="G27" s="12">
        <v>130</v>
      </c>
      <c r="H27" s="12">
        <v>13</v>
      </c>
      <c r="I27" s="12">
        <v>0</v>
      </c>
      <c r="J27" s="12">
        <v>0</v>
      </c>
      <c r="K27" s="12">
        <v>0</v>
      </c>
      <c r="L27" s="12">
        <v>232</v>
      </c>
      <c r="M27" s="12">
        <v>112</v>
      </c>
    </row>
    <row r="28" spans="2:13" x14ac:dyDescent="0.2">
      <c r="B28" s="11">
        <v>1997</v>
      </c>
      <c r="C28" s="12">
        <v>1</v>
      </c>
      <c r="D28" s="12">
        <v>11</v>
      </c>
      <c r="E28" s="12">
        <v>40</v>
      </c>
      <c r="F28" s="12">
        <v>40</v>
      </c>
      <c r="G28" s="12">
        <v>131</v>
      </c>
      <c r="H28" s="12">
        <v>9</v>
      </c>
      <c r="I28" s="12">
        <v>0</v>
      </c>
      <c r="J28" s="12">
        <v>0</v>
      </c>
      <c r="K28" s="12">
        <v>0</v>
      </c>
      <c r="L28" s="12">
        <v>232</v>
      </c>
      <c r="M28" s="12">
        <v>112</v>
      </c>
    </row>
    <row r="29" spans="2:13" x14ac:dyDescent="0.2">
      <c r="B29" s="11">
        <v>1998</v>
      </c>
      <c r="C29" s="12">
        <v>1</v>
      </c>
      <c r="D29" s="12">
        <v>14</v>
      </c>
      <c r="E29" s="12">
        <v>38</v>
      </c>
      <c r="F29" s="12">
        <v>52</v>
      </c>
      <c r="G29" s="12">
        <v>123</v>
      </c>
      <c r="H29" s="12">
        <v>4</v>
      </c>
      <c r="I29" s="12">
        <v>0</v>
      </c>
      <c r="J29" s="12">
        <v>0</v>
      </c>
      <c r="K29" s="12">
        <v>0</v>
      </c>
      <c r="L29" s="12">
        <v>232</v>
      </c>
      <c r="M29" s="12">
        <v>111</v>
      </c>
    </row>
    <row r="30" spans="2:13" x14ac:dyDescent="0.2">
      <c r="B30" s="11">
        <v>1999</v>
      </c>
      <c r="C30" s="12">
        <v>1</v>
      </c>
      <c r="D30" s="12">
        <v>15</v>
      </c>
      <c r="E30" s="12">
        <v>39</v>
      </c>
      <c r="F30" s="12">
        <v>56</v>
      </c>
      <c r="G30" s="12">
        <v>117</v>
      </c>
      <c r="H30" s="12">
        <v>4</v>
      </c>
      <c r="I30" s="12">
        <v>0</v>
      </c>
      <c r="J30" s="12">
        <v>0</v>
      </c>
      <c r="K30" s="12">
        <v>0</v>
      </c>
      <c r="L30" s="12">
        <v>232</v>
      </c>
      <c r="M30" s="12">
        <v>111</v>
      </c>
    </row>
    <row r="31" spans="2:13" x14ac:dyDescent="0.2">
      <c r="B31" s="11">
        <v>2000</v>
      </c>
      <c r="C31" s="12">
        <v>2</v>
      </c>
      <c r="D31" s="12">
        <v>15</v>
      </c>
      <c r="E31" s="12">
        <v>41</v>
      </c>
      <c r="F31" s="12">
        <v>58</v>
      </c>
      <c r="G31" s="12">
        <v>114</v>
      </c>
      <c r="H31" s="12">
        <v>2</v>
      </c>
      <c r="I31" s="12">
        <v>0</v>
      </c>
      <c r="J31" s="12">
        <v>0</v>
      </c>
      <c r="K31" s="12">
        <v>0</v>
      </c>
      <c r="L31" s="12">
        <v>232</v>
      </c>
      <c r="M31" s="12">
        <v>110</v>
      </c>
    </row>
    <row r="32" spans="2:13" x14ac:dyDescent="0.2">
      <c r="B32" s="11">
        <v>2001</v>
      </c>
      <c r="C32" s="12">
        <v>3</v>
      </c>
      <c r="D32" s="12">
        <v>18</v>
      </c>
      <c r="E32" s="12">
        <v>39</v>
      </c>
      <c r="F32" s="12">
        <v>59</v>
      </c>
      <c r="G32" s="12">
        <v>113</v>
      </c>
      <c r="H32" s="12">
        <v>0</v>
      </c>
      <c r="I32" s="12">
        <v>0</v>
      </c>
      <c r="J32" s="12">
        <v>0</v>
      </c>
      <c r="K32" s="12">
        <v>0</v>
      </c>
      <c r="L32" s="12">
        <v>232</v>
      </c>
      <c r="M32" s="12">
        <v>110</v>
      </c>
    </row>
    <row r="33" spans="2:13" x14ac:dyDescent="0.2">
      <c r="B33" s="11">
        <v>2002</v>
      </c>
      <c r="C33" s="12">
        <v>3</v>
      </c>
      <c r="D33" s="12">
        <v>21</v>
      </c>
      <c r="E33" s="12">
        <v>42</v>
      </c>
      <c r="F33" s="12">
        <v>56</v>
      </c>
      <c r="G33" s="12">
        <v>109</v>
      </c>
      <c r="H33" s="12">
        <v>0</v>
      </c>
      <c r="I33" s="12">
        <v>0</v>
      </c>
      <c r="J33" s="12">
        <v>0</v>
      </c>
      <c r="K33" s="12">
        <v>0</v>
      </c>
      <c r="L33" s="12">
        <v>231</v>
      </c>
      <c r="M33" s="12">
        <v>109</v>
      </c>
    </row>
    <row r="34" spans="2:13" x14ac:dyDescent="0.2">
      <c r="B34" s="11">
        <v>2003</v>
      </c>
      <c r="C34" s="12">
        <v>4</v>
      </c>
      <c r="D34" s="12">
        <v>20</v>
      </c>
      <c r="E34" s="12">
        <v>41</v>
      </c>
      <c r="F34" s="12">
        <v>57</v>
      </c>
      <c r="G34" s="12">
        <v>109</v>
      </c>
      <c r="H34" s="12">
        <v>0</v>
      </c>
      <c r="I34" s="12">
        <v>0</v>
      </c>
      <c r="J34" s="12">
        <v>0</v>
      </c>
      <c r="K34" s="12">
        <v>0</v>
      </c>
      <c r="L34" s="12">
        <v>231</v>
      </c>
      <c r="M34" s="12">
        <v>109</v>
      </c>
    </row>
    <row r="35" spans="2:13" x14ac:dyDescent="0.2">
      <c r="B35" s="11">
        <v>2004</v>
      </c>
      <c r="C35" s="12">
        <v>5</v>
      </c>
      <c r="D35" s="12">
        <v>18</v>
      </c>
      <c r="E35" s="12">
        <v>47</v>
      </c>
      <c r="F35" s="12">
        <v>57</v>
      </c>
      <c r="G35" s="12">
        <v>104</v>
      </c>
      <c r="H35" s="12">
        <v>0</v>
      </c>
      <c r="I35" s="12">
        <v>0</v>
      </c>
      <c r="J35" s="12">
        <v>0</v>
      </c>
      <c r="K35" s="12">
        <v>0</v>
      </c>
      <c r="L35" s="12">
        <v>231</v>
      </c>
      <c r="M35" s="12">
        <v>109</v>
      </c>
    </row>
    <row r="36" spans="2:13" x14ac:dyDescent="0.2">
      <c r="B36" s="11">
        <v>2005</v>
      </c>
      <c r="C36" s="12">
        <v>5</v>
      </c>
      <c r="D36" s="12">
        <v>20</v>
      </c>
      <c r="E36" s="12">
        <v>54</v>
      </c>
      <c r="F36" s="12">
        <v>42</v>
      </c>
      <c r="G36" s="12">
        <v>100</v>
      </c>
      <c r="H36" s="12">
        <v>0</v>
      </c>
      <c r="I36" s="12">
        <v>0</v>
      </c>
      <c r="J36" s="12">
        <v>0</v>
      </c>
      <c r="K36" s="12">
        <v>0</v>
      </c>
      <c r="L36" s="12">
        <v>231</v>
      </c>
      <c r="M36" s="12">
        <v>108</v>
      </c>
    </row>
    <row r="37" spans="2:13" x14ac:dyDescent="0.2">
      <c r="B37" s="11">
        <v>2006</v>
      </c>
      <c r="C37" s="12">
        <v>11</v>
      </c>
      <c r="D37" s="12">
        <v>25</v>
      </c>
      <c r="E37" s="12">
        <v>47</v>
      </c>
      <c r="F37" s="12">
        <v>68</v>
      </c>
      <c r="G37" s="12">
        <v>78</v>
      </c>
      <c r="H37" s="12">
        <v>0</v>
      </c>
      <c r="I37" s="12">
        <v>0</v>
      </c>
      <c r="J37" s="12">
        <v>0</v>
      </c>
      <c r="K37" s="12">
        <v>0</v>
      </c>
      <c r="L37" s="12">
        <v>229</v>
      </c>
      <c r="M37" s="12">
        <v>107</v>
      </c>
    </row>
    <row r="38" spans="2:13" x14ac:dyDescent="0.2">
      <c r="B38" s="11">
        <v>2007</v>
      </c>
      <c r="C38" s="12">
        <v>11</v>
      </c>
      <c r="D38" s="12">
        <v>28</v>
      </c>
      <c r="E38" s="12">
        <v>44</v>
      </c>
      <c r="F38" s="12">
        <v>82</v>
      </c>
      <c r="G38" s="12">
        <v>64</v>
      </c>
      <c r="H38" s="12">
        <v>0</v>
      </c>
      <c r="I38" s="12">
        <v>0</v>
      </c>
      <c r="J38" s="12">
        <v>0</v>
      </c>
      <c r="K38" s="12">
        <v>0</v>
      </c>
      <c r="L38" s="12">
        <v>229</v>
      </c>
      <c r="M38" s="12">
        <v>107</v>
      </c>
    </row>
    <row r="39" spans="2:13" x14ac:dyDescent="0.2">
      <c r="B39" s="11">
        <v>2008</v>
      </c>
      <c r="C39" s="12">
        <v>19</v>
      </c>
      <c r="D39" s="12">
        <v>30</v>
      </c>
      <c r="E39" s="12">
        <v>48</v>
      </c>
      <c r="F39" s="12">
        <v>81</v>
      </c>
      <c r="G39" s="12">
        <v>51</v>
      </c>
      <c r="H39" s="12">
        <v>0</v>
      </c>
      <c r="I39" s="12">
        <v>0</v>
      </c>
      <c r="J39" s="12">
        <v>0</v>
      </c>
      <c r="K39" s="12">
        <v>0</v>
      </c>
      <c r="L39" s="12">
        <v>229</v>
      </c>
      <c r="M39" s="12">
        <v>105</v>
      </c>
    </row>
    <row r="40" spans="2:13" x14ac:dyDescent="0.2">
      <c r="B40" s="11">
        <v>2009</v>
      </c>
      <c r="C40" s="12">
        <v>20</v>
      </c>
      <c r="D40" s="12">
        <v>35</v>
      </c>
      <c r="E40" s="12">
        <v>54</v>
      </c>
      <c r="F40" s="12">
        <v>75</v>
      </c>
      <c r="G40" s="12">
        <v>45</v>
      </c>
      <c r="H40" s="12">
        <v>0</v>
      </c>
      <c r="I40" s="12">
        <v>0</v>
      </c>
      <c r="J40" s="12">
        <v>0</v>
      </c>
      <c r="K40" s="12">
        <v>0</v>
      </c>
      <c r="L40" s="12">
        <v>229</v>
      </c>
      <c r="M40" s="12">
        <v>104</v>
      </c>
    </row>
    <row r="41" spans="2:13" x14ac:dyDescent="0.2">
      <c r="B41" s="11">
        <v>2010</v>
      </c>
      <c r="C41" s="12">
        <v>21</v>
      </c>
      <c r="D41" s="12">
        <v>39</v>
      </c>
      <c r="E41" s="12">
        <v>52</v>
      </c>
      <c r="F41" s="12">
        <v>72</v>
      </c>
      <c r="G41" s="12">
        <v>36</v>
      </c>
      <c r="H41" s="12">
        <v>0</v>
      </c>
      <c r="I41" s="12">
        <v>0</v>
      </c>
      <c r="J41" s="12">
        <v>0</v>
      </c>
      <c r="K41" s="12">
        <v>0</v>
      </c>
      <c r="L41" s="12">
        <v>220</v>
      </c>
      <c r="M41" s="12">
        <v>103</v>
      </c>
    </row>
    <row r="42" spans="2:13" x14ac:dyDescent="0.2">
      <c r="B42" s="11">
        <v>2011</v>
      </c>
      <c r="C42" s="12">
        <v>23</v>
      </c>
      <c r="D42" s="12">
        <v>36</v>
      </c>
      <c r="E42" s="12">
        <v>58</v>
      </c>
      <c r="F42" s="12">
        <v>74</v>
      </c>
      <c r="G42" s="12">
        <v>29</v>
      </c>
      <c r="H42" s="12">
        <v>0</v>
      </c>
      <c r="I42" s="12">
        <v>0</v>
      </c>
      <c r="J42" s="12">
        <v>0</v>
      </c>
      <c r="K42" s="12">
        <v>0</v>
      </c>
      <c r="L42" s="12">
        <v>220</v>
      </c>
      <c r="M42" s="12">
        <v>103</v>
      </c>
    </row>
    <row r="43" spans="2:13" x14ac:dyDescent="0.2">
      <c r="B43" s="11">
        <v>2012</v>
      </c>
      <c r="C43" s="12">
        <v>21</v>
      </c>
      <c r="D43" s="12">
        <v>38</v>
      </c>
      <c r="E43" s="12">
        <v>57</v>
      </c>
      <c r="F43" s="12">
        <v>78</v>
      </c>
      <c r="G43" s="12">
        <v>25</v>
      </c>
      <c r="H43" s="12">
        <v>0</v>
      </c>
      <c r="I43" s="12">
        <v>0</v>
      </c>
      <c r="J43" s="12">
        <v>0</v>
      </c>
      <c r="K43" s="12">
        <v>0</v>
      </c>
      <c r="L43" s="12">
        <v>219</v>
      </c>
      <c r="M43" s="12">
        <v>103</v>
      </c>
    </row>
    <row r="44" spans="2:13" x14ac:dyDescent="0.2">
      <c r="B44" s="11">
        <v>2013</v>
      </c>
      <c r="C44" s="12">
        <v>20</v>
      </c>
      <c r="D44" s="12">
        <v>42</v>
      </c>
      <c r="E44" s="12">
        <v>51</v>
      </c>
      <c r="F44" s="12">
        <v>79</v>
      </c>
      <c r="G44" s="12">
        <v>24</v>
      </c>
      <c r="H44" s="12">
        <v>0</v>
      </c>
      <c r="I44" s="12">
        <v>0</v>
      </c>
      <c r="J44" s="12">
        <v>0</v>
      </c>
      <c r="K44" s="12">
        <v>0</v>
      </c>
      <c r="L44" s="12">
        <v>216</v>
      </c>
      <c r="M44" s="12">
        <v>104</v>
      </c>
    </row>
    <row r="45" spans="2:13" x14ac:dyDescent="0.2">
      <c r="B45" s="11">
        <v>2014</v>
      </c>
      <c r="C45" s="12">
        <v>19</v>
      </c>
      <c r="D45" s="12">
        <v>43</v>
      </c>
      <c r="E45" s="12">
        <v>51</v>
      </c>
      <c r="F45" s="12">
        <v>78</v>
      </c>
      <c r="G45" s="12">
        <v>22</v>
      </c>
      <c r="H45" s="12">
        <v>0</v>
      </c>
      <c r="I45" s="12">
        <v>0</v>
      </c>
      <c r="J45" s="12">
        <v>0</v>
      </c>
      <c r="K45" s="12">
        <v>0</v>
      </c>
      <c r="L45" s="12">
        <v>213</v>
      </c>
      <c r="M45" s="12">
        <v>104</v>
      </c>
    </row>
    <row r="46" spans="2:13" x14ac:dyDescent="0.2">
      <c r="B46" s="11">
        <v>2015</v>
      </c>
      <c r="C46" s="12">
        <v>16</v>
      </c>
      <c r="D46" s="12">
        <v>44</v>
      </c>
      <c r="E46" s="12">
        <v>49</v>
      </c>
      <c r="F46" s="12">
        <v>81</v>
      </c>
      <c r="G46" s="12">
        <v>23</v>
      </c>
      <c r="H46" s="12">
        <v>0</v>
      </c>
      <c r="I46" s="12">
        <v>0</v>
      </c>
      <c r="J46" s="12">
        <v>0</v>
      </c>
      <c r="K46" s="12">
        <v>0</v>
      </c>
      <c r="L46" s="12">
        <v>213</v>
      </c>
      <c r="M46" s="12">
        <v>104</v>
      </c>
    </row>
    <row r="47" spans="2:13" x14ac:dyDescent="0.2">
      <c r="B47" s="11">
        <v>2016</v>
      </c>
      <c r="C47" s="12">
        <v>17</v>
      </c>
      <c r="D47" s="12">
        <v>38</v>
      </c>
      <c r="E47" s="12">
        <v>51</v>
      </c>
      <c r="F47" s="12">
        <v>80</v>
      </c>
      <c r="G47" s="12">
        <v>27</v>
      </c>
      <c r="H47" s="12">
        <v>0</v>
      </c>
      <c r="I47" s="12">
        <v>0</v>
      </c>
      <c r="J47" s="12">
        <v>0</v>
      </c>
      <c r="K47" s="12">
        <v>0</v>
      </c>
      <c r="L47" s="12">
        <v>213</v>
      </c>
      <c r="M47" s="12">
        <v>105</v>
      </c>
    </row>
    <row r="48" spans="2:13" x14ac:dyDescent="0.2">
      <c r="B48" s="11">
        <v>2017</v>
      </c>
      <c r="C48" s="12">
        <v>17</v>
      </c>
      <c r="D48" s="12">
        <v>36</v>
      </c>
      <c r="E48" s="12">
        <v>52</v>
      </c>
      <c r="F48" s="12">
        <v>79</v>
      </c>
      <c r="G48" s="12">
        <v>29</v>
      </c>
      <c r="H48" s="12">
        <v>0</v>
      </c>
      <c r="I48" s="12">
        <v>0</v>
      </c>
      <c r="J48" s="12">
        <v>0</v>
      </c>
      <c r="K48" s="12">
        <v>0</v>
      </c>
      <c r="L48" s="12">
        <v>213</v>
      </c>
      <c r="M48" s="12">
        <v>103</v>
      </c>
    </row>
    <row r="49" spans="2:13" x14ac:dyDescent="0.2">
      <c r="B49" s="11">
        <v>2018</v>
      </c>
      <c r="C49" s="12">
        <v>18</v>
      </c>
      <c r="D49" s="12">
        <v>42</v>
      </c>
      <c r="E49" s="12">
        <v>57</v>
      </c>
      <c r="F49" s="12">
        <v>74</v>
      </c>
      <c r="G49" s="12">
        <v>21</v>
      </c>
      <c r="H49" s="12">
        <v>0</v>
      </c>
      <c r="I49" s="12">
        <v>0</v>
      </c>
      <c r="J49" s="12">
        <v>0</v>
      </c>
      <c r="K49" s="12">
        <v>0</v>
      </c>
      <c r="L49" s="12">
        <v>212</v>
      </c>
      <c r="M49" s="12">
        <v>102</v>
      </c>
    </row>
    <row r="50" spans="2:13" x14ac:dyDescent="0.2">
      <c r="B50" s="11">
        <v>2019</v>
      </c>
      <c r="C50" s="12">
        <v>18</v>
      </c>
      <c r="D50" s="12">
        <v>41</v>
      </c>
      <c r="E50" s="12">
        <v>56</v>
      </c>
      <c r="F50" s="12">
        <v>71</v>
      </c>
      <c r="G50" s="12">
        <v>25</v>
      </c>
      <c r="H50" s="12">
        <v>0</v>
      </c>
      <c r="I50" s="12">
        <v>0</v>
      </c>
      <c r="J50" s="12">
        <v>0</v>
      </c>
      <c r="K50" s="12">
        <v>0</v>
      </c>
      <c r="L50" s="12">
        <v>211</v>
      </c>
      <c r="M50" s="12">
        <v>102</v>
      </c>
    </row>
    <row r="51" spans="2:13" x14ac:dyDescent="0.2">
      <c r="B51" s="11">
        <v>2020</v>
      </c>
      <c r="C51" s="12">
        <v>18</v>
      </c>
      <c r="D51" s="12">
        <v>39</v>
      </c>
      <c r="E51" s="12">
        <v>60</v>
      </c>
      <c r="F51" s="12">
        <v>69</v>
      </c>
      <c r="G51" s="12">
        <v>24</v>
      </c>
      <c r="H51" s="12">
        <v>0</v>
      </c>
      <c r="I51" s="12">
        <v>0</v>
      </c>
      <c r="J51" s="12">
        <v>0</v>
      </c>
      <c r="K51" s="12">
        <v>0</v>
      </c>
      <c r="L51" s="12">
        <v>210</v>
      </c>
      <c r="M51" s="12">
        <v>102</v>
      </c>
    </row>
    <row r="52" spans="2:13" x14ac:dyDescent="0.2">
      <c r="B52" s="11">
        <v>2021</v>
      </c>
      <c r="C52" s="12">
        <v>18</v>
      </c>
      <c r="D52" s="12">
        <v>39</v>
      </c>
      <c r="E52" s="12">
        <v>56</v>
      </c>
      <c r="F52" s="12">
        <v>72</v>
      </c>
      <c r="G52" s="12">
        <v>25</v>
      </c>
      <c r="H52" s="12">
        <v>0</v>
      </c>
      <c r="I52" s="12">
        <v>0</v>
      </c>
      <c r="J52" s="12">
        <v>0</v>
      </c>
      <c r="K52" s="12">
        <v>0</v>
      </c>
      <c r="L52" s="12">
        <v>210</v>
      </c>
      <c r="M52" s="12">
        <v>102</v>
      </c>
    </row>
    <row r="53" spans="2:13" x14ac:dyDescent="0.2">
      <c r="B53" s="11">
        <v>2022</v>
      </c>
      <c r="C53" s="12">
        <v>21</v>
      </c>
      <c r="D53" s="12">
        <v>37</v>
      </c>
      <c r="E53" s="12">
        <v>51</v>
      </c>
      <c r="F53" s="12">
        <v>68</v>
      </c>
      <c r="G53" s="12">
        <v>23</v>
      </c>
      <c r="H53" s="12">
        <v>0</v>
      </c>
      <c r="I53" s="12">
        <v>0</v>
      </c>
      <c r="J53" s="12">
        <v>0</v>
      </c>
      <c r="K53" s="12">
        <v>0</v>
      </c>
      <c r="L53" s="12">
        <v>200</v>
      </c>
      <c r="M53" s="12">
        <v>102</v>
      </c>
    </row>
    <row r="54" spans="2:13" x14ac:dyDescent="0.2">
      <c r="B54" s="11">
        <v>2023</v>
      </c>
      <c r="C54" s="12">
        <v>21</v>
      </c>
      <c r="D54" s="12">
        <v>36</v>
      </c>
      <c r="E54" s="12">
        <v>52</v>
      </c>
      <c r="F54" s="12">
        <v>68</v>
      </c>
      <c r="G54" s="12">
        <v>21</v>
      </c>
      <c r="H54" s="12">
        <v>0</v>
      </c>
      <c r="I54" s="12">
        <v>0</v>
      </c>
      <c r="J54" s="12">
        <v>0</v>
      </c>
      <c r="K54" s="12">
        <v>0</v>
      </c>
      <c r="L54" s="12">
        <v>198</v>
      </c>
      <c r="M54" s="12">
        <v>101</v>
      </c>
    </row>
    <row r="55" spans="2:13" x14ac:dyDescent="0.2">
      <c r="B55" s="13">
        <v>2024</v>
      </c>
      <c r="C55" s="14">
        <v>21</v>
      </c>
      <c r="D55" s="14">
        <v>34</v>
      </c>
      <c r="E55" s="14">
        <v>52</v>
      </c>
      <c r="F55" s="14">
        <v>69</v>
      </c>
      <c r="G55" s="14">
        <v>21</v>
      </c>
      <c r="H55" s="14">
        <v>0</v>
      </c>
      <c r="I55" s="14">
        <v>0</v>
      </c>
      <c r="J55" s="14">
        <v>0</v>
      </c>
      <c r="K55" s="14">
        <v>0</v>
      </c>
      <c r="L55" s="14">
        <v>197</v>
      </c>
      <c r="M55" s="14">
        <v>101</v>
      </c>
    </row>
    <row r="57" spans="2:13" ht="20.100000000000001" customHeight="1" x14ac:dyDescent="0.2">
      <c r="B57" s="31" t="s">
        <v>37</v>
      </c>
      <c r="C57" s="32"/>
      <c r="D57" s="32"/>
      <c r="E57" s="32"/>
      <c r="F57" s="32"/>
      <c r="G57" s="32"/>
      <c r="H57" s="32"/>
      <c r="I57" s="32"/>
      <c r="J57" s="32"/>
      <c r="K57" s="32"/>
      <c r="L57" s="32"/>
      <c r="M57" s="32"/>
    </row>
  </sheetData>
  <mergeCells count="4">
    <mergeCell ref="B4:B5"/>
    <mergeCell ref="C4:L4"/>
    <mergeCell ref="M4:M5"/>
    <mergeCell ref="B57:M57"/>
  </mergeCells>
  <pageMargins left="0.70866141732283472" right="0.70866141732283472" top="0.74803149606299213" bottom="0.74803149606299213" header="0.31496062992125984" footer="0.31496062992125984"/>
  <pageSetup paperSize="9" scale="67" fitToWidth="0"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B1:J17"/>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4.140625" customWidth="1"/>
    <col min="3" max="8" width="9.85546875" customWidth="1"/>
    <col min="9" max="9" width="9.7109375" customWidth="1"/>
    <col min="10" max="10" width="13.140625" customWidth="1"/>
  </cols>
  <sheetData>
    <row r="1" spans="2:10" ht="18" x14ac:dyDescent="0.25">
      <c r="B1" s="3" t="s">
        <v>5</v>
      </c>
    </row>
    <row r="4" spans="2:10" ht="27.95" customHeight="1" x14ac:dyDescent="0.2">
      <c r="B4" s="33" t="s">
        <v>38</v>
      </c>
      <c r="C4" s="30" t="s">
        <v>25</v>
      </c>
      <c r="D4" s="30" t="s">
        <v>25</v>
      </c>
      <c r="E4" s="30" t="s">
        <v>25</v>
      </c>
      <c r="F4" s="30" t="s">
        <v>25</v>
      </c>
      <c r="G4" s="30" t="s">
        <v>25</v>
      </c>
      <c r="H4" s="30" t="s">
        <v>25</v>
      </c>
      <c r="I4" s="30" t="s">
        <v>39</v>
      </c>
      <c r="J4" s="30" t="s">
        <v>26</v>
      </c>
    </row>
    <row r="5" spans="2:10" ht="27.95" customHeight="1" x14ac:dyDescent="0.2">
      <c r="B5" s="33" t="s">
        <v>38</v>
      </c>
      <c r="C5" s="10" t="s">
        <v>40</v>
      </c>
      <c r="D5" s="10" t="s">
        <v>41</v>
      </c>
      <c r="E5" s="10" t="s">
        <v>42</v>
      </c>
      <c r="F5" s="10" t="s">
        <v>43</v>
      </c>
      <c r="G5" s="10" t="s">
        <v>44</v>
      </c>
      <c r="H5" s="10" t="s">
        <v>45</v>
      </c>
      <c r="I5" s="30" t="s">
        <v>39</v>
      </c>
      <c r="J5" s="30" t="s">
        <v>26</v>
      </c>
    </row>
    <row r="6" spans="2:10" x14ac:dyDescent="0.2">
      <c r="B6" s="16" t="s">
        <v>46</v>
      </c>
      <c r="C6" s="12">
        <v>0</v>
      </c>
      <c r="D6" s="12">
        <v>0</v>
      </c>
      <c r="E6" s="12">
        <v>0</v>
      </c>
      <c r="F6" s="12">
        <v>1</v>
      </c>
      <c r="G6" s="12">
        <v>0</v>
      </c>
      <c r="H6" s="12">
        <v>0</v>
      </c>
      <c r="I6" s="12">
        <v>1</v>
      </c>
      <c r="J6" s="12">
        <v>109.000000000022</v>
      </c>
    </row>
    <row r="7" spans="2:10" x14ac:dyDescent="0.2">
      <c r="B7" s="16" t="s">
        <v>47</v>
      </c>
      <c r="C7" s="12">
        <v>1</v>
      </c>
      <c r="D7" s="12">
        <v>1</v>
      </c>
      <c r="E7" s="12">
        <v>1</v>
      </c>
      <c r="F7" s="12">
        <v>1</v>
      </c>
      <c r="G7" s="12">
        <v>2</v>
      </c>
      <c r="H7" s="12">
        <v>1</v>
      </c>
      <c r="I7" s="12">
        <v>7</v>
      </c>
      <c r="J7" s="12">
        <v>91.648960385431394</v>
      </c>
    </row>
    <row r="8" spans="2:10" x14ac:dyDescent="0.2">
      <c r="B8" s="16" t="s">
        <v>48</v>
      </c>
      <c r="C8" s="12">
        <v>0</v>
      </c>
      <c r="D8" s="12">
        <v>0</v>
      </c>
      <c r="E8" s="12">
        <v>2</v>
      </c>
      <c r="F8" s="12">
        <v>6</v>
      </c>
      <c r="G8" s="12">
        <v>7</v>
      </c>
      <c r="H8" s="12">
        <v>9</v>
      </c>
      <c r="I8" s="12">
        <v>24</v>
      </c>
      <c r="J8" s="12">
        <v>112.839066541699</v>
      </c>
    </row>
    <row r="9" spans="2:10" x14ac:dyDescent="0.2">
      <c r="B9" s="16" t="s">
        <v>49</v>
      </c>
      <c r="C9" s="12">
        <v>1</v>
      </c>
      <c r="D9" s="12">
        <v>3</v>
      </c>
      <c r="E9" s="12">
        <v>8</v>
      </c>
      <c r="F9" s="12">
        <v>14</v>
      </c>
      <c r="G9" s="12">
        <v>19</v>
      </c>
      <c r="H9" s="12">
        <v>11</v>
      </c>
      <c r="I9" s="12">
        <v>56</v>
      </c>
      <c r="J9" s="12">
        <v>106.47181120268699</v>
      </c>
    </row>
    <row r="10" spans="2:10" x14ac:dyDescent="0.2">
      <c r="B10" s="16" t="s">
        <v>50</v>
      </c>
      <c r="C10" s="12">
        <v>2</v>
      </c>
      <c r="D10" s="12">
        <v>3</v>
      </c>
      <c r="E10" s="12">
        <v>3</v>
      </c>
      <c r="F10" s="12">
        <v>7</v>
      </c>
      <c r="G10" s="12">
        <v>11</v>
      </c>
      <c r="H10" s="12">
        <v>0</v>
      </c>
      <c r="I10" s="12">
        <v>26</v>
      </c>
      <c r="J10" s="12">
        <v>96.879226523604501</v>
      </c>
    </row>
    <row r="11" spans="2:10" x14ac:dyDescent="0.2">
      <c r="B11" s="16" t="s">
        <v>51</v>
      </c>
      <c r="C11" s="12">
        <v>4</v>
      </c>
      <c r="D11" s="12">
        <v>4</v>
      </c>
      <c r="E11" s="12">
        <v>11</v>
      </c>
      <c r="F11" s="12">
        <v>11</v>
      </c>
      <c r="G11" s="12">
        <v>13</v>
      </c>
      <c r="H11" s="12">
        <v>0</v>
      </c>
      <c r="I11" s="12">
        <v>43</v>
      </c>
      <c r="J11" s="12">
        <v>97.348863776190797</v>
      </c>
    </row>
    <row r="12" spans="2:10" x14ac:dyDescent="0.2">
      <c r="B12" s="16" t="s">
        <v>52</v>
      </c>
      <c r="C12" s="12">
        <v>1</v>
      </c>
      <c r="D12" s="12">
        <v>1</v>
      </c>
      <c r="E12" s="12">
        <v>2</v>
      </c>
      <c r="F12" s="12">
        <v>7</v>
      </c>
      <c r="G12" s="12">
        <v>2</v>
      </c>
      <c r="H12" s="12">
        <v>0</v>
      </c>
      <c r="I12" s="12">
        <v>13</v>
      </c>
      <c r="J12" s="12">
        <v>99.347129779643794</v>
      </c>
    </row>
    <row r="13" spans="2:10" x14ac:dyDescent="0.2">
      <c r="B13" s="16" t="s">
        <v>53</v>
      </c>
      <c r="C13" s="12">
        <v>0</v>
      </c>
      <c r="D13" s="12">
        <v>0</v>
      </c>
      <c r="E13" s="12">
        <v>1</v>
      </c>
      <c r="F13" s="12">
        <v>3</v>
      </c>
      <c r="G13" s="12">
        <v>11</v>
      </c>
      <c r="H13" s="12">
        <v>0</v>
      </c>
      <c r="I13" s="12">
        <v>15</v>
      </c>
      <c r="J13" s="12">
        <v>109.85992364539101</v>
      </c>
    </row>
    <row r="14" spans="2:10" x14ac:dyDescent="0.2">
      <c r="B14" s="16" t="s">
        <v>54</v>
      </c>
      <c r="C14" s="12">
        <v>0</v>
      </c>
      <c r="D14" s="12">
        <v>0</v>
      </c>
      <c r="E14" s="12">
        <v>6</v>
      </c>
      <c r="F14" s="12">
        <v>2</v>
      </c>
      <c r="G14" s="12">
        <v>4</v>
      </c>
      <c r="H14" s="12">
        <v>0</v>
      </c>
      <c r="I14" s="12">
        <v>12</v>
      </c>
      <c r="J14" s="12">
        <v>99.697341865668193</v>
      </c>
    </row>
    <row r="15" spans="2:10" x14ac:dyDescent="0.2">
      <c r="B15" s="17" t="s">
        <v>36</v>
      </c>
      <c r="C15" s="18">
        <v>9</v>
      </c>
      <c r="D15" s="18">
        <v>12</v>
      </c>
      <c r="E15" s="18">
        <v>34</v>
      </c>
      <c r="F15" s="18">
        <v>52</v>
      </c>
      <c r="G15" s="18">
        <v>69</v>
      </c>
      <c r="H15" s="18">
        <v>21</v>
      </c>
      <c r="I15" s="18">
        <v>197</v>
      </c>
      <c r="J15" s="18">
        <v>101.334384658292</v>
      </c>
    </row>
    <row r="17" spans="2:10" x14ac:dyDescent="0.2">
      <c r="B17" s="31" t="s">
        <v>55</v>
      </c>
      <c r="C17" s="32"/>
      <c r="D17" s="32"/>
      <c r="E17" s="32"/>
      <c r="F17" s="32"/>
      <c r="G17" s="32"/>
      <c r="H17" s="32"/>
      <c r="I17" s="32"/>
      <c r="J17" s="32"/>
    </row>
  </sheetData>
  <mergeCells count="5">
    <mergeCell ref="B4:B5"/>
    <mergeCell ref="C4:H4"/>
    <mergeCell ref="I4:I5"/>
    <mergeCell ref="J4:J5"/>
    <mergeCell ref="B17:J17"/>
  </mergeCells>
  <pageMargins left="0.70866141732283472" right="0.70866141732283472" top="0.74803149606299213" bottom="0.74803149606299213" header="0.31496062992125984" footer="0.31496062992125984"/>
  <pageSetup paperSize="9" scale="84" fitToWidth="0" fitToHeight="0" orientation="landscape" horizontalDpi="300" verticalDpi="300" r:id="rId1"/>
  <headerFooter differentFirst="1" scaleWithDoc="0" alignWithMargins="0">
    <firstHeader>&amp;L&amp;C&amp;R&amp;B DEPARTEMENT FINANZEN UND RESSOURCEN
Statistik Aargau</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AB8"/>
  </sheetPr>
  <dimension ref="B1:I13"/>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1.85546875" customWidth="1"/>
    <col min="3" max="4" width="10.5703125" customWidth="1"/>
    <col min="5" max="6" width="9.42578125" customWidth="1"/>
    <col min="7" max="8" width="11.28515625" customWidth="1"/>
    <col min="9" max="9" width="11.7109375" customWidth="1"/>
  </cols>
  <sheetData>
    <row r="1" spans="2:9" ht="18" x14ac:dyDescent="0.25">
      <c r="B1" s="3" t="s">
        <v>6</v>
      </c>
    </row>
    <row r="4" spans="2:9" ht="35.1" customHeight="1" x14ac:dyDescent="0.2">
      <c r="B4" s="33" t="s">
        <v>56</v>
      </c>
      <c r="C4" s="30" t="s">
        <v>57</v>
      </c>
      <c r="D4" s="30" t="s">
        <v>57</v>
      </c>
      <c r="E4" s="30" t="s">
        <v>58</v>
      </c>
      <c r="F4" s="30" t="s">
        <v>58</v>
      </c>
      <c r="G4" s="30" t="s">
        <v>59</v>
      </c>
      <c r="H4" s="30" t="s">
        <v>59</v>
      </c>
      <c r="I4" s="30" t="s">
        <v>60</v>
      </c>
    </row>
    <row r="5" spans="2:9" ht="35.1" customHeight="1" x14ac:dyDescent="0.2">
      <c r="B5" s="33" t="s">
        <v>56</v>
      </c>
      <c r="C5" s="10" t="s">
        <v>61</v>
      </c>
      <c r="D5" s="10" t="s">
        <v>62</v>
      </c>
      <c r="E5" s="10" t="s">
        <v>61</v>
      </c>
      <c r="F5" s="10" t="s">
        <v>62</v>
      </c>
      <c r="G5" s="10" t="s">
        <v>61</v>
      </c>
      <c r="H5" s="10" t="s">
        <v>62</v>
      </c>
      <c r="I5" s="30" t="s">
        <v>60</v>
      </c>
    </row>
    <row r="6" spans="2:9" x14ac:dyDescent="0.2">
      <c r="B6" s="16" t="s">
        <v>63</v>
      </c>
      <c r="C6" s="12">
        <v>4</v>
      </c>
      <c r="D6" s="26">
        <v>2</v>
      </c>
      <c r="E6" s="12">
        <v>15758</v>
      </c>
      <c r="F6" s="26">
        <v>2.1</v>
      </c>
      <c r="G6" s="12">
        <v>30587.648000000001</v>
      </c>
      <c r="H6" s="26">
        <v>1.3</v>
      </c>
      <c r="I6" s="12">
        <v>1941.086939967</v>
      </c>
    </row>
    <row r="7" spans="2:9" x14ac:dyDescent="0.2">
      <c r="B7" s="16" t="s">
        <v>64</v>
      </c>
      <c r="C7" s="12">
        <v>17</v>
      </c>
      <c r="D7" s="26">
        <v>8.6</v>
      </c>
      <c r="E7" s="12">
        <v>58598</v>
      </c>
      <c r="F7" s="26">
        <v>8</v>
      </c>
      <c r="G7" s="12">
        <v>125182.79700000001</v>
      </c>
      <c r="H7" s="26">
        <v>5.5</v>
      </c>
      <c r="I7" s="12">
        <v>2136.29811597665</v>
      </c>
    </row>
    <row r="8" spans="2:9" x14ac:dyDescent="0.2">
      <c r="B8" s="16" t="s">
        <v>65</v>
      </c>
      <c r="C8" s="12">
        <v>41</v>
      </c>
      <c r="D8" s="26">
        <v>20.8</v>
      </c>
      <c r="E8" s="12">
        <v>150037</v>
      </c>
      <c r="F8" s="26">
        <v>20.399999999999999</v>
      </c>
      <c r="G8" s="12">
        <v>358825.16399999999</v>
      </c>
      <c r="H8" s="26">
        <v>15.7</v>
      </c>
      <c r="I8" s="12">
        <v>2391.5778374667598</v>
      </c>
    </row>
    <row r="9" spans="2:9" x14ac:dyDescent="0.2">
      <c r="B9" s="16" t="s">
        <v>66</v>
      </c>
      <c r="C9" s="12">
        <v>46</v>
      </c>
      <c r="D9" s="26">
        <v>23.4</v>
      </c>
      <c r="E9" s="12">
        <v>143175</v>
      </c>
      <c r="F9" s="26">
        <v>19.5</v>
      </c>
      <c r="G9" s="12">
        <v>375066.44300000003</v>
      </c>
      <c r="H9" s="26">
        <v>16.5</v>
      </c>
      <c r="I9" s="12">
        <v>2619.6364099877801</v>
      </c>
    </row>
    <row r="10" spans="2:9" x14ac:dyDescent="0.2">
      <c r="B10" s="16" t="s">
        <v>67</v>
      </c>
      <c r="C10" s="12">
        <v>23</v>
      </c>
      <c r="D10" s="26">
        <v>11.7</v>
      </c>
      <c r="E10" s="12">
        <v>86732</v>
      </c>
      <c r="F10" s="26">
        <v>11.8</v>
      </c>
      <c r="G10" s="12">
        <v>252352.58300000001</v>
      </c>
      <c r="H10" s="26">
        <v>11.1</v>
      </c>
      <c r="I10" s="12">
        <v>2909.56720702855</v>
      </c>
    </row>
    <row r="11" spans="2:9" x14ac:dyDescent="0.2">
      <c r="B11" s="16" t="s">
        <v>68</v>
      </c>
      <c r="C11" s="12">
        <v>20</v>
      </c>
      <c r="D11" s="26">
        <v>10.199999999999999</v>
      </c>
      <c r="E11" s="12">
        <v>89093</v>
      </c>
      <c r="F11" s="26">
        <v>12.1</v>
      </c>
      <c r="G11" s="12">
        <v>279946.23300000001</v>
      </c>
      <c r="H11" s="26">
        <v>12.3</v>
      </c>
      <c r="I11" s="12">
        <v>3142.17989067604</v>
      </c>
    </row>
    <row r="12" spans="2:9" x14ac:dyDescent="0.2">
      <c r="B12" s="16" t="s">
        <v>69</v>
      </c>
      <c r="C12" s="12">
        <v>46</v>
      </c>
      <c r="D12" s="26">
        <v>23.4</v>
      </c>
      <c r="E12" s="12">
        <v>192143</v>
      </c>
      <c r="F12" s="26">
        <v>26.1</v>
      </c>
      <c r="G12" s="12">
        <v>857893.01699999999</v>
      </c>
      <c r="H12" s="26">
        <v>37.6</v>
      </c>
      <c r="I12" s="12">
        <v>4464.8674008420803</v>
      </c>
    </row>
    <row r="13" spans="2:9" x14ac:dyDescent="0.2">
      <c r="B13" s="17" t="s">
        <v>36</v>
      </c>
      <c r="C13" s="18">
        <v>197</v>
      </c>
      <c r="D13" s="27">
        <v>100</v>
      </c>
      <c r="E13" s="18">
        <v>735536</v>
      </c>
      <c r="F13" s="27">
        <v>100</v>
      </c>
      <c r="G13" s="18">
        <v>2279853.8849999998</v>
      </c>
      <c r="H13" s="27">
        <v>100</v>
      </c>
      <c r="I13" s="18">
        <v>3099.5816452219901</v>
      </c>
    </row>
  </sheetData>
  <mergeCells count="5">
    <mergeCell ref="B4:B5"/>
    <mergeCell ref="C4:D4"/>
    <mergeCell ref="E4:F4"/>
    <mergeCell ref="G4:H4"/>
    <mergeCell ref="I4:I5"/>
  </mergeCells>
  <pageMargins left="0.70866141732283472" right="0.70866141732283472" top="0.74803149606299213" bottom="0.74803149606299213" header="0.31496062992125984" footer="0.31496062992125984"/>
  <pageSetup paperSize="9" scale="46" fitToWidth="0"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AB8"/>
  </sheetPr>
  <dimension ref="B1:K62"/>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11" width="13.7109375" customWidth="1"/>
  </cols>
  <sheetData>
    <row r="1" spans="2:11" ht="18" x14ac:dyDescent="0.25">
      <c r="B1" s="3" t="s">
        <v>7</v>
      </c>
    </row>
    <row r="4" spans="2:11" ht="35.1" customHeight="1" x14ac:dyDescent="0.2">
      <c r="B4" s="30" t="s">
        <v>24</v>
      </c>
      <c r="C4" s="30" t="s">
        <v>70</v>
      </c>
      <c r="D4" s="30" t="s">
        <v>71</v>
      </c>
      <c r="E4" s="30" t="s">
        <v>72</v>
      </c>
      <c r="F4" s="30" t="s">
        <v>73</v>
      </c>
      <c r="G4" s="30" t="s">
        <v>74</v>
      </c>
      <c r="H4" s="30" t="s">
        <v>75</v>
      </c>
      <c r="I4" s="30" t="s">
        <v>75</v>
      </c>
      <c r="J4" s="30" t="s">
        <v>76</v>
      </c>
      <c r="K4" s="30" t="s">
        <v>76</v>
      </c>
    </row>
    <row r="5" spans="2:11" ht="35.1" customHeight="1" x14ac:dyDescent="0.2">
      <c r="B5" s="30" t="s">
        <v>24</v>
      </c>
      <c r="C5" s="30" t="s">
        <v>70</v>
      </c>
      <c r="D5" s="30" t="s">
        <v>71</v>
      </c>
      <c r="E5" s="30" t="s">
        <v>72</v>
      </c>
      <c r="F5" s="30" t="s">
        <v>73</v>
      </c>
      <c r="G5" s="30" t="s">
        <v>74</v>
      </c>
      <c r="H5" s="10" t="s">
        <v>61</v>
      </c>
      <c r="I5" s="10" t="s">
        <v>77</v>
      </c>
      <c r="J5" s="10" t="s">
        <v>61</v>
      </c>
      <c r="K5" s="10" t="s">
        <v>77</v>
      </c>
    </row>
    <row r="6" spans="2:11" x14ac:dyDescent="0.2">
      <c r="B6" s="11">
        <v>1974</v>
      </c>
      <c r="C6" s="12">
        <v>132</v>
      </c>
      <c r="D6" s="12">
        <v>279751917</v>
      </c>
      <c r="E6" s="12">
        <v>40791617</v>
      </c>
      <c r="F6" s="12" t="s">
        <v>78</v>
      </c>
      <c r="G6" s="12" t="s">
        <v>78</v>
      </c>
      <c r="H6" s="12">
        <v>320543534</v>
      </c>
      <c r="I6" s="26">
        <v>712.7</v>
      </c>
      <c r="J6" s="12" t="s">
        <v>78</v>
      </c>
      <c r="K6" s="19" t="s">
        <v>78</v>
      </c>
    </row>
    <row r="7" spans="2:11" x14ac:dyDescent="0.2">
      <c r="B7" s="11">
        <v>1975</v>
      </c>
      <c r="C7" s="12">
        <v>131</v>
      </c>
      <c r="D7" s="12">
        <v>306733293</v>
      </c>
      <c r="E7" s="12">
        <v>46003334</v>
      </c>
      <c r="F7" s="12" t="s">
        <v>78</v>
      </c>
      <c r="G7" s="12" t="s">
        <v>78</v>
      </c>
      <c r="H7" s="12">
        <v>352736627</v>
      </c>
      <c r="I7" s="26">
        <v>792.9</v>
      </c>
      <c r="J7" s="12" t="s">
        <v>78</v>
      </c>
      <c r="K7" s="19" t="s">
        <v>78</v>
      </c>
    </row>
    <row r="8" spans="2:11" x14ac:dyDescent="0.2">
      <c r="B8" s="11">
        <v>1976</v>
      </c>
      <c r="C8" s="12">
        <v>130</v>
      </c>
      <c r="D8" s="12">
        <v>314312096</v>
      </c>
      <c r="E8" s="12">
        <v>48407187</v>
      </c>
      <c r="F8" s="12" t="s">
        <v>78</v>
      </c>
      <c r="G8" s="12" t="s">
        <v>78</v>
      </c>
      <c r="H8" s="12">
        <v>362719283</v>
      </c>
      <c r="I8" s="26">
        <v>819.7</v>
      </c>
      <c r="J8" s="12" t="s">
        <v>78</v>
      </c>
      <c r="K8" s="19" t="s">
        <v>78</v>
      </c>
    </row>
    <row r="9" spans="2:11" x14ac:dyDescent="0.2">
      <c r="B9" s="11">
        <v>1977</v>
      </c>
      <c r="C9" s="12">
        <v>129</v>
      </c>
      <c r="D9" s="12">
        <v>336449203</v>
      </c>
      <c r="E9" s="12">
        <v>47446807</v>
      </c>
      <c r="F9" s="12" t="s">
        <v>78</v>
      </c>
      <c r="G9" s="12" t="s">
        <v>78</v>
      </c>
      <c r="H9" s="12">
        <v>383896010</v>
      </c>
      <c r="I9" s="26">
        <v>866.8</v>
      </c>
      <c r="J9" s="12" t="s">
        <v>78</v>
      </c>
      <c r="K9" s="19" t="s">
        <v>78</v>
      </c>
    </row>
    <row r="10" spans="2:11" x14ac:dyDescent="0.2">
      <c r="B10" s="11">
        <v>1978</v>
      </c>
      <c r="C10" s="12">
        <v>127</v>
      </c>
      <c r="D10" s="12">
        <v>356327464</v>
      </c>
      <c r="E10" s="12">
        <v>36278142</v>
      </c>
      <c r="F10" s="12" t="s">
        <v>78</v>
      </c>
      <c r="G10" s="12" t="s">
        <v>78</v>
      </c>
      <c r="H10" s="12">
        <v>392605606</v>
      </c>
      <c r="I10" s="26">
        <v>879.7</v>
      </c>
      <c r="J10" s="12" t="s">
        <v>78</v>
      </c>
      <c r="K10" s="19" t="s">
        <v>78</v>
      </c>
    </row>
    <row r="11" spans="2:11" x14ac:dyDescent="0.2">
      <c r="B11" s="11">
        <v>1979</v>
      </c>
      <c r="C11" s="12">
        <v>122</v>
      </c>
      <c r="D11" s="12">
        <v>375383462</v>
      </c>
      <c r="E11" s="12">
        <v>36634974</v>
      </c>
      <c r="F11" s="12" t="s">
        <v>78</v>
      </c>
      <c r="G11" s="12" t="s">
        <v>78</v>
      </c>
      <c r="H11" s="12">
        <v>412018436</v>
      </c>
      <c r="I11" s="26">
        <v>915.1</v>
      </c>
      <c r="J11" s="12" t="s">
        <v>78</v>
      </c>
      <c r="K11" s="19" t="s">
        <v>78</v>
      </c>
    </row>
    <row r="12" spans="2:11" x14ac:dyDescent="0.2">
      <c r="B12" s="11">
        <v>1980</v>
      </c>
      <c r="C12" s="12">
        <v>118</v>
      </c>
      <c r="D12" s="12">
        <v>403644637</v>
      </c>
      <c r="E12" s="12">
        <v>46059988</v>
      </c>
      <c r="F12" s="12" t="s">
        <v>78</v>
      </c>
      <c r="G12" s="12" t="s">
        <v>78</v>
      </c>
      <c r="H12" s="12">
        <v>449704625</v>
      </c>
      <c r="I12" s="26">
        <v>990.3</v>
      </c>
      <c r="J12" s="12" t="s">
        <v>78</v>
      </c>
      <c r="K12" s="19" t="s">
        <v>78</v>
      </c>
    </row>
    <row r="13" spans="2:11" x14ac:dyDescent="0.2">
      <c r="B13" s="11">
        <v>1981</v>
      </c>
      <c r="C13" s="12">
        <v>117</v>
      </c>
      <c r="D13" s="12">
        <v>412403541</v>
      </c>
      <c r="E13" s="12">
        <v>44138506</v>
      </c>
      <c r="F13" s="12" t="s">
        <v>78</v>
      </c>
      <c r="G13" s="12" t="s">
        <v>78</v>
      </c>
      <c r="H13" s="12">
        <v>456542047</v>
      </c>
      <c r="I13" s="26">
        <v>996.8</v>
      </c>
      <c r="J13" s="12" t="s">
        <v>78</v>
      </c>
      <c r="K13" s="19" t="s">
        <v>78</v>
      </c>
    </row>
    <row r="14" spans="2:11" x14ac:dyDescent="0.2">
      <c r="B14" s="11">
        <v>1982</v>
      </c>
      <c r="C14" s="12">
        <v>116</v>
      </c>
      <c r="D14" s="12">
        <v>444626501</v>
      </c>
      <c r="E14" s="12">
        <v>54654483</v>
      </c>
      <c r="F14" s="12" t="s">
        <v>78</v>
      </c>
      <c r="G14" s="12" t="s">
        <v>78</v>
      </c>
      <c r="H14" s="12">
        <v>499280984</v>
      </c>
      <c r="I14" s="26">
        <v>1082.5999999999999</v>
      </c>
      <c r="J14" s="12" t="s">
        <v>78</v>
      </c>
      <c r="K14" s="19" t="s">
        <v>78</v>
      </c>
    </row>
    <row r="15" spans="2:11" x14ac:dyDescent="0.2">
      <c r="B15" s="11">
        <v>1983</v>
      </c>
      <c r="C15" s="12">
        <v>115</v>
      </c>
      <c r="D15" s="12">
        <v>485447768</v>
      </c>
      <c r="E15" s="12">
        <v>49630437</v>
      </c>
      <c r="F15" s="12" t="s">
        <v>78</v>
      </c>
      <c r="G15" s="12" t="s">
        <v>78</v>
      </c>
      <c r="H15" s="12">
        <v>535078205</v>
      </c>
      <c r="I15" s="26">
        <v>1153.4000000000001</v>
      </c>
      <c r="J15" s="12" t="s">
        <v>78</v>
      </c>
      <c r="K15" s="19" t="s">
        <v>78</v>
      </c>
    </row>
    <row r="16" spans="2:11" x14ac:dyDescent="0.2">
      <c r="B16" s="11">
        <v>1984</v>
      </c>
      <c r="C16" s="12">
        <v>114</v>
      </c>
      <c r="D16" s="12">
        <v>528881432</v>
      </c>
      <c r="E16" s="12">
        <v>56097853</v>
      </c>
      <c r="F16" s="12" t="s">
        <v>78</v>
      </c>
      <c r="G16" s="12" t="s">
        <v>78</v>
      </c>
      <c r="H16" s="12">
        <v>584979285</v>
      </c>
      <c r="I16" s="26">
        <v>1253.7</v>
      </c>
      <c r="J16" s="12" t="s">
        <v>78</v>
      </c>
      <c r="K16" s="19" t="s">
        <v>78</v>
      </c>
    </row>
    <row r="17" spans="2:11" x14ac:dyDescent="0.2">
      <c r="B17" s="11">
        <v>1985</v>
      </c>
      <c r="C17" s="12">
        <v>113</v>
      </c>
      <c r="D17" s="12">
        <v>512408380</v>
      </c>
      <c r="E17" s="12">
        <v>54545457</v>
      </c>
      <c r="F17" s="12" t="s">
        <v>78</v>
      </c>
      <c r="G17" s="12" t="s">
        <v>78</v>
      </c>
      <c r="H17" s="12">
        <v>566953837</v>
      </c>
      <c r="I17" s="26">
        <v>1203.8</v>
      </c>
      <c r="J17" s="12" t="s">
        <v>78</v>
      </c>
      <c r="K17" s="19" t="s">
        <v>78</v>
      </c>
    </row>
    <row r="18" spans="2:11" x14ac:dyDescent="0.2">
      <c r="B18" s="11">
        <v>1986</v>
      </c>
      <c r="C18" s="12">
        <v>111</v>
      </c>
      <c r="D18" s="12">
        <v>542191821</v>
      </c>
      <c r="E18" s="12">
        <v>70997484</v>
      </c>
      <c r="F18" s="12" t="s">
        <v>78</v>
      </c>
      <c r="G18" s="12" t="s">
        <v>78</v>
      </c>
      <c r="H18" s="12">
        <v>613189305</v>
      </c>
      <c r="I18" s="26">
        <v>1289.5</v>
      </c>
      <c r="J18" s="12" t="s">
        <v>78</v>
      </c>
      <c r="K18" s="19" t="s">
        <v>78</v>
      </c>
    </row>
    <row r="19" spans="2:11" x14ac:dyDescent="0.2">
      <c r="B19" s="11">
        <v>1987</v>
      </c>
      <c r="C19" s="12">
        <v>110</v>
      </c>
      <c r="D19" s="12">
        <v>591399874</v>
      </c>
      <c r="E19" s="12">
        <v>69654644</v>
      </c>
      <c r="F19" s="12" t="s">
        <v>78</v>
      </c>
      <c r="G19" s="12" t="s">
        <v>78</v>
      </c>
      <c r="H19" s="12">
        <v>661054518</v>
      </c>
      <c r="I19" s="26">
        <v>1371.7</v>
      </c>
      <c r="J19" s="12" t="s">
        <v>78</v>
      </c>
      <c r="K19" s="19" t="s">
        <v>78</v>
      </c>
    </row>
    <row r="20" spans="2:11" x14ac:dyDescent="0.2">
      <c r="B20" s="11">
        <v>1988</v>
      </c>
      <c r="C20" s="12">
        <v>110</v>
      </c>
      <c r="D20" s="12">
        <v>635189026</v>
      </c>
      <c r="E20" s="12">
        <v>85737454</v>
      </c>
      <c r="F20" s="12" t="s">
        <v>78</v>
      </c>
      <c r="G20" s="12" t="s">
        <v>78</v>
      </c>
      <c r="H20" s="12">
        <v>720926480</v>
      </c>
      <c r="I20" s="26">
        <v>1475</v>
      </c>
      <c r="J20" s="12" t="s">
        <v>78</v>
      </c>
      <c r="K20" s="19" t="s">
        <v>78</v>
      </c>
    </row>
    <row r="21" spans="2:11" x14ac:dyDescent="0.2">
      <c r="B21" s="11">
        <v>1989</v>
      </c>
      <c r="C21" s="12">
        <v>109</v>
      </c>
      <c r="D21" s="12">
        <v>651046556</v>
      </c>
      <c r="E21" s="12">
        <v>79765381</v>
      </c>
      <c r="F21" s="12" t="s">
        <v>78</v>
      </c>
      <c r="G21" s="12" t="s">
        <v>78</v>
      </c>
      <c r="H21" s="12">
        <v>730811937</v>
      </c>
      <c r="I21" s="26">
        <v>1472.5</v>
      </c>
      <c r="J21" s="12" t="s">
        <v>78</v>
      </c>
      <c r="K21" s="19" t="s">
        <v>78</v>
      </c>
    </row>
    <row r="22" spans="2:11" x14ac:dyDescent="0.2">
      <c r="B22" s="11">
        <v>1990</v>
      </c>
      <c r="C22" s="12">
        <v>108</v>
      </c>
      <c r="D22" s="12">
        <v>721673337</v>
      </c>
      <c r="E22" s="12">
        <v>96135828</v>
      </c>
      <c r="F22" s="12" t="s">
        <v>78</v>
      </c>
      <c r="G22" s="12" t="s">
        <v>78</v>
      </c>
      <c r="H22" s="12">
        <v>817809165</v>
      </c>
      <c r="I22" s="26">
        <v>1620.7</v>
      </c>
      <c r="J22" s="12" t="s">
        <v>78</v>
      </c>
      <c r="K22" s="19" t="s">
        <v>78</v>
      </c>
    </row>
    <row r="23" spans="2:11" x14ac:dyDescent="0.2">
      <c r="B23" s="11">
        <v>1991</v>
      </c>
      <c r="C23" s="12">
        <v>108</v>
      </c>
      <c r="D23" s="12">
        <v>765295136</v>
      </c>
      <c r="E23" s="12">
        <v>82855738</v>
      </c>
      <c r="F23" s="12" t="s">
        <v>78</v>
      </c>
      <c r="G23" s="12" t="s">
        <v>78</v>
      </c>
      <c r="H23" s="12">
        <v>848150874</v>
      </c>
      <c r="I23" s="26">
        <v>1656.6</v>
      </c>
      <c r="J23" s="12" t="s">
        <v>78</v>
      </c>
      <c r="K23" s="19" t="s">
        <v>78</v>
      </c>
    </row>
    <row r="24" spans="2:11" x14ac:dyDescent="0.2">
      <c r="B24" s="11">
        <v>1992</v>
      </c>
      <c r="C24" s="12">
        <v>109</v>
      </c>
      <c r="D24" s="12">
        <v>804527209</v>
      </c>
      <c r="E24" s="12">
        <v>102002209</v>
      </c>
      <c r="F24" s="12" t="s">
        <v>78</v>
      </c>
      <c r="G24" s="12" t="s">
        <v>78</v>
      </c>
      <c r="H24" s="12">
        <v>906529418</v>
      </c>
      <c r="I24" s="26">
        <v>1756.4</v>
      </c>
      <c r="J24" s="12" t="s">
        <v>78</v>
      </c>
      <c r="K24" s="19" t="s">
        <v>78</v>
      </c>
    </row>
    <row r="25" spans="2:11" x14ac:dyDescent="0.2">
      <c r="B25" s="11">
        <v>1993</v>
      </c>
      <c r="C25" s="12">
        <v>110</v>
      </c>
      <c r="D25" s="12">
        <v>851119932</v>
      </c>
      <c r="E25" s="12">
        <v>88137873</v>
      </c>
      <c r="F25" s="12" t="s">
        <v>78</v>
      </c>
      <c r="G25" s="12" t="s">
        <v>78</v>
      </c>
      <c r="H25" s="12">
        <v>939257805</v>
      </c>
      <c r="I25" s="26">
        <v>1801.9</v>
      </c>
      <c r="J25" s="12" t="s">
        <v>78</v>
      </c>
      <c r="K25" s="19" t="s">
        <v>78</v>
      </c>
    </row>
    <row r="26" spans="2:11" x14ac:dyDescent="0.2">
      <c r="B26" s="11">
        <v>1994</v>
      </c>
      <c r="C26" s="12">
        <v>111</v>
      </c>
      <c r="D26" s="12">
        <v>890406502</v>
      </c>
      <c r="E26" s="12">
        <v>89761355</v>
      </c>
      <c r="F26" s="12" t="s">
        <v>78</v>
      </c>
      <c r="G26" s="12" t="s">
        <v>78</v>
      </c>
      <c r="H26" s="12">
        <v>980167857</v>
      </c>
      <c r="I26" s="26">
        <v>1864.5</v>
      </c>
      <c r="J26" s="12" t="s">
        <v>78</v>
      </c>
      <c r="K26" s="19" t="s">
        <v>78</v>
      </c>
    </row>
    <row r="27" spans="2:11" x14ac:dyDescent="0.2">
      <c r="B27" s="11">
        <v>1995</v>
      </c>
      <c r="C27" s="12">
        <v>112</v>
      </c>
      <c r="D27" s="12">
        <v>911478886</v>
      </c>
      <c r="E27" s="12">
        <v>83770706</v>
      </c>
      <c r="F27" s="12" t="s">
        <v>78</v>
      </c>
      <c r="G27" s="12" t="s">
        <v>78</v>
      </c>
      <c r="H27" s="12">
        <v>995249592</v>
      </c>
      <c r="I27" s="26">
        <v>1872.3</v>
      </c>
      <c r="J27" s="12" t="s">
        <v>78</v>
      </c>
      <c r="K27" s="19" t="s">
        <v>78</v>
      </c>
    </row>
    <row r="28" spans="2:11" x14ac:dyDescent="0.2">
      <c r="B28" s="11">
        <v>1996</v>
      </c>
      <c r="C28" s="12">
        <v>112</v>
      </c>
      <c r="D28" s="12">
        <v>944225821</v>
      </c>
      <c r="E28" s="12">
        <v>96898681</v>
      </c>
      <c r="F28" s="12" t="s">
        <v>78</v>
      </c>
      <c r="G28" s="12" t="s">
        <v>78</v>
      </c>
      <c r="H28" s="12">
        <v>1041124502</v>
      </c>
      <c r="I28" s="26">
        <v>1948.3</v>
      </c>
      <c r="J28" s="12" t="s">
        <v>78</v>
      </c>
      <c r="K28" s="19" t="s">
        <v>78</v>
      </c>
    </row>
    <row r="29" spans="2:11" x14ac:dyDescent="0.2">
      <c r="B29" s="11">
        <v>1997</v>
      </c>
      <c r="C29" s="12">
        <v>112</v>
      </c>
      <c r="D29" s="12">
        <v>945627320</v>
      </c>
      <c r="E29" s="12">
        <v>84302826</v>
      </c>
      <c r="F29" s="12" t="s">
        <v>78</v>
      </c>
      <c r="G29" s="12" t="s">
        <v>78</v>
      </c>
      <c r="H29" s="12">
        <v>1029930146</v>
      </c>
      <c r="I29" s="26">
        <v>1916.8</v>
      </c>
      <c r="J29" s="12" t="s">
        <v>78</v>
      </c>
      <c r="K29" s="19" t="s">
        <v>78</v>
      </c>
    </row>
    <row r="30" spans="2:11" x14ac:dyDescent="0.2">
      <c r="B30" s="11">
        <v>1998</v>
      </c>
      <c r="C30" s="12">
        <v>111</v>
      </c>
      <c r="D30" s="12">
        <v>967834504</v>
      </c>
      <c r="E30" s="12">
        <v>90914334</v>
      </c>
      <c r="F30" s="12" t="s">
        <v>78</v>
      </c>
      <c r="G30" s="12" t="s">
        <v>78</v>
      </c>
      <c r="H30" s="12">
        <v>1058748838</v>
      </c>
      <c r="I30" s="26">
        <v>1959.9</v>
      </c>
      <c r="J30" s="12" t="s">
        <v>78</v>
      </c>
      <c r="K30" s="19" t="s">
        <v>78</v>
      </c>
    </row>
    <row r="31" spans="2:11" x14ac:dyDescent="0.2">
      <c r="B31" s="11">
        <v>1999</v>
      </c>
      <c r="C31" s="12">
        <v>111</v>
      </c>
      <c r="D31" s="12">
        <v>969214141</v>
      </c>
      <c r="E31" s="12">
        <v>85999776</v>
      </c>
      <c r="F31" s="12" t="s">
        <v>78</v>
      </c>
      <c r="G31" s="12" t="s">
        <v>78</v>
      </c>
      <c r="H31" s="12">
        <v>1055213917</v>
      </c>
      <c r="I31" s="26">
        <v>1935.3</v>
      </c>
      <c r="J31" s="12" t="s">
        <v>78</v>
      </c>
      <c r="K31" s="19" t="s">
        <v>78</v>
      </c>
    </row>
    <row r="32" spans="2:11" x14ac:dyDescent="0.2">
      <c r="B32" s="11">
        <v>2000</v>
      </c>
      <c r="C32" s="12">
        <v>110</v>
      </c>
      <c r="D32" s="12">
        <v>1015053338</v>
      </c>
      <c r="E32" s="12">
        <v>100877708</v>
      </c>
      <c r="F32" s="12" t="s">
        <v>78</v>
      </c>
      <c r="G32" s="12" t="s">
        <v>78</v>
      </c>
      <c r="H32" s="12">
        <v>1115931046</v>
      </c>
      <c r="I32" s="26">
        <v>2038.4</v>
      </c>
      <c r="J32" s="12" t="s">
        <v>78</v>
      </c>
      <c r="K32" s="19" t="s">
        <v>78</v>
      </c>
    </row>
    <row r="33" spans="2:11" x14ac:dyDescent="0.2">
      <c r="B33" s="11">
        <v>2001</v>
      </c>
      <c r="C33" s="12">
        <v>110</v>
      </c>
      <c r="D33" s="12">
        <v>1035902968</v>
      </c>
      <c r="E33" s="12">
        <v>102855380</v>
      </c>
      <c r="F33" s="12" t="s">
        <v>78</v>
      </c>
      <c r="G33" s="12" t="s">
        <v>78</v>
      </c>
      <c r="H33" s="12">
        <v>1138758348</v>
      </c>
      <c r="I33" s="26">
        <v>2058.3000000000002</v>
      </c>
      <c r="J33" s="12" t="s">
        <v>78</v>
      </c>
      <c r="K33" s="19" t="s">
        <v>78</v>
      </c>
    </row>
    <row r="34" spans="2:11" x14ac:dyDescent="0.2">
      <c r="B34" s="11">
        <v>2002</v>
      </c>
      <c r="C34" s="12">
        <v>109</v>
      </c>
      <c r="D34" s="12">
        <v>1079516348</v>
      </c>
      <c r="E34" s="12">
        <v>96137121</v>
      </c>
      <c r="F34" s="12" t="s">
        <v>78</v>
      </c>
      <c r="G34" s="12" t="s">
        <v>78</v>
      </c>
      <c r="H34" s="12">
        <v>1175653469</v>
      </c>
      <c r="I34" s="26">
        <v>2100.1</v>
      </c>
      <c r="J34" s="12" t="s">
        <v>78</v>
      </c>
      <c r="K34" s="19" t="s">
        <v>78</v>
      </c>
    </row>
    <row r="35" spans="2:11" x14ac:dyDescent="0.2">
      <c r="B35" s="11">
        <v>2003</v>
      </c>
      <c r="C35" s="12">
        <v>109</v>
      </c>
      <c r="D35" s="12">
        <v>1132144512</v>
      </c>
      <c r="E35" s="12">
        <v>110499034</v>
      </c>
      <c r="F35" s="12" t="s">
        <v>78</v>
      </c>
      <c r="G35" s="12" t="s">
        <v>78</v>
      </c>
      <c r="H35" s="12">
        <v>1242643534</v>
      </c>
      <c r="I35" s="26">
        <v>2200.1</v>
      </c>
      <c r="J35" s="12" t="s">
        <v>78</v>
      </c>
      <c r="K35" s="19" t="s">
        <v>78</v>
      </c>
    </row>
    <row r="36" spans="2:11" x14ac:dyDescent="0.2">
      <c r="B36" s="11">
        <v>2004</v>
      </c>
      <c r="C36" s="12">
        <v>109</v>
      </c>
      <c r="D36" s="12">
        <v>1153360435</v>
      </c>
      <c r="E36" s="12">
        <v>122883519</v>
      </c>
      <c r="F36" s="12" t="s">
        <v>78</v>
      </c>
      <c r="G36" s="12" t="s">
        <v>78</v>
      </c>
      <c r="H36" s="12">
        <v>1276243954</v>
      </c>
      <c r="I36" s="26">
        <v>2242.6999999999998</v>
      </c>
      <c r="J36" s="12" t="s">
        <v>78</v>
      </c>
      <c r="K36" s="19" t="s">
        <v>78</v>
      </c>
    </row>
    <row r="37" spans="2:11" x14ac:dyDescent="0.2">
      <c r="B37" s="11">
        <v>2005</v>
      </c>
      <c r="C37" s="12">
        <v>108</v>
      </c>
      <c r="D37" s="12">
        <v>1170617713</v>
      </c>
      <c r="E37" s="12">
        <v>139333509</v>
      </c>
      <c r="F37" s="12" t="s">
        <v>78</v>
      </c>
      <c r="G37" s="12" t="s">
        <v>78</v>
      </c>
      <c r="H37" s="12">
        <v>1309951209</v>
      </c>
      <c r="I37" s="26">
        <v>2283.5</v>
      </c>
      <c r="J37" s="12" t="s">
        <v>78</v>
      </c>
      <c r="K37" s="19" t="s">
        <v>78</v>
      </c>
    </row>
    <row r="38" spans="2:11" x14ac:dyDescent="0.2">
      <c r="B38" s="11">
        <v>2006</v>
      </c>
      <c r="C38" s="12">
        <v>107</v>
      </c>
      <c r="D38" s="12">
        <v>1219783368</v>
      </c>
      <c r="E38" s="12">
        <v>161788461</v>
      </c>
      <c r="F38" s="12" t="s">
        <v>78</v>
      </c>
      <c r="G38" s="12" t="s">
        <v>78</v>
      </c>
      <c r="H38" s="12">
        <v>1381571832</v>
      </c>
      <c r="I38" s="26">
        <v>2384.1</v>
      </c>
      <c r="J38" s="12" t="s">
        <v>78</v>
      </c>
      <c r="K38" s="19" t="s">
        <v>78</v>
      </c>
    </row>
    <row r="39" spans="2:11" x14ac:dyDescent="0.2">
      <c r="B39" s="11">
        <v>2007</v>
      </c>
      <c r="C39" s="12">
        <v>107</v>
      </c>
      <c r="D39" s="12">
        <v>1279545203</v>
      </c>
      <c r="E39" s="12">
        <v>181966104</v>
      </c>
      <c r="F39" s="12" t="s">
        <v>78</v>
      </c>
      <c r="G39" s="12" t="s">
        <v>78</v>
      </c>
      <c r="H39" s="12">
        <v>1461511304</v>
      </c>
      <c r="I39" s="26">
        <v>2490.6999999999998</v>
      </c>
      <c r="J39" s="12" t="s">
        <v>78</v>
      </c>
      <c r="K39" s="19" t="s">
        <v>78</v>
      </c>
    </row>
    <row r="40" spans="2:11" x14ac:dyDescent="0.2">
      <c r="B40" s="11">
        <v>2008</v>
      </c>
      <c r="C40" s="12">
        <v>105</v>
      </c>
      <c r="D40" s="12">
        <v>1352673616</v>
      </c>
      <c r="E40" s="12">
        <v>202026293</v>
      </c>
      <c r="F40" s="12" t="s">
        <v>78</v>
      </c>
      <c r="G40" s="12" t="s">
        <v>78</v>
      </c>
      <c r="H40" s="12">
        <v>1554699915</v>
      </c>
      <c r="I40" s="26">
        <v>2606.8000000000002</v>
      </c>
      <c r="J40" s="12" t="s">
        <v>78</v>
      </c>
      <c r="K40" s="19" t="s">
        <v>78</v>
      </c>
    </row>
    <row r="41" spans="2:11" x14ac:dyDescent="0.2">
      <c r="B41" s="11">
        <v>2009</v>
      </c>
      <c r="C41" s="12">
        <v>104</v>
      </c>
      <c r="D41" s="12">
        <v>1364576460</v>
      </c>
      <c r="E41" s="12">
        <v>157910281</v>
      </c>
      <c r="F41" s="12" t="s">
        <v>78</v>
      </c>
      <c r="G41" s="12" t="s">
        <v>78</v>
      </c>
      <c r="H41" s="12">
        <v>1522486732</v>
      </c>
      <c r="I41" s="26">
        <v>2519.6</v>
      </c>
      <c r="J41" s="12" t="s">
        <v>78</v>
      </c>
      <c r="K41" s="19" t="s">
        <v>78</v>
      </c>
    </row>
    <row r="42" spans="2:11" x14ac:dyDescent="0.2">
      <c r="B42" s="11">
        <v>2010</v>
      </c>
      <c r="C42" s="12">
        <v>103</v>
      </c>
      <c r="D42" s="12">
        <v>1381596280</v>
      </c>
      <c r="E42" s="12">
        <v>161516459</v>
      </c>
      <c r="F42" s="12" t="s">
        <v>78</v>
      </c>
      <c r="G42" s="12" t="s">
        <v>78</v>
      </c>
      <c r="H42" s="12">
        <v>1543112737</v>
      </c>
      <c r="I42" s="26">
        <v>2518.9</v>
      </c>
      <c r="J42" s="12" t="s">
        <v>78</v>
      </c>
      <c r="K42" s="19" t="s">
        <v>78</v>
      </c>
    </row>
    <row r="43" spans="2:11" x14ac:dyDescent="0.2">
      <c r="B43" s="11">
        <v>2011</v>
      </c>
      <c r="C43" s="12">
        <v>103</v>
      </c>
      <c r="D43" s="12">
        <v>1425430852</v>
      </c>
      <c r="E43" s="12">
        <v>176892308</v>
      </c>
      <c r="F43" s="12" t="s">
        <v>78</v>
      </c>
      <c r="G43" s="12" t="s">
        <v>78</v>
      </c>
      <c r="H43" s="12">
        <v>1602323146</v>
      </c>
      <c r="I43" s="26">
        <v>2578.6</v>
      </c>
      <c r="J43" s="12" t="s">
        <v>78</v>
      </c>
      <c r="K43" s="19" t="s">
        <v>78</v>
      </c>
    </row>
    <row r="44" spans="2:11" x14ac:dyDescent="0.2">
      <c r="B44" s="11">
        <v>2012</v>
      </c>
      <c r="C44" s="12">
        <v>103</v>
      </c>
      <c r="D44" s="12">
        <v>1471855174</v>
      </c>
      <c r="E44" s="12">
        <v>171053762</v>
      </c>
      <c r="F44" s="12" t="s">
        <v>78</v>
      </c>
      <c r="G44" s="12" t="s">
        <v>78</v>
      </c>
      <c r="H44" s="12">
        <v>1642908938</v>
      </c>
      <c r="I44" s="26">
        <v>2616.5</v>
      </c>
      <c r="J44" s="12" t="s">
        <v>78</v>
      </c>
      <c r="K44" s="19" t="s">
        <v>78</v>
      </c>
    </row>
    <row r="45" spans="2:11" x14ac:dyDescent="0.2">
      <c r="B45" s="11">
        <v>2013</v>
      </c>
      <c r="C45" s="12">
        <v>104</v>
      </c>
      <c r="D45" s="12">
        <v>1507840027</v>
      </c>
      <c r="E45" s="12">
        <v>179907350</v>
      </c>
      <c r="F45" s="12" t="s">
        <v>78</v>
      </c>
      <c r="G45" s="12" t="s">
        <v>78</v>
      </c>
      <c r="H45" s="12">
        <v>1687747374</v>
      </c>
      <c r="I45" s="26">
        <v>2654.5</v>
      </c>
      <c r="J45" s="12" t="s">
        <v>78</v>
      </c>
      <c r="K45" s="19" t="s">
        <v>78</v>
      </c>
    </row>
    <row r="46" spans="2:11" x14ac:dyDescent="0.2">
      <c r="B46" s="11">
        <v>2014</v>
      </c>
      <c r="C46" s="12">
        <v>104</v>
      </c>
      <c r="D46" s="12">
        <v>1520693342</v>
      </c>
      <c r="E46" s="12">
        <v>182818398</v>
      </c>
      <c r="F46" s="12" t="s">
        <v>78</v>
      </c>
      <c r="G46" s="12" t="s">
        <v>78</v>
      </c>
      <c r="H46" s="12">
        <v>1703511739</v>
      </c>
      <c r="I46" s="26">
        <v>2641.8</v>
      </c>
      <c r="J46" s="12" t="s">
        <v>78</v>
      </c>
      <c r="K46" s="19" t="s">
        <v>78</v>
      </c>
    </row>
    <row r="47" spans="2:11" x14ac:dyDescent="0.2">
      <c r="B47" s="11">
        <v>2015</v>
      </c>
      <c r="C47" s="12">
        <v>104</v>
      </c>
      <c r="D47" s="12">
        <v>1511364328</v>
      </c>
      <c r="E47" s="12">
        <v>175431807</v>
      </c>
      <c r="F47" s="12">
        <v>30008705</v>
      </c>
      <c r="G47" s="12">
        <v>10181176</v>
      </c>
      <c r="H47" s="12">
        <v>1702062445</v>
      </c>
      <c r="I47" s="26">
        <v>2605.3000000000002</v>
      </c>
      <c r="J47" s="12">
        <v>1726986013</v>
      </c>
      <c r="K47" s="26">
        <v>2643.4</v>
      </c>
    </row>
    <row r="48" spans="2:11" x14ac:dyDescent="0.2">
      <c r="B48" s="11">
        <v>2016</v>
      </c>
      <c r="C48" s="12">
        <v>105</v>
      </c>
      <c r="D48" s="12">
        <v>1544443154</v>
      </c>
      <c r="E48" s="12">
        <v>139405405</v>
      </c>
      <c r="F48" s="12">
        <v>32466589</v>
      </c>
      <c r="G48" s="12">
        <v>9979984</v>
      </c>
      <c r="H48" s="12">
        <v>1683773278</v>
      </c>
      <c r="I48" s="26">
        <v>2542.6</v>
      </c>
      <c r="J48" s="12">
        <v>1726295132</v>
      </c>
      <c r="K48" s="26">
        <v>2606.8000000000002</v>
      </c>
    </row>
    <row r="49" spans="2:11" x14ac:dyDescent="0.2">
      <c r="B49" s="11">
        <v>2017</v>
      </c>
      <c r="C49" s="12">
        <v>104</v>
      </c>
      <c r="D49" s="12">
        <v>1578579623</v>
      </c>
      <c r="E49" s="12">
        <v>153646901</v>
      </c>
      <c r="F49" s="12">
        <v>33601849</v>
      </c>
      <c r="G49" s="12">
        <v>20212347</v>
      </c>
      <c r="H49" s="12" t="s">
        <v>78</v>
      </c>
      <c r="I49" s="19" t="s">
        <v>78</v>
      </c>
      <c r="J49" s="12">
        <v>1786040717</v>
      </c>
      <c r="K49" s="26">
        <v>2665.5</v>
      </c>
    </row>
    <row r="50" spans="2:11" x14ac:dyDescent="0.2">
      <c r="B50" s="11">
        <v>2018</v>
      </c>
      <c r="C50" s="12">
        <v>102</v>
      </c>
      <c r="D50" s="12">
        <v>1666894129</v>
      </c>
      <c r="E50" s="12">
        <v>175633152</v>
      </c>
      <c r="F50" s="12">
        <v>31376009</v>
      </c>
      <c r="G50" s="12">
        <v>12055835</v>
      </c>
      <c r="H50" s="12" t="s">
        <v>78</v>
      </c>
      <c r="I50" s="19" t="s">
        <v>78</v>
      </c>
      <c r="J50" s="12">
        <v>1885959133</v>
      </c>
      <c r="K50" s="26">
        <v>2784.2</v>
      </c>
    </row>
    <row r="51" spans="2:11" x14ac:dyDescent="0.2">
      <c r="B51" s="11">
        <v>2019</v>
      </c>
      <c r="C51" s="12">
        <v>102</v>
      </c>
      <c r="D51" s="12">
        <v>1745451765</v>
      </c>
      <c r="E51" s="12">
        <v>163229540</v>
      </c>
      <c r="F51" s="12">
        <v>39164519</v>
      </c>
      <c r="G51" s="12">
        <v>11511113</v>
      </c>
      <c r="H51" s="12" t="s">
        <v>78</v>
      </c>
      <c r="I51" s="19" t="s">
        <v>78</v>
      </c>
      <c r="J51" s="12">
        <v>1959356937</v>
      </c>
      <c r="K51" s="26">
        <v>2858.6</v>
      </c>
    </row>
    <row r="52" spans="2:11" x14ac:dyDescent="0.2">
      <c r="B52" s="11">
        <v>2020</v>
      </c>
      <c r="C52" s="12">
        <v>102</v>
      </c>
      <c r="D52" s="12">
        <v>1779903927</v>
      </c>
      <c r="E52" s="12">
        <v>144528371</v>
      </c>
      <c r="F52" s="12">
        <v>44909580</v>
      </c>
      <c r="G52" s="12">
        <v>15983839</v>
      </c>
      <c r="H52" s="12" t="s">
        <v>78</v>
      </c>
      <c r="I52" s="19" t="s">
        <v>78</v>
      </c>
      <c r="J52" s="12">
        <v>1985325719</v>
      </c>
      <c r="K52" s="26">
        <v>2860.5</v>
      </c>
    </row>
    <row r="53" spans="2:11" x14ac:dyDescent="0.2">
      <c r="B53" s="11">
        <v>2021</v>
      </c>
      <c r="C53" s="12">
        <v>102</v>
      </c>
      <c r="D53" s="12">
        <v>1799595421</v>
      </c>
      <c r="E53" s="12">
        <v>179035276</v>
      </c>
      <c r="F53" s="12">
        <v>51498818</v>
      </c>
      <c r="G53" s="12">
        <v>16143270</v>
      </c>
      <c r="H53" s="12" t="s">
        <v>78</v>
      </c>
      <c r="I53" s="19" t="s">
        <v>78</v>
      </c>
      <c r="J53" s="12">
        <v>2046272786</v>
      </c>
      <c r="K53" s="26">
        <v>2910</v>
      </c>
    </row>
    <row r="54" spans="2:11" x14ac:dyDescent="0.2">
      <c r="B54" s="11">
        <v>2022</v>
      </c>
      <c r="C54" s="12">
        <v>102</v>
      </c>
      <c r="D54" s="12">
        <v>1841122815</v>
      </c>
      <c r="E54" s="12">
        <v>180146787</v>
      </c>
      <c r="F54" s="12">
        <v>47640871</v>
      </c>
      <c r="G54" s="12">
        <v>18225158</v>
      </c>
      <c r="H54" s="12" t="s">
        <v>78</v>
      </c>
      <c r="I54" s="19" t="s">
        <v>78</v>
      </c>
      <c r="J54" s="12">
        <v>2087135636</v>
      </c>
      <c r="K54" s="26">
        <v>2926.8</v>
      </c>
    </row>
    <row r="55" spans="2:11" x14ac:dyDescent="0.2">
      <c r="B55" s="11">
        <v>2023</v>
      </c>
      <c r="C55" s="12">
        <v>101</v>
      </c>
      <c r="D55" s="12">
        <v>1851826454</v>
      </c>
      <c r="E55" s="12">
        <v>203535403</v>
      </c>
      <c r="F55" s="12">
        <v>54479722</v>
      </c>
      <c r="G55" s="12">
        <v>22025468</v>
      </c>
      <c r="H55" s="12" t="s">
        <v>78</v>
      </c>
      <c r="I55" s="19" t="s">
        <v>78</v>
      </c>
      <c r="J55" s="12">
        <v>2131867055</v>
      </c>
      <c r="K55" s="26">
        <v>2931.5</v>
      </c>
    </row>
    <row r="56" spans="2:11" x14ac:dyDescent="0.2">
      <c r="B56" s="13">
        <v>2024</v>
      </c>
      <c r="C56" s="14">
        <v>101</v>
      </c>
      <c r="D56" s="14">
        <v>1943832827</v>
      </c>
      <c r="E56" s="14">
        <v>259173180</v>
      </c>
      <c r="F56" s="14">
        <v>54315537</v>
      </c>
      <c r="G56" s="14">
        <v>22532334</v>
      </c>
      <c r="H56" s="14" t="s">
        <v>78</v>
      </c>
      <c r="I56" s="20" t="s">
        <v>78</v>
      </c>
      <c r="J56" s="14">
        <v>2279853885</v>
      </c>
      <c r="K56" s="28">
        <v>3099.6</v>
      </c>
    </row>
    <row r="58" spans="2:11" ht="21.4" customHeight="1" x14ac:dyDescent="0.2">
      <c r="B58" s="31" t="s">
        <v>37</v>
      </c>
      <c r="C58" s="32"/>
      <c r="D58" s="32"/>
      <c r="E58" s="32"/>
      <c r="F58" s="32"/>
      <c r="G58" s="32"/>
      <c r="H58" s="32"/>
      <c r="I58" s="32"/>
      <c r="J58" s="32"/>
      <c r="K58" s="32"/>
    </row>
    <row r="59" spans="2:11" ht="46.35" customHeight="1" x14ac:dyDescent="0.2">
      <c r="B59" s="31" t="s">
        <v>79</v>
      </c>
      <c r="C59" s="32"/>
      <c r="D59" s="32"/>
      <c r="E59" s="32"/>
      <c r="F59" s="32"/>
      <c r="G59" s="32"/>
      <c r="H59" s="32"/>
      <c r="I59" s="32"/>
      <c r="J59" s="32"/>
      <c r="K59" s="32"/>
    </row>
    <row r="60" spans="2:11" ht="62.1" customHeight="1" x14ac:dyDescent="0.2">
      <c r="B60" s="31" t="s">
        <v>80</v>
      </c>
      <c r="C60" s="32"/>
      <c r="D60" s="32"/>
      <c r="E60" s="32"/>
      <c r="F60" s="32"/>
      <c r="G60" s="32"/>
      <c r="H60" s="32"/>
      <c r="I60" s="32"/>
      <c r="J60" s="32"/>
      <c r="K60" s="32"/>
    </row>
    <row r="61" spans="2:11" x14ac:dyDescent="0.2">
      <c r="B61" s="31" t="s">
        <v>81</v>
      </c>
      <c r="C61" s="32"/>
      <c r="D61" s="32"/>
      <c r="E61" s="32"/>
      <c r="F61" s="32"/>
      <c r="G61" s="32"/>
      <c r="H61" s="32"/>
      <c r="I61" s="32"/>
      <c r="J61" s="32"/>
      <c r="K61" s="32"/>
    </row>
    <row r="62" spans="2:11" ht="71.849999999999994" customHeight="1" x14ac:dyDescent="0.2">
      <c r="B62" s="31" t="s">
        <v>82</v>
      </c>
      <c r="C62" s="32"/>
      <c r="D62" s="32"/>
      <c r="E62" s="32"/>
      <c r="F62" s="32"/>
      <c r="G62" s="32"/>
      <c r="H62" s="32"/>
      <c r="I62" s="32"/>
      <c r="J62" s="32"/>
      <c r="K62" s="32"/>
    </row>
  </sheetData>
  <mergeCells count="13">
    <mergeCell ref="B60:K60"/>
    <mergeCell ref="B61:K61"/>
    <mergeCell ref="B62:K62"/>
    <mergeCell ref="G4:G5"/>
    <mergeCell ref="H4:I4"/>
    <mergeCell ref="J4:K4"/>
    <mergeCell ref="B58:K58"/>
    <mergeCell ref="B59:K59"/>
    <mergeCell ref="B4:B5"/>
    <mergeCell ref="C4:C5"/>
    <mergeCell ref="D4:D5"/>
    <mergeCell ref="E4:E5"/>
    <mergeCell ref="F4:F5"/>
  </mergeCells>
  <pageMargins left="0.70866141732283472" right="0.70866141732283472" top="0.74803149606299213" bottom="0.74803149606299213" header="0.31496062992125984" footer="0.31496062992125984"/>
  <pageSetup paperSize="9" scale="67" fitToWidth="0"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6D4FF"/>
  </sheetPr>
  <dimension ref="B1:N214"/>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9</v>
      </c>
    </row>
    <row r="2" spans="2:14" x14ac:dyDescent="0.2">
      <c r="B2" t="s">
        <v>10</v>
      </c>
    </row>
    <row r="5" spans="2:14" ht="42" customHeight="1" x14ac:dyDescent="0.2">
      <c r="B5" s="15" t="s">
        <v>83</v>
      </c>
      <c r="C5" s="15" t="s">
        <v>84</v>
      </c>
      <c r="D5" s="10" t="s">
        <v>85</v>
      </c>
      <c r="E5" s="10" t="s">
        <v>86</v>
      </c>
      <c r="F5" s="10" t="s">
        <v>87</v>
      </c>
      <c r="G5" s="10" t="s">
        <v>88</v>
      </c>
      <c r="H5" s="10" t="s">
        <v>89</v>
      </c>
      <c r="I5" s="10" t="s">
        <v>90</v>
      </c>
      <c r="J5" s="10" t="s">
        <v>91</v>
      </c>
      <c r="K5" s="10" t="s">
        <v>92</v>
      </c>
      <c r="L5" s="10" t="s">
        <v>93</v>
      </c>
      <c r="M5" s="10" t="s">
        <v>94</v>
      </c>
      <c r="N5" s="10" t="s">
        <v>36</v>
      </c>
    </row>
    <row r="6" spans="2:14" x14ac:dyDescent="0.2">
      <c r="B6" s="21">
        <v>4335</v>
      </c>
      <c r="C6" s="21" t="s">
        <v>95</v>
      </c>
      <c r="D6" s="22">
        <v>497787.53274</v>
      </c>
      <c r="E6" s="22">
        <v>306694.04742999998</v>
      </c>
      <c r="F6" s="22">
        <v>1147536.09509</v>
      </c>
      <c r="G6" s="22">
        <v>167402.05437999999</v>
      </c>
      <c r="H6" s="22">
        <v>251856.44122000001</v>
      </c>
      <c r="I6" s="22">
        <v>578901.36736999999</v>
      </c>
      <c r="J6" s="22">
        <v>173096.83137</v>
      </c>
      <c r="K6" s="22">
        <v>345324.60755000002</v>
      </c>
      <c r="L6" s="22">
        <v>223111.99377</v>
      </c>
      <c r="M6" s="22">
        <v>249810.01897</v>
      </c>
      <c r="N6" s="22">
        <v>3941520.9898899999</v>
      </c>
    </row>
    <row r="7" spans="2:14" x14ac:dyDescent="0.2">
      <c r="B7" s="21">
        <v>4019</v>
      </c>
      <c r="C7" s="21" t="s">
        <v>96</v>
      </c>
      <c r="D7" s="22">
        <v>64080.945489999998</v>
      </c>
      <c r="E7" s="22">
        <v>33057.655420000003</v>
      </c>
      <c r="F7" s="22">
        <v>116313.31299999999</v>
      </c>
      <c r="G7" s="22">
        <v>27054.469130000001</v>
      </c>
      <c r="H7" s="22">
        <v>45678.836589999999</v>
      </c>
      <c r="I7" s="22">
        <v>90295.802020000003</v>
      </c>
      <c r="J7" s="22">
        <v>25318.456630000001</v>
      </c>
      <c r="K7" s="22">
        <v>42600.937879999998</v>
      </c>
      <c r="L7" s="22">
        <v>24976.49973</v>
      </c>
      <c r="M7" s="22">
        <v>32758.507229999999</v>
      </c>
      <c r="N7" s="22">
        <v>502135.42311999999</v>
      </c>
    </row>
    <row r="8" spans="2:14" x14ac:dyDescent="0.2">
      <c r="B8" s="16">
        <v>4001</v>
      </c>
      <c r="C8" s="16" t="s">
        <v>97</v>
      </c>
      <c r="D8" s="12">
        <v>32523.296969999999</v>
      </c>
      <c r="E8" s="12">
        <v>13560.80392</v>
      </c>
      <c r="F8" s="12">
        <v>32652.086510000001</v>
      </c>
      <c r="G8" s="12">
        <v>15567.73302</v>
      </c>
      <c r="H8" s="12">
        <v>27796.601470000001</v>
      </c>
      <c r="I8" s="12">
        <v>24043.887610000002</v>
      </c>
      <c r="J8" s="12">
        <v>14019.30399</v>
      </c>
      <c r="K8" s="12">
        <v>15130.67186</v>
      </c>
      <c r="L8" s="12">
        <v>1157.9801</v>
      </c>
      <c r="M8" s="12">
        <v>19308.054260000001</v>
      </c>
      <c r="N8" s="12">
        <v>195760.41970999999</v>
      </c>
    </row>
    <row r="9" spans="2:14" x14ac:dyDescent="0.2">
      <c r="B9" s="16">
        <v>4002</v>
      </c>
      <c r="C9" s="16" t="s">
        <v>98</v>
      </c>
      <c r="D9" s="12">
        <v>810.64191000000005</v>
      </c>
      <c r="E9" s="12">
        <v>394.85365000000002</v>
      </c>
      <c r="F9" s="12">
        <v>2424.6554000000001</v>
      </c>
      <c r="G9" s="12">
        <v>474.42092000000002</v>
      </c>
      <c r="H9" s="12">
        <v>557.41054999999994</v>
      </c>
      <c r="I9" s="12">
        <v>958.60964999999999</v>
      </c>
      <c r="J9" s="12">
        <v>477.26884999999999</v>
      </c>
      <c r="K9" s="12">
        <v>755.54074000000003</v>
      </c>
      <c r="L9" s="12">
        <v>63.085749999999997</v>
      </c>
      <c r="M9" s="12">
        <v>1411.2945</v>
      </c>
      <c r="N9" s="12">
        <v>8327.7819199999994</v>
      </c>
    </row>
    <row r="10" spans="2:14" x14ac:dyDescent="0.2">
      <c r="B10" s="16">
        <v>4003</v>
      </c>
      <c r="C10" s="16" t="s">
        <v>99</v>
      </c>
      <c r="D10" s="12">
        <v>3477.62014</v>
      </c>
      <c r="E10" s="12">
        <v>4666.1407300000001</v>
      </c>
      <c r="F10" s="12">
        <v>13803.612520000001</v>
      </c>
      <c r="G10" s="12">
        <v>1383.7292199999999</v>
      </c>
      <c r="H10" s="12">
        <v>3017.1225300000001</v>
      </c>
      <c r="I10" s="12">
        <v>11520.10239</v>
      </c>
      <c r="J10" s="12">
        <v>1165.3983800000001</v>
      </c>
      <c r="K10" s="12">
        <v>3587.0855000000001</v>
      </c>
      <c r="L10" s="12">
        <v>19.1952</v>
      </c>
      <c r="M10" s="12">
        <v>2067.3057399999998</v>
      </c>
      <c r="N10" s="12">
        <v>44707.31235</v>
      </c>
    </row>
    <row r="11" spans="2:14" x14ac:dyDescent="0.2">
      <c r="B11" s="16">
        <v>4004</v>
      </c>
      <c r="C11" s="16" t="s">
        <v>100</v>
      </c>
      <c r="D11" s="12">
        <v>676.36537999999996</v>
      </c>
      <c r="E11" s="12">
        <v>230.2473</v>
      </c>
      <c r="F11" s="12">
        <v>1040.04457</v>
      </c>
      <c r="G11" s="12">
        <v>46.808839999999996</v>
      </c>
      <c r="H11" s="12">
        <v>360.13488000000001</v>
      </c>
      <c r="I11" s="12">
        <v>298.90544999999997</v>
      </c>
      <c r="J11" s="12">
        <v>360.23397999999997</v>
      </c>
      <c r="K11" s="12">
        <v>486.90633000000003</v>
      </c>
      <c r="L11" s="12">
        <v>99.691599999999994</v>
      </c>
      <c r="M11" s="12">
        <v>452.98957999999999</v>
      </c>
      <c r="N11" s="12">
        <v>4052.32791</v>
      </c>
    </row>
    <row r="12" spans="2:14" x14ac:dyDescent="0.2">
      <c r="B12" s="16">
        <v>4005</v>
      </c>
      <c r="C12" s="16" t="s">
        <v>101</v>
      </c>
      <c r="D12" s="12">
        <v>2375.5811399999998</v>
      </c>
      <c r="E12" s="12">
        <v>966.40056000000004</v>
      </c>
      <c r="F12" s="12">
        <v>5215.3693199999998</v>
      </c>
      <c r="G12" s="12">
        <v>464.97748000000001</v>
      </c>
      <c r="H12" s="12">
        <v>1728.7348500000001</v>
      </c>
      <c r="I12" s="12">
        <v>2940.6918500000002</v>
      </c>
      <c r="J12" s="12">
        <v>979.05345</v>
      </c>
      <c r="K12" s="12">
        <v>2805.8882100000001</v>
      </c>
      <c r="L12" s="12">
        <v>154.81184999999999</v>
      </c>
      <c r="M12" s="12">
        <v>1439.99434</v>
      </c>
      <c r="N12" s="12">
        <v>19071.503049999999</v>
      </c>
    </row>
    <row r="13" spans="2:14" x14ac:dyDescent="0.2">
      <c r="B13" s="16">
        <v>4006</v>
      </c>
      <c r="C13" s="16" t="s">
        <v>102</v>
      </c>
      <c r="D13" s="12">
        <v>4947.0751300000002</v>
      </c>
      <c r="E13" s="12">
        <v>2116.2046500000001</v>
      </c>
      <c r="F13" s="12">
        <v>10888.553910000001</v>
      </c>
      <c r="G13" s="12">
        <v>904.00643000000002</v>
      </c>
      <c r="H13" s="12">
        <v>2108.0453000000002</v>
      </c>
      <c r="I13" s="12">
        <v>6875.7250000000004</v>
      </c>
      <c r="J13" s="12">
        <v>1765.47765</v>
      </c>
      <c r="K13" s="12">
        <v>3305.4895999999999</v>
      </c>
      <c r="L13" s="12">
        <v>498.13010000000003</v>
      </c>
      <c r="M13" s="12">
        <v>1701.00675</v>
      </c>
      <c r="N13" s="12">
        <v>35109.714520000001</v>
      </c>
    </row>
    <row r="14" spans="2:14" x14ac:dyDescent="0.2">
      <c r="B14" s="16">
        <v>4007</v>
      </c>
      <c r="C14" s="16" t="s">
        <v>103</v>
      </c>
      <c r="D14" s="12">
        <v>1176.5724399999999</v>
      </c>
      <c r="E14" s="12">
        <v>418.63119</v>
      </c>
      <c r="F14" s="12">
        <v>2753.2265400000001</v>
      </c>
      <c r="G14" s="12">
        <v>62.159500000000001</v>
      </c>
      <c r="H14" s="12">
        <v>365.72811000000002</v>
      </c>
      <c r="I14" s="12">
        <v>981.1694</v>
      </c>
      <c r="J14" s="12">
        <v>348.25299999999999</v>
      </c>
      <c r="K14" s="12">
        <v>1150.8653300000001</v>
      </c>
      <c r="L14" s="12">
        <v>161.79471000000001</v>
      </c>
      <c r="M14" s="12">
        <v>919.08145000000002</v>
      </c>
      <c r="N14" s="12">
        <v>8337.4816699999992</v>
      </c>
    </row>
    <row r="15" spans="2:14" x14ac:dyDescent="0.2">
      <c r="B15" s="16">
        <v>4008</v>
      </c>
      <c r="C15" s="16" t="s">
        <v>104</v>
      </c>
      <c r="D15" s="12">
        <v>3402.3165199999999</v>
      </c>
      <c r="E15" s="12">
        <v>1995.7454499999999</v>
      </c>
      <c r="F15" s="12">
        <v>9696.2911800000002</v>
      </c>
      <c r="G15" s="12">
        <v>1123.1052500000001</v>
      </c>
      <c r="H15" s="12">
        <v>2265.0622499999999</v>
      </c>
      <c r="I15" s="12">
        <v>5377.9000699999997</v>
      </c>
      <c r="J15" s="12">
        <v>1421.5319500000001</v>
      </c>
      <c r="K15" s="12">
        <v>3580.8838999999998</v>
      </c>
      <c r="L15" s="12">
        <v>303.56225000000001</v>
      </c>
      <c r="M15" s="12">
        <v>1000.3983899999999</v>
      </c>
      <c r="N15" s="12">
        <v>30166.797210000001</v>
      </c>
    </row>
    <row r="16" spans="2:14" x14ac:dyDescent="0.2">
      <c r="B16" s="16">
        <v>4009</v>
      </c>
      <c r="C16" s="16" t="s">
        <v>105</v>
      </c>
      <c r="D16" s="12">
        <v>2205.32764</v>
      </c>
      <c r="E16" s="12">
        <v>614.42984999999999</v>
      </c>
      <c r="F16" s="12">
        <v>6107.8444</v>
      </c>
      <c r="G16" s="12">
        <v>305.25130000000001</v>
      </c>
      <c r="H16" s="12">
        <v>868.48410000000001</v>
      </c>
      <c r="I16" s="12">
        <v>2979.75425</v>
      </c>
      <c r="J16" s="12">
        <v>940.16435000000001</v>
      </c>
      <c r="K16" s="12">
        <v>1531.30475</v>
      </c>
      <c r="L16" s="12">
        <v>6812.6572200000001</v>
      </c>
      <c r="M16" s="12">
        <v>683.52869999999996</v>
      </c>
      <c r="N16" s="12">
        <v>23048.74656</v>
      </c>
    </row>
    <row r="17" spans="2:14" x14ac:dyDescent="0.2">
      <c r="B17" s="16">
        <v>4010</v>
      </c>
      <c r="C17" s="16" t="s">
        <v>106</v>
      </c>
      <c r="D17" s="12">
        <v>4435.2068900000004</v>
      </c>
      <c r="E17" s="12">
        <v>3039.25576</v>
      </c>
      <c r="F17" s="12">
        <v>11247.829879999999</v>
      </c>
      <c r="G17" s="12">
        <v>2017.5127199999999</v>
      </c>
      <c r="H17" s="12">
        <v>2188.8105999999998</v>
      </c>
      <c r="I17" s="12">
        <v>9727.4633099999992</v>
      </c>
      <c r="J17" s="12">
        <v>1140.91246</v>
      </c>
      <c r="K17" s="12">
        <v>3174.9739300000001</v>
      </c>
      <c r="L17" s="12">
        <v>15621.111699999999</v>
      </c>
      <c r="M17" s="12">
        <v>1582.06988</v>
      </c>
      <c r="N17" s="12">
        <v>54175.147129999998</v>
      </c>
    </row>
    <row r="18" spans="2:14" x14ac:dyDescent="0.2">
      <c r="B18" s="16">
        <v>4012</v>
      </c>
      <c r="C18" s="16" t="s">
        <v>107</v>
      </c>
      <c r="D18" s="12">
        <v>5661.4196899999997</v>
      </c>
      <c r="E18" s="12">
        <v>4296.3057600000002</v>
      </c>
      <c r="F18" s="12">
        <v>14747.87127</v>
      </c>
      <c r="G18" s="12">
        <v>3749.4285199999999</v>
      </c>
      <c r="H18" s="12">
        <v>2911.93</v>
      </c>
      <c r="I18" s="12">
        <v>17819.34376</v>
      </c>
      <c r="J18" s="12">
        <v>2080.9929699999998</v>
      </c>
      <c r="K18" s="12">
        <v>5334.62925</v>
      </c>
      <c r="L18" s="12">
        <v>30.7621</v>
      </c>
      <c r="M18" s="12">
        <v>1458.9583399999999</v>
      </c>
      <c r="N18" s="12">
        <v>58091.641660000001</v>
      </c>
    </row>
    <row r="19" spans="2:14" x14ac:dyDescent="0.2">
      <c r="B19" s="16">
        <v>4013</v>
      </c>
      <c r="C19" s="16" t="s">
        <v>108</v>
      </c>
      <c r="D19" s="12">
        <v>2389.5216399999999</v>
      </c>
      <c r="E19" s="12">
        <v>758.63660000000004</v>
      </c>
      <c r="F19" s="12">
        <v>5735.9274999999998</v>
      </c>
      <c r="G19" s="12">
        <v>955.33592999999996</v>
      </c>
      <c r="H19" s="12">
        <v>1510.7719500000001</v>
      </c>
      <c r="I19" s="12">
        <v>6772.24928</v>
      </c>
      <c r="J19" s="12">
        <v>619.86559999999997</v>
      </c>
      <c r="K19" s="12">
        <v>1756.69848</v>
      </c>
      <c r="L19" s="12">
        <v>53.717149999999997</v>
      </c>
      <c r="M19" s="12">
        <v>733.82529999999997</v>
      </c>
      <c r="N19" s="12">
        <v>21286.549429999999</v>
      </c>
    </row>
    <row r="20" spans="2:14" x14ac:dyDescent="0.2">
      <c r="B20" s="21">
        <v>4059</v>
      </c>
      <c r="C20" s="21" t="s">
        <v>109</v>
      </c>
      <c r="D20" s="22">
        <v>113257.30446</v>
      </c>
      <c r="E20" s="22">
        <v>64765.67196</v>
      </c>
      <c r="F20" s="22">
        <v>279165.92337999999</v>
      </c>
      <c r="G20" s="22">
        <v>38496.326569999997</v>
      </c>
      <c r="H20" s="22">
        <v>49561.746370000001</v>
      </c>
      <c r="I20" s="22">
        <v>118975.74472</v>
      </c>
      <c r="J20" s="22">
        <v>37576.923699999999</v>
      </c>
      <c r="K20" s="22">
        <v>68087.605939999994</v>
      </c>
      <c r="L20" s="22">
        <v>49451.992610000001</v>
      </c>
      <c r="M20" s="22">
        <v>66947.178589999996</v>
      </c>
      <c r="N20" s="22">
        <v>886286.41830000002</v>
      </c>
    </row>
    <row r="21" spans="2:14" x14ac:dyDescent="0.2">
      <c r="B21" s="16">
        <v>4021</v>
      </c>
      <c r="C21" s="16" t="s">
        <v>110</v>
      </c>
      <c r="D21" s="12">
        <v>39670.528890000001</v>
      </c>
      <c r="E21" s="12">
        <v>17342.057970000002</v>
      </c>
      <c r="F21" s="12">
        <v>83376.493629999997</v>
      </c>
      <c r="G21" s="12">
        <v>15195.36175</v>
      </c>
      <c r="H21" s="12">
        <v>7268.7327599999999</v>
      </c>
      <c r="I21" s="12">
        <v>24266.436839999998</v>
      </c>
      <c r="J21" s="12">
        <v>12493.946190000001</v>
      </c>
      <c r="K21" s="12">
        <v>10453.9146</v>
      </c>
      <c r="L21" s="12">
        <v>2026.24866</v>
      </c>
      <c r="M21" s="12">
        <v>20063.51757</v>
      </c>
      <c r="N21" s="12">
        <v>232157.23886000001</v>
      </c>
    </row>
    <row r="22" spans="2:14" x14ac:dyDescent="0.2">
      <c r="B22" s="16">
        <v>4022</v>
      </c>
      <c r="C22" s="16" t="s">
        <v>111</v>
      </c>
      <c r="D22" s="12">
        <v>1203.6955399999999</v>
      </c>
      <c r="E22" s="12">
        <v>454.93004999999999</v>
      </c>
      <c r="F22" s="12">
        <v>2092.9384399999999</v>
      </c>
      <c r="G22" s="12">
        <v>75.219239999999999</v>
      </c>
      <c r="H22" s="12">
        <v>351.86239999999998</v>
      </c>
      <c r="I22" s="12">
        <v>913.22796000000005</v>
      </c>
      <c r="J22" s="12">
        <v>644.37129000000004</v>
      </c>
      <c r="K22" s="12">
        <v>1231.44353</v>
      </c>
      <c r="L22" s="12">
        <v>76.159350000000003</v>
      </c>
      <c r="M22" s="12">
        <v>604.57099000000005</v>
      </c>
      <c r="N22" s="12">
        <v>7648.4187899999997</v>
      </c>
    </row>
    <row r="23" spans="2:14" x14ac:dyDescent="0.2">
      <c r="B23" s="16">
        <v>4023</v>
      </c>
      <c r="C23" s="16" t="s">
        <v>112</v>
      </c>
      <c r="D23" s="12">
        <v>1880.0163700000001</v>
      </c>
      <c r="E23" s="12">
        <v>1083.31321</v>
      </c>
      <c r="F23" s="12">
        <v>5298.1487800000004</v>
      </c>
      <c r="G23" s="12">
        <v>256.52111000000002</v>
      </c>
      <c r="H23" s="12">
        <v>960.01576</v>
      </c>
      <c r="I23" s="12">
        <v>1598.8528100000001</v>
      </c>
      <c r="J23" s="12">
        <v>830.25196000000005</v>
      </c>
      <c r="K23" s="12">
        <v>1930.9140400000001</v>
      </c>
      <c r="L23" s="12">
        <v>124.99104</v>
      </c>
      <c r="M23" s="12">
        <v>2376.2272200000002</v>
      </c>
      <c r="N23" s="12">
        <v>16339.2523</v>
      </c>
    </row>
    <row r="24" spans="2:14" x14ac:dyDescent="0.2">
      <c r="B24" s="16">
        <v>4024</v>
      </c>
      <c r="C24" s="16" t="s">
        <v>113</v>
      </c>
      <c r="D24" s="12">
        <v>2219.9682400000002</v>
      </c>
      <c r="E24" s="12">
        <v>645.43318999999997</v>
      </c>
      <c r="F24" s="12">
        <v>4800.9816899999996</v>
      </c>
      <c r="G24" s="12">
        <v>122.01022</v>
      </c>
      <c r="H24" s="12">
        <v>720.47568000000001</v>
      </c>
      <c r="I24" s="12">
        <v>2041.56954</v>
      </c>
      <c r="J24" s="12">
        <v>598.68101999999999</v>
      </c>
      <c r="K24" s="12">
        <v>1486.90129</v>
      </c>
      <c r="L24" s="12">
        <v>6047.2594600000002</v>
      </c>
      <c r="M24" s="12">
        <v>1757.51502</v>
      </c>
      <c r="N24" s="12">
        <v>20440.79535</v>
      </c>
    </row>
    <row r="25" spans="2:14" x14ac:dyDescent="0.2">
      <c r="B25" s="16">
        <v>4049</v>
      </c>
      <c r="C25" s="16" t="s">
        <v>114</v>
      </c>
      <c r="D25" s="12">
        <v>3770.09584</v>
      </c>
      <c r="E25" s="12">
        <v>1259.7927299999999</v>
      </c>
      <c r="F25" s="12">
        <v>7500.0060199999998</v>
      </c>
      <c r="G25" s="12">
        <v>198.81780000000001</v>
      </c>
      <c r="H25" s="12">
        <v>1173.50605</v>
      </c>
      <c r="I25" s="12">
        <v>3496.3615</v>
      </c>
      <c r="J25" s="12">
        <v>881.88987999999995</v>
      </c>
      <c r="K25" s="12">
        <v>1535.1282799999999</v>
      </c>
      <c r="L25" s="12">
        <v>67.71105</v>
      </c>
      <c r="M25" s="12">
        <v>1561.3503800000001</v>
      </c>
      <c r="N25" s="12">
        <v>21444.659530000001</v>
      </c>
    </row>
    <row r="26" spans="2:14" x14ac:dyDescent="0.2">
      <c r="B26" s="16">
        <v>4026</v>
      </c>
      <c r="C26" s="16" t="s">
        <v>115</v>
      </c>
      <c r="D26" s="12">
        <v>2383.0867800000001</v>
      </c>
      <c r="E26" s="12">
        <v>925.63478999999995</v>
      </c>
      <c r="F26" s="12">
        <v>4730.7905199999996</v>
      </c>
      <c r="G26" s="12">
        <v>784.75757999999996</v>
      </c>
      <c r="H26" s="12">
        <v>1015.79267</v>
      </c>
      <c r="I26" s="12">
        <v>3779.3742900000002</v>
      </c>
      <c r="J26" s="12">
        <v>2715.1208799999999</v>
      </c>
      <c r="K26" s="12">
        <v>1984.8893</v>
      </c>
      <c r="L26" s="12">
        <v>412.59848</v>
      </c>
      <c r="M26" s="12">
        <v>3810.6392900000001</v>
      </c>
      <c r="N26" s="12">
        <v>22542.684580000001</v>
      </c>
    </row>
    <row r="27" spans="2:14" x14ac:dyDescent="0.2">
      <c r="B27" s="16">
        <v>4027</v>
      </c>
      <c r="C27" s="16" t="s">
        <v>116</v>
      </c>
      <c r="D27" s="12">
        <v>2946.2589400000002</v>
      </c>
      <c r="E27" s="12">
        <v>1244.96425</v>
      </c>
      <c r="F27" s="12">
        <v>8146.1967299999997</v>
      </c>
      <c r="G27" s="12">
        <v>362.95188000000002</v>
      </c>
      <c r="H27" s="12">
        <v>2450.6559999999999</v>
      </c>
      <c r="I27" s="12">
        <v>4573.3544700000002</v>
      </c>
      <c r="J27" s="12">
        <v>835.80733999999995</v>
      </c>
      <c r="K27" s="12">
        <v>2292.5991199999999</v>
      </c>
      <c r="L27" s="12">
        <v>18.812650000000001</v>
      </c>
      <c r="M27" s="12">
        <v>358.74644999999998</v>
      </c>
      <c r="N27" s="12">
        <v>23230.347829999999</v>
      </c>
    </row>
    <row r="28" spans="2:14" x14ac:dyDescent="0.2">
      <c r="B28" s="16">
        <v>4028</v>
      </c>
      <c r="C28" s="16" t="s">
        <v>117</v>
      </c>
      <c r="D28" s="12">
        <v>811.99478999999997</v>
      </c>
      <c r="E28" s="12">
        <v>204.88713999999999</v>
      </c>
      <c r="F28" s="12">
        <v>1719.3558700000001</v>
      </c>
      <c r="G28" s="12">
        <v>93.381749999999997</v>
      </c>
      <c r="H28" s="12">
        <v>249.98681999999999</v>
      </c>
      <c r="I28" s="12">
        <v>358.85431999999997</v>
      </c>
      <c r="J28" s="12">
        <v>323.27280000000002</v>
      </c>
      <c r="K28" s="12">
        <v>544.52841999999998</v>
      </c>
      <c r="L28" s="12">
        <v>260.91338999999999</v>
      </c>
      <c r="M28" s="12">
        <v>337.21055000000001</v>
      </c>
      <c r="N28" s="12">
        <v>4904.3858499999997</v>
      </c>
    </row>
    <row r="29" spans="2:14" x14ac:dyDescent="0.2">
      <c r="B29" s="16">
        <v>4029</v>
      </c>
      <c r="C29" s="16" t="s">
        <v>118</v>
      </c>
      <c r="D29" s="12">
        <v>3084.8494999999998</v>
      </c>
      <c r="E29" s="12">
        <v>1483.6256699999999</v>
      </c>
      <c r="F29" s="12">
        <v>7939.5051999999996</v>
      </c>
      <c r="G29" s="12">
        <v>657.40021000000002</v>
      </c>
      <c r="H29" s="12">
        <v>1694.2018599999999</v>
      </c>
      <c r="I29" s="12">
        <v>3578.1495</v>
      </c>
      <c r="J29" s="12">
        <v>1034.7654</v>
      </c>
      <c r="K29" s="12">
        <v>2380.4618999999998</v>
      </c>
      <c r="L29" s="12">
        <v>543.43043</v>
      </c>
      <c r="M29" s="12">
        <v>1144.9876899999999</v>
      </c>
      <c r="N29" s="12">
        <v>23541.377359999999</v>
      </c>
    </row>
    <row r="30" spans="2:14" x14ac:dyDescent="0.2">
      <c r="B30" s="16">
        <v>4030</v>
      </c>
      <c r="C30" s="16" t="s">
        <v>119</v>
      </c>
      <c r="D30" s="12">
        <v>1403.25738</v>
      </c>
      <c r="E30" s="12">
        <v>495.09944999999999</v>
      </c>
      <c r="F30" s="12">
        <v>2842.2134700000001</v>
      </c>
      <c r="G30" s="12">
        <v>162.11799999999999</v>
      </c>
      <c r="H30" s="12">
        <v>438.44393000000002</v>
      </c>
      <c r="I30" s="12">
        <v>1351.5935199999999</v>
      </c>
      <c r="J30" s="12">
        <v>458.81837000000002</v>
      </c>
      <c r="K30" s="12">
        <v>1098.4861900000001</v>
      </c>
      <c r="L30" s="12">
        <v>2742.7004299999999</v>
      </c>
      <c r="M30" s="12">
        <v>532.41772000000003</v>
      </c>
      <c r="N30" s="12">
        <v>11525.14846</v>
      </c>
    </row>
    <row r="31" spans="2:14" x14ac:dyDescent="0.2">
      <c r="B31" s="16">
        <v>4031</v>
      </c>
      <c r="C31" s="16" t="s">
        <v>120</v>
      </c>
      <c r="D31" s="12">
        <v>1292.5568699999999</v>
      </c>
      <c r="E31" s="12">
        <v>998.98784000000001</v>
      </c>
      <c r="F31" s="12">
        <v>3786.7281899999998</v>
      </c>
      <c r="G31" s="12">
        <v>54.006210000000003</v>
      </c>
      <c r="H31" s="12">
        <v>419.24034</v>
      </c>
      <c r="I31" s="12">
        <v>1310.5842399999999</v>
      </c>
      <c r="J31" s="12">
        <v>498.45864</v>
      </c>
      <c r="K31" s="12">
        <v>1068.6433400000001</v>
      </c>
      <c r="L31" s="12">
        <v>3198.1592099999998</v>
      </c>
      <c r="M31" s="12">
        <v>682.27488000000005</v>
      </c>
      <c r="N31" s="12">
        <v>13309.63976</v>
      </c>
    </row>
    <row r="32" spans="2:14" x14ac:dyDescent="0.2">
      <c r="B32" s="16">
        <v>4032</v>
      </c>
      <c r="C32" s="16" t="s">
        <v>121</v>
      </c>
      <c r="D32" s="12">
        <v>1302.63582</v>
      </c>
      <c r="E32" s="12">
        <v>512.45280000000002</v>
      </c>
      <c r="F32" s="12">
        <v>4108.9912199999999</v>
      </c>
      <c r="G32" s="12">
        <v>299.32477</v>
      </c>
      <c r="H32" s="12">
        <v>647.38491999999997</v>
      </c>
      <c r="I32" s="12">
        <v>1721.1441</v>
      </c>
      <c r="J32" s="12">
        <v>392.17349999999999</v>
      </c>
      <c r="K32" s="12">
        <v>1382.37249</v>
      </c>
      <c r="L32" s="12">
        <v>52.683599999999998</v>
      </c>
      <c r="M32" s="12">
        <v>765.27305000000001</v>
      </c>
      <c r="N32" s="12">
        <v>11184.43627</v>
      </c>
    </row>
    <row r="33" spans="2:14" x14ac:dyDescent="0.2">
      <c r="B33" s="16">
        <v>4033</v>
      </c>
      <c r="C33" s="16" t="s">
        <v>122</v>
      </c>
      <c r="D33" s="12">
        <v>3447.98344</v>
      </c>
      <c r="E33" s="12">
        <v>2661.8183100000001</v>
      </c>
      <c r="F33" s="12">
        <v>13039.90172</v>
      </c>
      <c r="G33" s="12">
        <v>2416.4351000000001</v>
      </c>
      <c r="H33" s="12">
        <v>1575.2156299999999</v>
      </c>
      <c r="I33" s="12">
        <v>4682.5110500000001</v>
      </c>
      <c r="J33" s="12">
        <v>1139.7183199999999</v>
      </c>
      <c r="K33" s="12">
        <v>3197.9192699999999</v>
      </c>
      <c r="L33" s="12">
        <v>9386.4135000000006</v>
      </c>
      <c r="M33" s="12">
        <v>1674.14743</v>
      </c>
      <c r="N33" s="12">
        <v>43222.063770000001</v>
      </c>
    </row>
    <row r="34" spans="2:14" x14ac:dyDescent="0.2">
      <c r="B34" s="16">
        <v>4034</v>
      </c>
      <c r="C34" s="16" t="s">
        <v>123</v>
      </c>
      <c r="D34" s="12">
        <v>4253.7118099999998</v>
      </c>
      <c r="E34" s="12">
        <v>2694.0275999999999</v>
      </c>
      <c r="F34" s="12">
        <v>11309.767949999999</v>
      </c>
      <c r="G34" s="12">
        <v>1073.519</v>
      </c>
      <c r="H34" s="12">
        <v>3999.6246000000001</v>
      </c>
      <c r="I34" s="12">
        <v>5112.7211299999999</v>
      </c>
      <c r="J34" s="12">
        <v>977.03368999999998</v>
      </c>
      <c r="K34" s="12">
        <v>2654.5645500000001</v>
      </c>
      <c r="L34" s="12">
        <v>22.383600000000001</v>
      </c>
      <c r="M34" s="12">
        <v>1928.5287800000001</v>
      </c>
      <c r="N34" s="12">
        <v>34025.882709999998</v>
      </c>
    </row>
    <row r="35" spans="2:14" x14ac:dyDescent="0.2">
      <c r="B35" s="16">
        <v>4035</v>
      </c>
      <c r="C35" s="16" t="s">
        <v>124</v>
      </c>
      <c r="D35" s="12">
        <v>2360.8987699999998</v>
      </c>
      <c r="E35" s="12">
        <v>4162.4466499999999</v>
      </c>
      <c r="F35" s="12">
        <v>9757.9457000000002</v>
      </c>
      <c r="G35" s="12">
        <v>250.75585000000001</v>
      </c>
      <c r="H35" s="12">
        <v>1162.9990499999999</v>
      </c>
      <c r="I35" s="12">
        <v>2931.1568699999998</v>
      </c>
      <c r="J35" s="12">
        <v>1167.57035</v>
      </c>
      <c r="K35" s="12">
        <v>2125.1081199999999</v>
      </c>
      <c r="L35" s="12">
        <v>37.410049999999998</v>
      </c>
      <c r="M35" s="12">
        <v>1541.5205800000001</v>
      </c>
      <c r="N35" s="12">
        <v>25497.811989999998</v>
      </c>
    </row>
    <row r="36" spans="2:14" x14ac:dyDescent="0.2">
      <c r="B36" s="16">
        <v>4037</v>
      </c>
      <c r="C36" s="16" t="s">
        <v>125</v>
      </c>
      <c r="D36" s="12">
        <v>2497.6543900000001</v>
      </c>
      <c r="E36" s="12">
        <v>964.85170000000005</v>
      </c>
      <c r="F36" s="12">
        <v>6329.85599</v>
      </c>
      <c r="G36" s="12">
        <v>744.19079999999997</v>
      </c>
      <c r="H36" s="12">
        <v>1564.9821999999999</v>
      </c>
      <c r="I36" s="12">
        <v>2425.7164699999998</v>
      </c>
      <c r="J36" s="12">
        <v>1200.40256</v>
      </c>
      <c r="K36" s="12">
        <v>2150.4045599999999</v>
      </c>
      <c r="L36" s="12">
        <v>129.25825</v>
      </c>
      <c r="M36" s="12">
        <v>2871.1680099999999</v>
      </c>
      <c r="N36" s="12">
        <v>20878.484929999999</v>
      </c>
    </row>
    <row r="37" spans="2:14" x14ac:dyDescent="0.2">
      <c r="B37" s="16">
        <v>4038</v>
      </c>
      <c r="C37" s="16" t="s">
        <v>126</v>
      </c>
      <c r="D37" s="12">
        <v>4352.6473699999997</v>
      </c>
      <c r="E37" s="12">
        <v>3311.9444100000001</v>
      </c>
      <c r="F37" s="12">
        <v>10524.060009999999</v>
      </c>
      <c r="G37" s="12">
        <v>3009.3710999999998</v>
      </c>
      <c r="H37" s="12">
        <v>3964.2445699999998</v>
      </c>
      <c r="I37" s="12">
        <v>8919.2854399999997</v>
      </c>
      <c r="J37" s="12">
        <v>1384.8765900000001</v>
      </c>
      <c r="K37" s="12">
        <v>3821.8174199999999</v>
      </c>
      <c r="L37" s="12">
        <v>129.40586999999999</v>
      </c>
      <c r="M37" s="12">
        <v>2536.95561</v>
      </c>
      <c r="N37" s="12">
        <v>41954.608390000001</v>
      </c>
    </row>
    <row r="38" spans="2:14" x14ac:dyDescent="0.2">
      <c r="B38" s="16">
        <v>4039</v>
      </c>
      <c r="C38" s="16" t="s">
        <v>127</v>
      </c>
      <c r="D38" s="12">
        <v>1287.7770399999999</v>
      </c>
      <c r="E38" s="12">
        <v>528.73398999999995</v>
      </c>
      <c r="F38" s="12">
        <v>3148.9041099999999</v>
      </c>
      <c r="G38" s="12">
        <v>334.73097999999999</v>
      </c>
      <c r="H38" s="12">
        <v>413.28395</v>
      </c>
      <c r="I38" s="12">
        <v>1590.7650000000001</v>
      </c>
      <c r="J38" s="12">
        <v>613.63562999999999</v>
      </c>
      <c r="K38" s="12">
        <v>1166.7400700000001</v>
      </c>
      <c r="L38" s="12">
        <v>58.501649999999998</v>
      </c>
      <c r="M38" s="12">
        <v>1162.76325</v>
      </c>
      <c r="N38" s="12">
        <v>10305.83567</v>
      </c>
    </row>
    <row r="39" spans="2:14" x14ac:dyDescent="0.2">
      <c r="B39" s="16">
        <v>4040</v>
      </c>
      <c r="C39" s="16" t="s">
        <v>128</v>
      </c>
      <c r="D39" s="12">
        <v>6441.0002199999999</v>
      </c>
      <c r="E39" s="12">
        <v>4597.2881200000002</v>
      </c>
      <c r="F39" s="12">
        <v>17445.31265</v>
      </c>
      <c r="G39" s="12">
        <v>2088.6264700000002</v>
      </c>
      <c r="H39" s="12">
        <v>3745.1175600000001</v>
      </c>
      <c r="I39" s="12">
        <v>8773.5267999999996</v>
      </c>
      <c r="J39" s="12">
        <v>1539.7593099999999</v>
      </c>
      <c r="K39" s="12">
        <v>5766.1400400000002</v>
      </c>
      <c r="L39" s="12">
        <v>50.98395</v>
      </c>
      <c r="M39" s="12">
        <v>2137.7171899999998</v>
      </c>
      <c r="N39" s="12">
        <v>52585.472309999997</v>
      </c>
    </row>
    <row r="40" spans="2:14" x14ac:dyDescent="0.2">
      <c r="B40" s="16">
        <v>4041</v>
      </c>
      <c r="C40" s="16" t="s">
        <v>129</v>
      </c>
      <c r="D40" s="12">
        <v>1584.5408199999999</v>
      </c>
      <c r="E40" s="12">
        <v>570.78044999999997</v>
      </c>
      <c r="F40" s="12">
        <v>3708.9753599999999</v>
      </c>
      <c r="G40" s="12">
        <v>182.72454999999999</v>
      </c>
      <c r="H40" s="12">
        <v>477.03595000000001</v>
      </c>
      <c r="I40" s="12">
        <v>1485.9267299999999</v>
      </c>
      <c r="J40" s="12">
        <v>289.80200000000002</v>
      </c>
      <c r="K40" s="12">
        <v>1089.96958</v>
      </c>
      <c r="L40" s="12">
        <v>5.0475000000000003</v>
      </c>
      <c r="M40" s="12">
        <v>101.25597999999999</v>
      </c>
      <c r="N40" s="12">
        <v>9496.0589199999995</v>
      </c>
    </row>
    <row r="41" spans="2:14" x14ac:dyDescent="0.2">
      <c r="B41" s="16">
        <v>4044</v>
      </c>
      <c r="C41" s="16" t="s">
        <v>130</v>
      </c>
      <c r="D41" s="12">
        <v>5152.0957200000003</v>
      </c>
      <c r="E41" s="12">
        <v>3229.2141200000001</v>
      </c>
      <c r="F41" s="12">
        <v>9709.68145</v>
      </c>
      <c r="G41" s="12">
        <v>517.20412999999996</v>
      </c>
      <c r="H41" s="12">
        <v>2181.8530700000001</v>
      </c>
      <c r="I41" s="12">
        <v>5539.2774600000002</v>
      </c>
      <c r="J41" s="12">
        <v>1503.10526</v>
      </c>
      <c r="K41" s="12">
        <v>4272.5579699999998</v>
      </c>
      <c r="L41" s="12">
        <v>66.58005</v>
      </c>
      <c r="M41" s="12">
        <v>3750.8672200000001</v>
      </c>
      <c r="N41" s="12">
        <v>35922.436450000001</v>
      </c>
    </row>
    <row r="42" spans="2:14" x14ac:dyDescent="0.2">
      <c r="B42" s="16">
        <v>4045</v>
      </c>
      <c r="C42" s="16" t="s">
        <v>131</v>
      </c>
      <c r="D42" s="12">
        <v>11861.69821</v>
      </c>
      <c r="E42" s="12">
        <v>11690.911679999999</v>
      </c>
      <c r="F42" s="12">
        <v>35554.640700000004</v>
      </c>
      <c r="G42" s="12">
        <v>6002.5009399999999</v>
      </c>
      <c r="H42" s="12">
        <v>8587.5879999999997</v>
      </c>
      <c r="I42" s="12">
        <v>19077.929980000001</v>
      </c>
      <c r="J42" s="12">
        <v>3623.48009</v>
      </c>
      <c r="K42" s="12">
        <v>6889.9038700000001</v>
      </c>
      <c r="L42" s="12">
        <v>163.17054999999999</v>
      </c>
      <c r="M42" s="12">
        <v>12167.076139999999</v>
      </c>
      <c r="N42" s="12">
        <v>115618.90016</v>
      </c>
    </row>
    <row r="43" spans="2:14" x14ac:dyDescent="0.2">
      <c r="B43" s="16">
        <v>4046</v>
      </c>
      <c r="C43" s="16" t="s">
        <v>132</v>
      </c>
      <c r="D43" s="12">
        <v>1300.6470400000001</v>
      </c>
      <c r="E43" s="12">
        <v>437.50473</v>
      </c>
      <c r="F43" s="12">
        <v>3261.6857500000001</v>
      </c>
      <c r="G43" s="12">
        <v>99.313239999999993</v>
      </c>
      <c r="H43" s="12">
        <v>407.86644999999999</v>
      </c>
      <c r="I43" s="12">
        <v>1242.2506900000001</v>
      </c>
      <c r="J43" s="12">
        <v>341.46766000000002</v>
      </c>
      <c r="K43" s="12">
        <v>935.81074999999998</v>
      </c>
      <c r="L43" s="12">
        <v>2461.52133</v>
      </c>
      <c r="M43" s="12">
        <v>66.027869999999993</v>
      </c>
      <c r="N43" s="12">
        <v>10554.095509999999</v>
      </c>
    </row>
    <row r="44" spans="2:14" x14ac:dyDescent="0.2">
      <c r="B44" s="16">
        <v>4047</v>
      </c>
      <c r="C44" s="16" t="s">
        <v>133</v>
      </c>
      <c r="D44" s="12">
        <v>2749.8571400000001</v>
      </c>
      <c r="E44" s="12">
        <v>1682.27936</v>
      </c>
      <c r="F44" s="12">
        <v>9665.0171200000004</v>
      </c>
      <c r="G44" s="12">
        <v>1480.0235499999999</v>
      </c>
      <c r="H44" s="12">
        <v>1762.75461</v>
      </c>
      <c r="I44" s="12">
        <v>3981.27801</v>
      </c>
      <c r="J44" s="12">
        <v>929.56082000000004</v>
      </c>
      <c r="K44" s="12">
        <v>3139.7989200000002</v>
      </c>
      <c r="L44" s="12">
        <v>11966.29262</v>
      </c>
      <c r="M44" s="12">
        <v>991.35455000000002</v>
      </c>
      <c r="N44" s="12">
        <v>38348.216699999997</v>
      </c>
    </row>
    <row r="45" spans="2:14" x14ac:dyDescent="0.2">
      <c r="B45" s="16">
        <v>4048</v>
      </c>
      <c r="C45" s="16" t="s">
        <v>134</v>
      </c>
      <c r="D45" s="12">
        <v>3997.84753</v>
      </c>
      <c r="E45" s="12">
        <v>1582.69175</v>
      </c>
      <c r="F45" s="12">
        <v>9367.8251099999998</v>
      </c>
      <c r="G45" s="12">
        <v>2035.06034</v>
      </c>
      <c r="H45" s="12">
        <v>2328.8815399999999</v>
      </c>
      <c r="I45" s="12">
        <v>4223.8959999999997</v>
      </c>
      <c r="J45" s="12">
        <v>1158.95415</v>
      </c>
      <c r="K45" s="12">
        <v>3486.5883199999998</v>
      </c>
      <c r="L45" s="12">
        <v>9403.3559399999995</v>
      </c>
      <c r="M45" s="12">
        <v>2023.0651700000001</v>
      </c>
      <c r="N45" s="12">
        <v>39608.165849999998</v>
      </c>
    </row>
    <row r="46" spans="2:14" x14ac:dyDescent="0.2">
      <c r="B46" s="21">
        <v>4089</v>
      </c>
      <c r="C46" s="21" t="s">
        <v>135</v>
      </c>
      <c r="D46" s="22">
        <v>49797.691590000002</v>
      </c>
      <c r="E46" s="22">
        <v>35221.139790000001</v>
      </c>
      <c r="F46" s="22">
        <v>122270.89161000001</v>
      </c>
      <c r="G46" s="22">
        <v>14088.87522</v>
      </c>
      <c r="H46" s="22">
        <v>22523.323530000001</v>
      </c>
      <c r="I46" s="22">
        <v>55276.57301</v>
      </c>
      <c r="J46" s="22">
        <v>14739.390380000001</v>
      </c>
      <c r="K46" s="22">
        <v>40464.520680000001</v>
      </c>
      <c r="L46" s="22">
        <v>48464.20968</v>
      </c>
      <c r="M46" s="22">
        <v>31896.845440000001</v>
      </c>
      <c r="N46" s="22">
        <v>434743.46093</v>
      </c>
    </row>
    <row r="47" spans="2:14" x14ac:dyDescent="0.2">
      <c r="B47" s="16">
        <v>4061</v>
      </c>
      <c r="C47" s="16" t="s">
        <v>136</v>
      </c>
      <c r="D47" s="12">
        <v>1073.18649</v>
      </c>
      <c r="E47" s="12">
        <v>432.20679999999999</v>
      </c>
      <c r="F47" s="12">
        <v>3248.6193899999998</v>
      </c>
      <c r="G47" s="12">
        <v>131.36805000000001</v>
      </c>
      <c r="H47" s="12">
        <v>384.44504999999998</v>
      </c>
      <c r="I47" s="12">
        <v>880.23145</v>
      </c>
      <c r="J47" s="12">
        <v>357.8854</v>
      </c>
      <c r="K47" s="12">
        <v>705.41092000000003</v>
      </c>
      <c r="L47" s="12">
        <v>27.108350000000002</v>
      </c>
      <c r="M47" s="12">
        <v>693.72838000000002</v>
      </c>
      <c r="N47" s="12">
        <v>7934.1902799999998</v>
      </c>
    </row>
    <row r="48" spans="2:14" x14ac:dyDescent="0.2">
      <c r="B48" s="16">
        <v>4062</v>
      </c>
      <c r="C48" s="16" t="s">
        <v>137</v>
      </c>
      <c r="D48" s="12">
        <v>2427.8248199999998</v>
      </c>
      <c r="E48" s="12">
        <v>1923.22426</v>
      </c>
      <c r="F48" s="12">
        <v>7075.0724700000001</v>
      </c>
      <c r="G48" s="12">
        <v>1261.07908</v>
      </c>
      <c r="H48" s="12">
        <v>1469.8385800000001</v>
      </c>
      <c r="I48" s="12">
        <v>3582.6972999999998</v>
      </c>
      <c r="J48" s="12">
        <v>910.21175000000005</v>
      </c>
      <c r="K48" s="12">
        <v>2761.3753499999998</v>
      </c>
      <c r="L48" s="12">
        <v>5935.1396400000003</v>
      </c>
      <c r="M48" s="12">
        <v>1656.71705</v>
      </c>
      <c r="N48" s="12">
        <v>29003.1803</v>
      </c>
    </row>
    <row r="49" spans="2:14" x14ac:dyDescent="0.2">
      <c r="B49" s="16">
        <v>4063</v>
      </c>
      <c r="C49" s="16" t="s">
        <v>138</v>
      </c>
      <c r="D49" s="12">
        <v>4775.7915199999998</v>
      </c>
      <c r="E49" s="12">
        <v>7098.2675600000002</v>
      </c>
      <c r="F49" s="12">
        <v>12644.26154</v>
      </c>
      <c r="G49" s="12">
        <v>3345.2732999999998</v>
      </c>
      <c r="H49" s="12">
        <v>2591.5697300000002</v>
      </c>
      <c r="I49" s="12">
        <v>6696.1900500000002</v>
      </c>
      <c r="J49" s="12">
        <v>1791.1425200000001</v>
      </c>
      <c r="K49" s="12">
        <v>3900.5544</v>
      </c>
      <c r="L49" s="12">
        <v>259.97145</v>
      </c>
      <c r="M49" s="12">
        <v>3713.4321</v>
      </c>
      <c r="N49" s="12">
        <v>46816.454169999997</v>
      </c>
    </row>
    <row r="50" spans="2:14" x14ac:dyDescent="0.2">
      <c r="B50" s="16">
        <v>4064</v>
      </c>
      <c r="C50" s="16" t="s">
        <v>139</v>
      </c>
      <c r="D50" s="12">
        <v>609.10860000000002</v>
      </c>
      <c r="E50" s="12">
        <v>545.20853</v>
      </c>
      <c r="F50" s="12">
        <v>1554.20372</v>
      </c>
      <c r="G50" s="12">
        <v>15.7462</v>
      </c>
      <c r="H50" s="12">
        <v>215.62209999999999</v>
      </c>
      <c r="I50" s="12">
        <v>754.29465000000005</v>
      </c>
      <c r="J50" s="12">
        <v>202.7276</v>
      </c>
      <c r="K50" s="12">
        <v>460.44319999999999</v>
      </c>
      <c r="L50" s="12">
        <v>1250.3161500000001</v>
      </c>
      <c r="M50" s="12">
        <v>88.880350000000007</v>
      </c>
      <c r="N50" s="12">
        <v>5696.5510999999997</v>
      </c>
    </row>
    <row r="51" spans="2:14" x14ac:dyDescent="0.2">
      <c r="B51" s="16">
        <v>4065</v>
      </c>
      <c r="C51" s="16" t="s">
        <v>140</v>
      </c>
      <c r="D51" s="12">
        <v>2547.3496</v>
      </c>
      <c r="E51" s="12">
        <v>1438.80916</v>
      </c>
      <c r="F51" s="12">
        <v>6186.77063</v>
      </c>
      <c r="G51" s="12">
        <v>368.07033999999999</v>
      </c>
      <c r="H51" s="12">
        <v>860.92765999999995</v>
      </c>
      <c r="I51" s="12">
        <v>3589.18478</v>
      </c>
      <c r="J51" s="12">
        <v>619.84801000000004</v>
      </c>
      <c r="K51" s="12">
        <v>1732.7953</v>
      </c>
      <c r="L51" s="12">
        <v>6.5769000000000002</v>
      </c>
      <c r="M51" s="12">
        <v>643.29665</v>
      </c>
      <c r="N51" s="12">
        <v>17993.62903</v>
      </c>
    </row>
    <row r="52" spans="2:14" x14ac:dyDescent="0.2">
      <c r="B52" s="16">
        <v>4066</v>
      </c>
      <c r="C52" s="16" t="s">
        <v>141</v>
      </c>
      <c r="D52" s="12">
        <v>767.84</v>
      </c>
      <c r="E52" s="12">
        <v>293.55649</v>
      </c>
      <c r="F52" s="12">
        <v>1527.2655099999999</v>
      </c>
      <c r="G52" s="12">
        <v>82.982190000000003</v>
      </c>
      <c r="H52" s="12">
        <v>299.45447000000001</v>
      </c>
      <c r="I52" s="12">
        <v>515.00248999999997</v>
      </c>
      <c r="J52" s="12">
        <v>370.79072000000002</v>
      </c>
      <c r="K52" s="12">
        <v>782.11053000000004</v>
      </c>
      <c r="L52" s="12">
        <v>1340.80306</v>
      </c>
      <c r="M52" s="12">
        <v>167.88307</v>
      </c>
      <c r="N52" s="12">
        <v>6147.6885300000004</v>
      </c>
    </row>
    <row r="53" spans="2:14" x14ac:dyDescent="0.2">
      <c r="B53" s="16">
        <v>4067</v>
      </c>
      <c r="C53" s="16" t="s">
        <v>142</v>
      </c>
      <c r="D53" s="12">
        <v>1279.23729</v>
      </c>
      <c r="E53" s="12">
        <v>439.66755999999998</v>
      </c>
      <c r="F53" s="12">
        <v>2246.83302</v>
      </c>
      <c r="G53" s="12">
        <v>75.318070000000006</v>
      </c>
      <c r="H53" s="12">
        <v>385.27785999999998</v>
      </c>
      <c r="I53" s="12">
        <v>1069.2658799999999</v>
      </c>
      <c r="J53" s="12">
        <v>256.14785999999998</v>
      </c>
      <c r="K53" s="12">
        <v>1122.61151</v>
      </c>
      <c r="L53" s="12">
        <v>11.48245</v>
      </c>
      <c r="M53" s="12">
        <v>610.71469999999999</v>
      </c>
      <c r="N53" s="12">
        <v>7496.5562</v>
      </c>
    </row>
    <row r="54" spans="2:14" x14ac:dyDescent="0.2">
      <c r="B54" s="16">
        <v>4068</v>
      </c>
      <c r="C54" s="16" t="s">
        <v>143</v>
      </c>
      <c r="D54" s="12">
        <v>2209.5900700000002</v>
      </c>
      <c r="E54" s="12">
        <v>636.63324</v>
      </c>
      <c r="F54" s="12">
        <v>3857.0863100000001</v>
      </c>
      <c r="G54" s="12">
        <v>226.62370000000001</v>
      </c>
      <c r="H54" s="12">
        <v>688.40287999999998</v>
      </c>
      <c r="I54" s="12">
        <v>1601.0819200000001</v>
      </c>
      <c r="J54" s="12">
        <v>539.93796999999995</v>
      </c>
      <c r="K54" s="12">
        <v>1536.8843999999999</v>
      </c>
      <c r="L54" s="12">
        <v>264.25567000000001</v>
      </c>
      <c r="M54" s="12">
        <v>451.10280999999998</v>
      </c>
      <c r="N54" s="12">
        <v>12011.598969999999</v>
      </c>
    </row>
    <row r="55" spans="2:14" x14ac:dyDescent="0.2">
      <c r="B55" s="16">
        <v>4084</v>
      </c>
      <c r="C55" s="16" t="s">
        <v>144</v>
      </c>
      <c r="D55" s="12">
        <v>620.97887000000003</v>
      </c>
      <c r="E55" s="12">
        <v>102.33318</v>
      </c>
      <c r="F55" s="12">
        <v>1109.99117</v>
      </c>
      <c r="G55" s="12">
        <v>8.2053499999999993</v>
      </c>
      <c r="H55" s="12">
        <v>114.35955</v>
      </c>
      <c r="I55" s="12">
        <v>285.4597</v>
      </c>
      <c r="J55" s="12">
        <v>118.50725</v>
      </c>
      <c r="K55" s="12">
        <v>157.79031000000001</v>
      </c>
      <c r="L55" s="12">
        <v>27.689150000000001</v>
      </c>
      <c r="M55" s="12">
        <v>188.95595</v>
      </c>
      <c r="N55" s="12">
        <v>2734.2704800000001</v>
      </c>
    </row>
    <row r="56" spans="2:14" x14ac:dyDescent="0.2">
      <c r="B56" s="16">
        <v>4071</v>
      </c>
      <c r="C56" s="16" t="s">
        <v>145</v>
      </c>
      <c r="D56" s="12">
        <v>1540.67824</v>
      </c>
      <c r="E56" s="12">
        <v>451.87689999999998</v>
      </c>
      <c r="F56" s="12">
        <v>3187.5881800000002</v>
      </c>
      <c r="G56" s="12">
        <v>150.50846000000001</v>
      </c>
      <c r="H56" s="12">
        <v>544.85707000000002</v>
      </c>
      <c r="I56" s="12">
        <v>1204.7142100000001</v>
      </c>
      <c r="J56" s="12">
        <v>554.52829999999994</v>
      </c>
      <c r="K56" s="12">
        <v>2333.0891000000001</v>
      </c>
      <c r="L56" s="12">
        <v>74.656000000000006</v>
      </c>
      <c r="M56" s="12">
        <v>907.16799000000003</v>
      </c>
      <c r="N56" s="12">
        <v>10949.66445</v>
      </c>
    </row>
    <row r="57" spans="2:14" x14ac:dyDescent="0.2">
      <c r="B57" s="16">
        <v>4072</v>
      </c>
      <c r="C57" s="16" t="s">
        <v>146</v>
      </c>
      <c r="D57" s="12">
        <v>2097.5040199999999</v>
      </c>
      <c r="E57" s="12">
        <v>1090.3507199999999</v>
      </c>
      <c r="F57" s="12">
        <v>4284.4868900000001</v>
      </c>
      <c r="G57" s="12">
        <v>220.45045999999999</v>
      </c>
      <c r="H57" s="12">
        <v>950.76166000000001</v>
      </c>
      <c r="I57" s="12">
        <v>1713.5319099999999</v>
      </c>
      <c r="J57" s="12">
        <v>461.08001999999999</v>
      </c>
      <c r="K57" s="12">
        <v>1586.51593</v>
      </c>
      <c r="L57" s="12">
        <v>4681.2052599999997</v>
      </c>
      <c r="M57" s="12">
        <v>901.06814999999995</v>
      </c>
      <c r="N57" s="12">
        <v>17986.955020000001</v>
      </c>
    </row>
    <row r="58" spans="2:14" x14ac:dyDescent="0.2">
      <c r="B58" s="16">
        <v>4073</v>
      </c>
      <c r="C58" s="16" t="s">
        <v>147</v>
      </c>
      <c r="D58" s="12">
        <v>1168.6860999999999</v>
      </c>
      <c r="E58" s="12">
        <v>528.98900000000003</v>
      </c>
      <c r="F58" s="12">
        <v>4270.6181500000002</v>
      </c>
      <c r="G58" s="12">
        <v>118.93129999999999</v>
      </c>
      <c r="H58" s="12">
        <v>607.22684000000004</v>
      </c>
      <c r="I58" s="12">
        <v>986.30359999999996</v>
      </c>
      <c r="J58" s="12">
        <v>500.71719999999999</v>
      </c>
      <c r="K58" s="12">
        <v>927.10299999999995</v>
      </c>
      <c r="L58" s="12">
        <v>48.26755</v>
      </c>
      <c r="M58" s="12">
        <v>1555.9093499999999</v>
      </c>
      <c r="N58" s="12">
        <v>10712.75209</v>
      </c>
    </row>
    <row r="59" spans="2:14" x14ac:dyDescent="0.2">
      <c r="B59" s="16">
        <v>4074</v>
      </c>
      <c r="C59" s="16" t="s">
        <v>148</v>
      </c>
      <c r="D59" s="12">
        <v>2424.0763900000002</v>
      </c>
      <c r="E59" s="12">
        <v>767.19173000000001</v>
      </c>
      <c r="F59" s="12">
        <v>3948.5344799999998</v>
      </c>
      <c r="G59" s="12">
        <v>321.06529999999998</v>
      </c>
      <c r="H59" s="12">
        <v>618.85274000000004</v>
      </c>
      <c r="I59" s="12">
        <v>1241.4990499999999</v>
      </c>
      <c r="J59" s="12">
        <v>716.08640000000003</v>
      </c>
      <c r="K59" s="12">
        <v>1594.37013</v>
      </c>
      <c r="L59" s="12">
        <v>4074.31387</v>
      </c>
      <c r="M59" s="12">
        <v>3293.2240700000002</v>
      </c>
      <c r="N59" s="12">
        <v>18999.21416</v>
      </c>
    </row>
    <row r="60" spans="2:14" x14ac:dyDescent="0.2">
      <c r="B60" s="16">
        <v>4075</v>
      </c>
      <c r="C60" s="16" t="s">
        <v>149</v>
      </c>
      <c r="D60" s="12">
        <v>1982.5034599999999</v>
      </c>
      <c r="E60" s="12">
        <v>2647.6544399999998</v>
      </c>
      <c r="F60" s="12">
        <v>6293.3214099999996</v>
      </c>
      <c r="G60" s="12">
        <v>744.00954999999999</v>
      </c>
      <c r="H60" s="12">
        <v>1650.7341300000001</v>
      </c>
      <c r="I60" s="12">
        <v>2806.7232100000001</v>
      </c>
      <c r="J60" s="12">
        <v>611.24663999999996</v>
      </c>
      <c r="K60" s="12">
        <v>2612.2833599999999</v>
      </c>
      <c r="L60" s="12">
        <v>63.69585</v>
      </c>
      <c r="M60" s="12">
        <v>893.21862999999996</v>
      </c>
      <c r="N60" s="12">
        <v>20305.39068</v>
      </c>
    </row>
    <row r="61" spans="2:14" x14ac:dyDescent="0.2">
      <c r="B61" s="16">
        <v>4076</v>
      </c>
      <c r="C61" s="16" t="s">
        <v>150</v>
      </c>
      <c r="D61" s="12">
        <v>2286.2107999999998</v>
      </c>
      <c r="E61" s="12">
        <v>708.6377</v>
      </c>
      <c r="F61" s="12">
        <v>3737.9648200000001</v>
      </c>
      <c r="G61" s="12">
        <v>118.75738</v>
      </c>
      <c r="H61" s="12">
        <v>649.14612999999997</v>
      </c>
      <c r="I61" s="12">
        <v>1907.5577800000001</v>
      </c>
      <c r="J61" s="12">
        <v>577.25954000000002</v>
      </c>
      <c r="K61" s="12">
        <v>1281.0317299999999</v>
      </c>
      <c r="L61" s="12">
        <v>91.567279999999997</v>
      </c>
      <c r="M61" s="12">
        <v>295.72244000000001</v>
      </c>
      <c r="N61" s="12">
        <v>11653.855600000001</v>
      </c>
    </row>
    <row r="62" spans="2:14" x14ac:dyDescent="0.2">
      <c r="B62" s="16">
        <v>4077</v>
      </c>
      <c r="C62" s="16" t="s">
        <v>151</v>
      </c>
      <c r="D62" s="12">
        <v>1024.7379699999999</v>
      </c>
      <c r="E62" s="12">
        <v>386.07661999999999</v>
      </c>
      <c r="F62" s="12">
        <v>2381.7457100000001</v>
      </c>
      <c r="G62" s="12">
        <v>136.65977000000001</v>
      </c>
      <c r="H62" s="12">
        <v>341.76618999999999</v>
      </c>
      <c r="I62" s="12">
        <v>735.01567999999997</v>
      </c>
      <c r="J62" s="12">
        <v>206.57363000000001</v>
      </c>
      <c r="K62" s="12">
        <v>702.63823000000002</v>
      </c>
      <c r="L62" s="12">
        <v>73.968850000000003</v>
      </c>
      <c r="M62" s="12">
        <v>355.85604999999998</v>
      </c>
      <c r="N62" s="12">
        <v>6345.0387000000001</v>
      </c>
    </row>
    <row r="63" spans="2:14" x14ac:dyDescent="0.2">
      <c r="B63" s="16">
        <v>4078</v>
      </c>
      <c r="C63" s="16" t="s">
        <v>152</v>
      </c>
      <c r="D63" s="12">
        <v>402.21830999999997</v>
      </c>
      <c r="E63" s="12">
        <v>164.85884999999999</v>
      </c>
      <c r="F63" s="12">
        <v>677.93611999999996</v>
      </c>
      <c r="G63" s="12">
        <v>24.724450000000001</v>
      </c>
      <c r="H63" s="12">
        <v>94.509</v>
      </c>
      <c r="I63" s="12">
        <v>202.31885</v>
      </c>
      <c r="J63" s="12">
        <v>79.321849999999998</v>
      </c>
      <c r="K63" s="12">
        <v>242.32679999999999</v>
      </c>
      <c r="L63" s="12">
        <v>26.5197</v>
      </c>
      <c r="M63" s="12">
        <v>8.6789000000000005</v>
      </c>
      <c r="N63" s="12">
        <v>1923.41283</v>
      </c>
    </row>
    <row r="64" spans="2:14" x14ac:dyDescent="0.2">
      <c r="B64" s="16">
        <v>4079</v>
      </c>
      <c r="C64" s="16" t="s">
        <v>153</v>
      </c>
      <c r="D64" s="12">
        <v>991.33628999999996</v>
      </c>
      <c r="E64" s="12">
        <v>613.43425999999999</v>
      </c>
      <c r="F64" s="12">
        <v>1818.2630300000001</v>
      </c>
      <c r="G64" s="12">
        <v>105.24854000000001</v>
      </c>
      <c r="H64" s="12">
        <v>281.80959999999999</v>
      </c>
      <c r="I64" s="12">
        <v>812.03554999999994</v>
      </c>
      <c r="J64" s="12">
        <v>331.12545999999998</v>
      </c>
      <c r="K64" s="12">
        <v>794.81525999999997</v>
      </c>
      <c r="L64" s="12">
        <v>2384.4837699999998</v>
      </c>
      <c r="M64" s="12">
        <v>556.84254999999996</v>
      </c>
      <c r="N64" s="12">
        <v>8689.3943099999997</v>
      </c>
    </row>
    <row r="65" spans="2:14" x14ac:dyDescent="0.2">
      <c r="B65" s="16">
        <v>4080</v>
      </c>
      <c r="C65" s="16" t="s">
        <v>154</v>
      </c>
      <c r="D65" s="12">
        <v>3866.5704999999998</v>
      </c>
      <c r="E65" s="12">
        <v>2601.9554600000001</v>
      </c>
      <c r="F65" s="12">
        <v>11424.767449999999</v>
      </c>
      <c r="G65" s="12">
        <v>1344.92392</v>
      </c>
      <c r="H65" s="12">
        <v>1694.7931699999999</v>
      </c>
      <c r="I65" s="12">
        <v>5648.66273</v>
      </c>
      <c r="J65" s="12">
        <v>1109.12637</v>
      </c>
      <c r="K65" s="12">
        <v>4869.7267899999997</v>
      </c>
      <c r="L65" s="12">
        <v>21103.581880000002</v>
      </c>
      <c r="M65" s="12">
        <v>6157.1095100000002</v>
      </c>
      <c r="N65" s="12">
        <v>59821.217779999999</v>
      </c>
    </row>
    <row r="66" spans="2:14" x14ac:dyDescent="0.2">
      <c r="B66" s="16">
        <v>4081</v>
      </c>
      <c r="C66" s="16" t="s">
        <v>155</v>
      </c>
      <c r="D66" s="12">
        <v>3410.0395199999998</v>
      </c>
      <c r="E66" s="12">
        <v>924.50590999999997</v>
      </c>
      <c r="F66" s="12">
        <v>4985.0729300000003</v>
      </c>
      <c r="G66" s="12">
        <v>704.96253999999999</v>
      </c>
      <c r="H66" s="12">
        <v>1287.3347699999999</v>
      </c>
      <c r="I66" s="12">
        <v>2024.9954700000001</v>
      </c>
      <c r="J66" s="12">
        <v>822.47329000000002</v>
      </c>
      <c r="K66" s="12">
        <v>1901.78585</v>
      </c>
      <c r="L66" s="12">
        <v>56.584200000000003</v>
      </c>
      <c r="M66" s="12">
        <v>2644.1436600000002</v>
      </c>
      <c r="N66" s="12">
        <v>18761.898140000001</v>
      </c>
    </row>
    <row r="67" spans="2:14" x14ac:dyDescent="0.2">
      <c r="B67" s="16">
        <v>4082</v>
      </c>
      <c r="C67" s="16" t="s">
        <v>156</v>
      </c>
      <c r="D67" s="12">
        <v>9574.9796600000009</v>
      </c>
      <c r="E67" s="12">
        <v>10124.05168</v>
      </c>
      <c r="F67" s="12">
        <v>29908.465410000001</v>
      </c>
      <c r="G67" s="12">
        <v>4184.6086400000004</v>
      </c>
      <c r="H67" s="12">
        <v>5528.4960799999999</v>
      </c>
      <c r="I67" s="12">
        <v>14018.14767</v>
      </c>
      <c r="J67" s="12">
        <v>3028.0286799999999</v>
      </c>
      <c r="K67" s="12">
        <v>6158.6425399999998</v>
      </c>
      <c r="L67" s="12">
        <v>161.99552</v>
      </c>
      <c r="M67" s="12">
        <v>5441.2380300000004</v>
      </c>
      <c r="N67" s="12">
        <v>88128.653909999994</v>
      </c>
    </row>
    <row r="68" spans="2:14" x14ac:dyDescent="0.2">
      <c r="B68" s="16">
        <v>4083</v>
      </c>
      <c r="C68" s="16" t="s">
        <v>157</v>
      </c>
      <c r="D68" s="12">
        <v>2717.24307</v>
      </c>
      <c r="E68" s="12">
        <v>1301.6497400000001</v>
      </c>
      <c r="F68" s="12">
        <v>5902.0232699999997</v>
      </c>
      <c r="G68" s="12">
        <v>399.35863000000001</v>
      </c>
      <c r="H68" s="12">
        <v>1263.1382699999999</v>
      </c>
      <c r="I68" s="12">
        <v>3001.6590799999999</v>
      </c>
      <c r="J68" s="12">
        <v>574.62392</v>
      </c>
      <c r="K68" s="12">
        <v>2300.2160399999998</v>
      </c>
      <c r="L68" s="12">
        <v>6500.0271300000004</v>
      </c>
      <c r="M68" s="12">
        <v>671.95505000000003</v>
      </c>
      <c r="N68" s="12">
        <v>24631.894199999999</v>
      </c>
    </row>
    <row r="69" spans="2:14" x14ac:dyDescent="0.2">
      <c r="B69" s="21">
        <v>4129</v>
      </c>
      <c r="C69" s="21" t="s">
        <v>158</v>
      </c>
      <c r="D69" s="22">
        <v>36989.928720000004</v>
      </c>
      <c r="E69" s="22">
        <v>24424.553510000002</v>
      </c>
      <c r="F69" s="22">
        <v>83156.331590000002</v>
      </c>
      <c r="G69" s="22">
        <v>10295.92402</v>
      </c>
      <c r="H69" s="22">
        <v>18842.402320000001</v>
      </c>
      <c r="I69" s="22">
        <v>37042.37859</v>
      </c>
      <c r="J69" s="22">
        <v>11618.29427</v>
      </c>
      <c r="K69" s="22">
        <v>26499.197909999999</v>
      </c>
      <c r="L69" s="22">
        <v>16373.582539999999</v>
      </c>
      <c r="M69" s="22">
        <v>15490.35694</v>
      </c>
      <c r="N69" s="22">
        <v>280732.95040999999</v>
      </c>
    </row>
    <row r="70" spans="2:14" x14ac:dyDescent="0.2">
      <c r="B70" s="16">
        <v>4091</v>
      </c>
      <c r="C70" s="16" t="s">
        <v>159</v>
      </c>
      <c r="D70" s="12">
        <v>1316.3742099999999</v>
      </c>
      <c r="E70" s="12">
        <v>441.57458000000003</v>
      </c>
      <c r="F70" s="12">
        <v>2204.7087999999999</v>
      </c>
      <c r="G70" s="12">
        <v>663.45725000000004</v>
      </c>
      <c r="H70" s="12">
        <v>469.26614000000001</v>
      </c>
      <c r="I70" s="12">
        <v>1053.0487499999999</v>
      </c>
      <c r="J70" s="12">
        <v>613.59425999999996</v>
      </c>
      <c r="K70" s="12">
        <v>997.16340000000002</v>
      </c>
      <c r="L70" s="12">
        <v>209.03755000000001</v>
      </c>
      <c r="M70" s="12">
        <v>392.42232999999999</v>
      </c>
      <c r="N70" s="12">
        <v>8360.6472699999995</v>
      </c>
    </row>
    <row r="71" spans="2:14" x14ac:dyDescent="0.2">
      <c r="B71" s="16">
        <v>4092</v>
      </c>
      <c r="C71" s="16" t="s">
        <v>160</v>
      </c>
      <c r="D71" s="12">
        <v>3951.1167300000002</v>
      </c>
      <c r="E71" s="12">
        <v>1158.7613699999999</v>
      </c>
      <c r="F71" s="12">
        <v>7969.3175700000002</v>
      </c>
      <c r="G71" s="12">
        <v>237.39425</v>
      </c>
      <c r="H71" s="12">
        <v>1315.6031</v>
      </c>
      <c r="I71" s="12">
        <v>2391.4536499999999</v>
      </c>
      <c r="J71" s="12">
        <v>760.43364999999994</v>
      </c>
      <c r="K71" s="12">
        <v>2262.2820900000002</v>
      </c>
      <c r="L71" s="12">
        <v>38.523499999999999</v>
      </c>
      <c r="M71" s="12">
        <v>931.96753000000001</v>
      </c>
      <c r="N71" s="12">
        <v>21016.853439999999</v>
      </c>
    </row>
    <row r="72" spans="2:14" x14ac:dyDescent="0.2">
      <c r="B72" s="16">
        <v>4093</v>
      </c>
      <c r="C72" s="16" t="s">
        <v>161</v>
      </c>
      <c r="D72" s="12">
        <v>690.93831999999998</v>
      </c>
      <c r="E72" s="12">
        <v>221.03665000000001</v>
      </c>
      <c r="F72" s="12">
        <v>934.51999000000001</v>
      </c>
      <c r="G72" s="12">
        <v>54.409849999999999</v>
      </c>
      <c r="H72" s="12">
        <v>214.3381</v>
      </c>
      <c r="I72" s="12">
        <v>407.62225000000001</v>
      </c>
      <c r="J72" s="12">
        <v>154.07765000000001</v>
      </c>
      <c r="K72" s="12">
        <v>469.77080000000001</v>
      </c>
      <c r="L72" s="12">
        <v>15.7576</v>
      </c>
      <c r="M72" s="12">
        <v>388.63056999999998</v>
      </c>
      <c r="N72" s="12">
        <v>3551.10178</v>
      </c>
    </row>
    <row r="73" spans="2:14" x14ac:dyDescent="0.2">
      <c r="B73" s="16">
        <v>4124</v>
      </c>
      <c r="C73" s="16" t="s">
        <v>162</v>
      </c>
      <c r="D73" s="12">
        <v>1542.31222</v>
      </c>
      <c r="E73" s="12">
        <v>472.18135000000001</v>
      </c>
      <c r="F73" s="12">
        <v>1951.05575</v>
      </c>
      <c r="G73" s="12">
        <v>252.46865</v>
      </c>
      <c r="H73" s="12">
        <v>461.988</v>
      </c>
      <c r="I73" s="12">
        <v>850.07449999999994</v>
      </c>
      <c r="J73" s="12">
        <v>403.12860999999998</v>
      </c>
      <c r="K73" s="12">
        <v>553.77251999999999</v>
      </c>
      <c r="L73" s="12">
        <v>206.26804999999999</v>
      </c>
      <c r="M73" s="12">
        <v>80.214100000000002</v>
      </c>
      <c r="N73" s="12">
        <v>6773.4637499999999</v>
      </c>
    </row>
    <row r="74" spans="2:14" x14ac:dyDescent="0.2">
      <c r="B74" s="16">
        <v>4095</v>
      </c>
      <c r="C74" s="16" t="s">
        <v>163</v>
      </c>
      <c r="D74" s="12">
        <v>9358.3949599999996</v>
      </c>
      <c r="E74" s="12">
        <v>12082.29854</v>
      </c>
      <c r="F74" s="12">
        <v>20050.228999999999</v>
      </c>
      <c r="G74" s="12">
        <v>4750.0311899999997</v>
      </c>
      <c r="H74" s="12">
        <v>5430.2125999999998</v>
      </c>
      <c r="I74" s="12">
        <v>12205.417869999999</v>
      </c>
      <c r="J74" s="12">
        <v>3846.4621999999999</v>
      </c>
      <c r="K74" s="12">
        <v>5708.5226199999997</v>
      </c>
      <c r="L74" s="12">
        <v>185.86824999999999</v>
      </c>
      <c r="M74" s="12">
        <v>6321.4349199999997</v>
      </c>
      <c r="N74" s="12">
        <v>79938.872149999996</v>
      </c>
    </row>
    <row r="75" spans="2:14" x14ac:dyDescent="0.2">
      <c r="B75" s="16">
        <v>4099</v>
      </c>
      <c r="C75" s="16" t="s">
        <v>164</v>
      </c>
      <c r="D75" s="12">
        <v>371.30572000000001</v>
      </c>
      <c r="E75" s="12">
        <v>126.80347999999999</v>
      </c>
      <c r="F75" s="12">
        <v>595.96205999999995</v>
      </c>
      <c r="G75" s="12">
        <v>11.83216</v>
      </c>
      <c r="H75" s="12">
        <v>166.39892</v>
      </c>
      <c r="I75" s="12">
        <v>192.89891</v>
      </c>
      <c r="J75" s="12">
        <v>120.96384999999999</v>
      </c>
      <c r="K75" s="12">
        <v>180.44886</v>
      </c>
      <c r="L75" s="12">
        <v>3.9746999999999999</v>
      </c>
      <c r="M75" s="12">
        <v>286.0172</v>
      </c>
      <c r="N75" s="12">
        <v>2056.6058600000001</v>
      </c>
    </row>
    <row r="76" spans="2:14" x14ac:dyDescent="0.2">
      <c r="B76" s="16">
        <v>4100</v>
      </c>
      <c r="C76" s="16" t="s">
        <v>165</v>
      </c>
      <c r="D76" s="12">
        <v>1990.63231</v>
      </c>
      <c r="E76" s="12">
        <v>1625.8478399999999</v>
      </c>
      <c r="F76" s="12">
        <v>5132.5721899999999</v>
      </c>
      <c r="G76" s="12">
        <v>265.55200000000002</v>
      </c>
      <c r="H76" s="12">
        <v>1220.6388999999999</v>
      </c>
      <c r="I76" s="12">
        <v>2449.68941</v>
      </c>
      <c r="J76" s="12">
        <v>563.20762999999999</v>
      </c>
      <c r="K76" s="12">
        <v>1585.85978</v>
      </c>
      <c r="L76" s="12">
        <v>79.255499999999998</v>
      </c>
      <c r="M76" s="12">
        <v>786.01504999999997</v>
      </c>
      <c r="N76" s="12">
        <v>15699.27061</v>
      </c>
    </row>
    <row r="77" spans="2:14" x14ac:dyDescent="0.2">
      <c r="B77" s="16">
        <v>4104</v>
      </c>
      <c r="C77" s="16" t="s">
        <v>166</v>
      </c>
      <c r="D77" s="12">
        <v>2201.7260299999998</v>
      </c>
      <c r="E77" s="12">
        <v>966.43580999999995</v>
      </c>
      <c r="F77" s="12">
        <v>5157.7578999999996</v>
      </c>
      <c r="G77" s="12">
        <v>574.76192000000003</v>
      </c>
      <c r="H77" s="12">
        <v>1111.8168700000001</v>
      </c>
      <c r="I77" s="12">
        <v>2162.8438599999999</v>
      </c>
      <c r="J77" s="12">
        <v>748.01442999999995</v>
      </c>
      <c r="K77" s="12">
        <v>2177.0775800000001</v>
      </c>
      <c r="L77" s="12">
        <v>185.03889000000001</v>
      </c>
      <c r="M77" s="12">
        <v>759.78430000000003</v>
      </c>
      <c r="N77" s="12">
        <v>16045.257589999999</v>
      </c>
    </row>
    <row r="78" spans="2:14" x14ac:dyDescent="0.2">
      <c r="B78" s="16">
        <v>4105</v>
      </c>
      <c r="C78" s="16" t="s">
        <v>167</v>
      </c>
      <c r="D78" s="12">
        <v>426.62554</v>
      </c>
      <c r="E78" s="12">
        <v>128.01168999999999</v>
      </c>
      <c r="F78" s="12">
        <v>663.74381000000005</v>
      </c>
      <c r="G78" s="12">
        <v>28.9954</v>
      </c>
      <c r="H78" s="12">
        <v>53.705689999999997</v>
      </c>
      <c r="I78" s="12">
        <v>149.72835000000001</v>
      </c>
      <c r="J78" s="12">
        <v>66.624250000000004</v>
      </c>
      <c r="K78" s="12">
        <v>240.71637000000001</v>
      </c>
      <c r="L78" s="12">
        <v>136.55794</v>
      </c>
      <c r="M78" s="12">
        <v>49.702039999999997</v>
      </c>
      <c r="N78" s="12">
        <v>1944.4110800000001</v>
      </c>
    </row>
    <row r="79" spans="2:14" x14ac:dyDescent="0.2">
      <c r="B79" s="16">
        <v>4106</v>
      </c>
      <c r="C79" s="16" t="s">
        <v>168</v>
      </c>
      <c r="D79" s="12">
        <v>415.17502999999999</v>
      </c>
      <c r="E79" s="12">
        <v>155.02071000000001</v>
      </c>
      <c r="F79" s="12">
        <v>540.52904999999998</v>
      </c>
      <c r="G79" s="12">
        <v>12.69905</v>
      </c>
      <c r="H79" s="12">
        <v>200.36330000000001</v>
      </c>
      <c r="I79" s="12">
        <v>178.73779999999999</v>
      </c>
      <c r="J79" s="12">
        <v>77.889650000000003</v>
      </c>
      <c r="K79" s="12">
        <v>135.16365999999999</v>
      </c>
      <c r="L79" s="12">
        <v>111.1979</v>
      </c>
      <c r="M79" s="12">
        <v>133.81035</v>
      </c>
      <c r="N79" s="12">
        <v>1960.5864999999999</v>
      </c>
    </row>
    <row r="80" spans="2:14" x14ac:dyDescent="0.2">
      <c r="B80" s="16">
        <v>4107</v>
      </c>
      <c r="C80" s="16" t="s">
        <v>169</v>
      </c>
      <c r="D80" s="12">
        <v>811.53680999999995</v>
      </c>
      <c r="E80" s="12">
        <v>643.57829000000004</v>
      </c>
      <c r="F80" s="12">
        <v>1913.39869</v>
      </c>
      <c r="G80" s="12">
        <v>55.867260000000002</v>
      </c>
      <c r="H80" s="12">
        <v>273.78575000000001</v>
      </c>
      <c r="I80" s="12">
        <v>534.06754999999998</v>
      </c>
      <c r="J80" s="12">
        <v>201.13939999999999</v>
      </c>
      <c r="K80" s="12">
        <v>632.25644</v>
      </c>
      <c r="L80" s="12">
        <v>88.379320000000007</v>
      </c>
      <c r="M80" s="12">
        <v>79.322019999999995</v>
      </c>
      <c r="N80" s="12">
        <v>5233.3315300000004</v>
      </c>
    </row>
    <row r="81" spans="2:14" x14ac:dyDescent="0.2">
      <c r="B81" s="16">
        <v>4110</v>
      </c>
      <c r="C81" s="16" t="s">
        <v>170</v>
      </c>
      <c r="D81" s="12">
        <v>1132.16419</v>
      </c>
      <c r="E81" s="12">
        <v>395.50725</v>
      </c>
      <c r="F81" s="12">
        <v>1905.81023</v>
      </c>
      <c r="G81" s="12">
        <v>71.565749999999994</v>
      </c>
      <c r="H81" s="12">
        <v>382.20870000000002</v>
      </c>
      <c r="I81" s="12">
        <v>691.34370000000001</v>
      </c>
      <c r="J81" s="12">
        <v>225.01339999999999</v>
      </c>
      <c r="K81" s="12">
        <v>598.7527</v>
      </c>
      <c r="L81" s="12">
        <v>53.248849999999997</v>
      </c>
      <c r="M81" s="12">
        <v>39.978479999999998</v>
      </c>
      <c r="N81" s="12">
        <v>5495.5932499999999</v>
      </c>
    </row>
    <row r="82" spans="2:14" x14ac:dyDescent="0.2">
      <c r="B82" s="16">
        <v>4111</v>
      </c>
      <c r="C82" s="16" t="s">
        <v>171</v>
      </c>
      <c r="D82" s="12">
        <v>1041.07296</v>
      </c>
      <c r="E82" s="12">
        <v>435.46652</v>
      </c>
      <c r="F82" s="12">
        <v>2131.0026699999999</v>
      </c>
      <c r="G82" s="12">
        <v>113.91569</v>
      </c>
      <c r="H82" s="12">
        <v>491.65685000000002</v>
      </c>
      <c r="I82" s="12">
        <v>1156.2985200000001</v>
      </c>
      <c r="J82" s="12">
        <v>277.29005999999998</v>
      </c>
      <c r="K82" s="12">
        <v>869.27529000000004</v>
      </c>
      <c r="L82" s="12">
        <v>43.392359999999996</v>
      </c>
      <c r="M82" s="12">
        <v>52.070450000000001</v>
      </c>
      <c r="N82" s="12">
        <v>6611.4413699999996</v>
      </c>
    </row>
    <row r="83" spans="2:14" x14ac:dyDescent="0.2">
      <c r="B83" s="16">
        <v>4112</v>
      </c>
      <c r="C83" s="16" t="s">
        <v>172</v>
      </c>
      <c r="D83" s="12">
        <v>621.91651000000002</v>
      </c>
      <c r="E83" s="12">
        <v>251.0804</v>
      </c>
      <c r="F83" s="12">
        <v>1290.49605</v>
      </c>
      <c r="G83" s="12">
        <v>18.979800000000001</v>
      </c>
      <c r="H83" s="12">
        <v>213.4769</v>
      </c>
      <c r="I83" s="12">
        <v>538.62464999999997</v>
      </c>
      <c r="J83" s="12">
        <v>168.83515</v>
      </c>
      <c r="K83" s="12">
        <v>443.64416</v>
      </c>
      <c r="L83" s="12">
        <v>7.22905</v>
      </c>
      <c r="M83" s="12">
        <v>236.94725</v>
      </c>
      <c r="N83" s="12">
        <v>3791.2299200000002</v>
      </c>
    </row>
    <row r="84" spans="2:14" x14ac:dyDescent="0.2">
      <c r="B84" s="16">
        <v>4125</v>
      </c>
      <c r="C84" s="16" t="s">
        <v>173</v>
      </c>
      <c r="D84" s="12">
        <v>1654.6125999999999</v>
      </c>
      <c r="E84" s="12">
        <v>882.16686000000004</v>
      </c>
      <c r="F84" s="12">
        <v>3993.3656500000002</v>
      </c>
      <c r="G84" s="12">
        <v>811.80249000000003</v>
      </c>
      <c r="H84" s="12">
        <v>1034.2317</v>
      </c>
      <c r="I84" s="12">
        <v>1971.7471399999999</v>
      </c>
      <c r="J84" s="12">
        <v>755.44074999999998</v>
      </c>
      <c r="K84" s="12">
        <v>1361.10834</v>
      </c>
      <c r="L84" s="12">
        <v>105.0903</v>
      </c>
      <c r="M84" s="12">
        <v>537.24995000000001</v>
      </c>
      <c r="N84" s="12">
        <v>13106.815780000001</v>
      </c>
    </row>
    <row r="85" spans="2:14" x14ac:dyDescent="0.2">
      <c r="B85" s="16">
        <v>4117</v>
      </c>
      <c r="C85" s="16" t="s">
        <v>174</v>
      </c>
      <c r="D85" s="12">
        <v>695.80129999999997</v>
      </c>
      <c r="E85" s="12">
        <v>311.77114</v>
      </c>
      <c r="F85" s="12">
        <v>1137.2239500000001</v>
      </c>
      <c r="G85" s="12">
        <v>83.651979999999995</v>
      </c>
      <c r="H85" s="12">
        <v>355.67975000000001</v>
      </c>
      <c r="I85" s="12">
        <v>429.904</v>
      </c>
      <c r="J85" s="12">
        <v>241.48654999999999</v>
      </c>
      <c r="K85" s="12">
        <v>515.64283999999998</v>
      </c>
      <c r="L85" s="12">
        <v>956.90426000000002</v>
      </c>
      <c r="M85" s="12">
        <v>250.13740000000001</v>
      </c>
      <c r="N85" s="12">
        <v>4978.2031699999998</v>
      </c>
    </row>
    <row r="86" spans="2:14" x14ac:dyDescent="0.2">
      <c r="B86" s="16">
        <v>4120</v>
      </c>
      <c r="C86" s="16" t="s">
        <v>175</v>
      </c>
      <c r="D86" s="12">
        <v>1132.9987000000001</v>
      </c>
      <c r="E86" s="12">
        <v>599.2799</v>
      </c>
      <c r="F86" s="12">
        <v>2798.2848899999999</v>
      </c>
      <c r="G86" s="12">
        <v>206.37545</v>
      </c>
      <c r="H86" s="12">
        <v>392.41525000000001</v>
      </c>
      <c r="I86" s="12">
        <v>1181.80789</v>
      </c>
      <c r="J86" s="12">
        <v>480.84980000000002</v>
      </c>
      <c r="K86" s="12">
        <v>891.63414</v>
      </c>
      <c r="L86" s="12">
        <v>47.213749999999997</v>
      </c>
      <c r="M86" s="12">
        <v>151.14236</v>
      </c>
      <c r="N86" s="12">
        <v>7882.0021299999999</v>
      </c>
    </row>
    <row r="87" spans="2:14" x14ac:dyDescent="0.2">
      <c r="B87" s="16">
        <v>4121</v>
      </c>
      <c r="C87" s="16" t="s">
        <v>176</v>
      </c>
      <c r="D87" s="12">
        <v>1652.80852</v>
      </c>
      <c r="E87" s="12">
        <v>706.15647000000001</v>
      </c>
      <c r="F87" s="12">
        <v>2488.9668999999999</v>
      </c>
      <c r="G87" s="12">
        <v>353.33981999999997</v>
      </c>
      <c r="H87" s="12">
        <v>799.81859999999995</v>
      </c>
      <c r="I87" s="12">
        <v>915.34591</v>
      </c>
      <c r="J87" s="12">
        <v>674.76837</v>
      </c>
      <c r="K87" s="12">
        <v>1215.5577699999999</v>
      </c>
      <c r="L87" s="12">
        <v>2794.6671799999999</v>
      </c>
      <c r="M87" s="12">
        <v>1144.6159399999999</v>
      </c>
      <c r="N87" s="12">
        <v>12746.045480000001</v>
      </c>
    </row>
    <row r="88" spans="2:14" x14ac:dyDescent="0.2">
      <c r="B88" s="16">
        <v>4122</v>
      </c>
      <c r="C88" s="16" t="s">
        <v>177</v>
      </c>
      <c r="D88" s="12">
        <v>957.55294000000004</v>
      </c>
      <c r="E88" s="12">
        <v>416.60881000000001</v>
      </c>
      <c r="F88" s="12">
        <v>2347.3537000000001</v>
      </c>
      <c r="G88" s="12">
        <v>172.65332000000001</v>
      </c>
      <c r="H88" s="12">
        <v>780.14819999999997</v>
      </c>
      <c r="I88" s="12">
        <v>860.04935</v>
      </c>
      <c r="J88" s="12">
        <v>309.89567</v>
      </c>
      <c r="K88" s="12">
        <v>962.08753000000002</v>
      </c>
      <c r="L88" s="12">
        <v>29.07</v>
      </c>
      <c r="M88" s="12">
        <v>193.78910999999999</v>
      </c>
      <c r="N88" s="12">
        <v>7029.2086300000001</v>
      </c>
    </row>
    <row r="89" spans="2:14" x14ac:dyDescent="0.2">
      <c r="B89" s="16">
        <v>4123</v>
      </c>
      <c r="C89" s="16" t="s">
        <v>178</v>
      </c>
      <c r="D89" s="12">
        <v>5024.86312</v>
      </c>
      <c r="E89" s="12">
        <v>2404.96585</v>
      </c>
      <c r="F89" s="12">
        <v>17950.032739999999</v>
      </c>
      <c r="G89" s="12">
        <v>1556.17074</v>
      </c>
      <c r="H89" s="12">
        <v>3474.6489999999999</v>
      </c>
      <c r="I89" s="12">
        <v>6721.6745300000002</v>
      </c>
      <c r="J89" s="12">
        <v>929.17894000000001</v>
      </c>
      <c r="K89" s="12">
        <v>4698.4610199999997</v>
      </c>
      <c r="L89" s="12">
        <v>11076.907590000001</v>
      </c>
      <c r="M89" s="12">
        <v>2675.1055900000001</v>
      </c>
      <c r="N89" s="12">
        <v>56512.009120000002</v>
      </c>
    </row>
    <row r="90" spans="2:14" x14ac:dyDescent="0.2">
      <c r="B90" s="21">
        <v>4159</v>
      </c>
      <c r="C90" s="21" t="s">
        <v>179</v>
      </c>
      <c r="D90" s="22">
        <v>27554.05199</v>
      </c>
      <c r="E90" s="22">
        <v>15031.97667</v>
      </c>
      <c r="F90" s="22">
        <v>67870.590419999993</v>
      </c>
      <c r="G90" s="22">
        <v>8254.9230499999994</v>
      </c>
      <c r="H90" s="22">
        <v>13020.545770000001</v>
      </c>
      <c r="I90" s="22">
        <v>41443.326699999998</v>
      </c>
      <c r="J90" s="22">
        <v>9737.4260300000005</v>
      </c>
      <c r="K90" s="22">
        <v>23404.370510000001</v>
      </c>
      <c r="L90" s="22">
        <v>14495.276099999999</v>
      </c>
      <c r="M90" s="22">
        <v>9403.7841499999995</v>
      </c>
      <c r="N90" s="22">
        <v>230216.27139000001</v>
      </c>
    </row>
    <row r="91" spans="2:14" x14ac:dyDescent="0.2">
      <c r="B91" s="16">
        <v>4131</v>
      </c>
      <c r="C91" s="16" t="s">
        <v>180</v>
      </c>
      <c r="D91" s="12">
        <v>2803.1514699999998</v>
      </c>
      <c r="E91" s="12">
        <v>737.33950000000004</v>
      </c>
      <c r="F91" s="12">
        <v>4318.5745500000003</v>
      </c>
      <c r="G91" s="12">
        <v>742.64</v>
      </c>
      <c r="H91" s="12">
        <v>1194.61862</v>
      </c>
      <c r="I91" s="12">
        <v>2248.40958</v>
      </c>
      <c r="J91" s="12">
        <v>1012.30621</v>
      </c>
      <c r="K91" s="12">
        <v>2305.6541999999999</v>
      </c>
      <c r="L91" s="12">
        <v>36.524850000000001</v>
      </c>
      <c r="M91" s="12">
        <v>1372.9525599999999</v>
      </c>
      <c r="N91" s="12">
        <v>16772.171539999999</v>
      </c>
    </row>
    <row r="92" spans="2:14" x14ac:dyDescent="0.2">
      <c r="B92" s="16">
        <v>4132</v>
      </c>
      <c r="C92" s="16" t="s">
        <v>181</v>
      </c>
      <c r="D92" s="12">
        <v>1118.4269300000001</v>
      </c>
      <c r="E92" s="12">
        <v>421.66703000000001</v>
      </c>
      <c r="F92" s="12">
        <v>1315.91887</v>
      </c>
      <c r="G92" s="12">
        <v>88.762770000000003</v>
      </c>
      <c r="H92" s="12">
        <v>306.30565000000001</v>
      </c>
      <c r="I92" s="12">
        <v>838.86216000000002</v>
      </c>
      <c r="J92" s="12">
        <v>352.07504999999998</v>
      </c>
      <c r="K92" s="12">
        <v>662.78286000000003</v>
      </c>
      <c r="L92" s="12">
        <v>171.12143</v>
      </c>
      <c r="M92" s="12">
        <v>895.16672000000005</v>
      </c>
      <c r="N92" s="12">
        <v>6171.0894699999999</v>
      </c>
    </row>
    <row r="93" spans="2:14" x14ac:dyDescent="0.2">
      <c r="B93" s="16">
        <v>4134</v>
      </c>
      <c r="C93" s="16" t="s">
        <v>182</v>
      </c>
      <c r="D93" s="12">
        <v>1021.27652</v>
      </c>
      <c r="E93" s="12">
        <v>529.10969999999998</v>
      </c>
      <c r="F93" s="12">
        <v>2330.91237</v>
      </c>
      <c r="G93" s="12">
        <v>136.63082</v>
      </c>
      <c r="H93" s="12">
        <v>371.03471000000002</v>
      </c>
      <c r="I93" s="12">
        <v>913.92053999999996</v>
      </c>
      <c r="J93" s="12">
        <v>412.31657999999999</v>
      </c>
      <c r="K93" s="12">
        <v>865.29249000000004</v>
      </c>
      <c r="L93" s="12">
        <v>3763.5290100000002</v>
      </c>
      <c r="M93" s="12">
        <v>463.33208000000002</v>
      </c>
      <c r="N93" s="12">
        <v>10807.35482</v>
      </c>
    </row>
    <row r="94" spans="2:14" x14ac:dyDescent="0.2">
      <c r="B94" s="16">
        <v>4135</v>
      </c>
      <c r="C94" s="16" t="s">
        <v>183</v>
      </c>
      <c r="D94" s="12">
        <v>1235.9956</v>
      </c>
      <c r="E94" s="12">
        <v>785.13570000000004</v>
      </c>
      <c r="F94" s="12">
        <v>2607.8202500000002</v>
      </c>
      <c r="G94" s="12">
        <v>265.03635000000003</v>
      </c>
      <c r="H94" s="12">
        <v>720.75689</v>
      </c>
      <c r="I94" s="12">
        <v>1669.04891</v>
      </c>
      <c r="J94" s="12">
        <v>677.28219999999999</v>
      </c>
      <c r="K94" s="12">
        <v>1207.0240699999999</v>
      </c>
      <c r="L94" s="12">
        <v>4.9173</v>
      </c>
      <c r="M94" s="12">
        <v>585.45182</v>
      </c>
      <c r="N94" s="12">
        <v>9758.4690900000005</v>
      </c>
    </row>
    <row r="95" spans="2:14" x14ac:dyDescent="0.2">
      <c r="B95" s="16">
        <v>4136</v>
      </c>
      <c r="C95" s="16" t="s">
        <v>184</v>
      </c>
      <c r="D95" s="12">
        <v>695.50774000000001</v>
      </c>
      <c r="E95" s="12">
        <v>412.08409999999998</v>
      </c>
      <c r="F95" s="12">
        <v>2060.93939</v>
      </c>
      <c r="G95" s="12">
        <v>150.11985000000001</v>
      </c>
      <c r="H95" s="12">
        <v>513.38196000000005</v>
      </c>
      <c r="I95" s="12">
        <v>1049.2637500000001</v>
      </c>
      <c r="J95" s="12">
        <v>303.40192000000002</v>
      </c>
      <c r="K95" s="12">
        <v>664.03557000000001</v>
      </c>
      <c r="L95" s="12">
        <v>45.724699999999999</v>
      </c>
      <c r="M95" s="12">
        <v>52.43524</v>
      </c>
      <c r="N95" s="12">
        <v>5946.8942200000001</v>
      </c>
    </row>
    <row r="96" spans="2:14" x14ac:dyDescent="0.2">
      <c r="B96" s="16">
        <v>4137</v>
      </c>
      <c r="C96" s="16" t="s">
        <v>185</v>
      </c>
      <c r="D96" s="12">
        <v>502.12128999999999</v>
      </c>
      <c r="E96" s="12">
        <v>133.53011000000001</v>
      </c>
      <c r="F96" s="12">
        <v>945.57656999999995</v>
      </c>
      <c r="G96" s="12">
        <v>10.6013</v>
      </c>
      <c r="H96" s="12">
        <v>84.074950000000001</v>
      </c>
      <c r="I96" s="12">
        <v>220.76605000000001</v>
      </c>
      <c r="J96" s="12">
        <v>111.85026000000001</v>
      </c>
      <c r="K96" s="12">
        <v>290.03813000000002</v>
      </c>
      <c r="L96" s="12">
        <v>6.64595</v>
      </c>
      <c r="M96" s="12">
        <v>61.556010000000001</v>
      </c>
      <c r="N96" s="12">
        <v>2366.76062</v>
      </c>
    </row>
    <row r="97" spans="2:14" x14ac:dyDescent="0.2">
      <c r="B97" s="16">
        <v>4138</v>
      </c>
      <c r="C97" s="16" t="s">
        <v>186</v>
      </c>
      <c r="D97" s="12">
        <v>639.77404999999999</v>
      </c>
      <c r="E97" s="12">
        <v>173.03267</v>
      </c>
      <c r="F97" s="12">
        <v>1025.48208</v>
      </c>
      <c r="G97" s="12">
        <v>49.025199999999998</v>
      </c>
      <c r="H97" s="12">
        <v>259.01150000000001</v>
      </c>
      <c r="I97" s="12">
        <v>354.88841000000002</v>
      </c>
      <c r="J97" s="12">
        <v>159.49795</v>
      </c>
      <c r="K97" s="12">
        <v>453.48054000000002</v>
      </c>
      <c r="L97" s="12">
        <v>23.021750000000001</v>
      </c>
      <c r="M97" s="12">
        <v>126.58693</v>
      </c>
      <c r="N97" s="12">
        <v>3263.8010800000002</v>
      </c>
    </row>
    <row r="98" spans="2:14" x14ac:dyDescent="0.2">
      <c r="B98" s="16">
        <v>4139</v>
      </c>
      <c r="C98" s="16" t="s">
        <v>187</v>
      </c>
      <c r="D98" s="12">
        <v>3895.5045100000002</v>
      </c>
      <c r="E98" s="12">
        <v>2386.0974999999999</v>
      </c>
      <c r="F98" s="12">
        <v>10893.58599</v>
      </c>
      <c r="G98" s="12">
        <v>2169.5606400000001</v>
      </c>
      <c r="H98" s="12">
        <v>2090.5942599999998</v>
      </c>
      <c r="I98" s="12">
        <v>12537.19497</v>
      </c>
      <c r="J98" s="12">
        <v>1274.7444499999999</v>
      </c>
      <c r="K98" s="12">
        <v>3614.3896800000002</v>
      </c>
      <c r="L98" s="12">
        <v>62.041849999999997</v>
      </c>
      <c r="M98" s="12">
        <v>2501.1404900000002</v>
      </c>
      <c r="N98" s="12">
        <v>41424.854339999998</v>
      </c>
    </row>
    <row r="99" spans="2:14" x14ac:dyDescent="0.2">
      <c r="B99" s="16">
        <v>4140</v>
      </c>
      <c r="C99" s="16" t="s">
        <v>188</v>
      </c>
      <c r="D99" s="12">
        <v>1443.64177</v>
      </c>
      <c r="E99" s="12">
        <v>607.03819999999996</v>
      </c>
      <c r="F99" s="12">
        <v>3914.0943000000002</v>
      </c>
      <c r="G99" s="12">
        <v>427.81243999999998</v>
      </c>
      <c r="H99" s="12">
        <v>670.06814999999995</v>
      </c>
      <c r="I99" s="12">
        <v>1751.3136300000001</v>
      </c>
      <c r="J99" s="12">
        <v>691.21097999999995</v>
      </c>
      <c r="K99" s="12">
        <v>1429.7435599999999</v>
      </c>
      <c r="L99" s="12">
        <v>24.53575</v>
      </c>
      <c r="M99" s="12">
        <v>462.05236000000002</v>
      </c>
      <c r="N99" s="12">
        <v>11421.511140000001</v>
      </c>
    </row>
    <row r="100" spans="2:14" x14ac:dyDescent="0.2">
      <c r="B100" s="16">
        <v>4141</v>
      </c>
      <c r="C100" s="16" t="s">
        <v>189</v>
      </c>
      <c r="D100" s="12">
        <v>4685.1322799999998</v>
      </c>
      <c r="E100" s="12">
        <v>3367.3699099999999</v>
      </c>
      <c r="F100" s="12">
        <v>18810.336340000002</v>
      </c>
      <c r="G100" s="12">
        <v>1618.89957</v>
      </c>
      <c r="H100" s="12">
        <v>2909.04835</v>
      </c>
      <c r="I100" s="12">
        <v>10085.678669999999</v>
      </c>
      <c r="J100" s="12">
        <v>1914.8178</v>
      </c>
      <c r="K100" s="12">
        <v>4481.9002899999996</v>
      </c>
      <c r="L100" s="12">
        <v>140.054</v>
      </c>
      <c r="M100" s="12">
        <v>573.50609999999995</v>
      </c>
      <c r="N100" s="12">
        <v>48586.743309999998</v>
      </c>
    </row>
    <row r="101" spans="2:14" x14ac:dyDescent="0.2">
      <c r="B101" s="16">
        <v>4142</v>
      </c>
      <c r="C101" s="16" t="s">
        <v>190</v>
      </c>
      <c r="D101" s="12">
        <v>748.88612999999998</v>
      </c>
      <c r="E101" s="12">
        <v>224.10461000000001</v>
      </c>
      <c r="F101" s="12">
        <v>1306.1455800000001</v>
      </c>
      <c r="G101" s="12">
        <v>81.877250000000004</v>
      </c>
      <c r="H101" s="12">
        <v>317.47322000000003</v>
      </c>
      <c r="I101" s="12">
        <v>374.93254999999999</v>
      </c>
      <c r="J101" s="12">
        <v>319.59949999999998</v>
      </c>
      <c r="K101" s="12">
        <v>532.87166000000002</v>
      </c>
      <c r="L101" s="12">
        <v>75.432580000000002</v>
      </c>
      <c r="M101" s="12">
        <v>239.58154999999999</v>
      </c>
      <c r="N101" s="12">
        <v>4220.90463</v>
      </c>
    </row>
    <row r="102" spans="2:14" x14ac:dyDescent="0.2">
      <c r="B102" s="16">
        <v>4143</v>
      </c>
      <c r="C102" s="16" t="s">
        <v>191</v>
      </c>
      <c r="D102" s="12">
        <v>889.54399999999998</v>
      </c>
      <c r="E102" s="12">
        <v>413.91699</v>
      </c>
      <c r="F102" s="12">
        <v>1545.4237700000001</v>
      </c>
      <c r="G102" s="12">
        <v>86.7136</v>
      </c>
      <c r="H102" s="12">
        <v>343.06689999999998</v>
      </c>
      <c r="I102" s="12">
        <v>640.69074999999998</v>
      </c>
      <c r="J102" s="12">
        <v>334.42982000000001</v>
      </c>
      <c r="K102" s="12">
        <v>633.39642000000003</v>
      </c>
      <c r="L102" s="12">
        <v>44.819490000000002</v>
      </c>
      <c r="M102" s="12">
        <v>51.604550000000003</v>
      </c>
      <c r="N102" s="12">
        <v>4983.6062899999997</v>
      </c>
    </row>
    <row r="103" spans="2:14" x14ac:dyDescent="0.2">
      <c r="B103" s="16">
        <v>4144</v>
      </c>
      <c r="C103" s="16" t="s">
        <v>192</v>
      </c>
      <c r="D103" s="12">
        <v>3185.1471799999999</v>
      </c>
      <c r="E103" s="12">
        <v>2544.1905499999998</v>
      </c>
      <c r="F103" s="12">
        <v>7176.1281399999998</v>
      </c>
      <c r="G103" s="12">
        <v>1488.6321499999999</v>
      </c>
      <c r="H103" s="12">
        <v>1833.34016</v>
      </c>
      <c r="I103" s="12">
        <v>3483.7013200000001</v>
      </c>
      <c r="J103" s="12">
        <v>792.39607999999998</v>
      </c>
      <c r="K103" s="12">
        <v>2451.7439399999998</v>
      </c>
      <c r="L103" s="12">
        <v>7873.1443600000002</v>
      </c>
      <c r="M103" s="12">
        <v>730.38547000000005</v>
      </c>
      <c r="N103" s="12">
        <v>31558.80935</v>
      </c>
    </row>
    <row r="104" spans="2:14" x14ac:dyDescent="0.2">
      <c r="B104" s="16">
        <v>4145</v>
      </c>
      <c r="C104" s="16" t="s">
        <v>193</v>
      </c>
      <c r="D104" s="12">
        <v>1232.20047</v>
      </c>
      <c r="E104" s="12">
        <v>325.72906999999998</v>
      </c>
      <c r="F104" s="12">
        <v>2275.86096</v>
      </c>
      <c r="G104" s="12">
        <v>366.69914</v>
      </c>
      <c r="H104" s="12">
        <v>336.88497999999998</v>
      </c>
      <c r="I104" s="12">
        <v>1399.91309</v>
      </c>
      <c r="J104" s="12">
        <v>304.64803000000001</v>
      </c>
      <c r="K104" s="12">
        <v>1135.01404</v>
      </c>
      <c r="L104" s="12">
        <v>2138.8705799999998</v>
      </c>
      <c r="M104" s="12">
        <v>432.86385999999999</v>
      </c>
      <c r="N104" s="12">
        <v>9948.6842199999992</v>
      </c>
    </row>
    <row r="105" spans="2:14" x14ac:dyDescent="0.2">
      <c r="B105" s="16">
        <v>4146</v>
      </c>
      <c r="C105" s="16" t="s">
        <v>194</v>
      </c>
      <c r="D105" s="12">
        <v>2665.3103000000001</v>
      </c>
      <c r="E105" s="12">
        <v>1679.5545999999999</v>
      </c>
      <c r="F105" s="12">
        <v>5528.4336899999998</v>
      </c>
      <c r="G105" s="12">
        <v>479.98201999999998</v>
      </c>
      <c r="H105" s="12">
        <v>730.94505000000004</v>
      </c>
      <c r="I105" s="12">
        <v>2895.12192</v>
      </c>
      <c r="J105" s="12">
        <v>720.96360000000004</v>
      </c>
      <c r="K105" s="12">
        <v>1793.2339400000001</v>
      </c>
      <c r="L105" s="12">
        <v>83.052350000000004</v>
      </c>
      <c r="M105" s="12">
        <v>600.26485000000002</v>
      </c>
      <c r="N105" s="12">
        <v>17176.86232</v>
      </c>
    </row>
    <row r="106" spans="2:14" x14ac:dyDescent="0.2">
      <c r="B106" s="16">
        <v>4147</v>
      </c>
      <c r="C106" s="16" t="s">
        <v>195</v>
      </c>
      <c r="D106" s="12">
        <v>792.43174999999997</v>
      </c>
      <c r="E106" s="12">
        <v>292.07643000000002</v>
      </c>
      <c r="F106" s="12">
        <v>1815.3575699999999</v>
      </c>
      <c r="G106" s="12">
        <v>91.929950000000005</v>
      </c>
      <c r="H106" s="12">
        <v>339.94042000000002</v>
      </c>
      <c r="I106" s="12">
        <v>979.62040000000002</v>
      </c>
      <c r="J106" s="12">
        <v>355.88560000000001</v>
      </c>
      <c r="K106" s="12">
        <v>883.76912000000004</v>
      </c>
      <c r="L106" s="12">
        <v>1.84015</v>
      </c>
      <c r="M106" s="12">
        <v>254.90356</v>
      </c>
      <c r="N106" s="12">
        <v>5807.7549499999996</v>
      </c>
    </row>
    <row r="107" spans="2:14" x14ac:dyDescent="0.2">
      <c r="B107" s="21">
        <v>4189</v>
      </c>
      <c r="C107" s="21" t="s">
        <v>196</v>
      </c>
      <c r="D107" s="22">
        <v>29352.142100000001</v>
      </c>
      <c r="E107" s="22">
        <v>16273.07489</v>
      </c>
      <c r="F107" s="22">
        <v>54966.312510000003</v>
      </c>
      <c r="G107" s="22">
        <v>7428.5025800000003</v>
      </c>
      <c r="H107" s="22">
        <v>10968.365299999999</v>
      </c>
      <c r="I107" s="22">
        <v>25273.45276</v>
      </c>
      <c r="J107" s="22">
        <v>8770.0427600000003</v>
      </c>
      <c r="K107" s="22">
        <v>20109.305639999999</v>
      </c>
      <c r="L107" s="22">
        <v>17734.595679999999</v>
      </c>
      <c r="M107" s="22">
        <v>9539.8894199999995</v>
      </c>
      <c r="N107" s="22">
        <v>200415.68364</v>
      </c>
    </row>
    <row r="108" spans="2:14" x14ac:dyDescent="0.2">
      <c r="B108" s="16">
        <v>4185</v>
      </c>
      <c r="C108" s="16" t="s">
        <v>197</v>
      </c>
      <c r="D108" s="12">
        <v>2649.1944800000001</v>
      </c>
      <c r="E108" s="12">
        <v>803.69717000000003</v>
      </c>
      <c r="F108" s="12">
        <v>3752.8836200000001</v>
      </c>
      <c r="G108" s="12">
        <v>108.73617</v>
      </c>
      <c r="H108" s="12">
        <v>845.66116</v>
      </c>
      <c r="I108" s="12">
        <v>1818.7960700000001</v>
      </c>
      <c r="J108" s="12">
        <v>592.56732</v>
      </c>
      <c r="K108" s="12">
        <v>1487.1076499999999</v>
      </c>
      <c r="L108" s="12">
        <v>253.54705999999999</v>
      </c>
      <c r="M108" s="12">
        <v>882.21321</v>
      </c>
      <c r="N108" s="12">
        <v>13194.403910000001</v>
      </c>
    </row>
    <row r="109" spans="2:14" x14ac:dyDescent="0.2">
      <c r="B109" s="16">
        <v>4161</v>
      </c>
      <c r="C109" s="16" t="s">
        <v>198</v>
      </c>
      <c r="D109" s="12">
        <v>1830.51938</v>
      </c>
      <c r="E109" s="12">
        <v>701.61114999999995</v>
      </c>
      <c r="F109" s="12">
        <v>3185.1158700000001</v>
      </c>
      <c r="G109" s="12">
        <v>341.26361000000003</v>
      </c>
      <c r="H109" s="12">
        <v>783.42015000000004</v>
      </c>
      <c r="I109" s="12">
        <v>1513.4476</v>
      </c>
      <c r="J109" s="12">
        <v>586.67490999999995</v>
      </c>
      <c r="K109" s="12">
        <v>1153.53747</v>
      </c>
      <c r="L109" s="12">
        <v>72.937600000000003</v>
      </c>
      <c r="M109" s="12">
        <v>724.61045999999999</v>
      </c>
      <c r="N109" s="12">
        <v>10893.138199999999</v>
      </c>
    </row>
    <row r="110" spans="2:14" x14ac:dyDescent="0.2">
      <c r="B110" s="16">
        <v>4163</v>
      </c>
      <c r="C110" s="16" t="s">
        <v>199</v>
      </c>
      <c r="D110" s="12">
        <v>4609.0592900000001</v>
      </c>
      <c r="E110" s="12">
        <v>6570.8220700000002</v>
      </c>
      <c r="F110" s="12">
        <v>10865.882030000001</v>
      </c>
      <c r="G110" s="12">
        <v>2374.9113400000001</v>
      </c>
      <c r="H110" s="12">
        <v>2284.3872099999999</v>
      </c>
      <c r="I110" s="12">
        <v>4653.8390200000003</v>
      </c>
      <c r="J110" s="12">
        <v>1449.5649000000001</v>
      </c>
      <c r="K110" s="12">
        <v>3116.7168000000001</v>
      </c>
      <c r="L110" s="12">
        <v>175.84245000000001</v>
      </c>
      <c r="M110" s="12">
        <v>1163.37048</v>
      </c>
      <c r="N110" s="12">
        <v>37264.39559</v>
      </c>
    </row>
    <row r="111" spans="2:14" x14ac:dyDescent="0.2">
      <c r="B111" s="16">
        <v>4164</v>
      </c>
      <c r="C111" s="16" t="s">
        <v>200</v>
      </c>
      <c r="D111" s="12">
        <v>711.29168000000004</v>
      </c>
      <c r="E111" s="12">
        <v>309.33109000000002</v>
      </c>
      <c r="F111" s="12">
        <v>1652.1169299999999</v>
      </c>
      <c r="G111" s="12">
        <v>15.6525</v>
      </c>
      <c r="H111" s="12">
        <v>502.94812000000002</v>
      </c>
      <c r="I111" s="12">
        <v>662.00459999999998</v>
      </c>
      <c r="J111" s="12">
        <v>249.25701000000001</v>
      </c>
      <c r="K111" s="12">
        <v>646.40963999999997</v>
      </c>
      <c r="L111" s="12">
        <v>78.795169999999999</v>
      </c>
      <c r="M111" s="12">
        <v>133.49355</v>
      </c>
      <c r="N111" s="12">
        <v>4961.3002900000001</v>
      </c>
    </row>
    <row r="112" spans="2:14" x14ac:dyDescent="0.2">
      <c r="B112" s="16">
        <v>4165</v>
      </c>
      <c r="C112" s="16" t="s">
        <v>201</v>
      </c>
      <c r="D112" s="12">
        <v>1950.7729200000001</v>
      </c>
      <c r="E112" s="12">
        <v>777.21149000000003</v>
      </c>
      <c r="F112" s="12">
        <v>5739.9414200000001</v>
      </c>
      <c r="G112" s="12">
        <v>615.82610999999997</v>
      </c>
      <c r="H112" s="12">
        <v>989.85242000000005</v>
      </c>
      <c r="I112" s="12">
        <v>2622.7367199999999</v>
      </c>
      <c r="J112" s="12">
        <v>1160.00577</v>
      </c>
      <c r="K112" s="12">
        <v>1738.18319</v>
      </c>
      <c r="L112" s="12">
        <v>278.72649999999999</v>
      </c>
      <c r="M112" s="12">
        <v>632.60265000000004</v>
      </c>
      <c r="N112" s="12">
        <v>16505.859189999999</v>
      </c>
    </row>
    <row r="113" spans="2:14" x14ac:dyDescent="0.2">
      <c r="B113" s="16">
        <v>4186</v>
      </c>
      <c r="C113" s="16" t="s">
        <v>202</v>
      </c>
      <c r="D113" s="12">
        <v>2634.0664499999998</v>
      </c>
      <c r="E113" s="12">
        <v>643.99838</v>
      </c>
      <c r="F113" s="12">
        <v>3131.5910100000001</v>
      </c>
      <c r="G113" s="12">
        <v>46.764650000000003</v>
      </c>
      <c r="H113" s="12">
        <v>789.66326000000004</v>
      </c>
      <c r="I113" s="12">
        <v>1948.0939699999999</v>
      </c>
      <c r="J113" s="12">
        <v>433.53753</v>
      </c>
      <c r="K113" s="12">
        <v>1120.0048999999999</v>
      </c>
      <c r="L113" s="12">
        <v>1274.0146</v>
      </c>
      <c r="M113" s="12">
        <v>1008.8364800000001</v>
      </c>
      <c r="N113" s="12">
        <v>13030.57123</v>
      </c>
    </row>
    <row r="114" spans="2:14" x14ac:dyDescent="0.2">
      <c r="B114" s="16">
        <v>4169</v>
      </c>
      <c r="C114" s="16" t="s">
        <v>203</v>
      </c>
      <c r="D114" s="12">
        <v>2419.8564000000001</v>
      </c>
      <c r="E114" s="12">
        <v>926.03474000000006</v>
      </c>
      <c r="F114" s="12">
        <v>4305.1719199999998</v>
      </c>
      <c r="G114" s="12">
        <v>194.67134999999999</v>
      </c>
      <c r="H114" s="12">
        <v>846.46348</v>
      </c>
      <c r="I114" s="12">
        <v>1587.3203100000001</v>
      </c>
      <c r="J114" s="12">
        <v>748.11938999999995</v>
      </c>
      <c r="K114" s="12">
        <v>1903.7675300000001</v>
      </c>
      <c r="L114" s="12">
        <v>2794.6464799999999</v>
      </c>
      <c r="M114" s="12">
        <v>1097.9429399999999</v>
      </c>
      <c r="N114" s="12">
        <v>16823.99454</v>
      </c>
    </row>
    <row r="115" spans="2:14" x14ac:dyDescent="0.2">
      <c r="B115" s="16">
        <v>4170</v>
      </c>
      <c r="C115" s="16" t="s">
        <v>204</v>
      </c>
      <c r="D115" s="12">
        <v>3881.40681</v>
      </c>
      <c r="E115" s="12">
        <v>1880.08807</v>
      </c>
      <c r="F115" s="12">
        <v>5789.9561199999998</v>
      </c>
      <c r="G115" s="12">
        <v>1733.58935</v>
      </c>
      <c r="H115" s="12">
        <v>1209.01378</v>
      </c>
      <c r="I115" s="12">
        <v>3818.2331300000001</v>
      </c>
      <c r="J115" s="12">
        <v>1054.2853600000001</v>
      </c>
      <c r="K115" s="12">
        <v>2377.7972399999999</v>
      </c>
      <c r="L115" s="12">
        <v>7377.7866899999999</v>
      </c>
      <c r="M115" s="12">
        <v>1852.4577300000001</v>
      </c>
      <c r="N115" s="12">
        <v>30974.614280000002</v>
      </c>
    </row>
    <row r="116" spans="2:14" x14ac:dyDescent="0.2">
      <c r="B116" s="16">
        <v>4184</v>
      </c>
      <c r="C116" s="16" t="s">
        <v>205</v>
      </c>
      <c r="D116" s="12">
        <v>1871.92716</v>
      </c>
      <c r="E116" s="12">
        <v>793.73065999999994</v>
      </c>
      <c r="F116" s="12">
        <v>2716.0454599999998</v>
      </c>
      <c r="G116" s="12">
        <v>273.70587</v>
      </c>
      <c r="H116" s="12">
        <v>622.98589000000004</v>
      </c>
      <c r="I116" s="12">
        <v>1409.2710999999999</v>
      </c>
      <c r="J116" s="12">
        <v>662.21253000000002</v>
      </c>
      <c r="K116" s="12">
        <v>2003.4246499999999</v>
      </c>
      <c r="L116" s="12">
        <v>692.36401000000001</v>
      </c>
      <c r="M116" s="12">
        <v>246.38747000000001</v>
      </c>
      <c r="N116" s="12">
        <v>11292.0548</v>
      </c>
    </row>
    <row r="117" spans="2:14" x14ac:dyDescent="0.2">
      <c r="B117" s="16">
        <v>4172</v>
      </c>
      <c r="C117" s="16" t="s">
        <v>206</v>
      </c>
      <c r="D117" s="12">
        <v>873.98869000000002</v>
      </c>
      <c r="E117" s="12">
        <v>262.34017</v>
      </c>
      <c r="F117" s="12">
        <v>1608.2470599999999</v>
      </c>
      <c r="G117" s="12">
        <v>62.780650000000001</v>
      </c>
      <c r="H117" s="12">
        <v>284.23149999999998</v>
      </c>
      <c r="I117" s="12">
        <v>706.36527000000001</v>
      </c>
      <c r="J117" s="12">
        <v>357.99405000000002</v>
      </c>
      <c r="K117" s="12">
        <v>652.87671</v>
      </c>
      <c r="L117" s="12">
        <v>46.292679999999997</v>
      </c>
      <c r="M117" s="12">
        <v>443.67880000000002</v>
      </c>
      <c r="N117" s="12">
        <v>5298.79558</v>
      </c>
    </row>
    <row r="118" spans="2:14" x14ac:dyDescent="0.2">
      <c r="B118" s="16">
        <v>4173</v>
      </c>
      <c r="C118" s="16" t="s">
        <v>207</v>
      </c>
      <c r="D118" s="12">
        <v>453.78881000000001</v>
      </c>
      <c r="E118" s="12">
        <v>175.65913</v>
      </c>
      <c r="F118" s="12">
        <v>1255.5516600000001</v>
      </c>
      <c r="G118" s="12">
        <v>15.34182</v>
      </c>
      <c r="H118" s="12">
        <v>118.85772</v>
      </c>
      <c r="I118" s="12">
        <v>384.61</v>
      </c>
      <c r="J118" s="12">
        <v>74.584999999999994</v>
      </c>
      <c r="K118" s="12">
        <v>182.74325999999999</v>
      </c>
      <c r="L118" s="12">
        <v>123.01634</v>
      </c>
      <c r="M118" s="12">
        <v>79.132000000000005</v>
      </c>
      <c r="N118" s="12">
        <v>2863.2857399999998</v>
      </c>
    </row>
    <row r="119" spans="2:14" x14ac:dyDescent="0.2">
      <c r="B119" s="16">
        <v>4175</v>
      </c>
      <c r="C119" s="16" t="s">
        <v>208</v>
      </c>
      <c r="D119" s="12">
        <v>744.64027999999996</v>
      </c>
      <c r="E119" s="12">
        <v>251.05985999999999</v>
      </c>
      <c r="F119" s="12">
        <v>1545.5732800000001</v>
      </c>
      <c r="G119" s="12">
        <v>49.84628</v>
      </c>
      <c r="H119" s="12">
        <v>455.79545000000002</v>
      </c>
      <c r="I119" s="12">
        <v>807.95980999999995</v>
      </c>
      <c r="J119" s="12">
        <v>219.94257999999999</v>
      </c>
      <c r="K119" s="12">
        <v>570.25068999999996</v>
      </c>
      <c r="L119" s="12">
        <v>73.210899999999995</v>
      </c>
      <c r="M119" s="12">
        <v>161.01904999999999</v>
      </c>
      <c r="N119" s="12">
        <v>4879.2981799999998</v>
      </c>
    </row>
    <row r="120" spans="2:14" x14ac:dyDescent="0.2">
      <c r="B120" s="16">
        <v>4176</v>
      </c>
      <c r="C120" s="16" t="s">
        <v>209</v>
      </c>
      <c r="D120" s="12">
        <v>569.39923999999996</v>
      </c>
      <c r="E120" s="12">
        <v>202.68615</v>
      </c>
      <c r="F120" s="12">
        <v>950.34163999999998</v>
      </c>
      <c r="G120" s="12">
        <v>29.424250000000001</v>
      </c>
      <c r="H120" s="12">
        <v>125.68329</v>
      </c>
      <c r="I120" s="12">
        <v>420.92603000000003</v>
      </c>
      <c r="J120" s="12">
        <v>202.85256999999999</v>
      </c>
      <c r="K120" s="12">
        <v>379.96944000000002</v>
      </c>
      <c r="L120" s="12">
        <v>9.9944799999999994</v>
      </c>
      <c r="M120" s="12">
        <v>28.99945</v>
      </c>
      <c r="N120" s="12">
        <v>2920.2765399999998</v>
      </c>
    </row>
    <row r="121" spans="2:14" x14ac:dyDescent="0.2">
      <c r="B121" s="16">
        <v>4177</v>
      </c>
      <c r="C121" s="16" t="s">
        <v>210</v>
      </c>
      <c r="D121" s="12">
        <v>1406.4786300000001</v>
      </c>
      <c r="E121" s="12">
        <v>871.15589999999997</v>
      </c>
      <c r="F121" s="12">
        <v>2405.2647700000002</v>
      </c>
      <c r="G121" s="12">
        <v>1219.8985299999999</v>
      </c>
      <c r="H121" s="12">
        <v>214.46879999999999</v>
      </c>
      <c r="I121" s="12">
        <v>900.77575000000002</v>
      </c>
      <c r="J121" s="12">
        <v>211.6318</v>
      </c>
      <c r="K121" s="12">
        <v>922.83050000000003</v>
      </c>
      <c r="L121" s="12">
        <v>2449.6026499999998</v>
      </c>
      <c r="M121" s="12">
        <v>681.19304</v>
      </c>
      <c r="N121" s="12">
        <v>11283.300370000001</v>
      </c>
    </row>
    <row r="122" spans="2:14" x14ac:dyDescent="0.2">
      <c r="B122" s="16">
        <v>4181</v>
      </c>
      <c r="C122" s="16" t="s">
        <v>211</v>
      </c>
      <c r="D122" s="12">
        <v>920.36347000000001</v>
      </c>
      <c r="E122" s="12">
        <v>333.19321000000002</v>
      </c>
      <c r="F122" s="12">
        <v>2770.2876200000001</v>
      </c>
      <c r="G122" s="12">
        <v>186.601</v>
      </c>
      <c r="H122" s="12">
        <v>385.01504999999997</v>
      </c>
      <c r="I122" s="12">
        <v>571.85874999999999</v>
      </c>
      <c r="J122" s="12">
        <v>293.70296000000002</v>
      </c>
      <c r="K122" s="12">
        <v>719.71027000000004</v>
      </c>
      <c r="L122" s="12">
        <v>218.25496000000001</v>
      </c>
      <c r="M122" s="12">
        <v>26.4558</v>
      </c>
      <c r="N122" s="12">
        <v>6425.4430899999998</v>
      </c>
    </row>
    <row r="123" spans="2:14" x14ac:dyDescent="0.2">
      <c r="B123" s="16">
        <v>4182</v>
      </c>
      <c r="C123" s="16" t="s">
        <v>212</v>
      </c>
      <c r="D123" s="12">
        <v>883.01080000000002</v>
      </c>
      <c r="E123" s="12">
        <v>450.42989999999998</v>
      </c>
      <c r="F123" s="12">
        <v>1509.10391</v>
      </c>
      <c r="G123" s="12">
        <v>121.67700000000001</v>
      </c>
      <c r="H123" s="12">
        <v>294.31862999999998</v>
      </c>
      <c r="I123" s="12">
        <v>768.76733000000002</v>
      </c>
      <c r="J123" s="12">
        <v>241.26508000000001</v>
      </c>
      <c r="K123" s="12">
        <v>437.18117999999998</v>
      </c>
      <c r="L123" s="12">
        <v>94.22954</v>
      </c>
      <c r="M123" s="12">
        <v>151.02259000000001</v>
      </c>
      <c r="N123" s="12">
        <v>4951.0059600000004</v>
      </c>
    </row>
    <row r="124" spans="2:14" x14ac:dyDescent="0.2">
      <c r="B124" s="16">
        <v>4183</v>
      </c>
      <c r="C124" s="16" t="s">
        <v>213</v>
      </c>
      <c r="D124" s="12">
        <v>942.37761</v>
      </c>
      <c r="E124" s="12">
        <v>320.02575000000002</v>
      </c>
      <c r="F124" s="12">
        <v>1783.23819</v>
      </c>
      <c r="G124" s="12">
        <v>37.812100000000001</v>
      </c>
      <c r="H124" s="12">
        <v>215.59939</v>
      </c>
      <c r="I124" s="12">
        <v>678.44730000000004</v>
      </c>
      <c r="J124" s="12">
        <v>231.84399999999999</v>
      </c>
      <c r="K124" s="12">
        <v>696.79452000000003</v>
      </c>
      <c r="L124" s="12">
        <v>1721.33357</v>
      </c>
      <c r="M124" s="12">
        <v>226.47371999999999</v>
      </c>
      <c r="N124" s="12">
        <v>6853.9461499999998</v>
      </c>
    </row>
    <row r="125" spans="2:14" x14ac:dyDescent="0.2">
      <c r="B125" s="21">
        <v>4219</v>
      </c>
      <c r="C125" s="21" t="s">
        <v>214</v>
      </c>
      <c r="D125" s="22">
        <v>44453.120089999997</v>
      </c>
      <c r="E125" s="22">
        <v>31850.0998</v>
      </c>
      <c r="F125" s="22">
        <v>102983.94362000001</v>
      </c>
      <c r="G125" s="22">
        <v>14387.118549999999</v>
      </c>
      <c r="H125" s="22">
        <v>18074.364979999998</v>
      </c>
      <c r="I125" s="22">
        <v>51565.664729999997</v>
      </c>
      <c r="J125" s="22">
        <v>16108.82257</v>
      </c>
      <c r="K125" s="22">
        <v>29581.641869999999</v>
      </c>
      <c r="L125" s="22">
        <v>24709.214540000001</v>
      </c>
      <c r="M125" s="22">
        <v>22340.011549999999</v>
      </c>
      <c r="N125" s="22">
        <v>356054.00229999999</v>
      </c>
    </row>
    <row r="126" spans="2:14" x14ac:dyDescent="0.2">
      <c r="B126" s="16">
        <v>4191</v>
      </c>
      <c r="C126" s="16" t="s">
        <v>215</v>
      </c>
      <c r="D126" s="12">
        <v>509.70800000000003</v>
      </c>
      <c r="E126" s="12">
        <v>191.58179000000001</v>
      </c>
      <c r="F126" s="12">
        <v>1096.60023</v>
      </c>
      <c r="G126" s="12">
        <v>11.609249999999999</v>
      </c>
      <c r="H126" s="12">
        <v>283.21597000000003</v>
      </c>
      <c r="I126" s="12">
        <v>343.78269999999998</v>
      </c>
      <c r="J126" s="12">
        <v>142.68215000000001</v>
      </c>
      <c r="K126" s="12">
        <v>343.84615000000002</v>
      </c>
      <c r="L126" s="12">
        <v>19.230550000000001</v>
      </c>
      <c r="M126" s="12">
        <v>204.21054000000001</v>
      </c>
      <c r="N126" s="12">
        <v>3146.4673299999999</v>
      </c>
    </row>
    <row r="127" spans="2:14" x14ac:dyDescent="0.2">
      <c r="B127" s="16">
        <v>4192</v>
      </c>
      <c r="C127" s="16" t="s">
        <v>216</v>
      </c>
      <c r="D127" s="12">
        <v>967.53571999999997</v>
      </c>
      <c r="E127" s="12">
        <v>469.03908000000001</v>
      </c>
      <c r="F127" s="12">
        <v>1903.12898</v>
      </c>
      <c r="G127" s="12">
        <v>148.10478000000001</v>
      </c>
      <c r="H127" s="12">
        <v>441.32585</v>
      </c>
      <c r="I127" s="12">
        <v>1055.19443</v>
      </c>
      <c r="J127" s="12">
        <v>384.75565</v>
      </c>
      <c r="K127" s="12">
        <v>722.89738999999997</v>
      </c>
      <c r="L127" s="12">
        <v>6.1036000000000001</v>
      </c>
      <c r="M127" s="12">
        <v>710.23820999999998</v>
      </c>
      <c r="N127" s="12">
        <v>6808.3236900000002</v>
      </c>
    </row>
    <row r="128" spans="2:14" x14ac:dyDescent="0.2">
      <c r="B128" s="16">
        <v>4193</v>
      </c>
      <c r="C128" s="16" t="s">
        <v>217</v>
      </c>
      <c r="D128" s="12">
        <v>641.59160999999995</v>
      </c>
      <c r="E128" s="12">
        <v>367.72224</v>
      </c>
      <c r="F128" s="12">
        <v>1437.58062</v>
      </c>
      <c r="G128" s="12">
        <v>20.635899999999999</v>
      </c>
      <c r="H128" s="12">
        <v>101.40192</v>
      </c>
      <c r="I128" s="12">
        <v>443.87249000000003</v>
      </c>
      <c r="J128" s="12">
        <v>203.89189999999999</v>
      </c>
      <c r="K128" s="12">
        <v>470.89988</v>
      </c>
      <c r="L128" s="12">
        <v>26.818950000000001</v>
      </c>
      <c r="M128" s="12">
        <v>258.01659000000001</v>
      </c>
      <c r="N128" s="12">
        <v>3972.4321</v>
      </c>
    </row>
    <row r="129" spans="2:14" x14ac:dyDescent="0.2">
      <c r="B129" s="16">
        <v>4194</v>
      </c>
      <c r="C129" s="16" t="s">
        <v>218</v>
      </c>
      <c r="D129" s="12">
        <v>1292.97162</v>
      </c>
      <c r="E129" s="12">
        <v>675.31836999999996</v>
      </c>
      <c r="F129" s="12">
        <v>3207.8068699999999</v>
      </c>
      <c r="G129" s="12">
        <v>153.36840000000001</v>
      </c>
      <c r="H129" s="12">
        <v>632.06754999999998</v>
      </c>
      <c r="I129" s="12">
        <v>935.82853</v>
      </c>
      <c r="J129" s="12">
        <v>262.89936</v>
      </c>
      <c r="K129" s="12">
        <v>1138.7820200000001</v>
      </c>
      <c r="L129" s="12">
        <v>2333.05098</v>
      </c>
      <c r="M129" s="12">
        <v>63.406779999999998</v>
      </c>
      <c r="N129" s="12">
        <v>10695.500480000001</v>
      </c>
    </row>
    <row r="130" spans="2:14" x14ac:dyDescent="0.2">
      <c r="B130" s="16">
        <v>4195</v>
      </c>
      <c r="C130" s="16" t="s">
        <v>219</v>
      </c>
      <c r="D130" s="12">
        <v>876.66805999999997</v>
      </c>
      <c r="E130" s="12">
        <v>325.41233</v>
      </c>
      <c r="F130" s="12">
        <v>2057.6017099999999</v>
      </c>
      <c r="G130" s="12">
        <v>140.33369999999999</v>
      </c>
      <c r="H130" s="12">
        <v>334.18409000000003</v>
      </c>
      <c r="I130" s="12">
        <v>756.38962000000004</v>
      </c>
      <c r="J130" s="12">
        <v>349.68538999999998</v>
      </c>
      <c r="K130" s="12">
        <v>957.14041999999995</v>
      </c>
      <c r="L130" s="12">
        <v>68.380449999999996</v>
      </c>
      <c r="M130" s="12">
        <v>452.44594999999998</v>
      </c>
      <c r="N130" s="12">
        <v>6318.24172</v>
      </c>
    </row>
    <row r="131" spans="2:14" x14ac:dyDescent="0.2">
      <c r="B131" s="16">
        <v>4196</v>
      </c>
      <c r="C131" s="16" t="s">
        <v>220</v>
      </c>
      <c r="D131" s="12">
        <v>1312.49002</v>
      </c>
      <c r="E131" s="12">
        <v>716.37825999999995</v>
      </c>
      <c r="F131" s="12">
        <v>4631.1299099999997</v>
      </c>
      <c r="G131" s="12">
        <v>276.49302999999998</v>
      </c>
      <c r="H131" s="12">
        <v>631.00207</v>
      </c>
      <c r="I131" s="12">
        <v>1661.7973400000001</v>
      </c>
      <c r="J131" s="12">
        <v>617.01701000000003</v>
      </c>
      <c r="K131" s="12">
        <v>1265.1690799999999</v>
      </c>
      <c r="L131" s="12">
        <v>174.95635999999999</v>
      </c>
      <c r="M131" s="12">
        <v>370.39476000000002</v>
      </c>
      <c r="N131" s="12">
        <v>11656.82784</v>
      </c>
    </row>
    <row r="132" spans="2:14" x14ac:dyDescent="0.2">
      <c r="B132" s="16">
        <v>4197</v>
      </c>
      <c r="C132" s="16" t="s">
        <v>221</v>
      </c>
      <c r="D132" s="12">
        <v>780.30174</v>
      </c>
      <c r="E132" s="12">
        <v>621.47590000000002</v>
      </c>
      <c r="F132" s="12">
        <v>1038.01548</v>
      </c>
      <c r="G132" s="12">
        <v>46.023249999999997</v>
      </c>
      <c r="H132" s="12">
        <v>409.21929999999998</v>
      </c>
      <c r="I132" s="12">
        <v>698.83473000000004</v>
      </c>
      <c r="J132" s="12">
        <v>302.41538000000003</v>
      </c>
      <c r="K132" s="12">
        <v>517.62305000000003</v>
      </c>
      <c r="L132" s="12">
        <v>6.8068</v>
      </c>
      <c r="M132" s="12">
        <v>1710.1639500000001</v>
      </c>
      <c r="N132" s="12">
        <v>6130.8795799999998</v>
      </c>
    </row>
    <row r="133" spans="2:14" x14ac:dyDescent="0.2">
      <c r="B133" s="16">
        <v>4198</v>
      </c>
      <c r="C133" s="16" t="s">
        <v>222</v>
      </c>
      <c r="D133" s="12">
        <v>1051.8638599999999</v>
      </c>
      <c r="E133" s="12">
        <v>478.86849000000001</v>
      </c>
      <c r="F133" s="12">
        <v>2004.2817399999999</v>
      </c>
      <c r="G133" s="12">
        <v>36.035850000000003</v>
      </c>
      <c r="H133" s="12">
        <v>171.63337000000001</v>
      </c>
      <c r="I133" s="12">
        <v>662.38559999999995</v>
      </c>
      <c r="J133" s="12">
        <v>222.98160999999999</v>
      </c>
      <c r="K133" s="12">
        <v>600.45042000000001</v>
      </c>
      <c r="L133" s="12">
        <v>11.6084</v>
      </c>
      <c r="M133" s="12">
        <v>269.75369999999998</v>
      </c>
      <c r="N133" s="12">
        <v>5509.8630400000002</v>
      </c>
    </row>
    <row r="134" spans="2:14" x14ac:dyDescent="0.2">
      <c r="B134" s="16">
        <v>4199</v>
      </c>
      <c r="C134" s="16" t="s">
        <v>223</v>
      </c>
      <c r="D134" s="12">
        <v>735.40557000000001</v>
      </c>
      <c r="E134" s="12">
        <v>454.43020000000001</v>
      </c>
      <c r="F134" s="12">
        <v>2114.1548699999998</v>
      </c>
      <c r="G134" s="12">
        <v>105.63535</v>
      </c>
      <c r="H134" s="12">
        <v>434.28050000000002</v>
      </c>
      <c r="I134" s="12">
        <v>606.49635000000001</v>
      </c>
      <c r="J134" s="12">
        <v>368.74259999999998</v>
      </c>
      <c r="K134" s="12">
        <v>658.73505</v>
      </c>
      <c r="L134" s="12">
        <v>26.822289999999999</v>
      </c>
      <c r="M134" s="12">
        <v>89.012</v>
      </c>
      <c r="N134" s="12">
        <v>5593.7147800000002</v>
      </c>
    </row>
    <row r="135" spans="2:14" x14ac:dyDescent="0.2">
      <c r="B135" s="16">
        <v>4200</v>
      </c>
      <c r="C135" s="16" t="s">
        <v>224</v>
      </c>
      <c r="D135" s="12">
        <v>2247.32186</v>
      </c>
      <c r="E135" s="12">
        <v>1818.8743899999999</v>
      </c>
      <c r="F135" s="12">
        <v>6906.58014</v>
      </c>
      <c r="G135" s="12">
        <v>169.47375</v>
      </c>
      <c r="H135" s="12">
        <v>881.24467000000004</v>
      </c>
      <c r="I135" s="12">
        <v>2525.15915</v>
      </c>
      <c r="J135" s="12">
        <v>679.33675000000005</v>
      </c>
      <c r="K135" s="12">
        <v>1718.82314</v>
      </c>
      <c r="L135" s="12">
        <v>23.401350000000001</v>
      </c>
      <c r="M135" s="12">
        <v>857.03693999999996</v>
      </c>
      <c r="N135" s="12">
        <v>17827.252140000001</v>
      </c>
    </row>
    <row r="136" spans="2:14" x14ac:dyDescent="0.2">
      <c r="B136" s="16">
        <v>4201</v>
      </c>
      <c r="C136" s="16" t="s">
        <v>225</v>
      </c>
      <c r="D136" s="12">
        <v>9616.6468800000002</v>
      </c>
      <c r="E136" s="12">
        <v>12423.720139999999</v>
      </c>
      <c r="F136" s="12">
        <v>19296.142459999999</v>
      </c>
      <c r="G136" s="12">
        <v>3152.4016099999999</v>
      </c>
      <c r="H136" s="12">
        <v>3450.54315</v>
      </c>
      <c r="I136" s="12">
        <v>15726.06919</v>
      </c>
      <c r="J136" s="12">
        <v>4816.8957</v>
      </c>
      <c r="K136" s="12">
        <v>4593.7843000000003</v>
      </c>
      <c r="L136" s="12">
        <v>316.7242</v>
      </c>
      <c r="M136" s="12">
        <v>6422.0038999999997</v>
      </c>
      <c r="N136" s="12">
        <v>79814.931530000002</v>
      </c>
    </row>
    <row r="137" spans="2:14" x14ac:dyDescent="0.2">
      <c r="B137" s="16">
        <v>4202</v>
      </c>
      <c r="C137" s="16" t="s">
        <v>226</v>
      </c>
      <c r="D137" s="12">
        <v>3514.1551899999999</v>
      </c>
      <c r="E137" s="12">
        <v>899.09852000000001</v>
      </c>
      <c r="F137" s="12">
        <v>3855.9777100000001</v>
      </c>
      <c r="G137" s="12">
        <v>577.03539000000001</v>
      </c>
      <c r="H137" s="12">
        <v>816.08051</v>
      </c>
      <c r="I137" s="12">
        <v>2363.0178599999999</v>
      </c>
      <c r="J137" s="12">
        <v>1272.8126400000001</v>
      </c>
      <c r="K137" s="12">
        <v>1824.5159100000001</v>
      </c>
      <c r="L137" s="12">
        <v>34.673349999999999</v>
      </c>
      <c r="M137" s="12">
        <v>3662.9344500000002</v>
      </c>
      <c r="N137" s="12">
        <v>18820.301530000001</v>
      </c>
    </row>
    <row r="138" spans="2:14" x14ac:dyDescent="0.2">
      <c r="B138" s="16">
        <v>4203</v>
      </c>
      <c r="C138" s="16" t="s">
        <v>227</v>
      </c>
      <c r="D138" s="12">
        <v>2356.0667600000002</v>
      </c>
      <c r="E138" s="12">
        <v>1895.8893499999999</v>
      </c>
      <c r="F138" s="12">
        <v>10094.79315</v>
      </c>
      <c r="G138" s="12">
        <v>1958.2865200000001</v>
      </c>
      <c r="H138" s="12">
        <v>1544.9944499999999</v>
      </c>
      <c r="I138" s="12">
        <v>3585.3558800000001</v>
      </c>
      <c r="J138" s="12">
        <v>1160.56728</v>
      </c>
      <c r="K138" s="12">
        <v>1673.9504099999999</v>
      </c>
      <c r="L138" s="12">
        <v>39.571849999999998</v>
      </c>
      <c r="M138" s="12">
        <v>1136.6202900000001</v>
      </c>
      <c r="N138" s="12">
        <v>25446.095939999999</v>
      </c>
    </row>
    <row r="139" spans="2:14" x14ac:dyDescent="0.2">
      <c r="B139" s="16">
        <v>4204</v>
      </c>
      <c r="C139" s="16" t="s">
        <v>228</v>
      </c>
      <c r="D139" s="12">
        <v>2167.1534299999998</v>
      </c>
      <c r="E139" s="12">
        <v>2022.3526099999999</v>
      </c>
      <c r="F139" s="12">
        <v>6533.91014</v>
      </c>
      <c r="G139" s="12">
        <v>371.77890000000002</v>
      </c>
      <c r="H139" s="12">
        <v>1137.9799499999999</v>
      </c>
      <c r="I139" s="12">
        <v>3196.0053699999999</v>
      </c>
      <c r="J139" s="12">
        <v>826.32763999999997</v>
      </c>
      <c r="K139" s="12">
        <v>1304.9393700000001</v>
      </c>
      <c r="L139" s="12">
        <v>3.1540499999999998</v>
      </c>
      <c r="M139" s="12">
        <v>880.56159000000002</v>
      </c>
      <c r="N139" s="12">
        <v>18444.163049999999</v>
      </c>
    </row>
    <row r="140" spans="2:14" x14ac:dyDescent="0.2">
      <c r="B140" s="16">
        <v>4205</v>
      </c>
      <c r="C140" s="16" t="s">
        <v>229</v>
      </c>
      <c r="D140" s="12">
        <v>1403.3898300000001</v>
      </c>
      <c r="E140" s="12">
        <v>1010.55632</v>
      </c>
      <c r="F140" s="12">
        <v>4405.4763199999998</v>
      </c>
      <c r="G140" s="12">
        <v>1311.1823899999999</v>
      </c>
      <c r="H140" s="12">
        <v>706.59014999999999</v>
      </c>
      <c r="I140" s="12">
        <v>1883.59257</v>
      </c>
      <c r="J140" s="12">
        <v>655.1549</v>
      </c>
      <c r="K140" s="12">
        <v>1355.7765099999999</v>
      </c>
      <c r="L140" s="12">
        <v>29.335460000000001</v>
      </c>
      <c r="M140" s="12">
        <v>163.63300000000001</v>
      </c>
      <c r="N140" s="12">
        <v>12924.687449999999</v>
      </c>
    </row>
    <row r="141" spans="2:14" x14ac:dyDescent="0.2">
      <c r="B141" s="16">
        <v>4206</v>
      </c>
      <c r="C141" s="16" t="s">
        <v>230</v>
      </c>
      <c r="D141" s="12">
        <v>3195.19947</v>
      </c>
      <c r="E141" s="12">
        <v>2244.7793900000001</v>
      </c>
      <c r="F141" s="12">
        <v>8082.37147</v>
      </c>
      <c r="G141" s="12">
        <v>1022.87524</v>
      </c>
      <c r="H141" s="12">
        <v>1308.38456</v>
      </c>
      <c r="I141" s="12">
        <v>4298.5461800000003</v>
      </c>
      <c r="J141" s="12">
        <v>1023.11887</v>
      </c>
      <c r="K141" s="12">
        <v>2556.71621</v>
      </c>
      <c r="L141" s="12">
        <v>7758.6292899999999</v>
      </c>
      <c r="M141" s="12">
        <v>549.83698000000004</v>
      </c>
      <c r="N141" s="12">
        <v>32040.45766</v>
      </c>
    </row>
    <row r="142" spans="2:14" x14ac:dyDescent="0.2">
      <c r="B142" s="16">
        <v>4207</v>
      </c>
      <c r="C142" s="16" t="s">
        <v>231</v>
      </c>
      <c r="D142" s="12">
        <v>2340.15706</v>
      </c>
      <c r="E142" s="12">
        <v>715.35559000000001</v>
      </c>
      <c r="F142" s="12">
        <v>4287.9263300000002</v>
      </c>
      <c r="G142" s="12">
        <v>111.0806</v>
      </c>
      <c r="H142" s="12">
        <v>838.82618000000002</v>
      </c>
      <c r="I142" s="12">
        <v>2156.66084</v>
      </c>
      <c r="J142" s="12">
        <v>528.20006000000001</v>
      </c>
      <c r="K142" s="12">
        <v>1674.5204000000001</v>
      </c>
      <c r="L142" s="12">
        <v>9509.3131799999992</v>
      </c>
      <c r="M142" s="12">
        <v>587.59861000000001</v>
      </c>
      <c r="N142" s="12">
        <v>22749.638849999999</v>
      </c>
    </row>
    <row r="143" spans="2:14" x14ac:dyDescent="0.2">
      <c r="B143" s="16">
        <v>4208</v>
      </c>
      <c r="C143" s="16" t="s">
        <v>232</v>
      </c>
      <c r="D143" s="12">
        <v>3308.3342400000001</v>
      </c>
      <c r="E143" s="12">
        <v>1031.3441499999999</v>
      </c>
      <c r="F143" s="12">
        <v>6827.3752400000003</v>
      </c>
      <c r="G143" s="12">
        <v>834.03733</v>
      </c>
      <c r="H143" s="12">
        <v>1276.6433999999999</v>
      </c>
      <c r="I143" s="12">
        <v>2318.2844500000001</v>
      </c>
      <c r="J143" s="12">
        <v>766.84130000000005</v>
      </c>
      <c r="K143" s="12">
        <v>1960.78937</v>
      </c>
      <c r="L143" s="12">
        <v>8.0777999999999999</v>
      </c>
      <c r="M143" s="12">
        <v>1886.1612500000001</v>
      </c>
      <c r="N143" s="12">
        <v>20217.88853</v>
      </c>
    </row>
    <row r="144" spans="2:14" x14ac:dyDescent="0.2">
      <c r="B144" s="16">
        <v>4209</v>
      </c>
      <c r="C144" s="16" t="s">
        <v>233</v>
      </c>
      <c r="D144" s="12">
        <v>4279.0512900000003</v>
      </c>
      <c r="E144" s="12">
        <v>2090.2925700000001</v>
      </c>
      <c r="F144" s="12">
        <v>7315.3486000000003</v>
      </c>
      <c r="G144" s="12">
        <v>3538.9710100000002</v>
      </c>
      <c r="H144" s="12">
        <v>1621.85734</v>
      </c>
      <c r="I144" s="12">
        <v>4092.9886000000001</v>
      </c>
      <c r="J144" s="12">
        <v>1189.74773</v>
      </c>
      <c r="K144" s="12">
        <v>2679.3527899999999</v>
      </c>
      <c r="L144" s="12">
        <v>32.054650000000002</v>
      </c>
      <c r="M144" s="12">
        <v>1124.6764599999999</v>
      </c>
      <c r="N144" s="12">
        <v>27964.341039999999</v>
      </c>
    </row>
    <row r="145" spans="2:14" x14ac:dyDescent="0.2">
      <c r="B145" s="16">
        <v>4210</v>
      </c>
      <c r="C145" s="16" t="s">
        <v>234</v>
      </c>
      <c r="D145" s="12">
        <v>1857.10788</v>
      </c>
      <c r="E145" s="12">
        <v>1397.6101100000001</v>
      </c>
      <c r="F145" s="12">
        <v>5887.7416499999999</v>
      </c>
      <c r="G145" s="12">
        <v>401.75630000000001</v>
      </c>
      <c r="H145" s="12">
        <v>1052.8900000000001</v>
      </c>
      <c r="I145" s="12">
        <v>2255.4028499999999</v>
      </c>
      <c r="J145" s="12">
        <v>334.74865</v>
      </c>
      <c r="K145" s="12">
        <v>1562.93</v>
      </c>
      <c r="L145" s="12">
        <v>4280.5009799999998</v>
      </c>
      <c r="M145" s="12">
        <v>941.30560000000003</v>
      </c>
      <c r="N145" s="12">
        <v>19971.994019999998</v>
      </c>
    </row>
    <row r="146" spans="2:14" x14ac:dyDescent="0.2">
      <c r="B146" s="21">
        <v>4249</v>
      </c>
      <c r="C146" s="21" t="s">
        <v>235</v>
      </c>
      <c r="D146" s="22">
        <v>24436.3583</v>
      </c>
      <c r="E146" s="22">
        <v>15983.51482</v>
      </c>
      <c r="F146" s="22">
        <v>59004.518199999999</v>
      </c>
      <c r="G146" s="22">
        <v>8169.9863400000004</v>
      </c>
      <c r="H146" s="22">
        <v>8435.1105599999992</v>
      </c>
      <c r="I146" s="22">
        <v>23618.02562</v>
      </c>
      <c r="J146" s="22">
        <v>9228.1863900000008</v>
      </c>
      <c r="K146" s="22">
        <v>18390.243340000001</v>
      </c>
      <c r="L146" s="22">
        <v>4683.7552599999999</v>
      </c>
      <c r="M146" s="22">
        <v>10147.67856</v>
      </c>
      <c r="N146" s="22">
        <v>182097.37739000001</v>
      </c>
    </row>
    <row r="147" spans="2:14" x14ac:dyDescent="0.2">
      <c r="B147" s="16">
        <v>4221</v>
      </c>
      <c r="C147" s="16" t="s">
        <v>236</v>
      </c>
      <c r="D147" s="12">
        <v>676.66054999999994</v>
      </c>
      <c r="E147" s="12">
        <v>229.87881999999999</v>
      </c>
      <c r="F147" s="12">
        <v>1589.0087900000001</v>
      </c>
      <c r="G147" s="12">
        <v>15.350149999999999</v>
      </c>
      <c r="H147" s="12">
        <v>297.13983000000002</v>
      </c>
      <c r="I147" s="12">
        <v>481.23540000000003</v>
      </c>
      <c r="J147" s="12">
        <v>129.62270000000001</v>
      </c>
      <c r="K147" s="12">
        <v>499.88546000000002</v>
      </c>
      <c r="L147" s="12">
        <v>55.680900000000001</v>
      </c>
      <c r="M147" s="12">
        <v>127.0228</v>
      </c>
      <c r="N147" s="12">
        <v>4101.4853999999996</v>
      </c>
    </row>
    <row r="148" spans="2:14" x14ac:dyDescent="0.2">
      <c r="B148" s="16">
        <v>4222</v>
      </c>
      <c r="C148" s="16" t="s">
        <v>237</v>
      </c>
      <c r="D148" s="12">
        <v>1097.6731299999999</v>
      </c>
      <c r="E148" s="12">
        <v>341.85879999999997</v>
      </c>
      <c r="F148" s="12">
        <v>2190.2718500000001</v>
      </c>
      <c r="G148" s="12">
        <v>40.818049999999999</v>
      </c>
      <c r="H148" s="12">
        <v>286.45837</v>
      </c>
      <c r="I148" s="12">
        <v>760.17799000000002</v>
      </c>
      <c r="J148" s="12">
        <v>378.41951999999998</v>
      </c>
      <c r="K148" s="12">
        <v>649.71595000000002</v>
      </c>
      <c r="L148" s="12">
        <v>157.3973</v>
      </c>
      <c r="M148" s="12">
        <v>326.21289999999999</v>
      </c>
      <c r="N148" s="12">
        <v>6229.0038599999998</v>
      </c>
    </row>
    <row r="149" spans="2:14" x14ac:dyDescent="0.2">
      <c r="B149" s="16">
        <v>4223</v>
      </c>
      <c r="C149" s="16" t="s">
        <v>238</v>
      </c>
      <c r="D149" s="12">
        <v>1177.8636899999999</v>
      </c>
      <c r="E149" s="12">
        <v>602.02850999999998</v>
      </c>
      <c r="F149" s="12">
        <v>3522.6825100000001</v>
      </c>
      <c r="G149" s="12">
        <v>63.44979</v>
      </c>
      <c r="H149" s="12">
        <v>286.68867</v>
      </c>
      <c r="I149" s="12">
        <v>1208.3984800000001</v>
      </c>
      <c r="J149" s="12">
        <v>355.7242</v>
      </c>
      <c r="K149" s="12">
        <v>754.40102999999999</v>
      </c>
      <c r="L149" s="12">
        <v>67.098600000000005</v>
      </c>
      <c r="M149" s="12">
        <v>421.86621000000002</v>
      </c>
      <c r="N149" s="12">
        <v>8460.2016899999999</v>
      </c>
    </row>
    <row r="150" spans="2:14" x14ac:dyDescent="0.2">
      <c r="B150" s="16">
        <v>4224</v>
      </c>
      <c r="C150" s="16" t="s">
        <v>239</v>
      </c>
      <c r="D150" s="12">
        <v>885.50447999999994</v>
      </c>
      <c r="E150" s="12">
        <v>392.35203999999999</v>
      </c>
      <c r="F150" s="12">
        <v>1753.9359899999999</v>
      </c>
      <c r="G150" s="12">
        <v>131.59775999999999</v>
      </c>
      <c r="H150" s="12">
        <v>340.90789999999998</v>
      </c>
      <c r="I150" s="12">
        <v>606.89536999999996</v>
      </c>
      <c r="J150" s="12">
        <v>784.10302000000001</v>
      </c>
      <c r="K150" s="12">
        <v>608.08056999999997</v>
      </c>
      <c r="L150" s="12">
        <v>106.76965</v>
      </c>
      <c r="M150" s="12">
        <v>124.9179</v>
      </c>
      <c r="N150" s="12">
        <v>5735.0646800000004</v>
      </c>
    </row>
    <row r="151" spans="2:14" x14ac:dyDescent="0.2">
      <c r="B151" s="16">
        <v>4226</v>
      </c>
      <c r="C151" s="16" t="s">
        <v>240</v>
      </c>
      <c r="D151" s="12">
        <v>776.00377000000003</v>
      </c>
      <c r="E151" s="12">
        <v>165.286</v>
      </c>
      <c r="F151" s="12">
        <v>1055.4635499999999</v>
      </c>
      <c r="G151" s="12">
        <v>40.334650000000003</v>
      </c>
      <c r="H151" s="12">
        <v>102.8599</v>
      </c>
      <c r="I151" s="12">
        <v>294.97624999999999</v>
      </c>
      <c r="J151" s="12">
        <v>109.31395000000001</v>
      </c>
      <c r="K151" s="12">
        <v>375.66784999999999</v>
      </c>
      <c r="L151" s="12">
        <v>997.31313999999998</v>
      </c>
      <c r="M151" s="12">
        <v>58.511000000000003</v>
      </c>
      <c r="N151" s="12">
        <v>3975.7300599999999</v>
      </c>
    </row>
    <row r="152" spans="2:14" x14ac:dyDescent="0.2">
      <c r="B152" s="16">
        <v>4227</v>
      </c>
      <c r="C152" s="16" t="s">
        <v>241</v>
      </c>
      <c r="D152" s="12">
        <v>653.89012000000002</v>
      </c>
      <c r="E152" s="12">
        <v>182.58365000000001</v>
      </c>
      <c r="F152" s="12">
        <v>1061.0499299999999</v>
      </c>
      <c r="G152" s="12">
        <v>44.904139999999998</v>
      </c>
      <c r="H152" s="12">
        <v>30.229579999999999</v>
      </c>
      <c r="I152" s="12">
        <v>338.58600000000001</v>
      </c>
      <c r="J152" s="12">
        <v>173.00931</v>
      </c>
      <c r="K152" s="12">
        <v>473.01513999999997</v>
      </c>
      <c r="L152" s="12">
        <v>1147.8206</v>
      </c>
      <c r="M152" s="12">
        <v>62.213259999999998</v>
      </c>
      <c r="N152" s="12">
        <v>4167.3017300000001</v>
      </c>
    </row>
    <row r="153" spans="2:14" x14ac:dyDescent="0.2">
      <c r="B153" s="16">
        <v>4228</v>
      </c>
      <c r="C153" s="16" t="s">
        <v>242</v>
      </c>
      <c r="D153" s="12">
        <v>2000.31059</v>
      </c>
      <c r="E153" s="12">
        <v>1015.55561</v>
      </c>
      <c r="F153" s="12">
        <v>4159.0572300000003</v>
      </c>
      <c r="G153" s="12">
        <v>142.51165</v>
      </c>
      <c r="H153" s="12">
        <v>1106.4480900000001</v>
      </c>
      <c r="I153" s="12">
        <v>2141.5058600000002</v>
      </c>
      <c r="J153" s="12">
        <v>569.61595</v>
      </c>
      <c r="K153" s="12">
        <v>1155.0777700000001</v>
      </c>
      <c r="L153" s="12">
        <v>267.41174999999998</v>
      </c>
      <c r="M153" s="12">
        <v>755.31814999999995</v>
      </c>
      <c r="N153" s="12">
        <v>13312.81265</v>
      </c>
    </row>
    <row r="154" spans="2:14" x14ac:dyDescent="0.2">
      <c r="B154" s="16">
        <v>4229</v>
      </c>
      <c r="C154" s="16" t="s">
        <v>243</v>
      </c>
      <c r="D154" s="12">
        <v>752.13012000000003</v>
      </c>
      <c r="E154" s="12">
        <v>306.08075000000002</v>
      </c>
      <c r="F154" s="12">
        <v>1983.0083999999999</v>
      </c>
      <c r="G154" s="12">
        <v>26.331099999999999</v>
      </c>
      <c r="H154" s="12">
        <v>239.68219999999999</v>
      </c>
      <c r="I154" s="12">
        <v>577.90575000000001</v>
      </c>
      <c r="J154" s="12">
        <v>197.45298</v>
      </c>
      <c r="K154" s="12">
        <v>594.80503999999996</v>
      </c>
      <c r="L154" s="12">
        <v>60.251399999999997</v>
      </c>
      <c r="M154" s="12">
        <v>405.10385000000002</v>
      </c>
      <c r="N154" s="12">
        <v>5142.7515899999999</v>
      </c>
    </row>
    <row r="155" spans="2:14" x14ac:dyDescent="0.2">
      <c r="B155" s="16">
        <v>4230</v>
      </c>
      <c r="C155" s="16" t="s">
        <v>244</v>
      </c>
      <c r="D155" s="12">
        <v>651.97315000000003</v>
      </c>
      <c r="E155" s="12">
        <v>356.15505999999999</v>
      </c>
      <c r="F155" s="12">
        <v>1659.1097299999999</v>
      </c>
      <c r="G155" s="12">
        <v>48.277700000000003</v>
      </c>
      <c r="H155" s="12">
        <v>292.04449</v>
      </c>
      <c r="I155" s="12">
        <v>610.15864999999997</v>
      </c>
      <c r="J155" s="12">
        <v>167.57193000000001</v>
      </c>
      <c r="K155" s="12">
        <v>529.95513000000005</v>
      </c>
      <c r="L155" s="12">
        <v>61.963200000000001</v>
      </c>
      <c r="M155" s="12">
        <v>61.397939999999998</v>
      </c>
      <c r="N155" s="12">
        <v>4438.6069799999996</v>
      </c>
    </row>
    <row r="156" spans="2:14" x14ac:dyDescent="0.2">
      <c r="B156" s="16">
        <v>4231</v>
      </c>
      <c r="C156" s="16" t="s">
        <v>245</v>
      </c>
      <c r="D156" s="12">
        <v>710.50588000000005</v>
      </c>
      <c r="E156" s="12">
        <v>666.28818999999999</v>
      </c>
      <c r="F156" s="12">
        <v>2005.6039900000001</v>
      </c>
      <c r="G156" s="12">
        <v>452.33179999999999</v>
      </c>
      <c r="H156" s="12">
        <v>218.14042000000001</v>
      </c>
      <c r="I156" s="12">
        <v>766.49796000000003</v>
      </c>
      <c r="J156" s="12">
        <v>517.28525999999999</v>
      </c>
      <c r="K156" s="12">
        <v>551.57641000000001</v>
      </c>
      <c r="L156" s="12">
        <v>502.56518</v>
      </c>
      <c r="M156" s="12">
        <v>477.12873999999999</v>
      </c>
      <c r="N156" s="12">
        <v>6867.9238299999997</v>
      </c>
    </row>
    <row r="157" spans="2:14" x14ac:dyDescent="0.2">
      <c r="B157" s="16">
        <v>4232</v>
      </c>
      <c r="C157" s="16" t="s">
        <v>246</v>
      </c>
      <c r="D157" s="12">
        <v>319.65805999999998</v>
      </c>
      <c r="E157" s="12">
        <v>69.163759999999996</v>
      </c>
      <c r="F157" s="12">
        <v>297.9674</v>
      </c>
      <c r="G157" s="12">
        <v>3.5538500000000002</v>
      </c>
      <c r="H157" s="12">
        <v>5.9514500000000004</v>
      </c>
      <c r="I157" s="12">
        <v>114.94005</v>
      </c>
      <c r="J157" s="12">
        <v>61.257750000000001</v>
      </c>
      <c r="K157" s="12">
        <v>112.0057</v>
      </c>
      <c r="L157" s="12">
        <v>39.433399999999999</v>
      </c>
      <c r="M157" s="12">
        <v>397.27884999999998</v>
      </c>
      <c r="N157" s="12">
        <v>1421.21027</v>
      </c>
    </row>
    <row r="158" spans="2:14" x14ac:dyDescent="0.2">
      <c r="B158" s="16">
        <v>4233</v>
      </c>
      <c r="C158" s="16" t="s">
        <v>247</v>
      </c>
      <c r="D158" s="12">
        <v>343.21449000000001</v>
      </c>
      <c r="E158" s="12">
        <v>117.31601999999999</v>
      </c>
      <c r="F158" s="12">
        <v>678.20633999999995</v>
      </c>
      <c r="G158" s="12">
        <v>23.42193</v>
      </c>
      <c r="H158" s="12">
        <v>41.199550000000002</v>
      </c>
      <c r="I158" s="12">
        <v>239.73169999999999</v>
      </c>
      <c r="J158" s="12">
        <v>94.075270000000003</v>
      </c>
      <c r="K158" s="12">
        <v>320.05056000000002</v>
      </c>
      <c r="L158" s="12">
        <v>12.4765</v>
      </c>
      <c r="M158" s="12">
        <v>-2.7193000000000001</v>
      </c>
      <c r="N158" s="12">
        <v>1866.97306</v>
      </c>
    </row>
    <row r="159" spans="2:14" x14ac:dyDescent="0.2">
      <c r="B159" s="16">
        <v>4234</v>
      </c>
      <c r="C159" s="16" t="s">
        <v>248</v>
      </c>
      <c r="D159" s="12">
        <v>2115.3596699999998</v>
      </c>
      <c r="E159" s="12">
        <v>963.24553000000003</v>
      </c>
      <c r="F159" s="12">
        <v>5735.2061599999997</v>
      </c>
      <c r="G159" s="12">
        <v>262.34062</v>
      </c>
      <c r="H159" s="12">
        <v>811.53036999999995</v>
      </c>
      <c r="I159" s="12">
        <v>2295.1437599999999</v>
      </c>
      <c r="J159" s="12">
        <v>728.17110000000002</v>
      </c>
      <c r="K159" s="12">
        <v>1607.85673</v>
      </c>
      <c r="L159" s="12">
        <v>246.23828</v>
      </c>
      <c r="M159" s="12">
        <v>1173.83278</v>
      </c>
      <c r="N159" s="12">
        <v>15938.924999999999</v>
      </c>
    </row>
    <row r="160" spans="2:14" x14ac:dyDescent="0.2">
      <c r="B160" s="16">
        <v>4235</v>
      </c>
      <c r="C160" s="16" t="s">
        <v>249</v>
      </c>
      <c r="D160" s="12">
        <v>973.13043000000005</v>
      </c>
      <c r="E160" s="12">
        <v>253.55464000000001</v>
      </c>
      <c r="F160" s="12">
        <v>2325.3729699999999</v>
      </c>
      <c r="G160" s="12">
        <v>43.08905</v>
      </c>
      <c r="H160" s="12">
        <v>330.57452000000001</v>
      </c>
      <c r="I160" s="12">
        <v>727.62413000000004</v>
      </c>
      <c r="J160" s="12">
        <v>292.91597000000002</v>
      </c>
      <c r="K160" s="12">
        <v>670.42031999999995</v>
      </c>
      <c r="L160" s="12">
        <v>29.97569</v>
      </c>
      <c r="M160" s="12">
        <v>345.90750000000003</v>
      </c>
      <c r="N160" s="12">
        <v>5992.5652200000004</v>
      </c>
    </row>
    <row r="161" spans="2:14" x14ac:dyDescent="0.2">
      <c r="B161" s="16">
        <v>4236</v>
      </c>
      <c r="C161" s="16" t="s">
        <v>250</v>
      </c>
      <c r="D161" s="12">
        <v>5778.8320100000001</v>
      </c>
      <c r="E161" s="12">
        <v>6933.9492799999998</v>
      </c>
      <c r="F161" s="12">
        <v>11796.02872</v>
      </c>
      <c r="G161" s="12">
        <v>1210.3035400000001</v>
      </c>
      <c r="H161" s="12">
        <v>2075.2521299999999</v>
      </c>
      <c r="I161" s="12">
        <v>6073.8627100000003</v>
      </c>
      <c r="J161" s="12">
        <v>1961.35787</v>
      </c>
      <c r="K161" s="12">
        <v>5469.9456899999996</v>
      </c>
      <c r="L161" s="12">
        <v>176.74572000000001</v>
      </c>
      <c r="M161" s="12">
        <v>4140.4599200000002</v>
      </c>
      <c r="N161" s="12">
        <v>45616.737589999997</v>
      </c>
    </row>
    <row r="162" spans="2:14" x14ac:dyDescent="0.2">
      <c r="B162" s="16">
        <v>4237</v>
      </c>
      <c r="C162" s="16" t="s">
        <v>251</v>
      </c>
      <c r="D162" s="12">
        <v>868.58851000000004</v>
      </c>
      <c r="E162" s="12">
        <v>391.82632000000001</v>
      </c>
      <c r="F162" s="12">
        <v>2823.0945200000001</v>
      </c>
      <c r="G162" s="12">
        <v>104.43904999999999</v>
      </c>
      <c r="H162" s="12">
        <v>173.49594999999999</v>
      </c>
      <c r="I162" s="12">
        <v>757.98625000000004</v>
      </c>
      <c r="J162" s="12">
        <v>240.51247000000001</v>
      </c>
      <c r="K162" s="12">
        <v>641.98699999999997</v>
      </c>
      <c r="L162" s="12">
        <v>29.2563</v>
      </c>
      <c r="M162" s="12">
        <v>89.964920000000006</v>
      </c>
      <c r="N162" s="12">
        <v>6121.1512899999998</v>
      </c>
    </row>
    <row r="163" spans="2:14" x14ac:dyDescent="0.2">
      <c r="B163" s="16">
        <v>4238</v>
      </c>
      <c r="C163" s="16" t="s">
        <v>252</v>
      </c>
      <c r="D163" s="12">
        <v>632.20401000000004</v>
      </c>
      <c r="E163" s="12">
        <v>248.15404000000001</v>
      </c>
      <c r="F163" s="12">
        <v>976.80935999999997</v>
      </c>
      <c r="G163" s="12">
        <v>34.981499999999997</v>
      </c>
      <c r="H163" s="12">
        <v>214.22765000000001</v>
      </c>
      <c r="I163" s="12">
        <v>600.98360000000002</v>
      </c>
      <c r="J163" s="12">
        <v>518.42271000000005</v>
      </c>
      <c r="K163" s="12">
        <v>571.09501999999998</v>
      </c>
      <c r="L163" s="12">
        <v>38.720100000000002</v>
      </c>
      <c r="M163" s="12">
        <v>36.498100000000001</v>
      </c>
      <c r="N163" s="12">
        <v>3872.09609</v>
      </c>
    </row>
    <row r="164" spans="2:14" x14ac:dyDescent="0.2">
      <c r="B164" s="16">
        <v>4239</v>
      </c>
      <c r="C164" s="16" t="s">
        <v>253</v>
      </c>
      <c r="D164" s="12">
        <v>2212.1366800000001</v>
      </c>
      <c r="E164" s="12">
        <v>1609.2590700000001</v>
      </c>
      <c r="F164" s="12">
        <v>8513.8029499999993</v>
      </c>
      <c r="G164" s="12">
        <v>5339.4238599999999</v>
      </c>
      <c r="H164" s="12">
        <v>1026.1409200000001</v>
      </c>
      <c r="I164" s="12">
        <v>2789.7933600000001</v>
      </c>
      <c r="J164" s="12">
        <v>1415.4916800000001</v>
      </c>
      <c r="K164" s="12">
        <v>1599.9828199999999</v>
      </c>
      <c r="L164" s="12">
        <v>533.02584999999999</v>
      </c>
      <c r="M164" s="12">
        <v>607.28092000000004</v>
      </c>
      <c r="N164" s="12">
        <v>25646.338110000001</v>
      </c>
    </row>
    <row r="165" spans="2:14" x14ac:dyDescent="0.2">
      <c r="B165" s="16">
        <v>4240</v>
      </c>
      <c r="C165" s="16" t="s">
        <v>254</v>
      </c>
      <c r="D165" s="12">
        <v>1810.7189599999999</v>
      </c>
      <c r="E165" s="12">
        <v>1138.97873</v>
      </c>
      <c r="F165" s="12">
        <v>4878.83781</v>
      </c>
      <c r="G165" s="12">
        <v>142.52615</v>
      </c>
      <c r="H165" s="12">
        <v>556.13856999999996</v>
      </c>
      <c r="I165" s="12">
        <v>2231.6223500000001</v>
      </c>
      <c r="J165" s="12">
        <v>533.86275000000001</v>
      </c>
      <c r="K165" s="12">
        <v>1204.7191499999999</v>
      </c>
      <c r="L165" s="12">
        <v>153.61170000000001</v>
      </c>
      <c r="M165" s="12">
        <v>539.48212000000001</v>
      </c>
      <c r="N165" s="12">
        <v>13190.49829</v>
      </c>
    </row>
    <row r="166" spans="2:14" x14ac:dyDescent="0.2">
      <c r="B166" s="21">
        <v>4269</v>
      </c>
      <c r="C166" s="21" t="s">
        <v>255</v>
      </c>
      <c r="D166" s="22">
        <v>33617.877650000002</v>
      </c>
      <c r="E166" s="22">
        <v>20185.674999999999</v>
      </c>
      <c r="F166" s="22">
        <v>69201.009430000006</v>
      </c>
      <c r="G166" s="22">
        <v>14320.23871</v>
      </c>
      <c r="H166" s="22">
        <v>15814.33797</v>
      </c>
      <c r="I166" s="22">
        <v>41849.620739999998</v>
      </c>
      <c r="J166" s="22">
        <v>12135.528990000001</v>
      </c>
      <c r="K166" s="22">
        <v>22982.2323</v>
      </c>
      <c r="L166" s="22">
        <v>5642.6547</v>
      </c>
      <c r="M166" s="22">
        <v>22340.047030000002</v>
      </c>
      <c r="N166" s="22">
        <v>258089.22252000001</v>
      </c>
    </row>
    <row r="167" spans="2:14" x14ac:dyDescent="0.2">
      <c r="B167" s="16">
        <v>4251</v>
      </c>
      <c r="C167" s="16" t="s">
        <v>256</v>
      </c>
      <c r="D167" s="12">
        <v>570.10297000000003</v>
      </c>
      <c r="E167" s="12">
        <v>204.63945000000001</v>
      </c>
      <c r="F167" s="12">
        <v>1536.86301</v>
      </c>
      <c r="G167" s="12">
        <v>41.574550000000002</v>
      </c>
      <c r="H167" s="12">
        <v>310.04250999999999</v>
      </c>
      <c r="I167" s="12">
        <v>369.5994</v>
      </c>
      <c r="J167" s="12">
        <v>140.0505</v>
      </c>
      <c r="K167" s="12">
        <v>427.37265000000002</v>
      </c>
      <c r="L167" s="12">
        <v>66.304150000000007</v>
      </c>
      <c r="M167" s="12">
        <v>134.61843999999999</v>
      </c>
      <c r="N167" s="12">
        <v>3801.1676299999999</v>
      </c>
    </row>
    <row r="168" spans="2:14" x14ac:dyDescent="0.2">
      <c r="B168" s="16">
        <v>4252</v>
      </c>
      <c r="C168" s="16" t="s">
        <v>257</v>
      </c>
      <c r="D168" s="12">
        <v>4003.4064400000002</v>
      </c>
      <c r="E168" s="12">
        <v>2753.2493199999999</v>
      </c>
      <c r="F168" s="12">
        <v>7631.2806300000002</v>
      </c>
      <c r="G168" s="12">
        <v>2404.3836299999998</v>
      </c>
      <c r="H168" s="12">
        <v>2163.8179300000002</v>
      </c>
      <c r="I168" s="12">
        <v>4346.1242400000001</v>
      </c>
      <c r="J168" s="12">
        <v>1969.0882300000001</v>
      </c>
      <c r="K168" s="12">
        <v>3287.7897400000002</v>
      </c>
      <c r="L168" s="12">
        <v>179.18867</v>
      </c>
      <c r="M168" s="12">
        <v>5103.3962099999999</v>
      </c>
      <c r="N168" s="12">
        <v>33841.725039999998</v>
      </c>
    </row>
    <row r="169" spans="2:14" x14ac:dyDescent="0.2">
      <c r="B169" s="16">
        <v>4253</v>
      </c>
      <c r="C169" s="16" t="s">
        <v>258</v>
      </c>
      <c r="D169" s="12">
        <v>2729.22426</v>
      </c>
      <c r="E169" s="12">
        <v>1270.4256</v>
      </c>
      <c r="F169" s="12">
        <v>5903.2195199999996</v>
      </c>
      <c r="G169" s="12">
        <v>1715.92048</v>
      </c>
      <c r="H169" s="12">
        <v>1551.6957500000001</v>
      </c>
      <c r="I169" s="12">
        <v>2428.2145999999998</v>
      </c>
      <c r="J169" s="12">
        <v>986.47757999999999</v>
      </c>
      <c r="K169" s="12">
        <v>1703.9021700000001</v>
      </c>
      <c r="L169" s="12">
        <v>179.69235</v>
      </c>
      <c r="M169" s="12">
        <v>2686.8764500000002</v>
      </c>
      <c r="N169" s="12">
        <v>21155.64876</v>
      </c>
    </row>
    <row r="170" spans="2:14" x14ac:dyDescent="0.2">
      <c r="B170" s="16">
        <v>4254</v>
      </c>
      <c r="C170" s="16" t="s">
        <v>259</v>
      </c>
      <c r="D170" s="12">
        <v>5118.1593499999999</v>
      </c>
      <c r="E170" s="12">
        <v>3919.9136800000001</v>
      </c>
      <c r="F170" s="12">
        <v>15762.723379999999</v>
      </c>
      <c r="G170" s="12">
        <v>1967.84791</v>
      </c>
      <c r="H170" s="12">
        <v>3058.6430500000001</v>
      </c>
      <c r="I170" s="12">
        <v>10497.52627</v>
      </c>
      <c r="J170" s="12">
        <v>2402.7420499999998</v>
      </c>
      <c r="K170" s="12">
        <v>5209.5689000000002</v>
      </c>
      <c r="L170" s="12">
        <v>148.05106000000001</v>
      </c>
      <c r="M170" s="12">
        <v>2587.16068</v>
      </c>
      <c r="N170" s="12">
        <v>50672.336329999998</v>
      </c>
    </row>
    <row r="171" spans="2:14" x14ac:dyDescent="0.2">
      <c r="B171" s="16">
        <v>4255</v>
      </c>
      <c r="C171" s="16" t="s">
        <v>260</v>
      </c>
      <c r="D171" s="12">
        <v>1189.16031</v>
      </c>
      <c r="E171" s="12">
        <v>944.88111000000004</v>
      </c>
      <c r="F171" s="12">
        <v>1139.91698</v>
      </c>
      <c r="G171" s="12">
        <v>51.3962</v>
      </c>
      <c r="H171" s="12">
        <v>357.8057</v>
      </c>
      <c r="I171" s="12">
        <v>895.39657</v>
      </c>
      <c r="J171" s="12">
        <v>392.76</v>
      </c>
      <c r="K171" s="12">
        <v>647.17801999999995</v>
      </c>
      <c r="L171" s="12">
        <v>17.4177</v>
      </c>
      <c r="M171" s="12">
        <v>357.68633</v>
      </c>
      <c r="N171" s="12">
        <v>5993.5989200000004</v>
      </c>
    </row>
    <row r="172" spans="2:14" x14ac:dyDescent="0.2">
      <c r="B172" s="16">
        <v>4256</v>
      </c>
      <c r="C172" s="16" t="s">
        <v>261</v>
      </c>
      <c r="D172" s="12">
        <v>688.18237999999997</v>
      </c>
      <c r="E172" s="12">
        <v>250.54121000000001</v>
      </c>
      <c r="F172" s="12">
        <v>1351.7995000000001</v>
      </c>
      <c r="G172" s="12">
        <v>72.249210000000005</v>
      </c>
      <c r="H172" s="12">
        <v>283.44619999999998</v>
      </c>
      <c r="I172" s="12">
        <v>538.98204999999996</v>
      </c>
      <c r="J172" s="12">
        <v>163.20840000000001</v>
      </c>
      <c r="K172" s="12">
        <v>563.05614000000003</v>
      </c>
      <c r="L172" s="12">
        <v>85.988349999999997</v>
      </c>
      <c r="M172" s="12">
        <v>103.69313</v>
      </c>
      <c r="N172" s="12">
        <v>4101.1465699999999</v>
      </c>
    </row>
    <row r="173" spans="2:14" x14ac:dyDescent="0.2">
      <c r="B173" s="16">
        <v>4257</v>
      </c>
      <c r="C173" s="16" t="s">
        <v>262</v>
      </c>
      <c r="D173" s="12">
        <v>489.10842000000002</v>
      </c>
      <c r="E173" s="12">
        <v>100.20551</v>
      </c>
      <c r="F173" s="12">
        <v>536.28810999999996</v>
      </c>
      <c r="G173" s="12">
        <v>15.2607</v>
      </c>
      <c r="H173" s="12">
        <v>158.94274999999999</v>
      </c>
      <c r="I173" s="12">
        <v>169.98759999999999</v>
      </c>
      <c r="J173" s="12">
        <v>104.76669</v>
      </c>
      <c r="K173" s="12">
        <v>314.57873999999998</v>
      </c>
      <c r="L173" s="12">
        <v>57.567549999999997</v>
      </c>
      <c r="M173" s="12">
        <v>152.2313</v>
      </c>
      <c r="N173" s="12">
        <v>2098.9373700000001</v>
      </c>
    </row>
    <row r="174" spans="2:14" x14ac:dyDescent="0.2">
      <c r="B174" s="16">
        <v>4258</v>
      </c>
      <c r="C174" s="16" t="s">
        <v>263</v>
      </c>
      <c r="D174" s="12">
        <v>10185.535900000001</v>
      </c>
      <c r="E174" s="12">
        <v>8066.2705100000003</v>
      </c>
      <c r="F174" s="12">
        <v>18727.381829999998</v>
      </c>
      <c r="G174" s="12">
        <v>5759.5980200000004</v>
      </c>
      <c r="H174" s="12">
        <v>4487.5163499999999</v>
      </c>
      <c r="I174" s="12">
        <v>15155.410459999999</v>
      </c>
      <c r="J174" s="12">
        <v>3270.1113700000001</v>
      </c>
      <c r="K174" s="12">
        <v>5857.1126199999999</v>
      </c>
      <c r="L174" s="12">
        <v>953.40524000000005</v>
      </c>
      <c r="M174" s="12">
        <v>7296.4216900000001</v>
      </c>
      <c r="N174" s="12">
        <v>79758.763990000007</v>
      </c>
    </row>
    <row r="175" spans="2:14" x14ac:dyDescent="0.2">
      <c r="B175" s="16">
        <v>4259</v>
      </c>
      <c r="C175" s="16" t="s">
        <v>264</v>
      </c>
      <c r="D175" s="12">
        <v>504.50833</v>
      </c>
      <c r="E175" s="12">
        <v>233.9374</v>
      </c>
      <c r="F175" s="12">
        <v>1134.1675</v>
      </c>
      <c r="G175" s="12">
        <v>79.847399999999993</v>
      </c>
      <c r="H175" s="12">
        <v>215.13245000000001</v>
      </c>
      <c r="I175" s="12">
        <v>551.19574999999998</v>
      </c>
      <c r="J175" s="12">
        <v>243.83855</v>
      </c>
      <c r="K175" s="12">
        <v>417.58935000000002</v>
      </c>
      <c r="L175" s="12">
        <v>115.64985</v>
      </c>
      <c r="M175" s="12">
        <v>43.391599999999997</v>
      </c>
      <c r="N175" s="12">
        <v>3539.2581799999998</v>
      </c>
    </row>
    <row r="176" spans="2:14" x14ac:dyDescent="0.2">
      <c r="B176" s="16">
        <v>4260</v>
      </c>
      <c r="C176" s="16" t="s">
        <v>265</v>
      </c>
      <c r="D176" s="12">
        <v>2354.71567</v>
      </c>
      <c r="E176" s="12">
        <v>1021.5578</v>
      </c>
      <c r="F176" s="12">
        <v>4994.0695500000002</v>
      </c>
      <c r="G176" s="12">
        <v>1135.7320400000001</v>
      </c>
      <c r="H176" s="12">
        <v>1305.1539499999999</v>
      </c>
      <c r="I176" s="12">
        <v>2532.90236</v>
      </c>
      <c r="J176" s="12">
        <v>1000.3151</v>
      </c>
      <c r="K176" s="12">
        <v>1652.3903800000001</v>
      </c>
      <c r="L176" s="12">
        <v>29.228349999999999</v>
      </c>
      <c r="M176" s="12">
        <v>1462.65203</v>
      </c>
      <c r="N176" s="12">
        <v>17488.717229999998</v>
      </c>
    </row>
    <row r="177" spans="2:14" x14ac:dyDescent="0.2">
      <c r="B177" s="16">
        <v>4261</v>
      </c>
      <c r="C177" s="16" t="s">
        <v>266</v>
      </c>
      <c r="D177" s="12">
        <v>2827.5415499999999</v>
      </c>
      <c r="E177" s="12">
        <v>403.34125999999998</v>
      </c>
      <c r="F177" s="12">
        <v>3027.60439</v>
      </c>
      <c r="G177" s="12">
        <v>380.78161999999998</v>
      </c>
      <c r="H177" s="12">
        <v>583.34006999999997</v>
      </c>
      <c r="I177" s="12">
        <v>1341.9962599999999</v>
      </c>
      <c r="J177" s="12">
        <v>427.26334000000003</v>
      </c>
      <c r="K177" s="12">
        <v>918.04425000000003</v>
      </c>
      <c r="L177" s="12">
        <v>67.170959999999994</v>
      </c>
      <c r="M177" s="12">
        <v>929.79750000000001</v>
      </c>
      <c r="N177" s="12">
        <v>10906.8812</v>
      </c>
    </row>
    <row r="178" spans="2:14" x14ac:dyDescent="0.2">
      <c r="B178" s="16">
        <v>4262</v>
      </c>
      <c r="C178" s="16" t="s">
        <v>267</v>
      </c>
      <c r="D178" s="12">
        <v>624.94272999999998</v>
      </c>
      <c r="E178" s="12">
        <v>235.35628</v>
      </c>
      <c r="F178" s="12">
        <v>2410.72262</v>
      </c>
      <c r="G178" s="12">
        <v>114.11109999999999</v>
      </c>
      <c r="H178" s="12">
        <v>409.69427000000002</v>
      </c>
      <c r="I178" s="12">
        <v>796.16273999999999</v>
      </c>
      <c r="J178" s="12">
        <v>204.1712</v>
      </c>
      <c r="K178" s="12">
        <v>464.81108</v>
      </c>
      <c r="L178" s="12">
        <v>57.194200000000002</v>
      </c>
      <c r="M178" s="12">
        <v>330.2629</v>
      </c>
      <c r="N178" s="12">
        <v>5647.4291199999998</v>
      </c>
    </row>
    <row r="179" spans="2:14" x14ac:dyDescent="0.2">
      <c r="B179" s="16">
        <v>4263</v>
      </c>
      <c r="C179" s="16" t="s">
        <v>268</v>
      </c>
      <c r="D179" s="12">
        <v>1595.2040300000001</v>
      </c>
      <c r="E179" s="12">
        <v>566.30682000000002</v>
      </c>
      <c r="F179" s="12">
        <v>3469.98407</v>
      </c>
      <c r="G179" s="12">
        <v>548.14914999999996</v>
      </c>
      <c r="H179" s="12">
        <v>691.47735</v>
      </c>
      <c r="I179" s="12">
        <v>1578.13867</v>
      </c>
      <c r="J179" s="12">
        <v>635.60663</v>
      </c>
      <c r="K179" s="12">
        <v>969.54100000000005</v>
      </c>
      <c r="L179" s="12">
        <v>3578.6925200000001</v>
      </c>
      <c r="M179" s="12">
        <v>1127.62177</v>
      </c>
      <c r="N179" s="12">
        <v>14760.722009999999</v>
      </c>
    </row>
    <row r="180" spans="2:14" x14ac:dyDescent="0.2">
      <c r="B180" s="16">
        <v>4264</v>
      </c>
      <c r="C180" s="16" t="s">
        <v>269</v>
      </c>
      <c r="D180" s="12">
        <v>738.08531000000005</v>
      </c>
      <c r="E180" s="12">
        <v>215.04904999999999</v>
      </c>
      <c r="F180" s="12">
        <v>1574.9883400000001</v>
      </c>
      <c r="G180" s="12">
        <v>33.386699999999998</v>
      </c>
      <c r="H180" s="12">
        <v>237.62963999999999</v>
      </c>
      <c r="I180" s="12">
        <v>647.98377000000005</v>
      </c>
      <c r="J180" s="12">
        <v>195.12934999999999</v>
      </c>
      <c r="K180" s="12">
        <v>549.29726000000005</v>
      </c>
      <c r="L180" s="12">
        <v>107.10375000000001</v>
      </c>
      <c r="M180" s="12">
        <v>24.236999999999998</v>
      </c>
      <c r="N180" s="12">
        <v>4322.8901699999997</v>
      </c>
    </row>
    <row r="181" spans="2:14" x14ac:dyDescent="0.2">
      <c r="B181" s="21">
        <v>4299</v>
      </c>
      <c r="C181" s="21" t="s">
        <v>270</v>
      </c>
      <c r="D181" s="22">
        <v>44215.558369999999</v>
      </c>
      <c r="E181" s="22">
        <v>33426.694199999998</v>
      </c>
      <c r="F181" s="22">
        <v>109054.43853</v>
      </c>
      <c r="G181" s="22">
        <v>15170.810659999999</v>
      </c>
      <c r="H181" s="22">
        <v>38726.145859999997</v>
      </c>
      <c r="I181" s="22">
        <v>65004.65064</v>
      </c>
      <c r="J181" s="22">
        <v>16877.51542</v>
      </c>
      <c r="K181" s="22">
        <v>33668.657249999997</v>
      </c>
      <c r="L181" s="22">
        <v>10416.17383</v>
      </c>
      <c r="M181" s="22">
        <v>15418.464480000001</v>
      </c>
      <c r="N181" s="22">
        <v>381979.10924000002</v>
      </c>
    </row>
    <row r="182" spans="2:14" x14ac:dyDescent="0.2">
      <c r="B182" s="16">
        <v>4271</v>
      </c>
      <c r="C182" s="16" t="s">
        <v>271</v>
      </c>
      <c r="D182" s="12">
        <v>4575.0086000000001</v>
      </c>
      <c r="E182" s="12">
        <v>2421.1942899999999</v>
      </c>
      <c r="F182" s="12">
        <v>10102.47385</v>
      </c>
      <c r="G182" s="12">
        <v>1522.6087</v>
      </c>
      <c r="H182" s="12">
        <v>1801.1713999999999</v>
      </c>
      <c r="I182" s="12">
        <v>7280.1499599999997</v>
      </c>
      <c r="J182" s="12">
        <v>1574.3027999999999</v>
      </c>
      <c r="K182" s="12">
        <v>2994.7788</v>
      </c>
      <c r="L182" s="12">
        <v>111.6092</v>
      </c>
      <c r="M182" s="12">
        <v>2507.5706300000002</v>
      </c>
      <c r="N182" s="12">
        <v>34890.86823</v>
      </c>
    </row>
    <row r="183" spans="2:14" x14ac:dyDescent="0.2">
      <c r="B183" s="16">
        <v>4273</v>
      </c>
      <c r="C183" s="16" t="s">
        <v>272</v>
      </c>
      <c r="D183" s="12">
        <v>790.83934999999997</v>
      </c>
      <c r="E183" s="12">
        <v>218.49895000000001</v>
      </c>
      <c r="F183" s="12">
        <v>1215.3510000000001</v>
      </c>
      <c r="G183" s="12">
        <v>104.65445</v>
      </c>
      <c r="H183" s="12">
        <v>456.61441000000002</v>
      </c>
      <c r="I183" s="12">
        <v>516.11404000000005</v>
      </c>
      <c r="J183" s="12">
        <v>318.01490000000001</v>
      </c>
      <c r="K183" s="12">
        <v>474.27352000000002</v>
      </c>
      <c r="L183" s="12">
        <v>1155.53928</v>
      </c>
      <c r="M183" s="12">
        <v>72.755529999999993</v>
      </c>
      <c r="N183" s="12">
        <v>5322.6554299999998</v>
      </c>
    </row>
    <row r="184" spans="2:14" x14ac:dyDescent="0.2">
      <c r="B184" s="16">
        <v>4274</v>
      </c>
      <c r="C184" s="16" t="s">
        <v>273</v>
      </c>
      <c r="D184" s="12">
        <v>1767.5599099999999</v>
      </c>
      <c r="E184" s="12">
        <v>845.06784000000005</v>
      </c>
      <c r="F184" s="12">
        <v>5353.5694299999996</v>
      </c>
      <c r="G184" s="12">
        <v>157.48435000000001</v>
      </c>
      <c r="H184" s="12">
        <v>1349.02298</v>
      </c>
      <c r="I184" s="12">
        <v>2472.5673499999998</v>
      </c>
      <c r="J184" s="12">
        <v>1242.09644</v>
      </c>
      <c r="K184" s="12">
        <v>1792.7515599999999</v>
      </c>
      <c r="L184" s="12">
        <v>56.334499999999998</v>
      </c>
      <c r="M184" s="12">
        <v>474.19105000000002</v>
      </c>
      <c r="N184" s="12">
        <v>15510.645409999999</v>
      </c>
    </row>
    <row r="185" spans="2:14" x14ac:dyDescent="0.2">
      <c r="B185" s="16">
        <v>4275</v>
      </c>
      <c r="C185" s="16" t="s">
        <v>274</v>
      </c>
      <c r="D185" s="12">
        <v>533.20871</v>
      </c>
      <c r="E185" s="12">
        <v>210.32804999999999</v>
      </c>
      <c r="F185" s="12">
        <v>1523.7842499999999</v>
      </c>
      <c r="G185" s="12">
        <v>75.765600000000006</v>
      </c>
      <c r="H185" s="12">
        <v>231.22624999999999</v>
      </c>
      <c r="I185" s="12">
        <v>371.96460999999999</v>
      </c>
      <c r="J185" s="12">
        <v>248.31082000000001</v>
      </c>
      <c r="K185" s="12">
        <v>352.91237999999998</v>
      </c>
      <c r="L185" s="12">
        <v>248.38588999999999</v>
      </c>
      <c r="M185" s="12">
        <v>205.56027</v>
      </c>
      <c r="N185" s="12">
        <v>4001.4468299999999</v>
      </c>
    </row>
    <row r="186" spans="2:14" x14ac:dyDescent="0.2">
      <c r="B186" s="16">
        <v>4276</v>
      </c>
      <c r="C186" s="16" t="s">
        <v>275</v>
      </c>
      <c r="D186" s="12">
        <v>2957.8514300000002</v>
      </c>
      <c r="E186" s="12">
        <v>919.29538000000002</v>
      </c>
      <c r="F186" s="12">
        <v>7181.1746400000002</v>
      </c>
      <c r="G186" s="12">
        <v>1017.311</v>
      </c>
      <c r="H186" s="12">
        <v>967.94825000000003</v>
      </c>
      <c r="I186" s="12">
        <v>4552.4210899999998</v>
      </c>
      <c r="J186" s="12">
        <v>848.36180000000002</v>
      </c>
      <c r="K186" s="12">
        <v>2106.5010400000001</v>
      </c>
      <c r="L186" s="12">
        <v>48.379950000000001</v>
      </c>
      <c r="M186" s="12">
        <v>869.97403999999995</v>
      </c>
      <c r="N186" s="12">
        <v>21469.21862</v>
      </c>
    </row>
    <row r="187" spans="2:14" x14ac:dyDescent="0.2">
      <c r="B187" s="16">
        <v>4277</v>
      </c>
      <c r="C187" s="16" t="s">
        <v>276</v>
      </c>
      <c r="D187" s="12">
        <v>731.44006999999999</v>
      </c>
      <c r="E187" s="12">
        <v>402.71514999999999</v>
      </c>
      <c r="F187" s="12">
        <v>1367.2419400000001</v>
      </c>
      <c r="G187" s="12">
        <v>45.779299999999999</v>
      </c>
      <c r="H187" s="12">
        <v>240.91390999999999</v>
      </c>
      <c r="I187" s="12">
        <v>811.08498999999995</v>
      </c>
      <c r="J187" s="12">
        <v>354.32844999999998</v>
      </c>
      <c r="K187" s="12">
        <v>367.12948999999998</v>
      </c>
      <c r="L187" s="12">
        <v>57.590249999999997</v>
      </c>
      <c r="M187" s="12">
        <v>324.82668999999999</v>
      </c>
      <c r="N187" s="12">
        <v>4703.0502399999996</v>
      </c>
    </row>
    <row r="188" spans="2:14" x14ac:dyDescent="0.2">
      <c r="B188" s="16">
        <v>4279</v>
      </c>
      <c r="C188" s="16" t="s">
        <v>277</v>
      </c>
      <c r="D188" s="12">
        <v>2107.9151999999999</v>
      </c>
      <c r="E188" s="12">
        <v>880.63076999999998</v>
      </c>
      <c r="F188" s="12">
        <v>3996.3119000000002</v>
      </c>
      <c r="G188" s="12">
        <v>114.37115</v>
      </c>
      <c r="H188" s="12">
        <v>1231.28532</v>
      </c>
      <c r="I188" s="12">
        <v>2439.7454200000002</v>
      </c>
      <c r="J188" s="12">
        <v>640.62324000000001</v>
      </c>
      <c r="K188" s="12">
        <v>1778.7302400000001</v>
      </c>
      <c r="L188" s="12">
        <v>5303.2293300000001</v>
      </c>
      <c r="M188" s="12">
        <v>361.45893999999998</v>
      </c>
      <c r="N188" s="12">
        <v>18854.301510000001</v>
      </c>
    </row>
    <row r="189" spans="2:14" x14ac:dyDescent="0.2">
      <c r="B189" s="16">
        <v>4280</v>
      </c>
      <c r="C189" s="16" t="s">
        <v>278</v>
      </c>
      <c r="D189" s="12">
        <v>6274.1423699999996</v>
      </c>
      <c r="E189" s="12">
        <v>5991.6189700000004</v>
      </c>
      <c r="F189" s="12">
        <v>19174.611919999999</v>
      </c>
      <c r="G189" s="12">
        <v>861.41391999999996</v>
      </c>
      <c r="H189" s="12">
        <v>3737.92335</v>
      </c>
      <c r="I189" s="12">
        <v>10321.704949999999</v>
      </c>
      <c r="J189" s="12">
        <v>3070.5899100000001</v>
      </c>
      <c r="K189" s="12">
        <v>6443.5799399999996</v>
      </c>
      <c r="L189" s="12">
        <v>146.9819</v>
      </c>
      <c r="M189" s="12">
        <v>1779.95091</v>
      </c>
      <c r="N189" s="12">
        <v>57802.51814</v>
      </c>
    </row>
    <row r="190" spans="2:14" x14ac:dyDescent="0.2">
      <c r="B190" s="16">
        <v>4281</v>
      </c>
      <c r="C190" s="16" t="s">
        <v>279</v>
      </c>
      <c r="D190" s="12">
        <v>902.32264999999995</v>
      </c>
      <c r="E190" s="12">
        <v>377.50594999999998</v>
      </c>
      <c r="F190" s="12">
        <v>2738.8559100000002</v>
      </c>
      <c r="G190" s="12">
        <v>79.70035</v>
      </c>
      <c r="H190" s="12">
        <v>509.06515000000002</v>
      </c>
      <c r="I190" s="12">
        <v>804.94510000000002</v>
      </c>
      <c r="J190" s="12">
        <v>306.48484000000002</v>
      </c>
      <c r="K190" s="12">
        <v>1017.90095</v>
      </c>
      <c r="L190" s="12">
        <v>55.01005</v>
      </c>
      <c r="M190" s="12">
        <v>399.11153999999999</v>
      </c>
      <c r="N190" s="12">
        <v>7190.9024900000004</v>
      </c>
    </row>
    <row r="191" spans="2:14" x14ac:dyDescent="0.2">
      <c r="B191" s="16">
        <v>4282</v>
      </c>
      <c r="C191" s="16" t="s">
        <v>280</v>
      </c>
      <c r="D191" s="12">
        <v>4158.1545599999999</v>
      </c>
      <c r="E191" s="12">
        <v>2546.8023499999999</v>
      </c>
      <c r="F191" s="12">
        <v>13333.79292</v>
      </c>
      <c r="G191" s="12">
        <v>4460.2707600000003</v>
      </c>
      <c r="H191" s="12">
        <v>3378.58295</v>
      </c>
      <c r="I191" s="12">
        <v>8169.87219</v>
      </c>
      <c r="J191" s="12">
        <v>1557.40419</v>
      </c>
      <c r="K191" s="12">
        <v>3918.63193</v>
      </c>
      <c r="L191" s="12">
        <v>1276.6338000000001</v>
      </c>
      <c r="M191" s="12">
        <v>1413.05207</v>
      </c>
      <c r="N191" s="12">
        <v>44213.197719999996</v>
      </c>
    </row>
    <row r="192" spans="2:14" x14ac:dyDescent="0.2">
      <c r="B192" s="16">
        <v>4283</v>
      </c>
      <c r="C192" s="16" t="s">
        <v>281</v>
      </c>
      <c r="D192" s="12">
        <v>1979.3409200000001</v>
      </c>
      <c r="E192" s="12">
        <v>922.68610000000001</v>
      </c>
      <c r="F192" s="12">
        <v>5756.6579199999996</v>
      </c>
      <c r="G192" s="12">
        <v>298.41919000000001</v>
      </c>
      <c r="H192" s="12">
        <v>1301.4125300000001</v>
      </c>
      <c r="I192" s="12">
        <v>4535.0829800000001</v>
      </c>
      <c r="J192" s="12">
        <v>947.05079999999998</v>
      </c>
      <c r="K192" s="12">
        <v>2231.16599</v>
      </c>
      <c r="L192" s="12">
        <v>664.15502000000004</v>
      </c>
      <c r="M192" s="12">
        <v>736.91164000000003</v>
      </c>
      <c r="N192" s="12">
        <v>19372.883089999999</v>
      </c>
    </row>
    <row r="193" spans="2:14" x14ac:dyDescent="0.2">
      <c r="B193" s="16">
        <v>4284</v>
      </c>
      <c r="C193" s="16" t="s">
        <v>282</v>
      </c>
      <c r="D193" s="12">
        <v>1020.0643</v>
      </c>
      <c r="E193" s="12">
        <v>294.18869999999998</v>
      </c>
      <c r="F193" s="12">
        <v>1944.2929099999999</v>
      </c>
      <c r="G193" s="12">
        <v>97.628410000000002</v>
      </c>
      <c r="H193" s="12">
        <v>284.08757000000003</v>
      </c>
      <c r="I193" s="12">
        <v>836.89377000000002</v>
      </c>
      <c r="J193" s="12">
        <v>352.07085000000001</v>
      </c>
      <c r="K193" s="12">
        <v>430.12052999999997</v>
      </c>
      <c r="L193" s="12">
        <v>255.62083999999999</v>
      </c>
      <c r="M193" s="12">
        <v>182.97215</v>
      </c>
      <c r="N193" s="12">
        <v>5697.9400299999998</v>
      </c>
    </row>
    <row r="194" spans="2:14" x14ac:dyDescent="0.2">
      <c r="B194" s="16">
        <v>4285</v>
      </c>
      <c r="C194" s="16" t="s">
        <v>283</v>
      </c>
      <c r="D194" s="12">
        <v>2171.30035</v>
      </c>
      <c r="E194" s="12">
        <v>1309.72325</v>
      </c>
      <c r="F194" s="12">
        <v>6074.3545800000002</v>
      </c>
      <c r="G194" s="12">
        <v>549.03734999999995</v>
      </c>
      <c r="H194" s="12">
        <v>1567.8674000000001</v>
      </c>
      <c r="I194" s="12">
        <v>4086.50605</v>
      </c>
      <c r="J194" s="12">
        <v>587.70709999999997</v>
      </c>
      <c r="K194" s="12">
        <v>2302.8185400000002</v>
      </c>
      <c r="L194" s="12">
        <v>34.933250000000001</v>
      </c>
      <c r="M194" s="12">
        <v>386.01755000000003</v>
      </c>
      <c r="N194" s="12">
        <v>19070.26542</v>
      </c>
    </row>
    <row r="195" spans="2:14" x14ac:dyDescent="0.2">
      <c r="B195" s="16">
        <v>4286</v>
      </c>
      <c r="C195" s="16" t="s">
        <v>284</v>
      </c>
      <c r="D195" s="12">
        <v>1199.6084000000001</v>
      </c>
      <c r="E195" s="12">
        <v>641.50703999999996</v>
      </c>
      <c r="F195" s="12">
        <v>1687.9908399999999</v>
      </c>
      <c r="G195" s="12">
        <v>122.04639</v>
      </c>
      <c r="H195" s="12">
        <v>530.32799</v>
      </c>
      <c r="I195" s="12">
        <v>1035.92581</v>
      </c>
      <c r="J195" s="12">
        <v>357.29575</v>
      </c>
      <c r="K195" s="12">
        <v>853.79017999999996</v>
      </c>
      <c r="L195" s="12">
        <v>33.190600000000003</v>
      </c>
      <c r="M195" s="12">
        <v>543.80430000000001</v>
      </c>
      <c r="N195" s="12">
        <v>7005.4872999999998</v>
      </c>
    </row>
    <row r="196" spans="2:14" x14ac:dyDescent="0.2">
      <c r="B196" s="16">
        <v>4287</v>
      </c>
      <c r="C196" s="16" t="s">
        <v>285</v>
      </c>
      <c r="D196" s="12">
        <v>1444.4154900000001</v>
      </c>
      <c r="E196" s="12">
        <v>508.46456000000001</v>
      </c>
      <c r="F196" s="12">
        <v>2478.0536499999998</v>
      </c>
      <c r="G196" s="12">
        <v>241.43289999999999</v>
      </c>
      <c r="H196" s="12">
        <v>636.59984999999995</v>
      </c>
      <c r="I196" s="12">
        <v>1170.4156499999999</v>
      </c>
      <c r="J196" s="12">
        <v>442.04374999999999</v>
      </c>
      <c r="K196" s="12">
        <v>782.99010999999996</v>
      </c>
      <c r="L196" s="12">
        <v>6.1154999999999999</v>
      </c>
      <c r="M196" s="12">
        <v>424.73849999999999</v>
      </c>
      <c r="N196" s="12">
        <v>8135.2699599999996</v>
      </c>
    </row>
    <row r="197" spans="2:14" x14ac:dyDescent="0.2">
      <c r="B197" s="16">
        <v>4288</v>
      </c>
      <c r="C197" s="16" t="s">
        <v>286</v>
      </c>
      <c r="D197" s="12">
        <v>208.26429999999999</v>
      </c>
      <c r="E197" s="12">
        <v>61.353650000000002</v>
      </c>
      <c r="F197" s="12">
        <v>303.82031999999998</v>
      </c>
      <c r="G197" s="12">
        <v>3.1636500000000001</v>
      </c>
      <c r="H197" s="12">
        <v>99.177620000000005</v>
      </c>
      <c r="I197" s="12">
        <v>71.216200000000001</v>
      </c>
      <c r="J197" s="12">
        <v>30.837700000000002</v>
      </c>
      <c r="K197" s="12">
        <v>198.49364</v>
      </c>
      <c r="L197" s="12">
        <v>11.113250000000001</v>
      </c>
      <c r="M197" s="12">
        <v>14.40912</v>
      </c>
      <c r="N197" s="12">
        <v>1001.84945</v>
      </c>
    </row>
    <row r="198" spans="2:14" x14ac:dyDescent="0.2">
      <c r="B198" s="16">
        <v>4289</v>
      </c>
      <c r="C198" s="16" t="s">
        <v>287</v>
      </c>
      <c r="D198" s="12">
        <v>11394.12176</v>
      </c>
      <c r="E198" s="12">
        <v>14875.1132</v>
      </c>
      <c r="F198" s="12">
        <v>24822.100549999999</v>
      </c>
      <c r="G198" s="12">
        <v>5419.7231899999997</v>
      </c>
      <c r="H198" s="12">
        <v>20402.91893</v>
      </c>
      <c r="I198" s="12">
        <v>15528.04048</v>
      </c>
      <c r="J198" s="12">
        <v>3999.99208</v>
      </c>
      <c r="K198" s="12">
        <v>5622.0884100000003</v>
      </c>
      <c r="L198" s="12">
        <v>951.35122000000001</v>
      </c>
      <c r="M198" s="12">
        <v>4721.1595500000003</v>
      </c>
      <c r="N198" s="12">
        <v>107736.60937000001</v>
      </c>
    </row>
    <row r="199" spans="2:14" x14ac:dyDescent="0.2">
      <c r="B199" s="21">
        <v>4329</v>
      </c>
      <c r="C199" s="21" t="s">
        <v>288</v>
      </c>
      <c r="D199" s="22">
        <v>30032.553980000001</v>
      </c>
      <c r="E199" s="22">
        <v>16473.99137</v>
      </c>
      <c r="F199" s="22">
        <v>83548.822799999994</v>
      </c>
      <c r="G199" s="22">
        <v>9734.8795499999997</v>
      </c>
      <c r="H199" s="22">
        <v>10211.26197</v>
      </c>
      <c r="I199" s="22">
        <v>28556.127840000001</v>
      </c>
      <c r="J199" s="22">
        <v>10986.24423</v>
      </c>
      <c r="K199" s="22">
        <v>19535.894230000002</v>
      </c>
      <c r="L199" s="22">
        <v>6164.0391</v>
      </c>
      <c r="M199" s="22">
        <v>13527.255579999999</v>
      </c>
      <c r="N199" s="22">
        <v>228771.07065000001</v>
      </c>
    </row>
    <row r="200" spans="2:14" x14ac:dyDescent="0.2">
      <c r="B200" s="16">
        <v>4303</v>
      </c>
      <c r="C200" s="16" t="s">
        <v>289</v>
      </c>
      <c r="D200" s="12">
        <v>2463.17463</v>
      </c>
      <c r="E200" s="12">
        <v>922.80200000000002</v>
      </c>
      <c r="F200" s="12">
        <v>5990.4003300000004</v>
      </c>
      <c r="G200" s="12">
        <v>682.16420000000005</v>
      </c>
      <c r="H200" s="12">
        <v>1156.4634000000001</v>
      </c>
      <c r="I200" s="12">
        <v>2537.2567600000002</v>
      </c>
      <c r="J200" s="12">
        <v>443.66879999999998</v>
      </c>
      <c r="K200" s="12">
        <v>1688.76704</v>
      </c>
      <c r="L200" s="12">
        <v>1608.74902</v>
      </c>
      <c r="M200" s="12">
        <v>464.88537000000002</v>
      </c>
      <c r="N200" s="12">
        <v>17958.331549999999</v>
      </c>
    </row>
    <row r="201" spans="2:14" x14ac:dyDescent="0.2">
      <c r="B201" s="16">
        <v>4304</v>
      </c>
      <c r="C201" s="16" t="s">
        <v>290</v>
      </c>
      <c r="D201" s="12">
        <v>2201.1358700000001</v>
      </c>
      <c r="E201" s="12">
        <v>995.23722999999995</v>
      </c>
      <c r="F201" s="12">
        <v>37546.747150000003</v>
      </c>
      <c r="G201" s="12">
        <v>3717.9033399999998</v>
      </c>
      <c r="H201" s="12">
        <v>1223.4368999999999</v>
      </c>
      <c r="I201" s="12">
        <v>4718.9438899999996</v>
      </c>
      <c r="J201" s="12">
        <v>3081.8923</v>
      </c>
      <c r="K201" s="12">
        <v>2326.2132499999998</v>
      </c>
      <c r="L201" s="12">
        <v>1520.7449999999999</v>
      </c>
      <c r="M201" s="12">
        <v>2699.1556500000002</v>
      </c>
      <c r="N201" s="12">
        <v>60031.410580000003</v>
      </c>
    </row>
    <row r="202" spans="2:14" x14ac:dyDescent="0.2">
      <c r="B202" s="16">
        <v>4305</v>
      </c>
      <c r="C202" s="16" t="s">
        <v>291</v>
      </c>
      <c r="D202" s="12">
        <v>2671.4821000000002</v>
      </c>
      <c r="E202" s="12">
        <v>1086.902</v>
      </c>
      <c r="F202" s="12">
        <v>4884.7525500000002</v>
      </c>
      <c r="G202" s="12">
        <v>328.18115</v>
      </c>
      <c r="H202" s="12">
        <v>449.44664999999998</v>
      </c>
      <c r="I202" s="12">
        <v>1941.88337</v>
      </c>
      <c r="J202" s="12">
        <v>554.6463</v>
      </c>
      <c r="K202" s="12">
        <v>1518.384</v>
      </c>
      <c r="L202" s="12">
        <v>896.75635</v>
      </c>
      <c r="M202" s="12">
        <v>771.00349000000006</v>
      </c>
      <c r="N202" s="12">
        <v>15103.437959999999</v>
      </c>
    </row>
    <row r="203" spans="2:14" x14ac:dyDescent="0.2">
      <c r="B203" s="16">
        <v>4306</v>
      </c>
      <c r="C203" s="16" t="s">
        <v>292</v>
      </c>
      <c r="D203" s="12">
        <v>886.66579000000002</v>
      </c>
      <c r="E203" s="12">
        <v>230.02930000000001</v>
      </c>
      <c r="F203" s="12">
        <v>863.60524999999996</v>
      </c>
      <c r="G203" s="12">
        <v>81.213449999999995</v>
      </c>
      <c r="H203" s="12">
        <v>140.14044999999999</v>
      </c>
      <c r="I203" s="12">
        <v>323.09395000000001</v>
      </c>
      <c r="J203" s="12">
        <v>108.69135</v>
      </c>
      <c r="K203" s="12">
        <v>277.53888999999998</v>
      </c>
      <c r="L203" s="12">
        <v>44.970199999999998</v>
      </c>
      <c r="M203" s="12">
        <v>33.545760000000001</v>
      </c>
      <c r="N203" s="12">
        <v>2989.4943899999998</v>
      </c>
    </row>
    <row r="204" spans="2:14" x14ac:dyDescent="0.2">
      <c r="B204" s="16">
        <v>4307</v>
      </c>
      <c r="C204" s="16" t="s">
        <v>293</v>
      </c>
      <c r="D204" s="12">
        <v>651.04562999999996</v>
      </c>
      <c r="E204" s="12">
        <v>318.75794999999999</v>
      </c>
      <c r="F204" s="12">
        <v>1291.10364</v>
      </c>
      <c r="G204" s="12">
        <v>174.93742</v>
      </c>
      <c r="H204" s="12">
        <v>202.73232999999999</v>
      </c>
      <c r="I204" s="12">
        <v>616.22474999999997</v>
      </c>
      <c r="J204" s="12">
        <v>168.37815000000001</v>
      </c>
      <c r="K204" s="12">
        <v>582.94604000000004</v>
      </c>
      <c r="L204" s="12">
        <v>18.066400000000002</v>
      </c>
      <c r="M204" s="12">
        <v>24.23105</v>
      </c>
      <c r="N204" s="12">
        <v>4048.4233599999998</v>
      </c>
    </row>
    <row r="205" spans="2:14" x14ac:dyDescent="0.2">
      <c r="B205" s="16">
        <v>4309</v>
      </c>
      <c r="C205" s="16" t="s">
        <v>294</v>
      </c>
      <c r="D205" s="12">
        <v>2317.5108799999998</v>
      </c>
      <c r="E205" s="12">
        <v>3910.1442200000001</v>
      </c>
      <c r="F205" s="12">
        <v>5323.6366500000004</v>
      </c>
      <c r="G205" s="12">
        <v>967.90588000000002</v>
      </c>
      <c r="H205" s="12">
        <v>866.35715000000005</v>
      </c>
      <c r="I205" s="12">
        <v>2643.7336</v>
      </c>
      <c r="J205" s="12">
        <v>900.59870999999998</v>
      </c>
      <c r="K205" s="12">
        <v>1853.09476</v>
      </c>
      <c r="L205" s="12">
        <v>82.668400000000005</v>
      </c>
      <c r="M205" s="12">
        <v>2148.89419</v>
      </c>
      <c r="N205" s="12">
        <v>21014.544440000001</v>
      </c>
    </row>
    <row r="206" spans="2:14" x14ac:dyDescent="0.2">
      <c r="B206" s="16">
        <v>4310</v>
      </c>
      <c r="C206" s="16" t="s">
        <v>295</v>
      </c>
      <c r="D206" s="12">
        <v>1342.81179</v>
      </c>
      <c r="E206" s="12">
        <v>476.47545000000002</v>
      </c>
      <c r="F206" s="12">
        <v>2284.5499300000001</v>
      </c>
      <c r="G206" s="12">
        <v>94.376720000000006</v>
      </c>
      <c r="H206" s="12">
        <v>632.24019999999996</v>
      </c>
      <c r="I206" s="12">
        <v>1195.9385</v>
      </c>
      <c r="J206" s="12">
        <v>411.01179999999999</v>
      </c>
      <c r="K206" s="12">
        <v>932.98062000000004</v>
      </c>
      <c r="L206" s="12">
        <v>184.22040000000001</v>
      </c>
      <c r="M206" s="12">
        <v>743.48154999999997</v>
      </c>
      <c r="N206" s="12">
        <v>8298.0869600000005</v>
      </c>
    </row>
    <row r="207" spans="2:14" x14ac:dyDescent="0.2">
      <c r="B207" s="16">
        <v>4311</v>
      </c>
      <c r="C207" s="16" t="s">
        <v>296</v>
      </c>
      <c r="D207" s="12">
        <v>2833.6472600000002</v>
      </c>
      <c r="E207" s="12">
        <v>525.42488000000003</v>
      </c>
      <c r="F207" s="12">
        <v>2093.31637</v>
      </c>
      <c r="G207" s="12">
        <v>130.8903</v>
      </c>
      <c r="H207" s="12">
        <v>405.95755000000003</v>
      </c>
      <c r="I207" s="12">
        <v>1647.6264699999999</v>
      </c>
      <c r="J207" s="12">
        <v>366.09625</v>
      </c>
      <c r="K207" s="12">
        <v>1149.8177800000001</v>
      </c>
      <c r="L207" s="12">
        <v>43.81964</v>
      </c>
      <c r="M207" s="12">
        <v>836.39364999999998</v>
      </c>
      <c r="N207" s="12">
        <v>10032.99015</v>
      </c>
    </row>
    <row r="208" spans="2:14" x14ac:dyDescent="0.2">
      <c r="B208" s="16">
        <v>4312</v>
      </c>
      <c r="C208" s="16" t="s">
        <v>297</v>
      </c>
      <c r="D208" s="12">
        <v>2161.1855999999998</v>
      </c>
      <c r="E208" s="12">
        <v>739.60350000000005</v>
      </c>
      <c r="F208" s="12">
        <v>4858.5281999999997</v>
      </c>
      <c r="G208" s="12">
        <v>206.43405000000001</v>
      </c>
      <c r="H208" s="12">
        <v>777.35130000000004</v>
      </c>
      <c r="I208" s="12">
        <v>2253.30296</v>
      </c>
      <c r="J208" s="12">
        <v>666.45510000000002</v>
      </c>
      <c r="K208" s="12">
        <v>1249.31935</v>
      </c>
      <c r="L208" s="12">
        <v>488.46</v>
      </c>
      <c r="M208" s="12">
        <v>162.31535</v>
      </c>
      <c r="N208" s="12">
        <v>13562.95541</v>
      </c>
    </row>
    <row r="209" spans="2:14" x14ac:dyDescent="0.2">
      <c r="B209" s="16">
        <v>4313</v>
      </c>
      <c r="C209" s="16" t="s">
        <v>298</v>
      </c>
      <c r="D209" s="12">
        <v>1602.9796899999999</v>
      </c>
      <c r="E209" s="12">
        <v>1296.8363099999999</v>
      </c>
      <c r="F209" s="12">
        <v>2530.5294100000001</v>
      </c>
      <c r="G209" s="12">
        <v>85.191850000000002</v>
      </c>
      <c r="H209" s="12">
        <v>563.12168999999994</v>
      </c>
      <c r="I209" s="12">
        <v>1119.6683</v>
      </c>
      <c r="J209" s="12">
        <v>549.35222999999996</v>
      </c>
      <c r="K209" s="12">
        <v>1295.5656300000001</v>
      </c>
      <c r="L209" s="12">
        <v>128.67699999999999</v>
      </c>
      <c r="M209" s="12">
        <v>1394.2873999999999</v>
      </c>
      <c r="N209" s="12">
        <v>10566.209510000001</v>
      </c>
    </row>
    <row r="210" spans="2:14" x14ac:dyDescent="0.2">
      <c r="B210" s="16">
        <v>4314</v>
      </c>
      <c r="C210" s="16" t="s">
        <v>299</v>
      </c>
      <c r="D210" s="12">
        <v>364.61939000000001</v>
      </c>
      <c r="E210" s="12">
        <v>107.80233</v>
      </c>
      <c r="F210" s="12">
        <v>348.71120000000002</v>
      </c>
      <c r="G210" s="12">
        <v>35.437049999999999</v>
      </c>
      <c r="H210" s="12">
        <v>20.17277</v>
      </c>
      <c r="I210" s="12">
        <v>106.5583</v>
      </c>
      <c r="J210" s="12">
        <v>94.722700000000003</v>
      </c>
      <c r="K210" s="12">
        <v>160.52461</v>
      </c>
      <c r="L210" s="12">
        <v>39.594099999999997</v>
      </c>
      <c r="M210" s="12">
        <v>8.0530000000000008</v>
      </c>
      <c r="N210" s="12">
        <v>1286.1954499999999</v>
      </c>
    </row>
    <row r="211" spans="2:14" x14ac:dyDescent="0.2">
      <c r="B211" s="16">
        <v>4318</v>
      </c>
      <c r="C211" s="16" t="s">
        <v>300</v>
      </c>
      <c r="D211" s="12">
        <v>1279.9444800000001</v>
      </c>
      <c r="E211" s="12">
        <v>398.80437999999998</v>
      </c>
      <c r="F211" s="12">
        <v>1956.86456</v>
      </c>
      <c r="G211" s="12">
        <v>101.81314</v>
      </c>
      <c r="H211" s="12">
        <v>489.44596000000001</v>
      </c>
      <c r="I211" s="12">
        <v>612.00644999999997</v>
      </c>
      <c r="J211" s="12">
        <v>482.35014999999999</v>
      </c>
      <c r="K211" s="12">
        <v>1052.55015</v>
      </c>
      <c r="L211" s="12">
        <v>189.96136000000001</v>
      </c>
      <c r="M211" s="12">
        <v>252.73615000000001</v>
      </c>
      <c r="N211" s="12">
        <v>6816.47678</v>
      </c>
    </row>
    <row r="212" spans="2:14" x14ac:dyDescent="0.2">
      <c r="B212" s="16">
        <v>4319</v>
      </c>
      <c r="C212" s="16" t="s">
        <v>301</v>
      </c>
      <c r="D212" s="12">
        <v>711.91642000000002</v>
      </c>
      <c r="E212" s="12">
        <v>275.36964</v>
      </c>
      <c r="F212" s="12">
        <v>988.49815000000001</v>
      </c>
      <c r="G212" s="12">
        <v>10.399699999999999</v>
      </c>
      <c r="H212" s="12">
        <v>134.64965000000001</v>
      </c>
      <c r="I212" s="12">
        <v>470.62133999999998</v>
      </c>
      <c r="J212" s="12">
        <v>205.06049999999999</v>
      </c>
      <c r="K212" s="12">
        <v>292.93675999999999</v>
      </c>
      <c r="L212" s="12">
        <v>84.132850000000005</v>
      </c>
      <c r="M212" s="12">
        <v>106.08394</v>
      </c>
      <c r="N212" s="12">
        <v>3279.6689500000002</v>
      </c>
    </row>
    <row r="213" spans="2:14" x14ac:dyDescent="0.2">
      <c r="B213" s="16">
        <v>4320</v>
      </c>
      <c r="C213" s="16" t="s">
        <v>302</v>
      </c>
      <c r="D213" s="12">
        <v>983.10464999999999</v>
      </c>
      <c r="E213" s="12">
        <v>364.31268999999998</v>
      </c>
      <c r="F213" s="12">
        <v>1835.6353999999999</v>
      </c>
      <c r="G213" s="12">
        <v>252.59931</v>
      </c>
      <c r="H213" s="12">
        <v>287.69009999999997</v>
      </c>
      <c r="I213" s="12">
        <v>940.79003</v>
      </c>
      <c r="J213" s="12">
        <v>211.85216</v>
      </c>
      <c r="K213" s="12">
        <v>675.39009999999996</v>
      </c>
      <c r="L213" s="12">
        <v>121.8026</v>
      </c>
      <c r="M213" s="12">
        <v>125.31245</v>
      </c>
      <c r="N213" s="12">
        <v>5798.4894899999999</v>
      </c>
    </row>
    <row r="214" spans="2:14" x14ac:dyDescent="0.2">
      <c r="B214" s="23">
        <v>4324</v>
      </c>
      <c r="C214" s="23" t="s">
        <v>303</v>
      </c>
      <c r="D214" s="14">
        <v>7561.3298000000004</v>
      </c>
      <c r="E214" s="14">
        <v>4825.4894899999999</v>
      </c>
      <c r="F214" s="14">
        <v>10751.944009999999</v>
      </c>
      <c r="G214" s="14">
        <v>2865.43199</v>
      </c>
      <c r="H214" s="14">
        <v>2862.0558700000001</v>
      </c>
      <c r="I214" s="14">
        <v>7428.4791699999996</v>
      </c>
      <c r="J214" s="14">
        <v>2741.4677299999998</v>
      </c>
      <c r="K214" s="14">
        <v>4479.8652499999998</v>
      </c>
      <c r="L214" s="14">
        <v>711.41578000000004</v>
      </c>
      <c r="M214" s="14">
        <v>3756.8765800000001</v>
      </c>
      <c r="N214" s="14">
        <v>47984.355669999997</v>
      </c>
    </row>
  </sheetData>
  <pageMargins left="0.70866141732283472" right="0.70866141732283472" top="0.74803149606299213" bottom="0.74803149606299213" header="0.31496062992125984" footer="0.31496062992125984"/>
  <pageSetup paperSize="9" scale="52" fitToWidth="0" fitToHeight="0" orientation="portrait" horizontalDpi="300" verticalDpi="300" r:id="rId1"/>
  <headerFooter differentFirst="1" scaleWithDoc="0" alignWithMargins="0">
    <firstHeader>&amp;L&amp;C&amp;R&amp;B DEPARTEMENT FINANZEN UND RESSOURCEN
Statistik Aargau</firstHeader>
  </headerFooter>
  <rowBreaks count="2" manualBreakCount="2">
    <brk id="68" max="16383" man="1"/>
    <brk id="14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6D4FF"/>
  </sheetPr>
  <dimension ref="B1:N214"/>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11</v>
      </c>
    </row>
    <row r="2" spans="2:14" x14ac:dyDescent="0.2">
      <c r="B2" t="s">
        <v>12</v>
      </c>
    </row>
    <row r="5" spans="2:14" ht="42" customHeight="1" x14ac:dyDescent="0.2">
      <c r="B5" s="15" t="s">
        <v>83</v>
      </c>
      <c r="C5" s="15" t="s">
        <v>84</v>
      </c>
      <c r="D5" s="10" t="s">
        <v>85</v>
      </c>
      <c r="E5" s="10" t="s">
        <v>86</v>
      </c>
      <c r="F5" s="10" t="s">
        <v>87</v>
      </c>
      <c r="G5" s="10" t="s">
        <v>88</v>
      </c>
      <c r="H5" s="10" t="s">
        <v>89</v>
      </c>
      <c r="I5" s="10" t="s">
        <v>90</v>
      </c>
      <c r="J5" s="10" t="s">
        <v>91</v>
      </c>
      <c r="K5" s="10" t="s">
        <v>92</v>
      </c>
      <c r="L5" s="10" t="s">
        <v>93</v>
      </c>
      <c r="M5" s="10" t="s">
        <v>94</v>
      </c>
      <c r="N5" s="10" t="s">
        <v>36</v>
      </c>
    </row>
    <row r="6" spans="2:14" x14ac:dyDescent="0.2">
      <c r="B6" s="21">
        <v>4335</v>
      </c>
      <c r="C6" s="21" t="s">
        <v>95</v>
      </c>
      <c r="D6" s="22">
        <v>148367.12950000001</v>
      </c>
      <c r="E6" s="22">
        <v>177393.92157999999</v>
      </c>
      <c r="F6" s="22">
        <v>184966.07766000001</v>
      </c>
      <c r="G6" s="22">
        <v>36925.991739999998</v>
      </c>
      <c r="H6" s="22">
        <v>37721.12732</v>
      </c>
      <c r="I6" s="22">
        <v>188447.08799999999</v>
      </c>
      <c r="J6" s="22">
        <v>32714.179240000001</v>
      </c>
      <c r="K6" s="22">
        <v>304089.83535000001</v>
      </c>
      <c r="L6" s="22">
        <v>237271.51168</v>
      </c>
      <c r="M6" s="22">
        <v>2672429.2770600002</v>
      </c>
      <c r="N6" s="22">
        <v>4020326.13913</v>
      </c>
    </row>
    <row r="7" spans="2:14" x14ac:dyDescent="0.2">
      <c r="B7" s="21">
        <v>4019</v>
      </c>
      <c r="C7" s="21" t="s">
        <v>96</v>
      </c>
      <c r="D7" s="22">
        <v>21047.384129999999</v>
      </c>
      <c r="E7" s="22">
        <v>18475.99178</v>
      </c>
      <c r="F7" s="22">
        <v>10849.37226</v>
      </c>
      <c r="G7" s="22">
        <v>6900.8855800000001</v>
      </c>
      <c r="H7" s="22">
        <v>20324.771290000001</v>
      </c>
      <c r="I7" s="22">
        <v>34555.108650000002</v>
      </c>
      <c r="J7" s="22">
        <v>7392.3139600000004</v>
      </c>
      <c r="K7" s="22">
        <v>35144.650260000002</v>
      </c>
      <c r="L7" s="22">
        <v>27044.345410000002</v>
      </c>
      <c r="M7" s="22">
        <v>322586.94858000003</v>
      </c>
      <c r="N7" s="22">
        <v>504321.77189999999</v>
      </c>
    </row>
    <row r="8" spans="2:14" x14ac:dyDescent="0.2">
      <c r="B8" s="16">
        <v>4001</v>
      </c>
      <c r="C8" s="16" t="s">
        <v>97</v>
      </c>
      <c r="D8" s="12">
        <v>14473.5321</v>
      </c>
      <c r="E8" s="12">
        <v>8172.6104500000001</v>
      </c>
      <c r="F8" s="12">
        <v>4911.5695900000001</v>
      </c>
      <c r="G8" s="12">
        <v>4232.9673599999996</v>
      </c>
      <c r="H8" s="12">
        <v>20324.771290000001</v>
      </c>
      <c r="I8" s="12">
        <v>6235.5608499999998</v>
      </c>
      <c r="J8" s="12">
        <v>6573.58241</v>
      </c>
      <c r="K8" s="12">
        <v>10589.7626</v>
      </c>
      <c r="L8" s="12">
        <v>1345.4753000000001</v>
      </c>
      <c r="M8" s="12">
        <v>118333.43481999999</v>
      </c>
      <c r="N8" s="12">
        <v>195193.26676999999</v>
      </c>
    </row>
    <row r="9" spans="2:14" x14ac:dyDescent="0.2">
      <c r="B9" s="16">
        <v>4002</v>
      </c>
      <c r="C9" s="16" t="s">
        <v>98</v>
      </c>
      <c r="D9" s="12">
        <v>82.170699999999997</v>
      </c>
      <c r="E9" s="12">
        <v>63.88176</v>
      </c>
      <c r="F9" s="12">
        <v>102.4896</v>
      </c>
      <c r="G9" s="12">
        <v>67.086939999999998</v>
      </c>
      <c r="H9" s="12">
        <v>0</v>
      </c>
      <c r="I9" s="12">
        <v>249.32705999999999</v>
      </c>
      <c r="J9" s="12">
        <v>59.009</v>
      </c>
      <c r="K9" s="12">
        <v>646.46014000000002</v>
      </c>
      <c r="L9" s="12">
        <v>61.461449999999999</v>
      </c>
      <c r="M9" s="12">
        <v>6831.2154499999997</v>
      </c>
      <c r="N9" s="12">
        <v>8163.1021000000001</v>
      </c>
    </row>
    <row r="10" spans="2:14" x14ac:dyDescent="0.2">
      <c r="B10" s="16">
        <v>4003</v>
      </c>
      <c r="C10" s="16" t="s">
        <v>99</v>
      </c>
      <c r="D10" s="12">
        <v>581.53612999999996</v>
      </c>
      <c r="E10" s="12">
        <v>3398.7997999999998</v>
      </c>
      <c r="F10" s="12">
        <v>1613.9853000000001</v>
      </c>
      <c r="G10" s="12">
        <v>228.54928000000001</v>
      </c>
      <c r="H10" s="12">
        <v>0</v>
      </c>
      <c r="I10" s="12">
        <v>5727.4573700000001</v>
      </c>
      <c r="J10" s="12">
        <v>149.45160000000001</v>
      </c>
      <c r="K10" s="12">
        <v>3464.7211000000002</v>
      </c>
      <c r="L10" s="12">
        <v>523.33889999999997</v>
      </c>
      <c r="M10" s="12">
        <v>29759.54365</v>
      </c>
      <c r="N10" s="12">
        <v>45447.383130000002</v>
      </c>
    </row>
    <row r="11" spans="2:14" x14ac:dyDescent="0.2">
      <c r="B11" s="16">
        <v>4004</v>
      </c>
      <c r="C11" s="16" t="s">
        <v>100</v>
      </c>
      <c r="D11" s="12">
        <v>64.544150000000002</v>
      </c>
      <c r="E11" s="12">
        <v>52.351950000000002</v>
      </c>
      <c r="F11" s="12">
        <v>96.463399999999993</v>
      </c>
      <c r="G11" s="12">
        <v>0</v>
      </c>
      <c r="H11" s="12">
        <v>0</v>
      </c>
      <c r="I11" s="12">
        <v>60.647550000000003</v>
      </c>
      <c r="J11" s="12">
        <v>9.5</v>
      </c>
      <c r="K11" s="12">
        <v>559.44185000000004</v>
      </c>
      <c r="L11" s="12">
        <v>123.22651</v>
      </c>
      <c r="M11" s="12">
        <v>3049.2665999999999</v>
      </c>
      <c r="N11" s="12">
        <v>4015.4420100000002</v>
      </c>
    </row>
    <row r="12" spans="2:14" x14ac:dyDescent="0.2">
      <c r="B12" s="16">
        <v>4005</v>
      </c>
      <c r="C12" s="16" t="s">
        <v>101</v>
      </c>
      <c r="D12" s="12">
        <v>503.81020000000001</v>
      </c>
      <c r="E12" s="12">
        <v>298.93054999999998</v>
      </c>
      <c r="F12" s="12">
        <v>47.823</v>
      </c>
      <c r="G12" s="12">
        <v>39.147649999999999</v>
      </c>
      <c r="H12" s="12">
        <v>0</v>
      </c>
      <c r="I12" s="12">
        <v>968.99459000000002</v>
      </c>
      <c r="J12" s="12">
        <v>35.569000000000003</v>
      </c>
      <c r="K12" s="12">
        <v>2818.8922699999998</v>
      </c>
      <c r="L12" s="12">
        <v>155.81344999999999</v>
      </c>
      <c r="M12" s="12">
        <v>14403.84657</v>
      </c>
      <c r="N12" s="12">
        <v>19272.827280000001</v>
      </c>
    </row>
    <row r="13" spans="2:14" x14ac:dyDescent="0.2">
      <c r="B13" s="16">
        <v>4006</v>
      </c>
      <c r="C13" s="16" t="s">
        <v>102</v>
      </c>
      <c r="D13" s="12">
        <v>1176.3192799999999</v>
      </c>
      <c r="E13" s="12">
        <v>562.99805000000003</v>
      </c>
      <c r="F13" s="12">
        <v>662.35275000000001</v>
      </c>
      <c r="G13" s="12">
        <v>104.7736</v>
      </c>
      <c r="H13" s="12">
        <v>0</v>
      </c>
      <c r="I13" s="12">
        <v>2487.4264600000001</v>
      </c>
      <c r="J13" s="12">
        <v>60.9283</v>
      </c>
      <c r="K13" s="12">
        <v>2783.0483100000001</v>
      </c>
      <c r="L13" s="12">
        <v>692.88188000000002</v>
      </c>
      <c r="M13" s="12">
        <v>27652.63005</v>
      </c>
      <c r="N13" s="12">
        <v>36183.358679999998</v>
      </c>
    </row>
    <row r="14" spans="2:14" x14ac:dyDescent="0.2">
      <c r="B14" s="16">
        <v>4007</v>
      </c>
      <c r="C14" s="16" t="s">
        <v>103</v>
      </c>
      <c r="D14" s="12">
        <v>161.28747000000001</v>
      </c>
      <c r="E14" s="12">
        <v>113.51394999999999</v>
      </c>
      <c r="F14" s="12">
        <v>220.47676999999999</v>
      </c>
      <c r="G14" s="12">
        <v>0</v>
      </c>
      <c r="H14" s="12">
        <v>0</v>
      </c>
      <c r="I14" s="12">
        <v>302.35744999999997</v>
      </c>
      <c r="J14" s="12">
        <v>8.0254499999999993</v>
      </c>
      <c r="K14" s="12">
        <v>951.58614999999998</v>
      </c>
      <c r="L14" s="12">
        <v>192.7706</v>
      </c>
      <c r="M14" s="12">
        <v>7319.1449000000002</v>
      </c>
      <c r="N14" s="12">
        <v>9269.1627399999998</v>
      </c>
    </row>
    <row r="15" spans="2:14" x14ac:dyDescent="0.2">
      <c r="B15" s="16">
        <v>4008</v>
      </c>
      <c r="C15" s="16" t="s">
        <v>104</v>
      </c>
      <c r="D15" s="12">
        <v>627.18844999999999</v>
      </c>
      <c r="E15" s="12">
        <v>437.44144999999997</v>
      </c>
      <c r="F15" s="12">
        <v>1348.46775</v>
      </c>
      <c r="G15" s="12">
        <v>146.12295</v>
      </c>
      <c r="H15" s="12">
        <v>0</v>
      </c>
      <c r="I15" s="12">
        <v>2041.33942</v>
      </c>
      <c r="J15" s="12">
        <v>75.863150000000005</v>
      </c>
      <c r="K15" s="12">
        <v>3408.0892199999998</v>
      </c>
      <c r="L15" s="12">
        <v>271.77910000000003</v>
      </c>
      <c r="M15" s="12">
        <v>23328.633890000001</v>
      </c>
      <c r="N15" s="12">
        <v>31684.925380000001</v>
      </c>
    </row>
    <row r="16" spans="2:14" x14ac:dyDescent="0.2">
      <c r="B16" s="16">
        <v>4009</v>
      </c>
      <c r="C16" s="16" t="s">
        <v>105</v>
      </c>
      <c r="D16" s="12">
        <v>363.12029999999999</v>
      </c>
      <c r="E16" s="12">
        <v>173.70345</v>
      </c>
      <c r="F16" s="12">
        <v>305.93830000000003</v>
      </c>
      <c r="G16" s="12">
        <v>16.341049999999999</v>
      </c>
      <c r="H16" s="12">
        <v>0</v>
      </c>
      <c r="I16" s="12">
        <v>677.67849999999999</v>
      </c>
      <c r="J16" s="12">
        <v>48.327550000000002</v>
      </c>
      <c r="K16" s="12">
        <v>1492.41768</v>
      </c>
      <c r="L16" s="12">
        <v>7143.4452000000001</v>
      </c>
      <c r="M16" s="12">
        <v>13220.78673</v>
      </c>
      <c r="N16" s="12">
        <v>23441.758760000001</v>
      </c>
    </row>
    <row r="17" spans="2:14" x14ac:dyDescent="0.2">
      <c r="B17" s="16">
        <v>4010</v>
      </c>
      <c r="C17" s="16" t="s">
        <v>106</v>
      </c>
      <c r="D17" s="12">
        <v>1312.3095900000001</v>
      </c>
      <c r="E17" s="12">
        <v>1776.29862</v>
      </c>
      <c r="F17" s="12">
        <v>0</v>
      </c>
      <c r="G17" s="12">
        <v>97.238100000000003</v>
      </c>
      <c r="H17" s="12">
        <v>0</v>
      </c>
      <c r="I17" s="12">
        <v>5292.4140200000002</v>
      </c>
      <c r="J17" s="12">
        <v>79.568650000000005</v>
      </c>
      <c r="K17" s="12">
        <v>2806.4897900000001</v>
      </c>
      <c r="L17" s="12">
        <v>15718.11815</v>
      </c>
      <c r="M17" s="12">
        <v>26306.213759999999</v>
      </c>
      <c r="N17" s="12">
        <v>53388.650679999999</v>
      </c>
    </row>
    <row r="18" spans="2:14" x14ac:dyDescent="0.2">
      <c r="B18" s="16">
        <v>4012</v>
      </c>
      <c r="C18" s="16" t="s">
        <v>107</v>
      </c>
      <c r="D18" s="12">
        <v>1393.4221700000001</v>
      </c>
      <c r="E18" s="12">
        <v>3159.1839500000001</v>
      </c>
      <c r="F18" s="12">
        <v>1459.2643</v>
      </c>
      <c r="G18" s="12">
        <v>1927.8444500000001</v>
      </c>
      <c r="H18" s="12">
        <v>0</v>
      </c>
      <c r="I18" s="12">
        <v>7316.0294400000002</v>
      </c>
      <c r="J18" s="12">
        <v>269.32135</v>
      </c>
      <c r="K18" s="12">
        <v>4139.5015199999998</v>
      </c>
      <c r="L18" s="12">
        <v>604.21691999999996</v>
      </c>
      <c r="M18" s="12">
        <v>37571.925689999996</v>
      </c>
      <c r="N18" s="12">
        <v>57840.709790000001</v>
      </c>
    </row>
    <row r="19" spans="2:14" x14ac:dyDescent="0.2">
      <c r="B19" s="16">
        <v>4013</v>
      </c>
      <c r="C19" s="16" t="s">
        <v>108</v>
      </c>
      <c r="D19" s="12">
        <v>308.14359000000002</v>
      </c>
      <c r="E19" s="12">
        <v>266.27780000000001</v>
      </c>
      <c r="F19" s="12">
        <v>80.541499999999999</v>
      </c>
      <c r="G19" s="12">
        <v>40.8142</v>
      </c>
      <c r="H19" s="12">
        <v>0</v>
      </c>
      <c r="I19" s="12">
        <v>3195.8759399999999</v>
      </c>
      <c r="J19" s="12">
        <v>23.1675</v>
      </c>
      <c r="K19" s="12">
        <v>1484.23963</v>
      </c>
      <c r="L19" s="12">
        <v>211.81795</v>
      </c>
      <c r="M19" s="12">
        <v>14810.30647</v>
      </c>
      <c r="N19" s="12">
        <v>20421.184580000001</v>
      </c>
    </row>
    <row r="20" spans="2:14" x14ac:dyDescent="0.2">
      <c r="B20" s="21">
        <v>4059</v>
      </c>
      <c r="C20" s="21" t="s">
        <v>109</v>
      </c>
      <c r="D20" s="22">
        <v>29680.62</v>
      </c>
      <c r="E20" s="22">
        <v>40918.18649</v>
      </c>
      <c r="F20" s="22">
        <v>41288.212760000002</v>
      </c>
      <c r="G20" s="22">
        <v>8695.5537999999997</v>
      </c>
      <c r="H20" s="22">
        <v>37.974350000000001</v>
      </c>
      <c r="I20" s="22">
        <v>33810.968730000001</v>
      </c>
      <c r="J20" s="22">
        <v>10783.435939999999</v>
      </c>
      <c r="K20" s="22">
        <v>53849.07776</v>
      </c>
      <c r="L20" s="22">
        <v>53713.247940000001</v>
      </c>
      <c r="M20" s="22">
        <v>619814.22875999997</v>
      </c>
      <c r="N20" s="22">
        <v>892591.50653000001</v>
      </c>
    </row>
    <row r="21" spans="2:14" x14ac:dyDescent="0.2">
      <c r="B21" s="16">
        <v>4021</v>
      </c>
      <c r="C21" s="16" t="s">
        <v>110</v>
      </c>
      <c r="D21" s="12">
        <v>12184.09468</v>
      </c>
      <c r="E21" s="12">
        <v>12578.31949</v>
      </c>
      <c r="F21" s="12">
        <v>9697.5170500000004</v>
      </c>
      <c r="G21" s="12">
        <v>3882.1350699999998</v>
      </c>
      <c r="H21" s="12">
        <v>26</v>
      </c>
      <c r="I21" s="12">
        <v>9136.3335800000004</v>
      </c>
      <c r="J21" s="12">
        <v>6673.1284299999998</v>
      </c>
      <c r="K21" s="12">
        <v>4713.89779</v>
      </c>
      <c r="L21" s="12">
        <v>1443.95974</v>
      </c>
      <c r="M21" s="12">
        <v>169005.54175999999</v>
      </c>
      <c r="N21" s="12">
        <v>229340.92759000001</v>
      </c>
    </row>
    <row r="22" spans="2:14" x14ac:dyDescent="0.2">
      <c r="B22" s="16">
        <v>4022</v>
      </c>
      <c r="C22" s="16" t="s">
        <v>111</v>
      </c>
      <c r="D22" s="12">
        <v>178.19694999999999</v>
      </c>
      <c r="E22" s="12">
        <v>126.5672</v>
      </c>
      <c r="F22" s="12">
        <v>90.612799999999993</v>
      </c>
      <c r="G22" s="12">
        <v>16.184000000000001</v>
      </c>
      <c r="H22" s="12">
        <v>0</v>
      </c>
      <c r="I22" s="12">
        <v>286.221</v>
      </c>
      <c r="J22" s="12">
        <v>166.73824999999999</v>
      </c>
      <c r="K22" s="12">
        <v>1167.2449799999999</v>
      </c>
      <c r="L22" s="12">
        <v>34.46</v>
      </c>
      <c r="M22" s="12">
        <v>5603.7552400000004</v>
      </c>
      <c r="N22" s="12">
        <v>7669.9804199999999</v>
      </c>
    </row>
    <row r="23" spans="2:14" x14ac:dyDescent="0.2">
      <c r="B23" s="16">
        <v>4023</v>
      </c>
      <c r="C23" s="16" t="s">
        <v>112</v>
      </c>
      <c r="D23" s="12">
        <v>322.46935000000002</v>
      </c>
      <c r="E23" s="12">
        <v>264.79083000000003</v>
      </c>
      <c r="F23" s="12">
        <v>341.93779999999998</v>
      </c>
      <c r="G23" s="12">
        <v>27.544</v>
      </c>
      <c r="H23" s="12">
        <v>0</v>
      </c>
      <c r="I23" s="12">
        <v>300.47640000000001</v>
      </c>
      <c r="J23" s="12">
        <v>20.766400000000001</v>
      </c>
      <c r="K23" s="12">
        <v>1709.6217300000001</v>
      </c>
      <c r="L23" s="12">
        <v>104.16800000000001</v>
      </c>
      <c r="M23" s="12">
        <v>12946.68345</v>
      </c>
      <c r="N23" s="12">
        <v>16038.45796</v>
      </c>
    </row>
    <row r="24" spans="2:14" x14ac:dyDescent="0.2">
      <c r="B24" s="16">
        <v>4024</v>
      </c>
      <c r="C24" s="16" t="s">
        <v>113</v>
      </c>
      <c r="D24" s="12">
        <v>474.40206999999998</v>
      </c>
      <c r="E24" s="12">
        <v>382.63164999999998</v>
      </c>
      <c r="F24" s="12">
        <v>360.47980000000001</v>
      </c>
      <c r="G24" s="12">
        <v>14.338900000000001</v>
      </c>
      <c r="H24" s="12">
        <v>0</v>
      </c>
      <c r="I24" s="12">
        <v>717.12779999999998</v>
      </c>
      <c r="J24" s="12">
        <v>38.018900000000002</v>
      </c>
      <c r="K24" s="12">
        <v>1553.2392199999999</v>
      </c>
      <c r="L24" s="12">
        <v>5609.9300400000002</v>
      </c>
      <c r="M24" s="12">
        <v>11394.94454</v>
      </c>
      <c r="N24" s="12">
        <v>20545.11292</v>
      </c>
    </row>
    <row r="25" spans="2:14" x14ac:dyDescent="0.2">
      <c r="B25" s="16">
        <v>4049</v>
      </c>
      <c r="C25" s="16" t="s">
        <v>114</v>
      </c>
      <c r="D25" s="12">
        <v>1022.61232</v>
      </c>
      <c r="E25" s="12">
        <v>707.74623999999994</v>
      </c>
      <c r="F25" s="12">
        <v>837.55390999999997</v>
      </c>
      <c r="G25" s="12">
        <v>1.4895</v>
      </c>
      <c r="H25" s="12">
        <v>0</v>
      </c>
      <c r="I25" s="12">
        <v>1037.0407399999999</v>
      </c>
      <c r="J25" s="12">
        <v>38.506259999999997</v>
      </c>
      <c r="K25" s="12">
        <v>1414.97028</v>
      </c>
      <c r="L25" s="12">
        <v>62.477649999999997</v>
      </c>
      <c r="M25" s="12">
        <v>16700.309410000002</v>
      </c>
      <c r="N25" s="12">
        <v>21822.706310000001</v>
      </c>
    </row>
    <row r="26" spans="2:14" x14ac:dyDescent="0.2">
      <c r="B26" s="16">
        <v>4026</v>
      </c>
      <c r="C26" s="16" t="s">
        <v>115</v>
      </c>
      <c r="D26" s="12">
        <v>457.87817000000001</v>
      </c>
      <c r="E26" s="12">
        <v>452.77184999999997</v>
      </c>
      <c r="F26" s="12">
        <v>233.83260000000001</v>
      </c>
      <c r="G26" s="12">
        <v>94.693349999999995</v>
      </c>
      <c r="H26" s="12">
        <v>0</v>
      </c>
      <c r="I26" s="12">
        <v>1524.36645</v>
      </c>
      <c r="J26" s="12">
        <v>607.39056000000005</v>
      </c>
      <c r="K26" s="12">
        <v>1901.77307</v>
      </c>
      <c r="L26" s="12">
        <v>105.09175</v>
      </c>
      <c r="M26" s="12">
        <v>19002.05658</v>
      </c>
      <c r="N26" s="12">
        <v>24379.854380000001</v>
      </c>
    </row>
    <row r="27" spans="2:14" x14ac:dyDescent="0.2">
      <c r="B27" s="16">
        <v>4027</v>
      </c>
      <c r="C27" s="16" t="s">
        <v>116</v>
      </c>
      <c r="D27" s="12">
        <v>397.50004000000001</v>
      </c>
      <c r="E27" s="12">
        <v>666.60253999999998</v>
      </c>
      <c r="F27" s="12">
        <v>667.96500000000003</v>
      </c>
      <c r="G27" s="12">
        <v>22.195499999999999</v>
      </c>
      <c r="H27" s="12">
        <v>0</v>
      </c>
      <c r="I27" s="12">
        <v>1559.2306599999999</v>
      </c>
      <c r="J27" s="12">
        <v>48.804499999999997</v>
      </c>
      <c r="K27" s="12">
        <v>1928.8514399999999</v>
      </c>
      <c r="L27" s="12">
        <v>9</v>
      </c>
      <c r="M27" s="12">
        <v>18609.9748</v>
      </c>
      <c r="N27" s="12">
        <v>23910.124479999999</v>
      </c>
    </row>
    <row r="28" spans="2:14" x14ac:dyDescent="0.2">
      <c r="B28" s="16">
        <v>4028</v>
      </c>
      <c r="C28" s="16" t="s">
        <v>117</v>
      </c>
      <c r="D28" s="12">
        <v>117.54407</v>
      </c>
      <c r="E28" s="12">
        <v>47.690950000000001</v>
      </c>
      <c r="F28" s="12">
        <v>153.60820000000001</v>
      </c>
      <c r="G28" s="12">
        <v>26.779</v>
      </c>
      <c r="H28" s="12">
        <v>0</v>
      </c>
      <c r="I28" s="12">
        <v>10.3711</v>
      </c>
      <c r="J28" s="12">
        <v>39.994250000000001</v>
      </c>
      <c r="K28" s="12">
        <v>498.37740000000002</v>
      </c>
      <c r="L28" s="12">
        <v>162.62035</v>
      </c>
      <c r="M28" s="12">
        <v>3854.3602999999998</v>
      </c>
      <c r="N28" s="12">
        <v>4911.3456200000001</v>
      </c>
    </row>
    <row r="29" spans="2:14" x14ac:dyDescent="0.2">
      <c r="B29" s="16">
        <v>4029</v>
      </c>
      <c r="C29" s="16" t="s">
        <v>118</v>
      </c>
      <c r="D29" s="12">
        <v>577.65764000000001</v>
      </c>
      <c r="E29" s="12">
        <v>426.30500000000001</v>
      </c>
      <c r="F29" s="12">
        <v>619.69789000000003</v>
      </c>
      <c r="G29" s="12">
        <v>14.36885</v>
      </c>
      <c r="H29" s="12">
        <v>0</v>
      </c>
      <c r="I29" s="12">
        <v>744.27115000000003</v>
      </c>
      <c r="J29" s="12">
        <v>31.16</v>
      </c>
      <c r="K29" s="12">
        <v>2384.8673100000001</v>
      </c>
      <c r="L29" s="12">
        <v>599.05760999999995</v>
      </c>
      <c r="M29" s="12">
        <v>18669.008290000002</v>
      </c>
      <c r="N29" s="12">
        <v>24066.39374</v>
      </c>
    </row>
    <row r="30" spans="2:14" x14ac:dyDescent="0.2">
      <c r="B30" s="16">
        <v>4030</v>
      </c>
      <c r="C30" s="16" t="s">
        <v>119</v>
      </c>
      <c r="D30" s="12">
        <v>259.78888999999998</v>
      </c>
      <c r="E30" s="12">
        <v>119.47802</v>
      </c>
      <c r="F30" s="12">
        <v>61.760109999999997</v>
      </c>
      <c r="G30" s="12">
        <v>16.380500000000001</v>
      </c>
      <c r="H30" s="12">
        <v>0</v>
      </c>
      <c r="I30" s="12">
        <v>313.43840999999998</v>
      </c>
      <c r="J30" s="12">
        <v>61.3628</v>
      </c>
      <c r="K30" s="12">
        <v>960.38585</v>
      </c>
      <c r="L30" s="12">
        <v>2855.0265300000001</v>
      </c>
      <c r="M30" s="12">
        <v>7211.2138800000002</v>
      </c>
      <c r="N30" s="12">
        <v>11858.834989999999</v>
      </c>
    </row>
    <row r="31" spans="2:14" x14ac:dyDescent="0.2">
      <c r="B31" s="16">
        <v>4031</v>
      </c>
      <c r="C31" s="16" t="s">
        <v>120</v>
      </c>
      <c r="D31" s="12">
        <v>249.15186</v>
      </c>
      <c r="E31" s="12">
        <v>629.32781999999997</v>
      </c>
      <c r="F31" s="12">
        <v>488.18565000000001</v>
      </c>
      <c r="G31" s="12">
        <v>0</v>
      </c>
      <c r="H31" s="12">
        <v>0</v>
      </c>
      <c r="I31" s="12">
        <v>596.09082000000001</v>
      </c>
      <c r="J31" s="12">
        <v>62.127609999999997</v>
      </c>
      <c r="K31" s="12">
        <v>861.09527000000003</v>
      </c>
      <c r="L31" s="12">
        <v>3476.8832900000002</v>
      </c>
      <c r="M31" s="12">
        <v>6810.5608099999999</v>
      </c>
      <c r="N31" s="12">
        <v>13173.423129999999</v>
      </c>
    </row>
    <row r="32" spans="2:14" x14ac:dyDescent="0.2">
      <c r="B32" s="16">
        <v>4032</v>
      </c>
      <c r="C32" s="16" t="s">
        <v>121</v>
      </c>
      <c r="D32" s="12">
        <v>321.23892999999998</v>
      </c>
      <c r="E32" s="12">
        <v>124.31641</v>
      </c>
      <c r="F32" s="12">
        <v>393.45265000000001</v>
      </c>
      <c r="G32" s="12">
        <v>0</v>
      </c>
      <c r="H32" s="12">
        <v>0</v>
      </c>
      <c r="I32" s="12">
        <v>472.95155999999997</v>
      </c>
      <c r="J32" s="12">
        <v>35.203899999999997</v>
      </c>
      <c r="K32" s="12">
        <v>870.88463999999999</v>
      </c>
      <c r="L32" s="12">
        <v>79.197029999999998</v>
      </c>
      <c r="M32" s="12">
        <v>8576.0139799999997</v>
      </c>
      <c r="N32" s="12">
        <v>10873.259099999999</v>
      </c>
    </row>
    <row r="33" spans="2:14" x14ac:dyDescent="0.2">
      <c r="B33" s="16">
        <v>4033</v>
      </c>
      <c r="C33" s="16" t="s">
        <v>122</v>
      </c>
      <c r="D33" s="12">
        <v>985.45091000000002</v>
      </c>
      <c r="E33" s="12">
        <v>1886.98921</v>
      </c>
      <c r="F33" s="12">
        <v>5253.3787499999999</v>
      </c>
      <c r="G33" s="12">
        <v>1330.77503</v>
      </c>
      <c r="H33" s="12">
        <v>0</v>
      </c>
      <c r="I33" s="12">
        <v>1146.7673400000001</v>
      </c>
      <c r="J33" s="12">
        <v>128.02247</v>
      </c>
      <c r="K33" s="12">
        <v>2428.1291999999999</v>
      </c>
      <c r="L33" s="12">
        <v>10039.17684</v>
      </c>
      <c r="M33" s="12">
        <v>21308.399979999998</v>
      </c>
      <c r="N33" s="12">
        <v>44507.08973</v>
      </c>
    </row>
    <row r="34" spans="2:14" x14ac:dyDescent="0.2">
      <c r="B34" s="16">
        <v>4034</v>
      </c>
      <c r="C34" s="16" t="s">
        <v>123</v>
      </c>
      <c r="D34" s="12">
        <v>1239.3686</v>
      </c>
      <c r="E34" s="12">
        <v>1398.47046</v>
      </c>
      <c r="F34" s="12">
        <v>486.34523999999999</v>
      </c>
      <c r="G34" s="12">
        <v>39.728149999999999</v>
      </c>
      <c r="H34" s="12">
        <v>0</v>
      </c>
      <c r="I34" s="12">
        <v>695.44664999999998</v>
      </c>
      <c r="J34" s="12">
        <v>375.79782999999998</v>
      </c>
      <c r="K34" s="12">
        <v>1620.0702100000001</v>
      </c>
      <c r="L34" s="12">
        <v>216.1575</v>
      </c>
      <c r="M34" s="12">
        <v>27759.041450000001</v>
      </c>
      <c r="N34" s="12">
        <v>33830.426090000001</v>
      </c>
    </row>
    <row r="35" spans="2:14" x14ac:dyDescent="0.2">
      <c r="B35" s="16">
        <v>4035</v>
      </c>
      <c r="C35" s="16" t="s">
        <v>124</v>
      </c>
      <c r="D35" s="12">
        <v>657.70894999999996</v>
      </c>
      <c r="E35" s="12">
        <v>3692.1558799999998</v>
      </c>
      <c r="F35" s="12">
        <v>2633.5790200000001</v>
      </c>
      <c r="G35" s="12">
        <v>12.8649</v>
      </c>
      <c r="H35" s="12">
        <v>0</v>
      </c>
      <c r="I35" s="12">
        <v>1254.59149</v>
      </c>
      <c r="J35" s="12">
        <v>144.11375000000001</v>
      </c>
      <c r="K35" s="12">
        <v>1650.8927000000001</v>
      </c>
      <c r="L35" s="12">
        <v>83.039270000000002</v>
      </c>
      <c r="M35" s="12">
        <v>15233.84021</v>
      </c>
      <c r="N35" s="12">
        <v>25362.786169999999</v>
      </c>
    </row>
    <row r="36" spans="2:14" x14ac:dyDescent="0.2">
      <c r="B36" s="16">
        <v>4037</v>
      </c>
      <c r="C36" s="16" t="s">
        <v>125</v>
      </c>
      <c r="D36" s="12">
        <v>482.61865</v>
      </c>
      <c r="E36" s="12">
        <v>451.46310999999997</v>
      </c>
      <c r="F36" s="12">
        <v>370.95510000000002</v>
      </c>
      <c r="G36" s="12">
        <v>166.08843999999999</v>
      </c>
      <c r="H36" s="12">
        <v>0</v>
      </c>
      <c r="I36" s="12">
        <v>676.40062999999998</v>
      </c>
      <c r="J36" s="12">
        <v>178.07589999999999</v>
      </c>
      <c r="K36" s="12">
        <v>1530.32257</v>
      </c>
      <c r="L36" s="12">
        <v>79.624979999999994</v>
      </c>
      <c r="M36" s="12">
        <v>17292.002810000002</v>
      </c>
      <c r="N36" s="12">
        <v>21227.552189999999</v>
      </c>
    </row>
    <row r="37" spans="2:14" x14ac:dyDescent="0.2">
      <c r="B37" s="16">
        <v>4038</v>
      </c>
      <c r="C37" s="16" t="s">
        <v>126</v>
      </c>
      <c r="D37" s="12">
        <v>750.96046000000001</v>
      </c>
      <c r="E37" s="12">
        <v>1698.5487900000001</v>
      </c>
      <c r="F37" s="12">
        <v>648.22882000000004</v>
      </c>
      <c r="G37" s="12">
        <v>407.89747999999997</v>
      </c>
      <c r="H37" s="12">
        <v>1.35</v>
      </c>
      <c r="I37" s="12">
        <v>2614.7704100000001</v>
      </c>
      <c r="J37" s="12">
        <v>131.7362</v>
      </c>
      <c r="K37" s="12">
        <v>3670.03658</v>
      </c>
      <c r="L37" s="12">
        <v>177.46510000000001</v>
      </c>
      <c r="M37" s="12">
        <v>33677.788159999996</v>
      </c>
      <c r="N37" s="12">
        <v>43778.781999999999</v>
      </c>
    </row>
    <row r="38" spans="2:14" x14ac:dyDescent="0.2">
      <c r="B38" s="16">
        <v>4039</v>
      </c>
      <c r="C38" s="16" t="s">
        <v>127</v>
      </c>
      <c r="D38" s="12">
        <v>252.95719</v>
      </c>
      <c r="E38" s="12">
        <v>88.720659999999995</v>
      </c>
      <c r="F38" s="12">
        <v>278.68310000000002</v>
      </c>
      <c r="G38" s="12">
        <v>128.77645000000001</v>
      </c>
      <c r="H38" s="12">
        <v>0</v>
      </c>
      <c r="I38" s="12">
        <v>710.18809999999996</v>
      </c>
      <c r="J38" s="12">
        <v>18.152000000000001</v>
      </c>
      <c r="K38" s="12">
        <v>1049.4805200000001</v>
      </c>
      <c r="L38" s="12">
        <v>0.27289999999999998</v>
      </c>
      <c r="M38" s="12">
        <v>10172.56421</v>
      </c>
      <c r="N38" s="12">
        <v>12699.79513</v>
      </c>
    </row>
    <row r="39" spans="2:14" x14ac:dyDescent="0.2">
      <c r="B39" s="16">
        <v>4040</v>
      </c>
      <c r="C39" s="16" t="s">
        <v>128</v>
      </c>
      <c r="D39" s="12">
        <v>2840.3304499999999</v>
      </c>
      <c r="E39" s="12">
        <v>2242.3594899999998</v>
      </c>
      <c r="F39" s="12">
        <v>1868.7119499999999</v>
      </c>
      <c r="G39" s="12">
        <v>635.87143000000003</v>
      </c>
      <c r="H39" s="12">
        <v>0</v>
      </c>
      <c r="I39" s="12">
        <v>1065.3885399999999</v>
      </c>
      <c r="J39" s="12">
        <v>272.30885000000001</v>
      </c>
      <c r="K39" s="12">
        <v>5184.4917299999997</v>
      </c>
      <c r="L39" s="12">
        <v>613.59876999999994</v>
      </c>
      <c r="M39" s="12">
        <v>38898.020060000003</v>
      </c>
      <c r="N39" s="12">
        <v>53621.081270000002</v>
      </c>
    </row>
    <row r="40" spans="2:14" x14ac:dyDescent="0.2">
      <c r="B40" s="16">
        <v>4041</v>
      </c>
      <c r="C40" s="16" t="s">
        <v>129</v>
      </c>
      <c r="D40" s="12">
        <v>228.83413999999999</v>
      </c>
      <c r="E40" s="12">
        <v>169.2587</v>
      </c>
      <c r="F40" s="12">
        <v>369.57100000000003</v>
      </c>
      <c r="G40" s="12">
        <v>8.2750000000000004</v>
      </c>
      <c r="H40" s="12">
        <v>0</v>
      </c>
      <c r="I40" s="12">
        <v>260.19645000000003</v>
      </c>
      <c r="J40" s="12">
        <v>18.834399999999999</v>
      </c>
      <c r="K40" s="12">
        <v>1074.4398000000001</v>
      </c>
      <c r="L40" s="12">
        <v>64.620930000000001</v>
      </c>
      <c r="M40" s="12">
        <v>7332.9943499999999</v>
      </c>
      <c r="N40" s="12">
        <v>9527.02477</v>
      </c>
    </row>
    <row r="41" spans="2:14" x14ac:dyDescent="0.2">
      <c r="B41" s="16">
        <v>4044</v>
      </c>
      <c r="C41" s="16" t="s">
        <v>130</v>
      </c>
      <c r="D41" s="12">
        <v>1401.6299200000001</v>
      </c>
      <c r="E41" s="12">
        <v>1995.93578</v>
      </c>
      <c r="F41" s="12">
        <v>397.11192999999997</v>
      </c>
      <c r="G41" s="12">
        <v>3.766</v>
      </c>
      <c r="H41" s="12">
        <v>2.0062500000000001</v>
      </c>
      <c r="I41" s="12">
        <v>1148.8920800000001</v>
      </c>
      <c r="J41" s="12">
        <v>94.118350000000007</v>
      </c>
      <c r="K41" s="12">
        <v>3751.1302300000002</v>
      </c>
      <c r="L41" s="12">
        <v>106.36078999999999</v>
      </c>
      <c r="M41" s="12">
        <v>27810.195739999999</v>
      </c>
      <c r="N41" s="12">
        <v>36711.147069999999</v>
      </c>
    </row>
    <row r="42" spans="2:14" x14ac:dyDescent="0.2">
      <c r="B42" s="16">
        <v>4045</v>
      </c>
      <c r="C42" s="16" t="s">
        <v>131</v>
      </c>
      <c r="D42" s="12">
        <v>2524.97352</v>
      </c>
      <c r="E42" s="12">
        <v>9567.2467699999997</v>
      </c>
      <c r="F42" s="12">
        <v>12213.548870000001</v>
      </c>
      <c r="G42" s="12">
        <v>410.08935000000002</v>
      </c>
      <c r="H42" s="12">
        <v>0</v>
      </c>
      <c r="I42" s="12">
        <v>5069.4382699999996</v>
      </c>
      <c r="J42" s="12">
        <v>1532.84358</v>
      </c>
      <c r="K42" s="12">
        <v>5511.71803</v>
      </c>
      <c r="L42" s="12">
        <v>917.46265000000005</v>
      </c>
      <c r="M42" s="12">
        <v>74773.375260000001</v>
      </c>
      <c r="N42" s="12">
        <v>112520.6963</v>
      </c>
    </row>
    <row r="43" spans="2:14" x14ac:dyDescent="0.2">
      <c r="B43" s="16">
        <v>4046</v>
      </c>
      <c r="C43" s="16" t="s">
        <v>132</v>
      </c>
      <c r="D43" s="12">
        <v>248.96421000000001</v>
      </c>
      <c r="E43" s="12">
        <v>100.47313</v>
      </c>
      <c r="F43" s="12">
        <v>698.31304999999998</v>
      </c>
      <c r="G43" s="12">
        <v>20.5168</v>
      </c>
      <c r="H43" s="12">
        <v>8.6181000000000001</v>
      </c>
      <c r="I43" s="12">
        <v>345.56700000000001</v>
      </c>
      <c r="J43" s="12">
        <v>2.9761500000000001</v>
      </c>
      <c r="K43" s="12">
        <v>1033.0099399999999</v>
      </c>
      <c r="L43" s="12">
        <v>2883.5844999999999</v>
      </c>
      <c r="M43" s="12">
        <v>6058.973</v>
      </c>
      <c r="N43" s="12">
        <v>11400.99588</v>
      </c>
    </row>
    <row r="44" spans="2:14" x14ac:dyDescent="0.2">
      <c r="B44" s="16">
        <v>4047</v>
      </c>
      <c r="C44" s="16" t="s">
        <v>133</v>
      </c>
      <c r="D44" s="12">
        <v>896.55998999999997</v>
      </c>
      <c r="E44" s="12">
        <v>678.90782000000002</v>
      </c>
      <c r="F44" s="12">
        <v>1721.8766900000001</v>
      </c>
      <c r="G44" s="12">
        <v>72.119600000000005</v>
      </c>
      <c r="H44" s="12">
        <v>0</v>
      </c>
      <c r="I44" s="12">
        <v>1034.0359800000001</v>
      </c>
      <c r="J44" s="12">
        <v>45.335749999999997</v>
      </c>
      <c r="K44" s="12">
        <v>2629.2277399999998</v>
      </c>
      <c r="L44" s="12">
        <v>14779.02111</v>
      </c>
      <c r="M44" s="12">
        <v>17088.533350000002</v>
      </c>
      <c r="N44" s="12">
        <v>38945.618029999998</v>
      </c>
    </row>
    <row r="45" spans="2:14" x14ac:dyDescent="0.2">
      <c r="B45" s="16">
        <v>4048</v>
      </c>
      <c r="C45" s="16" t="s">
        <v>134</v>
      </c>
      <c r="D45" s="12">
        <v>607.72803999999996</v>
      </c>
      <c r="E45" s="12">
        <v>421.10869000000002</v>
      </c>
      <c r="F45" s="12">
        <v>401.30578000000003</v>
      </c>
      <c r="G45" s="12">
        <v>1342.6765</v>
      </c>
      <c r="H45" s="12">
        <v>0</v>
      </c>
      <c r="I45" s="12">
        <v>1091.3661199999999</v>
      </c>
      <c r="J45" s="12">
        <v>17.918849999999999</v>
      </c>
      <c r="K45" s="12">
        <v>2750.9195300000001</v>
      </c>
      <c r="L45" s="12">
        <v>9210.9906100000007</v>
      </c>
      <c r="M45" s="12">
        <v>24024.077140000001</v>
      </c>
      <c r="N45" s="12">
        <v>39868.091260000001</v>
      </c>
    </row>
    <row r="46" spans="2:14" x14ac:dyDescent="0.2">
      <c r="B46" s="21">
        <v>4089</v>
      </c>
      <c r="C46" s="21" t="s">
        <v>135</v>
      </c>
      <c r="D46" s="22">
        <v>14649.835429999999</v>
      </c>
      <c r="E46" s="22">
        <v>19899.210080000001</v>
      </c>
      <c r="F46" s="22">
        <v>18978.773399999998</v>
      </c>
      <c r="G46" s="22">
        <v>2206.8067099999998</v>
      </c>
      <c r="H46" s="22">
        <v>163.00273999999999</v>
      </c>
      <c r="I46" s="22">
        <v>15385.199909999999</v>
      </c>
      <c r="J46" s="22">
        <v>1740.98883</v>
      </c>
      <c r="K46" s="22">
        <v>34096.638599999998</v>
      </c>
      <c r="L46" s="22">
        <v>48207.68075</v>
      </c>
      <c r="M46" s="22">
        <v>287511.78808999999</v>
      </c>
      <c r="N46" s="22">
        <v>442839.92453999998</v>
      </c>
    </row>
    <row r="47" spans="2:14" x14ac:dyDescent="0.2">
      <c r="B47" s="16">
        <v>4061</v>
      </c>
      <c r="C47" s="16" t="s">
        <v>136</v>
      </c>
      <c r="D47" s="12">
        <v>165.05789999999999</v>
      </c>
      <c r="E47" s="12">
        <v>86.842089999999999</v>
      </c>
      <c r="F47" s="12">
        <v>121.4071</v>
      </c>
      <c r="G47" s="12">
        <v>2.2967499999999998</v>
      </c>
      <c r="H47" s="12">
        <v>0</v>
      </c>
      <c r="I47" s="12">
        <v>253.18772999999999</v>
      </c>
      <c r="J47" s="12">
        <v>9.8640500000000007</v>
      </c>
      <c r="K47" s="12">
        <v>557.83069999999998</v>
      </c>
      <c r="L47" s="12">
        <v>0.59219999999999995</v>
      </c>
      <c r="M47" s="12">
        <v>6683.7890399999997</v>
      </c>
      <c r="N47" s="12">
        <v>7880.8675599999997</v>
      </c>
    </row>
    <row r="48" spans="2:14" x14ac:dyDescent="0.2">
      <c r="B48" s="16">
        <v>4062</v>
      </c>
      <c r="C48" s="16" t="s">
        <v>137</v>
      </c>
      <c r="D48" s="12">
        <v>602.85509000000002</v>
      </c>
      <c r="E48" s="12">
        <v>942.40102999999999</v>
      </c>
      <c r="F48" s="12">
        <v>668.90300000000002</v>
      </c>
      <c r="G48" s="12">
        <v>73.540000000000006</v>
      </c>
      <c r="H48" s="12">
        <v>0.34399999999999997</v>
      </c>
      <c r="I48" s="12">
        <v>1130.69652</v>
      </c>
      <c r="J48" s="12">
        <v>64.328450000000004</v>
      </c>
      <c r="K48" s="12">
        <v>2085.4601299999999</v>
      </c>
      <c r="L48" s="12">
        <v>5042.79594</v>
      </c>
      <c r="M48" s="12">
        <v>15622.027760000001</v>
      </c>
      <c r="N48" s="12">
        <v>26233.351920000001</v>
      </c>
    </row>
    <row r="49" spans="2:14" x14ac:dyDescent="0.2">
      <c r="B49" s="16">
        <v>4063</v>
      </c>
      <c r="C49" s="16" t="s">
        <v>138</v>
      </c>
      <c r="D49" s="12">
        <v>1516.8768500000001</v>
      </c>
      <c r="E49" s="12">
        <v>5303.9996899999996</v>
      </c>
      <c r="F49" s="12">
        <v>2610.2885200000001</v>
      </c>
      <c r="G49" s="12">
        <v>1238.95083</v>
      </c>
      <c r="H49" s="12">
        <v>2.6608499999999999</v>
      </c>
      <c r="I49" s="12">
        <v>1996.6623099999999</v>
      </c>
      <c r="J49" s="12">
        <v>582.55199000000005</v>
      </c>
      <c r="K49" s="12">
        <v>3148.2449200000001</v>
      </c>
      <c r="L49" s="12">
        <v>271.01049999999998</v>
      </c>
      <c r="M49" s="12">
        <v>28800.392319999999</v>
      </c>
      <c r="N49" s="12">
        <v>45471.638780000001</v>
      </c>
    </row>
    <row r="50" spans="2:14" x14ac:dyDescent="0.2">
      <c r="B50" s="16">
        <v>4064</v>
      </c>
      <c r="C50" s="16" t="s">
        <v>139</v>
      </c>
      <c r="D50" s="12">
        <v>102.2603</v>
      </c>
      <c r="E50" s="12">
        <v>241.26584</v>
      </c>
      <c r="F50" s="12">
        <v>98.008600000000001</v>
      </c>
      <c r="G50" s="12">
        <v>0</v>
      </c>
      <c r="H50" s="12">
        <v>0</v>
      </c>
      <c r="I50" s="12">
        <v>86.776300000000006</v>
      </c>
      <c r="J50" s="12">
        <v>0.52</v>
      </c>
      <c r="K50" s="12">
        <v>470.92174999999997</v>
      </c>
      <c r="L50" s="12">
        <v>1509.14221</v>
      </c>
      <c r="M50" s="12">
        <v>3127.8861499999998</v>
      </c>
      <c r="N50" s="12">
        <v>5636.7811499999998</v>
      </c>
    </row>
    <row r="51" spans="2:14" x14ac:dyDescent="0.2">
      <c r="B51" s="16">
        <v>4065</v>
      </c>
      <c r="C51" s="16" t="s">
        <v>140</v>
      </c>
      <c r="D51" s="12">
        <v>1073.0568800000001</v>
      </c>
      <c r="E51" s="12">
        <v>492.77071000000001</v>
      </c>
      <c r="F51" s="12">
        <v>1809.1617000000001</v>
      </c>
      <c r="G51" s="12">
        <v>13.92695</v>
      </c>
      <c r="H51" s="12">
        <v>0</v>
      </c>
      <c r="I51" s="12">
        <v>1331.21913</v>
      </c>
      <c r="J51" s="12">
        <v>21.081659999999999</v>
      </c>
      <c r="K51" s="12">
        <v>1530.43615</v>
      </c>
      <c r="L51" s="12">
        <v>105.24948000000001</v>
      </c>
      <c r="M51" s="12">
        <v>12375.998659999999</v>
      </c>
      <c r="N51" s="12">
        <v>18752.901320000001</v>
      </c>
    </row>
    <row r="52" spans="2:14" x14ac:dyDescent="0.2">
      <c r="B52" s="16">
        <v>4066</v>
      </c>
      <c r="C52" s="16" t="s">
        <v>141</v>
      </c>
      <c r="D52" s="12">
        <v>204.09557000000001</v>
      </c>
      <c r="E52" s="12">
        <v>68.966980000000007</v>
      </c>
      <c r="F52" s="12">
        <v>130.14185000000001</v>
      </c>
      <c r="G52" s="12">
        <v>31.872050000000002</v>
      </c>
      <c r="H52" s="12">
        <v>0</v>
      </c>
      <c r="I52" s="12">
        <v>125.29899</v>
      </c>
      <c r="J52" s="12">
        <v>26.282</v>
      </c>
      <c r="K52" s="12">
        <v>537.00530000000003</v>
      </c>
      <c r="L52" s="12">
        <v>1385.72091</v>
      </c>
      <c r="M52" s="12">
        <v>4339.6053599999996</v>
      </c>
      <c r="N52" s="12">
        <v>6848.9890100000002</v>
      </c>
    </row>
    <row r="53" spans="2:14" x14ac:dyDescent="0.2">
      <c r="B53" s="16">
        <v>4067</v>
      </c>
      <c r="C53" s="16" t="s">
        <v>142</v>
      </c>
      <c r="D53" s="12">
        <v>199.24350000000001</v>
      </c>
      <c r="E53" s="12">
        <v>101.5932</v>
      </c>
      <c r="F53" s="12">
        <v>62.49935</v>
      </c>
      <c r="G53" s="12">
        <v>0.2</v>
      </c>
      <c r="H53" s="12">
        <v>0</v>
      </c>
      <c r="I53" s="12">
        <v>443.12655000000001</v>
      </c>
      <c r="J53" s="12">
        <v>5.6461499999999996</v>
      </c>
      <c r="K53" s="12">
        <v>882.47915</v>
      </c>
      <c r="L53" s="12">
        <v>30</v>
      </c>
      <c r="M53" s="12">
        <v>5786.6906399999998</v>
      </c>
      <c r="N53" s="12">
        <v>7511.4785400000001</v>
      </c>
    </row>
    <row r="54" spans="2:14" x14ac:dyDescent="0.2">
      <c r="B54" s="16">
        <v>4068</v>
      </c>
      <c r="C54" s="16" t="s">
        <v>143</v>
      </c>
      <c r="D54" s="12">
        <v>642.00284999999997</v>
      </c>
      <c r="E54" s="12">
        <v>165.81781000000001</v>
      </c>
      <c r="F54" s="12">
        <v>355.29820000000001</v>
      </c>
      <c r="G54" s="12">
        <v>0.9113</v>
      </c>
      <c r="H54" s="12">
        <v>0</v>
      </c>
      <c r="I54" s="12">
        <v>874.73851000000002</v>
      </c>
      <c r="J54" s="12">
        <v>38.531999999999996</v>
      </c>
      <c r="K54" s="12">
        <v>1586.08672</v>
      </c>
      <c r="L54" s="12">
        <v>290.70035000000001</v>
      </c>
      <c r="M54" s="12">
        <v>9865.1491499999993</v>
      </c>
      <c r="N54" s="12">
        <v>13819.23689</v>
      </c>
    </row>
    <row r="55" spans="2:14" x14ac:dyDescent="0.2">
      <c r="B55" s="16">
        <v>4084</v>
      </c>
      <c r="C55" s="16" t="s">
        <v>144</v>
      </c>
      <c r="D55" s="12">
        <v>111.3921</v>
      </c>
      <c r="E55" s="12">
        <v>19.216740000000001</v>
      </c>
      <c r="F55" s="12">
        <v>54.1708</v>
      </c>
      <c r="G55" s="12">
        <v>0</v>
      </c>
      <c r="H55" s="12">
        <v>0</v>
      </c>
      <c r="I55" s="12">
        <v>59.262</v>
      </c>
      <c r="J55" s="12">
        <v>14.39085</v>
      </c>
      <c r="K55" s="12">
        <v>123.1858</v>
      </c>
      <c r="L55" s="12">
        <v>1.4577</v>
      </c>
      <c r="M55" s="12">
        <v>2446.21261</v>
      </c>
      <c r="N55" s="12">
        <v>2829.2885999999999</v>
      </c>
    </row>
    <row r="56" spans="2:14" x14ac:dyDescent="0.2">
      <c r="B56" s="16">
        <v>4071</v>
      </c>
      <c r="C56" s="16" t="s">
        <v>145</v>
      </c>
      <c r="D56" s="12">
        <v>368.51832000000002</v>
      </c>
      <c r="E56" s="12">
        <v>61.228450000000002</v>
      </c>
      <c r="F56" s="12">
        <v>292.69177000000002</v>
      </c>
      <c r="G56" s="12">
        <v>1.38415</v>
      </c>
      <c r="H56" s="12">
        <v>2.9496000000000002</v>
      </c>
      <c r="I56" s="12">
        <v>395.66356999999999</v>
      </c>
      <c r="J56" s="12">
        <v>31.892109999999999</v>
      </c>
      <c r="K56" s="12">
        <v>2181.4206199999999</v>
      </c>
      <c r="L56" s="12">
        <v>0.20250000000000001</v>
      </c>
      <c r="M56" s="12">
        <v>8828.8181100000002</v>
      </c>
      <c r="N56" s="12">
        <v>12164.769200000001</v>
      </c>
    </row>
    <row r="57" spans="2:14" x14ac:dyDescent="0.2">
      <c r="B57" s="16">
        <v>4072</v>
      </c>
      <c r="C57" s="16" t="s">
        <v>146</v>
      </c>
      <c r="D57" s="12">
        <v>243.27605</v>
      </c>
      <c r="E57" s="12">
        <v>516.58766000000003</v>
      </c>
      <c r="F57" s="12">
        <v>645.30165</v>
      </c>
      <c r="G57" s="12">
        <v>19.008800000000001</v>
      </c>
      <c r="H57" s="12">
        <v>0</v>
      </c>
      <c r="I57" s="12">
        <v>497.12310000000002</v>
      </c>
      <c r="J57" s="12">
        <v>4.8644999999999996</v>
      </c>
      <c r="K57" s="12">
        <v>1489.1226999999999</v>
      </c>
      <c r="L57" s="12">
        <v>4741.0478800000001</v>
      </c>
      <c r="M57" s="12">
        <v>9806.4342300000008</v>
      </c>
      <c r="N57" s="12">
        <v>17962.76657</v>
      </c>
    </row>
    <row r="58" spans="2:14" x14ac:dyDescent="0.2">
      <c r="B58" s="16">
        <v>4073</v>
      </c>
      <c r="C58" s="16" t="s">
        <v>147</v>
      </c>
      <c r="D58" s="12">
        <v>189.1242</v>
      </c>
      <c r="E58" s="12">
        <v>99.528700000000001</v>
      </c>
      <c r="F58" s="12">
        <v>162.482</v>
      </c>
      <c r="G58" s="12">
        <v>30.360749999999999</v>
      </c>
      <c r="H58" s="12">
        <v>0</v>
      </c>
      <c r="I58" s="12">
        <v>336.42514999999997</v>
      </c>
      <c r="J58" s="12">
        <v>32.990600000000001</v>
      </c>
      <c r="K58" s="12">
        <v>686.41629999999998</v>
      </c>
      <c r="L58" s="12">
        <v>0.17299999999999999</v>
      </c>
      <c r="M58" s="12">
        <v>9023.5468199999996</v>
      </c>
      <c r="N58" s="12">
        <v>10561.04752</v>
      </c>
    </row>
    <row r="59" spans="2:14" x14ac:dyDescent="0.2">
      <c r="B59" s="16">
        <v>4074</v>
      </c>
      <c r="C59" s="16" t="s">
        <v>148</v>
      </c>
      <c r="D59" s="12">
        <v>1646.7619500000001</v>
      </c>
      <c r="E59" s="12">
        <v>146.83225999999999</v>
      </c>
      <c r="F59" s="12">
        <v>402.05734000000001</v>
      </c>
      <c r="G59" s="12">
        <v>9.1128999999999998</v>
      </c>
      <c r="H59" s="12">
        <v>0</v>
      </c>
      <c r="I59" s="12">
        <v>130.91399999999999</v>
      </c>
      <c r="J59" s="12">
        <v>44.752609999999997</v>
      </c>
      <c r="K59" s="12">
        <v>1507.5971300000001</v>
      </c>
      <c r="L59" s="12">
        <v>3575.3755999999998</v>
      </c>
      <c r="M59" s="12">
        <v>11567.212820000001</v>
      </c>
      <c r="N59" s="12">
        <v>19030.616610000001</v>
      </c>
    </row>
    <row r="60" spans="2:14" x14ac:dyDescent="0.2">
      <c r="B60" s="16">
        <v>4075</v>
      </c>
      <c r="C60" s="16" t="s">
        <v>149</v>
      </c>
      <c r="D60" s="12">
        <v>510.90095000000002</v>
      </c>
      <c r="E60" s="12">
        <v>1889.0085300000001</v>
      </c>
      <c r="F60" s="12">
        <v>402.03460000000001</v>
      </c>
      <c r="G60" s="12">
        <v>50.94</v>
      </c>
      <c r="H60" s="12">
        <v>0</v>
      </c>
      <c r="I60" s="12">
        <v>1188.2348500000001</v>
      </c>
      <c r="J60" s="12">
        <v>32.180700000000002</v>
      </c>
      <c r="K60" s="12">
        <v>2230.7553400000002</v>
      </c>
      <c r="L60" s="12">
        <v>115.10804</v>
      </c>
      <c r="M60" s="12">
        <v>17745.996749999998</v>
      </c>
      <c r="N60" s="12">
        <v>24165.159759999999</v>
      </c>
    </row>
    <row r="61" spans="2:14" x14ac:dyDescent="0.2">
      <c r="B61" s="16">
        <v>4076</v>
      </c>
      <c r="C61" s="16" t="s">
        <v>150</v>
      </c>
      <c r="D61" s="12">
        <v>1036.55233</v>
      </c>
      <c r="E61" s="12">
        <v>270.82695000000001</v>
      </c>
      <c r="F61" s="12">
        <v>299.86678999999998</v>
      </c>
      <c r="G61" s="12">
        <v>16.960999999999999</v>
      </c>
      <c r="H61" s="12">
        <v>0.49475000000000002</v>
      </c>
      <c r="I61" s="12">
        <v>597.88882999999998</v>
      </c>
      <c r="J61" s="12">
        <v>53.863720000000001</v>
      </c>
      <c r="K61" s="12">
        <v>1422.0969</v>
      </c>
      <c r="L61" s="12">
        <v>94.83466</v>
      </c>
      <c r="M61" s="12">
        <v>9229.7720100000006</v>
      </c>
      <c r="N61" s="12">
        <v>13023.157939999999</v>
      </c>
    </row>
    <row r="62" spans="2:14" x14ac:dyDescent="0.2">
      <c r="B62" s="16">
        <v>4077</v>
      </c>
      <c r="C62" s="16" t="s">
        <v>151</v>
      </c>
      <c r="D62" s="12">
        <v>149.06415000000001</v>
      </c>
      <c r="E62" s="12">
        <v>116.98799</v>
      </c>
      <c r="F62" s="12">
        <v>121.68065</v>
      </c>
      <c r="G62" s="12">
        <v>1.5449999999999999</v>
      </c>
      <c r="H62" s="12">
        <v>0</v>
      </c>
      <c r="I62" s="12">
        <v>166.04929999999999</v>
      </c>
      <c r="J62" s="12">
        <v>5.4349999999999996</v>
      </c>
      <c r="K62" s="12">
        <v>592.39302999999995</v>
      </c>
      <c r="L62" s="12">
        <v>53.25412</v>
      </c>
      <c r="M62" s="12">
        <v>5959.1244399999996</v>
      </c>
      <c r="N62" s="12">
        <v>7165.5336799999995</v>
      </c>
    </row>
    <row r="63" spans="2:14" x14ac:dyDescent="0.2">
      <c r="B63" s="16">
        <v>4078</v>
      </c>
      <c r="C63" s="16" t="s">
        <v>152</v>
      </c>
      <c r="D63" s="12">
        <v>64.372249999999994</v>
      </c>
      <c r="E63" s="12">
        <v>12.47414</v>
      </c>
      <c r="F63" s="12">
        <v>40.6098</v>
      </c>
      <c r="G63" s="12">
        <v>9.5000000000000001E-2</v>
      </c>
      <c r="H63" s="12">
        <v>0</v>
      </c>
      <c r="I63" s="12">
        <v>12.34097</v>
      </c>
      <c r="J63" s="12">
        <v>5.9610000000000003</v>
      </c>
      <c r="K63" s="12">
        <v>256.40679</v>
      </c>
      <c r="L63" s="12">
        <v>10.39846</v>
      </c>
      <c r="M63" s="12">
        <v>1572.634</v>
      </c>
      <c r="N63" s="12">
        <v>1975.29241</v>
      </c>
    </row>
    <row r="64" spans="2:14" x14ac:dyDescent="0.2">
      <c r="B64" s="16">
        <v>4079</v>
      </c>
      <c r="C64" s="16" t="s">
        <v>153</v>
      </c>
      <c r="D64" s="12">
        <v>268.66559999999998</v>
      </c>
      <c r="E64" s="12">
        <v>350.08861999999999</v>
      </c>
      <c r="F64" s="12">
        <v>93.592650000000006</v>
      </c>
      <c r="G64" s="12">
        <v>0</v>
      </c>
      <c r="H64" s="12">
        <v>0</v>
      </c>
      <c r="I64" s="12">
        <v>251.66129000000001</v>
      </c>
      <c r="J64" s="12">
        <v>23.327249999999999</v>
      </c>
      <c r="K64" s="12">
        <v>671.53662999999995</v>
      </c>
      <c r="L64" s="12">
        <v>2390.9906799999999</v>
      </c>
      <c r="M64" s="12">
        <v>4630.8685100000002</v>
      </c>
      <c r="N64" s="12">
        <v>8680.7312299999994</v>
      </c>
    </row>
    <row r="65" spans="2:14" x14ac:dyDescent="0.2">
      <c r="B65" s="16">
        <v>4080</v>
      </c>
      <c r="C65" s="16" t="s">
        <v>154</v>
      </c>
      <c r="D65" s="12">
        <v>1217.61796</v>
      </c>
      <c r="E65" s="12">
        <v>1153.4196099999999</v>
      </c>
      <c r="F65" s="12">
        <v>545.05142999999998</v>
      </c>
      <c r="G65" s="12">
        <v>273.00103000000001</v>
      </c>
      <c r="H65" s="12">
        <v>0</v>
      </c>
      <c r="I65" s="12">
        <v>1490.18588</v>
      </c>
      <c r="J65" s="12">
        <v>18.823699999999999</v>
      </c>
      <c r="K65" s="12">
        <v>4582.3640100000002</v>
      </c>
      <c r="L65" s="12">
        <v>22868.329109999999</v>
      </c>
      <c r="M65" s="12">
        <v>28972.438030000001</v>
      </c>
      <c r="N65" s="12">
        <v>61121.230759999999</v>
      </c>
    </row>
    <row r="66" spans="2:14" x14ac:dyDescent="0.2">
      <c r="B66" s="16">
        <v>4081</v>
      </c>
      <c r="C66" s="16" t="s">
        <v>155</v>
      </c>
      <c r="D66" s="12">
        <v>1333.3835300000001</v>
      </c>
      <c r="E66" s="12">
        <v>195.01052000000001</v>
      </c>
      <c r="F66" s="12">
        <v>193.04665</v>
      </c>
      <c r="G66" s="12">
        <v>39.994999999999997</v>
      </c>
      <c r="H66" s="12">
        <v>0</v>
      </c>
      <c r="I66" s="12">
        <v>556.71001000000001</v>
      </c>
      <c r="J66" s="12">
        <v>15.61805</v>
      </c>
      <c r="K66" s="12">
        <v>1388.18129</v>
      </c>
      <c r="L66" s="12">
        <v>96.26191</v>
      </c>
      <c r="M66" s="12">
        <v>16318.012500000001</v>
      </c>
      <c r="N66" s="12">
        <v>20136.21946</v>
      </c>
    </row>
    <row r="67" spans="2:14" x14ac:dyDescent="0.2">
      <c r="B67" s="16">
        <v>4082</v>
      </c>
      <c r="C67" s="16" t="s">
        <v>156</v>
      </c>
      <c r="D67" s="12">
        <v>2532.7217900000001</v>
      </c>
      <c r="E67" s="12">
        <v>7382.8441599999996</v>
      </c>
      <c r="F67" s="12">
        <v>9220.0705500000004</v>
      </c>
      <c r="G67" s="12">
        <v>351.09595000000002</v>
      </c>
      <c r="H67" s="12">
        <v>156.55354</v>
      </c>
      <c r="I67" s="12">
        <v>2822.7917699999998</v>
      </c>
      <c r="J67" s="12">
        <v>698.81728999999996</v>
      </c>
      <c r="K67" s="12">
        <v>4533.05195</v>
      </c>
      <c r="L67" s="12">
        <v>209.0078</v>
      </c>
      <c r="M67" s="12">
        <v>59299.493329999998</v>
      </c>
      <c r="N67" s="12">
        <v>87206.448130000004</v>
      </c>
    </row>
    <row r="68" spans="2:14" x14ac:dyDescent="0.2">
      <c r="B68" s="16">
        <v>4083</v>
      </c>
      <c r="C68" s="16" t="s">
        <v>157</v>
      </c>
      <c r="D68" s="12">
        <v>472.03530999999998</v>
      </c>
      <c r="E68" s="12">
        <v>281.4984</v>
      </c>
      <c r="F68" s="12">
        <v>650.40840000000003</v>
      </c>
      <c r="G68" s="12">
        <v>51.609250000000003</v>
      </c>
      <c r="H68" s="12">
        <v>0</v>
      </c>
      <c r="I68" s="12">
        <v>638.24315000000001</v>
      </c>
      <c r="J68" s="12">
        <v>9.2651500000000002</v>
      </c>
      <c r="K68" s="12">
        <v>1633.6452899999999</v>
      </c>
      <c r="L68" s="12">
        <v>5416.0276999999996</v>
      </c>
      <c r="M68" s="12">
        <v>15509.68485</v>
      </c>
      <c r="N68" s="12">
        <v>24662.4175</v>
      </c>
    </row>
    <row r="69" spans="2:14" x14ac:dyDescent="0.2">
      <c r="B69" s="21">
        <v>4129</v>
      </c>
      <c r="C69" s="21" t="s">
        <v>158</v>
      </c>
      <c r="D69" s="22">
        <v>10746.54603</v>
      </c>
      <c r="E69" s="22">
        <v>12736.10687</v>
      </c>
      <c r="F69" s="22">
        <v>16448.772980000002</v>
      </c>
      <c r="G69" s="22">
        <v>2506.88582</v>
      </c>
      <c r="H69" s="22">
        <v>78.919700000000006</v>
      </c>
      <c r="I69" s="22">
        <v>10668.054690000001</v>
      </c>
      <c r="J69" s="22">
        <v>1225.8786</v>
      </c>
      <c r="K69" s="22">
        <v>23490.68245</v>
      </c>
      <c r="L69" s="22">
        <v>21051.26888</v>
      </c>
      <c r="M69" s="22">
        <v>181869.84177999999</v>
      </c>
      <c r="N69" s="22">
        <v>280822.95779999997</v>
      </c>
    </row>
    <row r="70" spans="2:14" x14ac:dyDescent="0.2">
      <c r="B70" s="16">
        <v>4091</v>
      </c>
      <c r="C70" s="16" t="s">
        <v>159</v>
      </c>
      <c r="D70" s="12">
        <v>238.51777999999999</v>
      </c>
      <c r="E70" s="12">
        <v>69.245800000000003</v>
      </c>
      <c r="F70" s="12">
        <v>82.852000000000004</v>
      </c>
      <c r="G70" s="12">
        <v>429.19664999999998</v>
      </c>
      <c r="H70" s="12">
        <v>0</v>
      </c>
      <c r="I70" s="12">
        <v>368.59143999999998</v>
      </c>
      <c r="J70" s="12">
        <v>7.0618999999999996</v>
      </c>
      <c r="K70" s="12">
        <v>723.37649999999996</v>
      </c>
      <c r="L70" s="12">
        <v>960.85550999999998</v>
      </c>
      <c r="M70" s="12">
        <v>5828.6775399999997</v>
      </c>
      <c r="N70" s="12">
        <v>8708.3751200000006</v>
      </c>
    </row>
    <row r="71" spans="2:14" x14ac:dyDescent="0.2">
      <c r="B71" s="16">
        <v>4092</v>
      </c>
      <c r="C71" s="16" t="s">
        <v>160</v>
      </c>
      <c r="D71" s="12">
        <v>1790.6521700000001</v>
      </c>
      <c r="E71" s="12">
        <v>514.07888000000003</v>
      </c>
      <c r="F71" s="12">
        <v>1041.2927</v>
      </c>
      <c r="G71" s="12">
        <v>33.614199999999997</v>
      </c>
      <c r="H71" s="12">
        <v>0</v>
      </c>
      <c r="I71" s="12">
        <v>436.07947999999999</v>
      </c>
      <c r="J71" s="12">
        <v>53.020099999999999</v>
      </c>
      <c r="K71" s="12">
        <v>2491.9576000000002</v>
      </c>
      <c r="L71" s="12">
        <v>1146.12285</v>
      </c>
      <c r="M71" s="12">
        <v>13995.11902</v>
      </c>
      <c r="N71" s="12">
        <v>21501.937000000002</v>
      </c>
    </row>
    <row r="72" spans="2:14" x14ac:dyDescent="0.2">
      <c r="B72" s="16">
        <v>4093</v>
      </c>
      <c r="C72" s="16" t="s">
        <v>161</v>
      </c>
      <c r="D72" s="12">
        <v>99.067800000000005</v>
      </c>
      <c r="E72" s="12">
        <v>76.422799999999995</v>
      </c>
      <c r="F72" s="12">
        <v>51.698</v>
      </c>
      <c r="G72" s="12">
        <v>20.13</v>
      </c>
      <c r="H72" s="12">
        <v>0</v>
      </c>
      <c r="I72" s="12">
        <v>135.24945</v>
      </c>
      <c r="J72" s="12">
        <v>11.30545</v>
      </c>
      <c r="K72" s="12">
        <v>578.85135000000002</v>
      </c>
      <c r="L72" s="12">
        <v>38.67765</v>
      </c>
      <c r="M72" s="12">
        <v>2873.9900499999999</v>
      </c>
      <c r="N72" s="12">
        <v>3885.39255</v>
      </c>
    </row>
    <row r="73" spans="2:14" x14ac:dyDescent="0.2">
      <c r="B73" s="16">
        <v>4124</v>
      </c>
      <c r="C73" s="16" t="s">
        <v>162</v>
      </c>
      <c r="D73" s="12">
        <v>637.48844999999994</v>
      </c>
      <c r="E73" s="12">
        <v>107.63553</v>
      </c>
      <c r="F73" s="12">
        <v>4.6139999999999999</v>
      </c>
      <c r="G73" s="12">
        <v>15.1844</v>
      </c>
      <c r="H73" s="12">
        <v>0</v>
      </c>
      <c r="I73" s="12">
        <v>133.38033999999999</v>
      </c>
      <c r="J73" s="12">
        <v>9.4817499999999999</v>
      </c>
      <c r="K73" s="12">
        <v>558.87125000000003</v>
      </c>
      <c r="L73" s="12">
        <v>83.078130000000002</v>
      </c>
      <c r="M73" s="12">
        <v>5797.6837100000002</v>
      </c>
      <c r="N73" s="12">
        <v>7347.4175599999999</v>
      </c>
    </row>
    <row r="74" spans="2:14" x14ac:dyDescent="0.2">
      <c r="B74" s="16">
        <v>4095</v>
      </c>
      <c r="C74" s="16" t="s">
        <v>163</v>
      </c>
      <c r="D74" s="12">
        <v>2197.7238699999998</v>
      </c>
      <c r="E74" s="12">
        <v>8697.1415500000003</v>
      </c>
      <c r="F74" s="12">
        <v>3885.18597</v>
      </c>
      <c r="G74" s="12">
        <v>962.10967000000005</v>
      </c>
      <c r="H74" s="12">
        <v>15.0245</v>
      </c>
      <c r="I74" s="12">
        <v>3622.8377999999998</v>
      </c>
      <c r="J74" s="12">
        <v>671.15715</v>
      </c>
      <c r="K74" s="12">
        <v>4428.4940699999997</v>
      </c>
      <c r="L74" s="12">
        <v>310.27170000000001</v>
      </c>
      <c r="M74" s="12">
        <v>53713.377520000002</v>
      </c>
      <c r="N74" s="12">
        <v>78503.323799999998</v>
      </c>
    </row>
    <row r="75" spans="2:14" x14ac:dyDescent="0.2">
      <c r="B75" s="16">
        <v>4099</v>
      </c>
      <c r="C75" s="16" t="s">
        <v>164</v>
      </c>
      <c r="D75" s="12">
        <v>51.130549999999999</v>
      </c>
      <c r="E75" s="12">
        <v>20.9239</v>
      </c>
      <c r="F75" s="12">
        <v>46.851300000000002</v>
      </c>
      <c r="G75" s="12">
        <v>0.28000000000000003</v>
      </c>
      <c r="H75" s="12">
        <v>0</v>
      </c>
      <c r="I75" s="12">
        <v>61.466500000000003</v>
      </c>
      <c r="J75" s="12">
        <v>4.2895000000000003</v>
      </c>
      <c r="K75" s="12">
        <v>158.6345</v>
      </c>
      <c r="L75" s="12">
        <v>12.88673</v>
      </c>
      <c r="M75" s="12">
        <v>1559.64617</v>
      </c>
      <c r="N75" s="12">
        <v>1916.10915</v>
      </c>
    </row>
    <row r="76" spans="2:14" x14ac:dyDescent="0.2">
      <c r="B76" s="16">
        <v>4100</v>
      </c>
      <c r="C76" s="16" t="s">
        <v>165</v>
      </c>
      <c r="D76" s="12">
        <v>448.02893</v>
      </c>
      <c r="E76" s="12">
        <v>960.48352</v>
      </c>
      <c r="F76" s="12">
        <v>262.79804999999999</v>
      </c>
      <c r="G76" s="12">
        <v>40.554699999999997</v>
      </c>
      <c r="H76" s="12">
        <v>2.2715999999999998</v>
      </c>
      <c r="I76" s="12">
        <v>711.50462000000005</v>
      </c>
      <c r="J76" s="12">
        <v>46.657200000000003</v>
      </c>
      <c r="K76" s="12">
        <v>1122.1197299999999</v>
      </c>
      <c r="L76" s="12">
        <v>77.351100000000002</v>
      </c>
      <c r="M76" s="12">
        <v>12195.65137</v>
      </c>
      <c r="N76" s="12">
        <v>15867.420819999999</v>
      </c>
    </row>
    <row r="77" spans="2:14" x14ac:dyDescent="0.2">
      <c r="B77" s="16">
        <v>4104</v>
      </c>
      <c r="C77" s="16" t="s">
        <v>166</v>
      </c>
      <c r="D77" s="12">
        <v>757.93223999999998</v>
      </c>
      <c r="E77" s="12">
        <v>357.73183</v>
      </c>
      <c r="F77" s="12">
        <v>686.75376000000006</v>
      </c>
      <c r="G77" s="12">
        <v>172.52395999999999</v>
      </c>
      <c r="H77" s="12">
        <v>0</v>
      </c>
      <c r="I77" s="12">
        <v>523.32515000000001</v>
      </c>
      <c r="J77" s="12">
        <v>99.960769999999997</v>
      </c>
      <c r="K77" s="12">
        <v>1941.0221899999999</v>
      </c>
      <c r="L77" s="12">
        <v>506.47631999999999</v>
      </c>
      <c r="M77" s="12">
        <v>11416.555710000001</v>
      </c>
      <c r="N77" s="12">
        <v>16462.281930000001</v>
      </c>
    </row>
    <row r="78" spans="2:14" x14ac:dyDescent="0.2">
      <c r="B78" s="16">
        <v>4105</v>
      </c>
      <c r="C78" s="16" t="s">
        <v>167</v>
      </c>
      <c r="D78" s="12">
        <v>27.242319999999999</v>
      </c>
      <c r="E78" s="12">
        <v>30.900200000000002</v>
      </c>
      <c r="F78" s="12">
        <v>21.795950000000001</v>
      </c>
      <c r="G78" s="12">
        <v>8.1706000000000003</v>
      </c>
      <c r="H78" s="12">
        <v>5.0339999999999998</v>
      </c>
      <c r="I78" s="12">
        <v>45.2986</v>
      </c>
      <c r="J78" s="12">
        <v>0</v>
      </c>
      <c r="K78" s="12">
        <v>280.15379999999999</v>
      </c>
      <c r="L78" s="12">
        <v>100.03888000000001</v>
      </c>
      <c r="M78" s="12">
        <v>1602.4697799999999</v>
      </c>
      <c r="N78" s="12">
        <v>2121.1041300000002</v>
      </c>
    </row>
    <row r="79" spans="2:14" x14ac:dyDescent="0.2">
      <c r="B79" s="16">
        <v>4106</v>
      </c>
      <c r="C79" s="16" t="s">
        <v>168</v>
      </c>
      <c r="D79" s="12">
        <v>107.26685000000001</v>
      </c>
      <c r="E79" s="12">
        <v>31.870149999999999</v>
      </c>
      <c r="F79" s="12">
        <v>43.505600000000001</v>
      </c>
      <c r="G79" s="12">
        <v>0</v>
      </c>
      <c r="H79" s="12">
        <v>1.9351</v>
      </c>
      <c r="I79" s="12">
        <v>7.5</v>
      </c>
      <c r="J79" s="12">
        <v>0.54</v>
      </c>
      <c r="K79" s="12">
        <v>140.55125000000001</v>
      </c>
      <c r="L79" s="12">
        <v>62.763930000000002</v>
      </c>
      <c r="M79" s="12">
        <v>1679.4478200000001</v>
      </c>
      <c r="N79" s="12">
        <v>2075.3807000000002</v>
      </c>
    </row>
    <row r="80" spans="2:14" x14ac:dyDescent="0.2">
      <c r="B80" s="16">
        <v>4107</v>
      </c>
      <c r="C80" s="16" t="s">
        <v>169</v>
      </c>
      <c r="D80" s="12">
        <v>226.67662000000001</v>
      </c>
      <c r="E80" s="12">
        <v>326.14150000000001</v>
      </c>
      <c r="F80" s="12">
        <v>238.29315</v>
      </c>
      <c r="G80" s="12">
        <v>0</v>
      </c>
      <c r="H80" s="12">
        <v>0</v>
      </c>
      <c r="I80" s="12">
        <v>100.42025</v>
      </c>
      <c r="J80" s="12">
        <v>12.721</v>
      </c>
      <c r="K80" s="12">
        <v>495.56779</v>
      </c>
      <c r="L80" s="12">
        <v>985.74345000000005</v>
      </c>
      <c r="M80" s="12">
        <v>3305.7489999999998</v>
      </c>
      <c r="N80" s="12">
        <v>5691.3127599999998</v>
      </c>
    </row>
    <row r="81" spans="2:14" x14ac:dyDescent="0.2">
      <c r="B81" s="16">
        <v>4110</v>
      </c>
      <c r="C81" s="16" t="s">
        <v>170</v>
      </c>
      <c r="D81" s="12">
        <v>305.92079999999999</v>
      </c>
      <c r="E81" s="12">
        <v>90.997100000000003</v>
      </c>
      <c r="F81" s="12">
        <v>168.62780000000001</v>
      </c>
      <c r="G81" s="12">
        <v>0.86299999999999999</v>
      </c>
      <c r="H81" s="12">
        <v>0.2</v>
      </c>
      <c r="I81" s="12">
        <v>244.93095</v>
      </c>
      <c r="J81" s="12">
        <v>6.7885</v>
      </c>
      <c r="K81" s="12">
        <v>720.81619999999998</v>
      </c>
      <c r="L81" s="12">
        <v>42.56944</v>
      </c>
      <c r="M81" s="12">
        <v>4337.7447300000003</v>
      </c>
      <c r="N81" s="12">
        <v>5919.4585200000001</v>
      </c>
    </row>
    <row r="82" spans="2:14" x14ac:dyDescent="0.2">
      <c r="B82" s="16">
        <v>4111</v>
      </c>
      <c r="C82" s="16" t="s">
        <v>171</v>
      </c>
      <c r="D82" s="12">
        <v>145.2518</v>
      </c>
      <c r="E82" s="12">
        <v>89.511200000000002</v>
      </c>
      <c r="F82" s="12">
        <v>92.634789999999995</v>
      </c>
      <c r="G82" s="12">
        <v>5.2</v>
      </c>
      <c r="H82" s="12">
        <v>0</v>
      </c>
      <c r="I82" s="12">
        <v>339.85174999999998</v>
      </c>
      <c r="J82" s="12">
        <v>11.765000000000001</v>
      </c>
      <c r="K82" s="12">
        <v>818.38014999999996</v>
      </c>
      <c r="L82" s="12">
        <v>27.64706</v>
      </c>
      <c r="M82" s="12">
        <v>4685.2484199999999</v>
      </c>
      <c r="N82" s="12">
        <v>6215.49017</v>
      </c>
    </row>
    <row r="83" spans="2:14" x14ac:dyDescent="0.2">
      <c r="B83" s="16">
        <v>4112</v>
      </c>
      <c r="C83" s="16" t="s">
        <v>172</v>
      </c>
      <c r="D83" s="12">
        <v>168.32345000000001</v>
      </c>
      <c r="E83" s="12">
        <v>40.648099999999999</v>
      </c>
      <c r="F83" s="12">
        <v>62.533349999999999</v>
      </c>
      <c r="G83" s="12">
        <v>3.0146000000000002</v>
      </c>
      <c r="H83" s="12">
        <v>0</v>
      </c>
      <c r="I83" s="12">
        <v>171.1414</v>
      </c>
      <c r="J83" s="12">
        <v>0</v>
      </c>
      <c r="K83" s="12">
        <v>350.66262999999998</v>
      </c>
      <c r="L83" s="12">
        <v>27.6995</v>
      </c>
      <c r="M83" s="12">
        <v>2786.7986599999999</v>
      </c>
      <c r="N83" s="12">
        <v>3610.8216900000002</v>
      </c>
    </row>
    <row r="84" spans="2:14" x14ac:dyDescent="0.2">
      <c r="B84" s="16">
        <v>4125</v>
      </c>
      <c r="C84" s="16" t="s">
        <v>173</v>
      </c>
      <c r="D84" s="12">
        <v>606.00450000000001</v>
      </c>
      <c r="E84" s="12">
        <v>104.37394999999999</v>
      </c>
      <c r="F84" s="12">
        <v>660.40599999999995</v>
      </c>
      <c r="G84" s="12">
        <v>449.37709999999998</v>
      </c>
      <c r="H84" s="12">
        <v>0</v>
      </c>
      <c r="I84" s="12">
        <v>464.27789000000001</v>
      </c>
      <c r="J84" s="12">
        <v>26.811250000000001</v>
      </c>
      <c r="K84" s="12">
        <v>1437.34349</v>
      </c>
      <c r="L84" s="12">
        <v>331.87815999999998</v>
      </c>
      <c r="M84" s="12">
        <v>8123.7864</v>
      </c>
      <c r="N84" s="12">
        <v>12204.258739999999</v>
      </c>
    </row>
    <row r="85" spans="2:14" x14ac:dyDescent="0.2">
      <c r="B85" s="16">
        <v>4117</v>
      </c>
      <c r="C85" s="16" t="s">
        <v>174</v>
      </c>
      <c r="D85" s="12">
        <v>104.4662</v>
      </c>
      <c r="E85" s="12">
        <v>52.931350000000002</v>
      </c>
      <c r="F85" s="12">
        <v>5.3239999999999998</v>
      </c>
      <c r="G85" s="12">
        <v>2.6450999999999998</v>
      </c>
      <c r="H85" s="12">
        <v>0.2</v>
      </c>
      <c r="I85" s="12">
        <v>134.41974999999999</v>
      </c>
      <c r="J85" s="12">
        <v>6.8775000000000004</v>
      </c>
      <c r="K85" s="12">
        <v>507.55455000000001</v>
      </c>
      <c r="L85" s="12">
        <v>927.78872999999999</v>
      </c>
      <c r="M85" s="12">
        <v>3497.6306599999998</v>
      </c>
      <c r="N85" s="12">
        <v>5239.8378400000001</v>
      </c>
    </row>
    <row r="86" spans="2:14" x14ac:dyDescent="0.2">
      <c r="B86" s="16">
        <v>4120</v>
      </c>
      <c r="C86" s="16" t="s">
        <v>175</v>
      </c>
      <c r="D86" s="12">
        <v>400.23734000000002</v>
      </c>
      <c r="E86" s="12">
        <v>63.341700000000003</v>
      </c>
      <c r="F86" s="12">
        <v>887.65111000000002</v>
      </c>
      <c r="G86" s="12">
        <v>0</v>
      </c>
      <c r="H86" s="12">
        <v>25.184000000000001</v>
      </c>
      <c r="I86" s="12">
        <v>293.47944999999999</v>
      </c>
      <c r="J86" s="12">
        <v>8.4861000000000004</v>
      </c>
      <c r="K86" s="12">
        <v>768.35619999999994</v>
      </c>
      <c r="L86" s="12">
        <v>625.77044000000001</v>
      </c>
      <c r="M86" s="12">
        <v>5162.8914500000001</v>
      </c>
      <c r="N86" s="12">
        <v>8235.3977900000009</v>
      </c>
    </row>
    <row r="87" spans="2:14" x14ac:dyDescent="0.2">
      <c r="B87" s="16">
        <v>4121</v>
      </c>
      <c r="C87" s="16" t="s">
        <v>176</v>
      </c>
      <c r="D87" s="12">
        <v>396.3929</v>
      </c>
      <c r="E87" s="12">
        <v>173.57849999999999</v>
      </c>
      <c r="F87" s="12">
        <v>70.903750000000002</v>
      </c>
      <c r="G87" s="12">
        <v>45.628050000000002</v>
      </c>
      <c r="H87" s="12">
        <v>28.373999999999999</v>
      </c>
      <c r="I87" s="12">
        <v>166.27255</v>
      </c>
      <c r="J87" s="12">
        <v>66.69</v>
      </c>
      <c r="K87" s="12">
        <v>1211.04027</v>
      </c>
      <c r="L87" s="12">
        <v>3805.7740600000002</v>
      </c>
      <c r="M87" s="12">
        <v>7214.8541699999996</v>
      </c>
      <c r="N87" s="12">
        <v>13179.508250000001</v>
      </c>
    </row>
    <row r="88" spans="2:14" x14ac:dyDescent="0.2">
      <c r="B88" s="16">
        <v>4122</v>
      </c>
      <c r="C88" s="16" t="s">
        <v>177</v>
      </c>
      <c r="D88" s="12">
        <v>199.76357999999999</v>
      </c>
      <c r="E88" s="12">
        <v>111.52316</v>
      </c>
      <c r="F88" s="12">
        <v>46.227400000000003</v>
      </c>
      <c r="G88" s="12">
        <v>38.381999999999998</v>
      </c>
      <c r="H88" s="12">
        <v>0.69650000000000001</v>
      </c>
      <c r="I88" s="12">
        <v>345.19675999999998</v>
      </c>
      <c r="J88" s="12">
        <v>2.2871000000000001</v>
      </c>
      <c r="K88" s="12">
        <v>796.07718</v>
      </c>
      <c r="L88" s="12">
        <v>60.233490000000003</v>
      </c>
      <c r="M88" s="12">
        <v>5166.0664999999999</v>
      </c>
      <c r="N88" s="12">
        <v>6766.4536699999999</v>
      </c>
    </row>
    <row r="89" spans="2:14" x14ac:dyDescent="0.2">
      <c r="B89" s="16">
        <v>4123</v>
      </c>
      <c r="C89" s="16" t="s">
        <v>178</v>
      </c>
      <c r="D89" s="12">
        <v>1838.4578799999999</v>
      </c>
      <c r="E89" s="12">
        <v>816.62615000000005</v>
      </c>
      <c r="F89" s="12">
        <v>8088.8243000000002</v>
      </c>
      <c r="G89" s="12">
        <v>280.01179000000002</v>
      </c>
      <c r="H89" s="12">
        <v>0</v>
      </c>
      <c r="I89" s="12">
        <v>2362.8305599999999</v>
      </c>
      <c r="J89" s="12">
        <v>179.97833</v>
      </c>
      <c r="K89" s="12">
        <v>3960.8517499999998</v>
      </c>
      <c r="L89" s="12">
        <v>10917.641750000001</v>
      </c>
      <c r="M89" s="12">
        <v>26926.453099999999</v>
      </c>
      <c r="N89" s="12">
        <v>55371.675609999998</v>
      </c>
    </row>
    <row r="90" spans="2:14" x14ac:dyDescent="0.2">
      <c r="B90" s="21">
        <v>4159</v>
      </c>
      <c r="C90" s="21" t="s">
        <v>179</v>
      </c>
      <c r="D90" s="22">
        <v>8918.0413900000003</v>
      </c>
      <c r="E90" s="22">
        <v>8218.1059000000005</v>
      </c>
      <c r="F90" s="22">
        <v>16979.15682</v>
      </c>
      <c r="G90" s="22">
        <v>1691.56486</v>
      </c>
      <c r="H90" s="22">
        <v>489.44880000000001</v>
      </c>
      <c r="I90" s="22">
        <v>14011.723480000001</v>
      </c>
      <c r="J90" s="22">
        <v>920.69691</v>
      </c>
      <c r="K90" s="22">
        <v>23296.999189999999</v>
      </c>
      <c r="L90" s="22">
        <v>15186.0085</v>
      </c>
      <c r="M90" s="22">
        <v>147521.65158000001</v>
      </c>
      <c r="N90" s="22">
        <v>237233.39743000001</v>
      </c>
    </row>
    <row r="91" spans="2:14" x14ac:dyDescent="0.2">
      <c r="B91" s="16">
        <v>4131</v>
      </c>
      <c r="C91" s="16" t="s">
        <v>180</v>
      </c>
      <c r="D91" s="12">
        <v>868.99564999999996</v>
      </c>
      <c r="E91" s="12">
        <v>208.84729999999999</v>
      </c>
      <c r="F91" s="12">
        <v>318.86720000000003</v>
      </c>
      <c r="G91" s="12">
        <v>183.23840000000001</v>
      </c>
      <c r="H91" s="12">
        <v>407.9751</v>
      </c>
      <c r="I91" s="12">
        <v>286.12245000000001</v>
      </c>
      <c r="J91" s="12">
        <v>375.31401</v>
      </c>
      <c r="K91" s="12">
        <v>2267.71486</v>
      </c>
      <c r="L91" s="12">
        <v>152.4359</v>
      </c>
      <c r="M91" s="12">
        <v>12982.310649999999</v>
      </c>
      <c r="N91" s="12">
        <v>18051.821520000001</v>
      </c>
    </row>
    <row r="92" spans="2:14" x14ac:dyDescent="0.2">
      <c r="B92" s="16">
        <v>4132</v>
      </c>
      <c r="C92" s="16" t="s">
        <v>181</v>
      </c>
      <c r="D92" s="12">
        <v>182.52515</v>
      </c>
      <c r="E92" s="12">
        <v>90.62782</v>
      </c>
      <c r="F92" s="12">
        <v>14.029</v>
      </c>
      <c r="G92" s="12">
        <v>12.3483</v>
      </c>
      <c r="H92" s="12">
        <v>0</v>
      </c>
      <c r="I92" s="12">
        <v>209.81115</v>
      </c>
      <c r="J92" s="12">
        <v>17.2301</v>
      </c>
      <c r="K92" s="12">
        <v>807.98937000000001</v>
      </c>
      <c r="L92" s="12">
        <v>193.85075000000001</v>
      </c>
      <c r="M92" s="12">
        <v>5127.52747</v>
      </c>
      <c r="N92" s="12">
        <v>6655.9391100000003</v>
      </c>
    </row>
    <row r="93" spans="2:14" x14ac:dyDescent="0.2">
      <c r="B93" s="16">
        <v>4134</v>
      </c>
      <c r="C93" s="16" t="s">
        <v>182</v>
      </c>
      <c r="D93" s="12">
        <v>451.43693000000002</v>
      </c>
      <c r="E93" s="12">
        <v>217.6249</v>
      </c>
      <c r="F93" s="12">
        <v>97.096350000000001</v>
      </c>
      <c r="G93" s="12">
        <v>0.14000000000000001</v>
      </c>
      <c r="H93" s="12">
        <v>0</v>
      </c>
      <c r="I93" s="12">
        <v>331.26190000000003</v>
      </c>
      <c r="J93" s="12">
        <v>16.700050000000001</v>
      </c>
      <c r="K93" s="12">
        <v>894.07979999999998</v>
      </c>
      <c r="L93" s="12">
        <v>3424.4639499999998</v>
      </c>
      <c r="M93" s="12">
        <v>3946.1305299999999</v>
      </c>
      <c r="N93" s="12">
        <v>9378.9344099999998</v>
      </c>
    </row>
    <row r="94" spans="2:14" x14ac:dyDescent="0.2">
      <c r="B94" s="16">
        <v>4135</v>
      </c>
      <c r="C94" s="16" t="s">
        <v>183</v>
      </c>
      <c r="D94" s="12">
        <v>243.11568</v>
      </c>
      <c r="E94" s="12">
        <v>365.06130000000002</v>
      </c>
      <c r="F94" s="12">
        <v>157.94315</v>
      </c>
      <c r="G94" s="12">
        <v>3.2507000000000001</v>
      </c>
      <c r="H94" s="12">
        <v>0</v>
      </c>
      <c r="I94" s="12">
        <v>580.78912000000003</v>
      </c>
      <c r="J94" s="12">
        <v>15.572050000000001</v>
      </c>
      <c r="K94" s="12">
        <v>1712.7728500000001</v>
      </c>
      <c r="L94" s="12">
        <v>63.363259999999997</v>
      </c>
      <c r="M94" s="12">
        <v>7159.56538</v>
      </c>
      <c r="N94" s="12">
        <v>10301.433489999999</v>
      </c>
    </row>
    <row r="95" spans="2:14" x14ac:dyDescent="0.2">
      <c r="B95" s="16">
        <v>4136</v>
      </c>
      <c r="C95" s="16" t="s">
        <v>184</v>
      </c>
      <c r="D95" s="12">
        <v>198.8364</v>
      </c>
      <c r="E95" s="12">
        <v>150.14394999999999</v>
      </c>
      <c r="F95" s="12">
        <v>226.85599999999999</v>
      </c>
      <c r="G95" s="12">
        <v>1.8655999999999999</v>
      </c>
      <c r="H95" s="12">
        <v>51.540999999999997</v>
      </c>
      <c r="I95" s="12">
        <v>289.86664999999999</v>
      </c>
      <c r="J95" s="12">
        <v>16.766500000000001</v>
      </c>
      <c r="K95" s="12">
        <v>720.49755000000005</v>
      </c>
      <c r="L95" s="12">
        <v>53.677149999999997</v>
      </c>
      <c r="M95" s="12">
        <v>4530.2375700000002</v>
      </c>
      <c r="N95" s="12">
        <v>6240.2883700000002</v>
      </c>
    </row>
    <row r="96" spans="2:14" x14ac:dyDescent="0.2">
      <c r="B96" s="16">
        <v>4137</v>
      </c>
      <c r="C96" s="16" t="s">
        <v>185</v>
      </c>
      <c r="D96" s="12">
        <v>54.275399999999998</v>
      </c>
      <c r="E96" s="12">
        <v>30.744759999999999</v>
      </c>
      <c r="F96" s="12">
        <v>258.97680000000003</v>
      </c>
      <c r="G96" s="12">
        <v>0.125</v>
      </c>
      <c r="H96" s="12">
        <v>0</v>
      </c>
      <c r="I96" s="12">
        <v>46.064</v>
      </c>
      <c r="J96" s="12">
        <v>9.6646999999999998</v>
      </c>
      <c r="K96" s="12">
        <v>314.34030000000001</v>
      </c>
      <c r="L96" s="12">
        <v>14.279400000000001</v>
      </c>
      <c r="M96" s="12">
        <v>1533.0186000000001</v>
      </c>
      <c r="N96" s="12">
        <v>2261.4889600000001</v>
      </c>
    </row>
    <row r="97" spans="2:14" x14ac:dyDescent="0.2">
      <c r="B97" s="16">
        <v>4138</v>
      </c>
      <c r="C97" s="16" t="s">
        <v>186</v>
      </c>
      <c r="D97" s="12">
        <v>183.52045000000001</v>
      </c>
      <c r="E97" s="12">
        <v>23.339200000000002</v>
      </c>
      <c r="F97" s="12">
        <v>41.972999999999999</v>
      </c>
      <c r="G97" s="12">
        <v>0.114</v>
      </c>
      <c r="H97" s="12">
        <v>0</v>
      </c>
      <c r="I97" s="12">
        <v>71.297300000000007</v>
      </c>
      <c r="J97" s="12">
        <v>2.2858499999999999</v>
      </c>
      <c r="K97" s="12">
        <v>463.16660000000002</v>
      </c>
      <c r="L97" s="12">
        <v>27.771899999999999</v>
      </c>
      <c r="M97" s="12">
        <v>2455.4984199999999</v>
      </c>
      <c r="N97" s="12">
        <v>3268.9667199999999</v>
      </c>
    </row>
    <row r="98" spans="2:14" x14ac:dyDescent="0.2">
      <c r="B98" s="16">
        <v>4139</v>
      </c>
      <c r="C98" s="16" t="s">
        <v>187</v>
      </c>
      <c r="D98" s="12">
        <v>1141.1227799999999</v>
      </c>
      <c r="E98" s="12">
        <v>1729.7042100000001</v>
      </c>
      <c r="F98" s="12">
        <v>1863.58097</v>
      </c>
      <c r="G98" s="12">
        <v>731.06560000000002</v>
      </c>
      <c r="H98" s="12">
        <v>1.238</v>
      </c>
      <c r="I98" s="12">
        <v>6807.8059700000003</v>
      </c>
      <c r="J98" s="12">
        <v>42.194800000000001</v>
      </c>
      <c r="K98" s="12">
        <v>4072.3433500000001</v>
      </c>
      <c r="L98" s="12">
        <v>161.96635000000001</v>
      </c>
      <c r="M98" s="12">
        <v>28227.79206</v>
      </c>
      <c r="N98" s="12">
        <v>44778.81409</v>
      </c>
    </row>
    <row r="99" spans="2:14" x14ac:dyDescent="0.2">
      <c r="B99" s="16">
        <v>4140</v>
      </c>
      <c r="C99" s="16" t="s">
        <v>188</v>
      </c>
      <c r="D99" s="12">
        <v>268.14672999999999</v>
      </c>
      <c r="E99" s="12">
        <v>175.36124000000001</v>
      </c>
      <c r="F99" s="12">
        <v>547.56730000000005</v>
      </c>
      <c r="G99" s="12">
        <v>91.535790000000006</v>
      </c>
      <c r="H99" s="12">
        <v>0</v>
      </c>
      <c r="I99" s="12">
        <v>383.73624999999998</v>
      </c>
      <c r="J99" s="12">
        <v>99.919650000000004</v>
      </c>
      <c r="K99" s="12">
        <v>1176.5144700000001</v>
      </c>
      <c r="L99" s="12">
        <v>68.886799999999994</v>
      </c>
      <c r="M99" s="12">
        <v>8984.2788999999993</v>
      </c>
      <c r="N99" s="12">
        <v>11795.94713</v>
      </c>
    </row>
    <row r="100" spans="2:14" x14ac:dyDescent="0.2">
      <c r="B100" s="16">
        <v>4141</v>
      </c>
      <c r="C100" s="16" t="s">
        <v>189</v>
      </c>
      <c r="D100" s="12">
        <v>1933.2918400000001</v>
      </c>
      <c r="E100" s="12">
        <v>2280.6237500000002</v>
      </c>
      <c r="F100" s="12">
        <v>8403.0448799999995</v>
      </c>
      <c r="G100" s="12">
        <v>105.66665</v>
      </c>
      <c r="H100" s="12">
        <v>23.170449999999999</v>
      </c>
      <c r="I100" s="12">
        <v>2335.7360800000001</v>
      </c>
      <c r="J100" s="12">
        <v>183.43199999999999</v>
      </c>
      <c r="K100" s="12">
        <v>4007.59708</v>
      </c>
      <c r="L100" s="12">
        <v>286.15415000000002</v>
      </c>
      <c r="M100" s="12">
        <v>28727.898369999999</v>
      </c>
      <c r="N100" s="12">
        <v>48286.615250000003</v>
      </c>
    </row>
    <row r="101" spans="2:14" x14ac:dyDescent="0.2">
      <c r="B101" s="16">
        <v>4142</v>
      </c>
      <c r="C101" s="16" t="s">
        <v>190</v>
      </c>
      <c r="D101" s="12">
        <v>59.477609999999999</v>
      </c>
      <c r="E101" s="12">
        <v>47.840299999999999</v>
      </c>
      <c r="F101" s="12">
        <v>149.22720000000001</v>
      </c>
      <c r="G101" s="12">
        <v>0.96</v>
      </c>
      <c r="H101" s="12">
        <v>0</v>
      </c>
      <c r="I101" s="12">
        <v>94.939300000000003</v>
      </c>
      <c r="J101" s="12">
        <v>7.8570000000000002</v>
      </c>
      <c r="K101" s="12">
        <v>493.48809999999997</v>
      </c>
      <c r="L101" s="12">
        <v>30.278210000000001</v>
      </c>
      <c r="M101" s="12">
        <v>3288.6970900000001</v>
      </c>
      <c r="N101" s="12">
        <v>4172.7648099999997</v>
      </c>
    </row>
    <row r="102" spans="2:14" x14ac:dyDescent="0.2">
      <c r="B102" s="16">
        <v>4143</v>
      </c>
      <c r="C102" s="16" t="s">
        <v>191</v>
      </c>
      <c r="D102" s="12">
        <v>84.993899999999996</v>
      </c>
      <c r="E102" s="12">
        <v>217.21673000000001</v>
      </c>
      <c r="F102" s="12">
        <v>200.8442</v>
      </c>
      <c r="G102" s="12">
        <v>2.9049999999999998</v>
      </c>
      <c r="H102" s="12">
        <v>0</v>
      </c>
      <c r="I102" s="12">
        <v>213.43049999999999</v>
      </c>
      <c r="J102" s="12">
        <v>32.769550000000002</v>
      </c>
      <c r="K102" s="12">
        <v>580.29660000000001</v>
      </c>
      <c r="L102" s="12">
        <v>113.24206</v>
      </c>
      <c r="M102" s="12">
        <v>3606.6404400000001</v>
      </c>
      <c r="N102" s="12">
        <v>5052.3389800000004</v>
      </c>
    </row>
    <row r="103" spans="2:14" x14ac:dyDescent="0.2">
      <c r="B103" s="16">
        <v>4144</v>
      </c>
      <c r="C103" s="16" t="s">
        <v>192</v>
      </c>
      <c r="D103" s="12">
        <v>1411.5529300000001</v>
      </c>
      <c r="E103" s="12">
        <v>1603.67948</v>
      </c>
      <c r="F103" s="12">
        <v>2679.0759200000002</v>
      </c>
      <c r="G103" s="12">
        <v>343.49581999999998</v>
      </c>
      <c r="H103" s="12">
        <v>5.5242500000000003</v>
      </c>
      <c r="I103" s="12">
        <v>752.41882999999996</v>
      </c>
      <c r="J103" s="12">
        <v>77.556899999999999</v>
      </c>
      <c r="K103" s="12">
        <v>2347.50038</v>
      </c>
      <c r="L103" s="12">
        <v>8282.5952400000006</v>
      </c>
      <c r="M103" s="12">
        <v>13640.27952</v>
      </c>
      <c r="N103" s="12">
        <v>31143.679270000001</v>
      </c>
    </row>
    <row r="104" spans="2:14" x14ac:dyDescent="0.2">
      <c r="B104" s="16">
        <v>4145</v>
      </c>
      <c r="C104" s="16" t="s">
        <v>193</v>
      </c>
      <c r="D104" s="12">
        <v>381.86626999999999</v>
      </c>
      <c r="E104" s="12">
        <v>109.50790000000001</v>
      </c>
      <c r="F104" s="12">
        <v>108.1392</v>
      </c>
      <c r="G104" s="12">
        <v>205.9358</v>
      </c>
      <c r="H104" s="12">
        <v>0</v>
      </c>
      <c r="I104" s="12">
        <v>429.28793000000002</v>
      </c>
      <c r="J104" s="12">
        <v>2.4</v>
      </c>
      <c r="K104" s="12">
        <v>925.63214000000005</v>
      </c>
      <c r="L104" s="12">
        <v>2168.75173</v>
      </c>
      <c r="M104" s="12">
        <v>5911.4326000000001</v>
      </c>
      <c r="N104" s="12">
        <v>10242.95357</v>
      </c>
    </row>
    <row r="105" spans="2:14" x14ac:dyDescent="0.2">
      <c r="B105" s="16">
        <v>4146</v>
      </c>
      <c r="C105" s="16" t="s">
        <v>194</v>
      </c>
      <c r="D105" s="12">
        <v>1342.4664299999999</v>
      </c>
      <c r="E105" s="12">
        <v>896.82830999999999</v>
      </c>
      <c r="F105" s="12">
        <v>1792.12725</v>
      </c>
      <c r="G105" s="12">
        <v>8.9182000000000006</v>
      </c>
      <c r="H105" s="12">
        <v>0</v>
      </c>
      <c r="I105" s="12">
        <v>909.73495000000003</v>
      </c>
      <c r="J105" s="12">
        <v>8.3237500000000004</v>
      </c>
      <c r="K105" s="12">
        <v>1675.89879</v>
      </c>
      <c r="L105" s="12">
        <v>87.720799999999997</v>
      </c>
      <c r="M105" s="12">
        <v>13086.235360000001</v>
      </c>
      <c r="N105" s="12">
        <v>19808.253840000001</v>
      </c>
    </row>
    <row r="106" spans="2:14" x14ac:dyDescent="0.2">
      <c r="B106" s="16">
        <v>4147</v>
      </c>
      <c r="C106" s="16" t="s">
        <v>195</v>
      </c>
      <c r="D106" s="12">
        <v>112.41724000000001</v>
      </c>
      <c r="E106" s="12">
        <v>70.954750000000004</v>
      </c>
      <c r="F106" s="12">
        <v>119.80840000000001</v>
      </c>
      <c r="G106" s="12">
        <v>0</v>
      </c>
      <c r="H106" s="12">
        <v>0</v>
      </c>
      <c r="I106" s="12">
        <v>269.42110000000002</v>
      </c>
      <c r="J106" s="12">
        <v>12.71</v>
      </c>
      <c r="K106" s="12">
        <v>837.16695000000004</v>
      </c>
      <c r="L106" s="12">
        <v>56.57085</v>
      </c>
      <c r="M106" s="12">
        <v>4314.10862</v>
      </c>
      <c r="N106" s="12">
        <v>5793.1579099999999</v>
      </c>
    </row>
    <row r="107" spans="2:14" x14ac:dyDescent="0.2">
      <c r="B107" s="21">
        <v>4189</v>
      </c>
      <c r="C107" s="21" t="s">
        <v>196</v>
      </c>
      <c r="D107" s="22">
        <v>9350.6918900000001</v>
      </c>
      <c r="E107" s="22">
        <v>8545.4090400000005</v>
      </c>
      <c r="F107" s="22">
        <v>9425.4554100000005</v>
      </c>
      <c r="G107" s="22">
        <v>2367.4499700000001</v>
      </c>
      <c r="H107" s="22">
        <v>43.023269999999997</v>
      </c>
      <c r="I107" s="22">
        <v>8754.4594099999995</v>
      </c>
      <c r="J107" s="22">
        <v>1337.8505399999999</v>
      </c>
      <c r="K107" s="22">
        <v>18684.337070000001</v>
      </c>
      <c r="L107" s="22">
        <v>16781.15393</v>
      </c>
      <c r="M107" s="22">
        <v>128277.27094</v>
      </c>
      <c r="N107" s="22">
        <v>203567.10146999999</v>
      </c>
    </row>
    <row r="108" spans="2:14" x14ac:dyDescent="0.2">
      <c r="B108" s="16">
        <v>4185</v>
      </c>
      <c r="C108" s="16" t="s">
        <v>197</v>
      </c>
      <c r="D108" s="12">
        <v>959.40592000000004</v>
      </c>
      <c r="E108" s="12">
        <v>155.82377</v>
      </c>
      <c r="F108" s="12">
        <v>171.36691999999999</v>
      </c>
      <c r="G108" s="12">
        <v>18.835709999999999</v>
      </c>
      <c r="H108" s="12">
        <v>0</v>
      </c>
      <c r="I108" s="12">
        <v>672.36843999999996</v>
      </c>
      <c r="J108" s="12">
        <v>25.097149999999999</v>
      </c>
      <c r="K108" s="12">
        <v>1731.1066499999999</v>
      </c>
      <c r="L108" s="12">
        <v>223.99601999999999</v>
      </c>
      <c r="M108" s="12">
        <v>10570.661480000001</v>
      </c>
      <c r="N108" s="12">
        <v>14528.662060000001</v>
      </c>
    </row>
    <row r="109" spans="2:14" x14ac:dyDescent="0.2">
      <c r="B109" s="16">
        <v>4161</v>
      </c>
      <c r="C109" s="16" t="s">
        <v>198</v>
      </c>
      <c r="D109" s="12">
        <v>321.92734999999999</v>
      </c>
      <c r="E109" s="12">
        <v>202.8492</v>
      </c>
      <c r="F109" s="12">
        <v>242.55015</v>
      </c>
      <c r="G109" s="12">
        <v>90.316969999999998</v>
      </c>
      <c r="H109" s="12">
        <v>0</v>
      </c>
      <c r="I109" s="12">
        <v>413.65769</v>
      </c>
      <c r="J109" s="12">
        <v>26.3306</v>
      </c>
      <c r="K109" s="12">
        <v>1088.3712499999999</v>
      </c>
      <c r="L109" s="12">
        <v>84.736969999999999</v>
      </c>
      <c r="M109" s="12">
        <v>8715.3426600000003</v>
      </c>
      <c r="N109" s="12">
        <v>11186.082839999999</v>
      </c>
    </row>
    <row r="110" spans="2:14" x14ac:dyDescent="0.2">
      <c r="B110" s="16">
        <v>4163</v>
      </c>
      <c r="C110" s="16" t="s">
        <v>199</v>
      </c>
      <c r="D110" s="12">
        <v>2050.2219100000002</v>
      </c>
      <c r="E110" s="12">
        <v>5261.8410899999999</v>
      </c>
      <c r="F110" s="12">
        <v>4395.82096</v>
      </c>
      <c r="G110" s="12">
        <v>1107.9312600000001</v>
      </c>
      <c r="H110" s="12">
        <v>0</v>
      </c>
      <c r="I110" s="12">
        <v>1365.75136</v>
      </c>
      <c r="J110" s="12">
        <v>293.16834</v>
      </c>
      <c r="K110" s="12">
        <v>2930.6921200000002</v>
      </c>
      <c r="L110" s="12">
        <v>187.14599999999999</v>
      </c>
      <c r="M110" s="12">
        <v>20428.479940000001</v>
      </c>
      <c r="N110" s="12">
        <v>38021.05298</v>
      </c>
    </row>
    <row r="111" spans="2:14" x14ac:dyDescent="0.2">
      <c r="B111" s="16">
        <v>4164</v>
      </c>
      <c r="C111" s="16" t="s">
        <v>200</v>
      </c>
      <c r="D111" s="12">
        <v>123.3318</v>
      </c>
      <c r="E111" s="12">
        <v>40.154649999999997</v>
      </c>
      <c r="F111" s="12">
        <v>39.643549999999998</v>
      </c>
      <c r="G111" s="12">
        <v>1.1448</v>
      </c>
      <c r="H111" s="12">
        <v>5.6946000000000003</v>
      </c>
      <c r="I111" s="12">
        <v>262.61484999999999</v>
      </c>
      <c r="J111" s="12">
        <v>12.7324</v>
      </c>
      <c r="K111" s="12">
        <v>574.46001000000001</v>
      </c>
      <c r="L111" s="12">
        <v>45.667090000000002</v>
      </c>
      <c r="M111" s="12">
        <v>3643.7661499999999</v>
      </c>
      <c r="N111" s="12">
        <v>4749.2098999999998</v>
      </c>
    </row>
    <row r="112" spans="2:14" x14ac:dyDescent="0.2">
      <c r="B112" s="16">
        <v>4165</v>
      </c>
      <c r="C112" s="16" t="s">
        <v>201</v>
      </c>
      <c r="D112" s="12">
        <v>207.28871000000001</v>
      </c>
      <c r="E112" s="12">
        <v>164.83559</v>
      </c>
      <c r="F112" s="12">
        <v>1657.74884</v>
      </c>
      <c r="G112" s="12">
        <v>0.24045</v>
      </c>
      <c r="H112" s="12">
        <v>0</v>
      </c>
      <c r="I112" s="12">
        <v>949.12072999999998</v>
      </c>
      <c r="J112" s="12">
        <v>487.31074999999998</v>
      </c>
      <c r="K112" s="12">
        <v>1503.50569</v>
      </c>
      <c r="L112" s="12">
        <v>46.460619999999999</v>
      </c>
      <c r="M112" s="12">
        <v>12201.889349999999</v>
      </c>
      <c r="N112" s="12">
        <v>17218.400730000001</v>
      </c>
    </row>
    <row r="113" spans="2:14" x14ac:dyDescent="0.2">
      <c r="B113" s="16">
        <v>4186</v>
      </c>
      <c r="C113" s="16" t="s">
        <v>202</v>
      </c>
      <c r="D113" s="12">
        <v>1401.78826</v>
      </c>
      <c r="E113" s="12">
        <v>99.426050000000004</v>
      </c>
      <c r="F113" s="12">
        <v>80.921710000000004</v>
      </c>
      <c r="G113" s="12">
        <v>3.9095</v>
      </c>
      <c r="H113" s="12">
        <v>0</v>
      </c>
      <c r="I113" s="12">
        <v>569.99253999999996</v>
      </c>
      <c r="J113" s="12">
        <v>13.395020000000001</v>
      </c>
      <c r="K113" s="12">
        <v>1143.45261</v>
      </c>
      <c r="L113" s="12">
        <v>1147.0959399999999</v>
      </c>
      <c r="M113" s="12">
        <v>8698.9892299999992</v>
      </c>
      <c r="N113" s="12">
        <v>13158.970859999999</v>
      </c>
    </row>
    <row r="114" spans="2:14" x14ac:dyDescent="0.2">
      <c r="B114" s="16">
        <v>4169</v>
      </c>
      <c r="C114" s="16" t="s">
        <v>203</v>
      </c>
      <c r="D114" s="12">
        <v>400.71080000000001</v>
      </c>
      <c r="E114" s="12">
        <v>192.73445000000001</v>
      </c>
      <c r="F114" s="12">
        <v>228.06030000000001</v>
      </c>
      <c r="G114" s="12">
        <v>65.214749999999995</v>
      </c>
      <c r="H114" s="12">
        <v>0</v>
      </c>
      <c r="I114" s="12">
        <v>485.83546000000001</v>
      </c>
      <c r="J114" s="12">
        <v>22.318349999999999</v>
      </c>
      <c r="K114" s="12">
        <v>1624.0182500000001</v>
      </c>
      <c r="L114" s="12">
        <v>3163.2625899999998</v>
      </c>
      <c r="M114" s="12">
        <v>10145.35549</v>
      </c>
      <c r="N114" s="12">
        <v>16327.51044</v>
      </c>
    </row>
    <row r="115" spans="2:14" x14ac:dyDescent="0.2">
      <c r="B115" s="16">
        <v>4170</v>
      </c>
      <c r="C115" s="16" t="s">
        <v>204</v>
      </c>
      <c r="D115" s="12">
        <v>1886.0751600000001</v>
      </c>
      <c r="E115" s="12">
        <v>945.14071999999999</v>
      </c>
      <c r="F115" s="12">
        <v>1701.12375</v>
      </c>
      <c r="G115" s="12">
        <v>378.56752999999998</v>
      </c>
      <c r="H115" s="12">
        <v>17.493749999999999</v>
      </c>
      <c r="I115" s="12">
        <v>1926.61124</v>
      </c>
      <c r="J115" s="12">
        <v>354.16899999999998</v>
      </c>
      <c r="K115" s="12">
        <v>2121.3930300000002</v>
      </c>
      <c r="L115" s="12">
        <v>7150.5400900000004</v>
      </c>
      <c r="M115" s="12">
        <v>13686.481680000001</v>
      </c>
      <c r="N115" s="12">
        <v>30167.595949999999</v>
      </c>
    </row>
    <row r="116" spans="2:14" x14ac:dyDescent="0.2">
      <c r="B116" s="16">
        <v>4184</v>
      </c>
      <c r="C116" s="16" t="s">
        <v>205</v>
      </c>
      <c r="D116" s="12">
        <v>628.55038000000002</v>
      </c>
      <c r="E116" s="12">
        <v>306.91332999999997</v>
      </c>
      <c r="F116" s="12">
        <v>242.13575</v>
      </c>
      <c r="G116" s="12">
        <v>0.97799999999999998</v>
      </c>
      <c r="H116" s="12">
        <v>19.83492</v>
      </c>
      <c r="I116" s="12">
        <v>408.93765000000002</v>
      </c>
      <c r="J116" s="12">
        <v>13.685449999999999</v>
      </c>
      <c r="K116" s="12">
        <v>1800.19865</v>
      </c>
      <c r="L116" s="12">
        <v>380.74531000000002</v>
      </c>
      <c r="M116" s="12">
        <v>7632.3714399999999</v>
      </c>
      <c r="N116" s="12">
        <v>11434.35088</v>
      </c>
    </row>
    <row r="117" spans="2:14" x14ac:dyDescent="0.2">
      <c r="B117" s="16">
        <v>4172</v>
      </c>
      <c r="C117" s="16" t="s">
        <v>206</v>
      </c>
      <c r="D117" s="12">
        <v>94.899159999999995</v>
      </c>
      <c r="E117" s="12">
        <v>72.102850000000004</v>
      </c>
      <c r="F117" s="12">
        <v>134.64022</v>
      </c>
      <c r="G117" s="12">
        <v>0.32</v>
      </c>
      <c r="H117" s="12">
        <v>0</v>
      </c>
      <c r="I117" s="12">
        <v>236.01159999999999</v>
      </c>
      <c r="J117" s="12">
        <v>12.7561</v>
      </c>
      <c r="K117" s="12">
        <v>565.72109</v>
      </c>
      <c r="L117" s="12">
        <v>52.098999999999997</v>
      </c>
      <c r="M117" s="12">
        <v>4407.5361300000004</v>
      </c>
      <c r="N117" s="12">
        <v>5576.0861500000001</v>
      </c>
    </row>
    <row r="118" spans="2:14" x14ac:dyDescent="0.2">
      <c r="B118" s="16">
        <v>4173</v>
      </c>
      <c r="C118" s="16" t="s">
        <v>207</v>
      </c>
      <c r="D118" s="12">
        <v>56.859929999999999</v>
      </c>
      <c r="E118" s="12">
        <v>25.359300000000001</v>
      </c>
      <c r="F118" s="12">
        <v>45.0501</v>
      </c>
      <c r="G118" s="12">
        <v>0</v>
      </c>
      <c r="H118" s="12">
        <v>0</v>
      </c>
      <c r="I118" s="12">
        <v>121.56471999999999</v>
      </c>
      <c r="J118" s="12">
        <v>0</v>
      </c>
      <c r="K118" s="12">
        <v>126.95653</v>
      </c>
      <c r="L118" s="12">
        <v>25.98105</v>
      </c>
      <c r="M118" s="12">
        <v>2076.9033300000001</v>
      </c>
      <c r="N118" s="12">
        <v>2478.6749599999998</v>
      </c>
    </row>
    <row r="119" spans="2:14" x14ac:dyDescent="0.2">
      <c r="B119" s="16">
        <v>4175</v>
      </c>
      <c r="C119" s="16" t="s">
        <v>208</v>
      </c>
      <c r="D119" s="12">
        <v>135.06799000000001</v>
      </c>
      <c r="E119" s="12">
        <v>59.135399999999997</v>
      </c>
      <c r="F119" s="12">
        <v>73.86788</v>
      </c>
      <c r="G119" s="12">
        <v>5.3230000000000004</v>
      </c>
      <c r="H119" s="12">
        <v>0</v>
      </c>
      <c r="I119" s="12">
        <v>286.03613999999999</v>
      </c>
      <c r="J119" s="12">
        <v>8.0854999999999997</v>
      </c>
      <c r="K119" s="12">
        <v>538.64966000000004</v>
      </c>
      <c r="L119" s="12">
        <v>53.958170000000003</v>
      </c>
      <c r="M119" s="12">
        <v>3725.8944999999999</v>
      </c>
      <c r="N119" s="12">
        <v>4886.0182400000003</v>
      </c>
    </row>
    <row r="120" spans="2:14" x14ac:dyDescent="0.2">
      <c r="B120" s="16">
        <v>4176</v>
      </c>
      <c r="C120" s="16" t="s">
        <v>209</v>
      </c>
      <c r="D120" s="12">
        <v>102.96465000000001</v>
      </c>
      <c r="E120" s="12">
        <v>44.005049999999997</v>
      </c>
      <c r="F120" s="12">
        <v>47.178849999999997</v>
      </c>
      <c r="G120" s="12">
        <v>0</v>
      </c>
      <c r="H120" s="12">
        <v>0</v>
      </c>
      <c r="I120" s="12">
        <v>67.939610000000002</v>
      </c>
      <c r="J120" s="12">
        <v>0</v>
      </c>
      <c r="K120" s="12">
        <v>440.97840000000002</v>
      </c>
      <c r="L120" s="12">
        <v>11.97587</v>
      </c>
      <c r="M120" s="12">
        <v>2271.3419899999999</v>
      </c>
      <c r="N120" s="12">
        <v>2986.3844199999999</v>
      </c>
    </row>
    <row r="121" spans="2:14" x14ac:dyDescent="0.2">
      <c r="B121" s="16">
        <v>4177</v>
      </c>
      <c r="C121" s="16" t="s">
        <v>210</v>
      </c>
      <c r="D121" s="12">
        <v>296.92081000000002</v>
      </c>
      <c r="E121" s="12">
        <v>662.94471999999996</v>
      </c>
      <c r="F121" s="12">
        <v>76.572599999999994</v>
      </c>
      <c r="G121" s="12">
        <v>552.98092999999994</v>
      </c>
      <c r="H121" s="12">
        <v>0</v>
      </c>
      <c r="I121" s="12">
        <v>236.98054999999999</v>
      </c>
      <c r="J121" s="12">
        <v>7.2775999999999996</v>
      </c>
      <c r="K121" s="12">
        <v>848.20657000000006</v>
      </c>
      <c r="L121" s="12">
        <v>2457.0640899999999</v>
      </c>
      <c r="M121" s="12">
        <v>7429.1322</v>
      </c>
      <c r="N121" s="12">
        <v>12568.08007</v>
      </c>
    </row>
    <row r="122" spans="2:14" x14ac:dyDescent="0.2">
      <c r="B122" s="16">
        <v>4181</v>
      </c>
      <c r="C122" s="16" t="s">
        <v>211</v>
      </c>
      <c r="D122" s="12">
        <v>179.20182</v>
      </c>
      <c r="E122" s="12">
        <v>85.723650000000006</v>
      </c>
      <c r="F122" s="12">
        <v>134.76718</v>
      </c>
      <c r="G122" s="12">
        <v>98.736620000000002</v>
      </c>
      <c r="H122" s="12">
        <v>0</v>
      </c>
      <c r="I122" s="12">
        <v>188.03755000000001</v>
      </c>
      <c r="J122" s="12">
        <v>19.468350000000001</v>
      </c>
      <c r="K122" s="12">
        <v>603.19119999999998</v>
      </c>
      <c r="L122" s="12">
        <v>155.14824999999999</v>
      </c>
      <c r="M122" s="12">
        <v>4956.2864099999997</v>
      </c>
      <c r="N122" s="12">
        <v>6420.5610299999998</v>
      </c>
    </row>
    <row r="123" spans="2:14" x14ac:dyDescent="0.2">
      <c r="B123" s="16">
        <v>4182</v>
      </c>
      <c r="C123" s="16" t="s">
        <v>212</v>
      </c>
      <c r="D123" s="12">
        <v>243.0119</v>
      </c>
      <c r="E123" s="12">
        <v>166.32436999999999</v>
      </c>
      <c r="F123" s="12">
        <v>86.213949999999997</v>
      </c>
      <c r="G123" s="12">
        <v>36.863999999999997</v>
      </c>
      <c r="H123" s="12">
        <v>0</v>
      </c>
      <c r="I123" s="12">
        <v>374.94259</v>
      </c>
      <c r="J123" s="12">
        <v>28.89893</v>
      </c>
      <c r="K123" s="12">
        <v>353.11552999999998</v>
      </c>
      <c r="L123" s="12">
        <v>27.434660000000001</v>
      </c>
      <c r="M123" s="12">
        <v>3591.9100600000002</v>
      </c>
      <c r="N123" s="12">
        <v>4908.7159899999997</v>
      </c>
    </row>
    <row r="124" spans="2:14" x14ac:dyDescent="0.2">
      <c r="B124" s="16">
        <v>4183</v>
      </c>
      <c r="C124" s="16" t="s">
        <v>213</v>
      </c>
      <c r="D124" s="12">
        <v>262.46534000000003</v>
      </c>
      <c r="E124" s="12">
        <v>60.094850000000001</v>
      </c>
      <c r="F124" s="12">
        <v>67.792699999999996</v>
      </c>
      <c r="G124" s="12">
        <v>6.0864500000000001</v>
      </c>
      <c r="H124" s="12">
        <v>0</v>
      </c>
      <c r="I124" s="12">
        <v>188.05669</v>
      </c>
      <c r="J124" s="12">
        <v>13.157</v>
      </c>
      <c r="K124" s="12">
        <v>690.31983000000002</v>
      </c>
      <c r="L124" s="12">
        <v>1567.84221</v>
      </c>
      <c r="M124" s="12">
        <v>4094.9288999999999</v>
      </c>
      <c r="N124" s="12">
        <v>6950.7439700000004</v>
      </c>
    </row>
    <row r="125" spans="2:14" x14ac:dyDescent="0.2">
      <c r="B125" s="21">
        <v>4219</v>
      </c>
      <c r="C125" s="21" t="s">
        <v>214</v>
      </c>
      <c r="D125" s="22">
        <v>15458.22388</v>
      </c>
      <c r="E125" s="22">
        <v>16994.226030000002</v>
      </c>
      <c r="F125" s="22">
        <v>19432.029869999998</v>
      </c>
      <c r="G125" s="22">
        <v>3988.9359899999999</v>
      </c>
      <c r="H125" s="22">
        <v>28.714200000000002</v>
      </c>
      <c r="I125" s="22">
        <v>18691.96529</v>
      </c>
      <c r="J125" s="22">
        <v>3160.1482500000002</v>
      </c>
      <c r="K125" s="22">
        <v>25348.907609999998</v>
      </c>
      <c r="L125" s="22">
        <v>27243.731609999999</v>
      </c>
      <c r="M125" s="22">
        <v>226710.46653000001</v>
      </c>
      <c r="N125" s="22">
        <v>357057.34925999999</v>
      </c>
    </row>
    <row r="126" spans="2:14" x14ac:dyDescent="0.2">
      <c r="B126" s="16">
        <v>4191</v>
      </c>
      <c r="C126" s="16" t="s">
        <v>215</v>
      </c>
      <c r="D126" s="12">
        <v>39.043100000000003</v>
      </c>
      <c r="E126" s="12">
        <v>35.238399999999999</v>
      </c>
      <c r="F126" s="12">
        <v>40.151949999999999</v>
      </c>
      <c r="G126" s="12">
        <v>0</v>
      </c>
      <c r="H126" s="12">
        <v>0</v>
      </c>
      <c r="I126" s="12">
        <v>108.61015</v>
      </c>
      <c r="J126" s="12">
        <v>2.2945000000000002</v>
      </c>
      <c r="K126" s="12">
        <v>234.99214000000001</v>
      </c>
      <c r="L126" s="12">
        <v>32.814070000000001</v>
      </c>
      <c r="M126" s="12">
        <v>2395.43824</v>
      </c>
      <c r="N126" s="12">
        <v>2888.5825500000001</v>
      </c>
    </row>
    <row r="127" spans="2:14" x14ac:dyDescent="0.2">
      <c r="B127" s="16">
        <v>4192</v>
      </c>
      <c r="C127" s="16" t="s">
        <v>216</v>
      </c>
      <c r="D127" s="12">
        <v>244.9776</v>
      </c>
      <c r="E127" s="12">
        <v>78.99485</v>
      </c>
      <c r="F127" s="12">
        <v>52.209899999999998</v>
      </c>
      <c r="G127" s="12">
        <v>14.443199999999999</v>
      </c>
      <c r="H127" s="12">
        <v>0</v>
      </c>
      <c r="I127" s="12">
        <v>240.76856000000001</v>
      </c>
      <c r="J127" s="12">
        <v>20.197430000000001</v>
      </c>
      <c r="K127" s="12">
        <v>862.03570999999999</v>
      </c>
      <c r="L127" s="12">
        <v>40.929099999999998</v>
      </c>
      <c r="M127" s="12">
        <v>5469.6194100000002</v>
      </c>
      <c r="N127" s="12">
        <v>7024.1757600000001</v>
      </c>
    </row>
    <row r="128" spans="2:14" x14ac:dyDescent="0.2">
      <c r="B128" s="16">
        <v>4193</v>
      </c>
      <c r="C128" s="16" t="s">
        <v>217</v>
      </c>
      <c r="D128" s="12">
        <v>119.66905</v>
      </c>
      <c r="E128" s="12">
        <v>64.840140000000005</v>
      </c>
      <c r="F128" s="12">
        <v>62.372999999999998</v>
      </c>
      <c r="G128" s="12">
        <v>0</v>
      </c>
      <c r="H128" s="12">
        <v>0</v>
      </c>
      <c r="I128" s="12">
        <v>114.82023</v>
      </c>
      <c r="J128" s="12">
        <v>21.914999999999999</v>
      </c>
      <c r="K128" s="12">
        <v>477.52800000000002</v>
      </c>
      <c r="L128" s="12">
        <v>33.595779999999998</v>
      </c>
      <c r="M128" s="12">
        <v>3368.0516400000001</v>
      </c>
      <c r="N128" s="12">
        <v>4262.7928400000001</v>
      </c>
    </row>
    <row r="129" spans="2:14" x14ac:dyDescent="0.2">
      <c r="B129" s="16">
        <v>4194</v>
      </c>
      <c r="C129" s="16" t="s">
        <v>218</v>
      </c>
      <c r="D129" s="12">
        <v>492.99937</v>
      </c>
      <c r="E129" s="12">
        <v>198.50655</v>
      </c>
      <c r="F129" s="12">
        <v>171.274</v>
      </c>
      <c r="G129" s="12">
        <v>2.4940000000000002</v>
      </c>
      <c r="H129" s="12">
        <v>0</v>
      </c>
      <c r="I129" s="12">
        <v>260.69459000000001</v>
      </c>
      <c r="J129" s="12">
        <v>2.2742499999999999</v>
      </c>
      <c r="K129" s="12">
        <v>934.01518999999996</v>
      </c>
      <c r="L129" s="12">
        <v>2324.14732</v>
      </c>
      <c r="M129" s="12">
        <v>6729.9646000000002</v>
      </c>
      <c r="N129" s="12">
        <v>11116.36987</v>
      </c>
    </row>
    <row r="130" spans="2:14" x14ac:dyDescent="0.2">
      <c r="B130" s="16">
        <v>4195</v>
      </c>
      <c r="C130" s="16" t="s">
        <v>219</v>
      </c>
      <c r="D130" s="12">
        <v>101.45005999999999</v>
      </c>
      <c r="E130" s="12">
        <v>86.191850000000002</v>
      </c>
      <c r="F130" s="12">
        <v>73.898139999999998</v>
      </c>
      <c r="G130" s="12">
        <v>9.4484999999999992</v>
      </c>
      <c r="H130" s="12">
        <v>0</v>
      </c>
      <c r="I130" s="12">
        <v>207.18337</v>
      </c>
      <c r="J130" s="12">
        <v>18.337800000000001</v>
      </c>
      <c r="K130" s="12">
        <v>557.52574000000004</v>
      </c>
      <c r="L130" s="12">
        <v>32.925910000000002</v>
      </c>
      <c r="M130" s="12">
        <v>4869.4550499999996</v>
      </c>
      <c r="N130" s="12">
        <v>5956.4164199999996</v>
      </c>
    </row>
    <row r="131" spans="2:14" x14ac:dyDescent="0.2">
      <c r="B131" s="16">
        <v>4196</v>
      </c>
      <c r="C131" s="16" t="s">
        <v>220</v>
      </c>
      <c r="D131" s="12">
        <v>412.44889999999998</v>
      </c>
      <c r="E131" s="12">
        <v>158.06766999999999</v>
      </c>
      <c r="F131" s="12">
        <v>1124.4713300000001</v>
      </c>
      <c r="G131" s="12">
        <v>41.2256</v>
      </c>
      <c r="H131" s="12">
        <v>0</v>
      </c>
      <c r="I131" s="12">
        <v>517.54034999999999</v>
      </c>
      <c r="J131" s="12">
        <v>270.41424999999998</v>
      </c>
      <c r="K131" s="12">
        <v>1419.1719900000001</v>
      </c>
      <c r="L131" s="12">
        <v>192.22920999999999</v>
      </c>
      <c r="M131" s="12">
        <v>7307.5858600000001</v>
      </c>
      <c r="N131" s="12">
        <v>11443.15516</v>
      </c>
    </row>
    <row r="132" spans="2:14" x14ac:dyDescent="0.2">
      <c r="B132" s="16">
        <v>4197</v>
      </c>
      <c r="C132" s="16" t="s">
        <v>221</v>
      </c>
      <c r="D132" s="12">
        <v>150.97035</v>
      </c>
      <c r="E132" s="12">
        <v>310.25590999999997</v>
      </c>
      <c r="F132" s="12">
        <v>31.217300000000002</v>
      </c>
      <c r="G132" s="12">
        <v>1.3387</v>
      </c>
      <c r="H132" s="12">
        <v>0</v>
      </c>
      <c r="I132" s="12">
        <v>258.04790000000003</v>
      </c>
      <c r="J132" s="12">
        <v>28.275559999999999</v>
      </c>
      <c r="K132" s="12">
        <v>702.22209999999995</v>
      </c>
      <c r="L132" s="12">
        <v>28.746200000000002</v>
      </c>
      <c r="M132" s="12">
        <v>4807.8454300000003</v>
      </c>
      <c r="N132" s="12">
        <v>6318.9194500000003</v>
      </c>
    </row>
    <row r="133" spans="2:14" x14ac:dyDescent="0.2">
      <c r="B133" s="16">
        <v>4198</v>
      </c>
      <c r="C133" s="16" t="s">
        <v>222</v>
      </c>
      <c r="D133" s="12">
        <v>154.37472</v>
      </c>
      <c r="E133" s="12">
        <v>88.495909999999995</v>
      </c>
      <c r="F133" s="12">
        <v>71.755300000000005</v>
      </c>
      <c r="G133" s="12">
        <v>9.1229999999999993</v>
      </c>
      <c r="H133" s="12">
        <v>0</v>
      </c>
      <c r="I133" s="12">
        <v>118.39453</v>
      </c>
      <c r="J133" s="12">
        <v>6.5979999999999999</v>
      </c>
      <c r="K133" s="12">
        <v>722.12582999999995</v>
      </c>
      <c r="L133" s="12">
        <v>42.967480000000002</v>
      </c>
      <c r="M133" s="12">
        <v>4308.7263800000001</v>
      </c>
      <c r="N133" s="12">
        <v>5522.5611500000005</v>
      </c>
    </row>
    <row r="134" spans="2:14" x14ac:dyDescent="0.2">
      <c r="B134" s="16">
        <v>4199</v>
      </c>
      <c r="C134" s="16" t="s">
        <v>223</v>
      </c>
      <c r="D134" s="12">
        <v>145.75932</v>
      </c>
      <c r="E134" s="12">
        <v>104.44835</v>
      </c>
      <c r="F134" s="12">
        <v>90.521900000000002</v>
      </c>
      <c r="G134" s="12">
        <v>22.2788</v>
      </c>
      <c r="H134" s="12">
        <v>0</v>
      </c>
      <c r="I134" s="12">
        <v>38.59355</v>
      </c>
      <c r="J134" s="12">
        <v>42.826659999999997</v>
      </c>
      <c r="K134" s="12">
        <v>646.28674999999998</v>
      </c>
      <c r="L134" s="12">
        <v>41.430129999999998</v>
      </c>
      <c r="M134" s="12">
        <v>6308.1633499999998</v>
      </c>
      <c r="N134" s="12">
        <v>7440.3088100000004</v>
      </c>
    </row>
    <row r="135" spans="2:14" x14ac:dyDescent="0.2">
      <c r="B135" s="16">
        <v>4200</v>
      </c>
      <c r="C135" s="16" t="s">
        <v>224</v>
      </c>
      <c r="D135" s="12">
        <v>513.76471000000004</v>
      </c>
      <c r="E135" s="12">
        <v>906.83127999999999</v>
      </c>
      <c r="F135" s="12">
        <v>1334.8395499999999</v>
      </c>
      <c r="G135" s="12">
        <v>1.7544999999999999</v>
      </c>
      <c r="H135" s="12">
        <v>0.78300000000000003</v>
      </c>
      <c r="I135" s="12">
        <v>735.67548999999997</v>
      </c>
      <c r="J135" s="12">
        <v>46.683399999999999</v>
      </c>
      <c r="K135" s="12">
        <v>1318.52277</v>
      </c>
      <c r="L135" s="12">
        <v>96.423500000000004</v>
      </c>
      <c r="M135" s="12">
        <v>12612.225200000001</v>
      </c>
      <c r="N135" s="12">
        <v>17567.503400000001</v>
      </c>
    </row>
    <row r="136" spans="2:14" x14ac:dyDescent="0.2">
      <c r="B136" s="16">
        <v>4201</v>
      </c>
      <c r="C136" s="16" t="s">
        <v>225</v>
      </c>
      <c r="D136" s="12">
        <v>4301.7354599999999</v>
      </c>
      <c r="E136" s="12">
        <v>9597.6282499999998</v>
      </c>
      <c r="F136" s="12">
        <v>7109.0662000000002</v>
      </c>
      <c r="G136" s="12">
        <v>378.41512999999998</v>
      </c>
      <c r="H136" s="12">
        <v>0</v>
      </c>
      <c r="I136" s="12">
        <v>6854.3657300000004</v>
      </c>
      <c r="J136" s="12">
        <v>1296.6042399999999</v>
      </c>
      <c r="K136" s="12">
        <v>2827.0123699999999</v>
      </c>
      <c r="L136" s="12">
        <v>550.16016999999999</v>
      </c>
      <c r="M136" s="12">
        <v>48009.804940000002</v>
      </c>
      <c r="N136" s="12">
        <v>80924.792490000007</v>
      </c>
    </row>
    <row r="137" spans="2:14" x14ac:dyDescent="0.2">
      <c r="B137" s="16">
        <v>4202</v>
      </c>
      <c r="C137" s="16" t="s">
        <v>226</v>
      </c>
      <c r="D137" s="12">
        <v>1621.4229700000001</v>
      </c>
      <c r="E137" s="12">
        <v>197.04397</v>
      </c>
      <c r="F137" s="12">
        <v>592.63269000000003</v>
      </c>
      <c r="G137" s="12">
        <v>30.098500000000001</v>
      </c>
      <c r="H137" s="12">
        <v>1</v>
      </c>
      <c r="I137" s="12">
        <v>697.14098999999999</v>
      </c>
      <c r="J137" s="12">
        <v>698.77175</v>
      </c>
      <c r="K137" s="12">
        <v>1623.94175</v>
      </c>
      <c r="L137" s="12">
        <v>85.799670000000006</v>
      </c>
      <c r="M137" s="12">
        <v>10795.724630000001</v>
      </c>
      <c r="N137" s="12">
        <v>16343.57692</v>
      </c>
    </row>
    <row r="138" spans="2:14" x14ac:dyDescent="0.2">
      <c r="B138" s="16">
        <v>4203</v>
      </c>
      <c r="C138" s="16" t="s">
        <v>227</v>
      </c>
      <c r="D138" s="12">
        <v>786.93308999999999</v>
      </c>
      <c r="E138" s="12">
        <v>860.34685999999999</v>
      </c>
      <c r="F138" s="12">
        <v>3160.7547500000001</v>
      </c>
      <c r="G138" s="12">
        <v>518.41690000000006</v>
      </c>
      <c r="H138" s="12">
        <v>0.6472</v>
      </c>
      <c r="I138" s="12">
        <v>1430.8721</v>
      </c>
      <c r="J138" s="12">
        <v>169.37100000000001</v>
      </c>
      <c r="K138" s="12">
        <v>1267.17345</v>
      </c>
      <c r="L138" s="12">
        <v>60.33014</v>
      </c>
      <c r="M138" s="12">
        <v>17195.08655</v>
      </c>
      <c r="N138" s="12">
        <v>25449.93204</v>
      </c>
    </row>
    <row r="139" spans="2:14" x14ac:dyDescent="0.2">
      <c r="B139" s="16">
        <v>4204</v>
      </c>
      <c r="C139" s="16" t="s">
        <v>228</v>
      </c>
      <c r="D139" s="12">
        <v>497.37052</v>
      </c>
      <c r="E139" s="12">
        <v>857.46128999999996</v>
      </c>
      <c r="F139" s="12">
        <v>179.63815</v>
      </c>
      <c r="G139" s="12">
        <v>7.8384499999999999</v>
      </c>
      <c r="H139" s="12">
        <v>0</v>
      </c>
      <c r="I139" s="12">
        <v>1366.7048199999999</v>
      </c>
      <c r="J139" s="12">
        <v>75.146349999999998</v>
      </c>
      <c r="K139" s="12">
        <v>1185.25495</v>
      </c>
      <c r="L139" s="12">
        <v>170.3998</v>
      </c>
      <c r="M139" s="12">
        <v>14792.609539999999</v>
      </c>
      <c r="N139" s="12">
        <v>19132.423869999999</v>
      </c>
    </row>
    <row r="140" spans="2:14" x14ac:dyDescent="0.2">
      <c r="B140" s="16">
        <v>4205</v>
      </c>
      <c r="C140" s="16" t="s">
        <v>229</v>
      </c>
      <c r="D140" s="12">
        <v>367.09649999999999</v>
      </c>
      <c r="E140" s="12">
        <v>197.24322000000001</v>
      </c>
      <c r="F140" s="12">
        <v>735.47820000000002</v>
      </c>
      <c r="G140" s="12">
        <v>1282.9269099999999</v>
      </c>
      <c r="H140" s="12">
        <v>1.8340000000000001</v>
      </c>
      <c r="I140" s="12">
        <v>776.76110000000006</v>
      </c>
      <c r="J140" s="12">
        <v>160.7029</v>
      </c>
      <c r="K140" s="12">
        <v>1214.30412</v>
      </c>
      <c r="L140" s="12">
        <v>77.678889999999996</v>
      </c>
      <c r="M140" s="12">
        <v>8658.1492999999991</v>
      </c>
      <c r="N140" s="12">
        <v>13472.175139999999</v>
      </c>
    </row>
    <row r="141" spans="2:14" x14ac:dyDescent="0.2">
      <c r="B141" s="16">
        <v>4206</v>
      </c>
      <c r="C141" s="16" t="s">
        <v>230</v>
      </c>
      <c r="D141" s="12">
        <v>945.66327000000001</v>
      </c>
      <c r="E141" s="12">
        <v>1072.51748</v>
      </c>
      <c r="F141" s="12">
        <v>727.31894999999997</v>
      </c>
      <c r="G141" s="12">
        <v>37.318399999999997</v>
      </c>
      <c r="H141" s="12">
        <v>24.45</v>
      </c>
      <c r="I141" s="12">
        <v>1562.35715</v>
      </c>
      <c r="J141" s="12">
        <v>38.687089999999998</v>
      </c>
      <c r="K141" s="12">
        <v>2158.8647299999998</v>
      </c>
      <c r="L141" s="12">
        <v>8365.4811900000004</v>
      </c>
      <c r="M141" s="12">
        <v>17208.862949999999</v>
      </c>
      <c r="N141" s="12">
        <v>32141.521209999999</v>
      </c>
    </row>
    <row r="142" spans="2:14" x14ac:dyDescent="0.2">
      <c r="B142" s="16">
        <v>4207</v>
      </c>
      <c r="C142" s="16" t="s">
        <v>231</v>
      </c>
      <c r="D142" s="12">
        <v>747.40147000000002</v>
      </c>
      <c r="E142" s="12">
        <v>180.70531</v>
      </c>
      <c r="F142" s="12">
        <v>272.46906999999999</v>
      </c>
      <c r="G142" s="12">
        <v>6.9914899999999998</v>
      </c>
      <c r="H142" s="12">
        <v>0</v>
      </c>
      <c r="I142" s="12">
        <v>869.98632999999995</v>
      </c>
      <c r="J142" s="12">
        <v>120.71944999999999</v>
      </c>
      <c r="K142" s="12">
        <v>1281.2147</v>
      </c>
      <c r="L142" s="12">
        <v>10172.37739</v>
      </c>
      <c r="M142" s="12">
        <v>8994.9544100000003</v>
      </c>
      <c r="N142" s="12">
        <v>22646.819619999998</v>
      </c>
    </row>
    <row r="143" spans="2:14" x14ac:dyDescent="0.2">
      <c r="B143" s="16">
        <v>4208</v>
      </c>
      <c r="C143" s="16" t="s">
        <v>232</v>
      </c>
      <c r="D143" s="12">
        <v>1171.6189400000001</v>
      </c>
      <c r="E143" s="12">
        <v>263.03269999999998</v>
      </c>
      <c r="F143" s="12">
        <v>1652.0909300000001</v>
      </c>
      <c r="G143" s="12">
        <v>150.0026</v>
      </c>
      <c r="H143" s="12">
        <v>0</v>
      </c>
      <c r="I143" s="12">
        <v>585.45989999999995</v>
      </c>
      <c r="J143" s="12">
        <v>122.24272000000001</v>
      </c>
      <c r="K143" s="12">
        <v>1947.2287200000001</v>
      </c>
      <c r="L143" s="12">
        <v>102.29376999999999</v>
      </c>
      <c r="M143" s="12">
        <v>13578.45183</v>
      </c>
      <c r="N143" s="12">
        <v>19572.42211</v>
      </c>
    </row>
    <row r="144" spans="2:14" x14ac:dyDescent="0.2">
      <c r="B144" s="16">
        <v>4209</v>
      </c>
      <c r="C144" s="16" t="s">
        <v>233</v>
      </c>
      <c r="D144" s="12">
        <v>2229.8092999999999</v>
      </c>
      <c r="E144" s="12">
        <v>1093.8133800000001</v>
      </c>
      <c r="F144" s="12">
        <v>1585.6724099999999</v>
      </c>
      <c r="G144" s="12">
        <v>1417.9225100000001</v>
      </c>
      <c r="H144" s="12">
        <v>0</v>
      </c>
      <c r="I144" s="12">
        <v>1257.6041</v>
      </c>
      <c r="J144" s="12">
        <v>13.8996</v>
      </c>
      <c r="K144" s="12">
        <v>2442.4801200000002</v>
      </c>
      <c r="L144" s="12">
        <v>143.62788</v>
      </c>
      <c r="M144" s="12">
        <v>17328.925169999999</v>
      </c>
      <c r="N144" s="12">
        <v>27513.75447</v>
      </c>
    </row>
    <row r="145" spans="2:14" x14ac:dyDescent="0.2">
      <c r="B145" s="16">
        <v>4210</v>
      </c>
      <c r="C145" s="16" t="s">
        <v>234</v>
      </c>
      <c r="D145" s="12">
        <v>413.71517999999998</v>
      </c>
      <c r="E145" s="12">
        <v>642.56266000000005</v>
      </c>
      <c r="F145" s="12">
        <v>364.19614999999999</v>
      </c>
      <c r="G145" s="12">
        <v>56.898800000000001</v>
      </c>
      <c r="H145" s="12">
        <v>0</v>
      </c>
      <c r="I145" s="12">
        <v>690.38435000000004</v>
      </c>
      <c r="J145" s="12">
        <v>4.1863000000000001</v>
      </c>
      <c r="K145" s="12">
        <v>1527.00648</v>
      </c>
      <c r="L145" s="12">
        <v>4649.3740100000005</v>
      </c>
      <c r="M145" s="12">
        <v>11970.822050000001</v>
      </c>
      <c r="N145" s="12">
        <v>20319.145980000001</v>
      </c>
    </row>
    <row r="146" spans="2:14" x14ac:dyDescent="0.2">
      <c r="B146" s="21">
        <v>4249</v>
      </c>
      <c r="C146" s="21" t="s">
        <v>235</v>
      </c>
      <c r="D146" s="22">
        <v>6175.51206</v>
      </c>
      <c r="E146" s="22">
        <v>8181.3694599999999</v>
      </c>
      <c r="F146" s="22">
        <v>8771.8166799999999</v>
      </c>
      <c r="G146" s="22">
        <v>566.76147000000003</v>
      </c>
      <c r="H146" s="22">
        <v>52.349710000000002</v>
      </c>
      <c r="I146" s="22">
        <v>6225.8517300000003</v>
      </c>
      <c r="J146" s="22">
        <v>859.83574999999996</v>
      </c>
      <c r="K146" s="22">
        <v>17283.842690000001</v>
      </c>
      <c r="L146" s="22">
        <v>3752.49244</v>
      </c>
      <c r="M146" s="22">
        <v>137681.11558000001</v>
      </c>
      <c r="N146" s="22">
        <v>189550.94756999999</v>
      </c>
    </row>
    <row r="147" spans="2:14" x14ac:dyDescent="0.2">
      <c r="B147" s="16">
        <v>4221</v>
      </c>
      <c r="C147" s="16" t="s">
        <v>236</v>
      </c>
      <c r="D147" s="12">
        <v>175.35615000000001</v>
      </c>
      <c r="E147" s="12">
        <v>50.929450000000003</v>
      </c>
      <c r="F147" s="12">
        <v>66.233500000000006</v>
      </c>
      <c r="G147" s="12">
        <v>0.21590000000000001</v>
      </c>
      <c r="H147" s="12">
        <v>0</v>
      </c>
      <c r="I147" s="12">
        <v>104.0701</v>
      </c>
      <c r="J147" s="12">
        <v>4.3250000000000002</v>
      </c>
      <c r="K147" s="12">
        <v>454.45134999999999</v>
      </c>
      <c r="L147" s="12">
        <v>14.00549</v>
      </c>
      <c r="M147" s="12">
        <v>3312.4436000000001</v>
      </c>
      <c r="N147" s="12">
        <v>4182.0305399999997</v>
      </c>
    </row>
    <row r="148" spans="2:14" x14ac:dyDescent="0.2">
      <c r="B148" s="16">
        <v>4222</v>
      </c>
      <c r="C148" s="16" t="s">
        <v>237</v>
      </c>
      <c r="D148" s="12">
        <v>222.49453</v>
      </c>
      <c r="E148" s="12">
        <v>111.29362999999999</v>
      </c>
      <c r="F148" s="12">
        <v>152.77680000000001</v>
      </c>
      <c r="G148" s="12">
        <v>4.2936500000000004</v>
      </c>
      <c r="H148" s="12">
        <v>0</v>
      </c>
      <c r="I148" s="12">
        <v>203.04438999999999</v>
      </c>
      <c r="J148" s="12">
        <v>19.149100000000001</v>
      </c>
      <c r="K148" s="12">
        <v>796.24249999999995</v>
      </c>
      <c r="L148" s="12">
        <v>62.291200000000003</v>
      </c>
      <c r="M148" s="12">
        <v>5619.8464700000004</v>
      </c>
      <c r="N148" s="12">
        <v>7191.4322700000002</v>
      </c>
    </row>
    <row r="149" spans="2:14" x14ac:dyDescent="0.2">
      <c r="B149" s="16">
        <v>4223</v>
      </c>
      <c r="C149" s="16" t="s">
        <v>238</v>
      </c>
      <c r="D149" s="12">
        <v>211.62748999999999</v>
      </c>
      <c r="E149" s="12">
        <v>154.56774999999999</v>
      </c>
      <c r="F149" s="12">
        <v>162.51060000000001</v>
      </c>
      <c r="G149" s="12">
        <v>39.679600000000001</v>
      </c>
      <c r="H149" s="12">
        <v>0</v>
      </c>
      <c r="I149" s="12">
        <v>282.74680000000001</v>
      </c>
      <c r="J149" s="12">
        <v>30.2134</v>
      </c>
      <c r="K149" s="12">
        <v>531.60374999999999</v>
      </c>
      <c r="L149" s="12">
        <v>26.584050000000001</v>
      </c>
      <c r="M149" s="12">
        <v>7106.34728</v>
      </c>
      <c r="N149" s="12">
        <v>8545.8807199999992</v>
      </c>
    </row>
    <row r="150" spans="2:14" x14ac:dyDescent="0.2">
      <c r="B150" s="16">
        <v>4224</v>
      </c>
      <c r="C150" s="16" t="s">
        <v>239</v>
      </c>
      <c r="D150" s="12">
        <v>216.06835000000001</v>
      </c>
      <c r="E150" s="12">
        <v>67.231549999999999</v>
      </c>
      <c r="F150" s="12">
        <v>151.9693</v>
      </c>
      <c r="G150" s="12">
        <v>9.9179999999999993</v>
      </c>
      <c r="H150" s="12">
        <v>0</v>
      </c>
      <c r="I150" s="12">
        <v>118.89409000000001</v>
      </c>
      <c r="J150" s="12">
        <v>3.8028499999999998</v>
      </c>
      <c r="K150" s="12">
        <v>587.25495000000001</v>
      </c>
      <c r="L150" s="12">
        <v>58.385150000000003</v>
      </c>
      <c r="M150" s="12">
        <v>4552.6766200000002</v>
      </c>
      <c r="N150" s="12">
        <v>5766.2008599999999</v>
      </c>
    </row>
    <row r="151" spans="2:14" x14ac:dyDescent="0.2">
      <c r="B151" s="16">
        <v>4226</v>
      </c>
      <c r="C151" s="16" t="s">
        <v>240</v>
      </c>
      <c r="D151" s="12">
        <v>215.65785</v>
      </c>
      <c r="E151" s="12">
        <v>32.390900000000002</v>
      </c>
      <c r="F151" s="12">
        <v>212.172</v>
      </c>
      <c r="G151" s="12">
        <v>6.4964000000000004</v>
      </c>
      <c r="H151" s="12">
        <v>0</v>
      </c>
      <c r="I151" s="12">
        <v>82.327500000000001</v>
      </c>
      <c r="J151" s="12">
        <v>4.95</v>
      </c>
      <c r="K151" s="12">
        <v>355.64645000000002</v>
      </c>
      <c r="L151" s="12">
        <v>862.11780999999996</v>
      </c>
      <c r="M151" s="12">
        <v>2273.3247299999998</v>
      </c>
      <c r="N151" s="12">
        <v>4045.0836399999998</v>
      </c>
    </row>
    <row r="152" spans="2:14" x14ac:dyDescent="0.2">
      <c r="B152" s="16">
        <v>4227</v>
      </c>
      <c r="C152" s="16" t="s">
        <v>241</v>
      </c>
      <c r="D152" s="12">
        <v>152.51245</v>
      </c>
      <c r="E152" s="12">
        <v>37.471800000000002</v>
      </c>
      <c r="F152" s="12">
        <v>67.301900000000003</v>
      </c>
      <c r="G152" s="12">
        <v>7.7996400000000001</v>
      </c>
      <c r="H152" s="12">
        <v>0</v>
      </c>
      <c r="I152" s="12">
        <v>95.469930000000005</v>
      </c>
      <c r="J152" s="12">
        <v>5.3641500000000004</v>
      </c>
      <c r="K152" s="12">
        <v>392.05567000000002</v>
      </c>
      <c r="L152" s="12">
        <v>960.37239</v>
      </c>
      <c r="M152" s="12">
        <v>3168.26235</v>
      </c>
      <c r="N152" s="12">
        <v>4886.6102799999999</v>
      </c>
    </row>
    <row r="153" spans="2:14" x14ac:dyDescent="0.2">
      <c r="B153" s="16">
        <v>4228</v>
      </c>
      <c r="C153" s="16" t="s">
        <v>242</v>
      </c>
      <c r="D153" s="12">
        <v>999.37019999999995</v>
      </c>
      <c r="E153" s="12">
        <v>499.47642999999999</v>
      </c>
      <c r="F153" s="12">
        <v>674.42989999999998</v>
      </c>
      <c r="G153" s="12">
        <v>1.84</v>
      </c>
      <c r="H153" s="12">
        <v>4.6505999999999998</v>
      </c>
      <c r="I153" s="12">
        <v>628.68326999999999</v>
      </c>
      <c r="J153" s="12">
        <v>18.213999999999999</v>
      </c>
      <c r="K153" s="12">
        <v>982.74694999999997</v>
      </c>
      <c r="L153" s="12">
        <v>57.3767</v>
      </c>
      <c r="M153" s="12">
        <v>9536.8123300000007</v>
      </c>
      <c r="N153" s="12">
        <v>13403.60038</v>
      </c>
    </row>
    <row r="154" spans="2:14" x14ac:dyDescent="0.2">
      <c r="B154" s="16">
        <v>4229</v>
      </c>
      <c r="C154" s="16" t="s">
        <v>243</v>
      </c>
      <c r="D154" s="12">
        <v>173.7236</v>
      </c>
      <c r="E154" s="12">
        <v>65.670990000000003</v>
      </c>
      <c r="F154" s="12">
        <v>377.52674999999999</v>
      </c>
      <c r="G154" s="12">
        <v>0</v>
      </c>
      <c r="H154" s="12">
        <v>0</v>
      </c>
      <c r="I154" s="12">
        <v>100.93191</v>
      </c>
      <c r="J154" s="12">
        <v>19.771999999999998</v>
      </c>
      <c r="K154" s="12">
        <v>489.08735000000001</v>
      </c>
      <c r="L154" s="12">
        <v>30.385349999999999</v>
      </c>
      <c r="M154" s="12">
        <v>4151.4624599999997</v>
      </c>
      <c r="N154" s="12">
        <v>5408.56041</v>
      </c>
    </row>
    <row r="155" spans="2:14" x14ac:dyDescent="0.2">
      <c r="B155" s="16">
        <v>4230</v>
      </c>
      <c r="C155" s="16" t="s">
        <v>244</v>
      </c>
      <c r="D155" s="12">
        <v>119.88525</v>
      </c>
      <c r="E155" s="12">
        <v>53.826349999999998</v>
      </c>
      <c r="F155" s="12">
        <v>260.59989999999999</v>
      </c>
      <c r="G155" s="12">
        <v>18.33128</v>
      </c>
      <c r="H155" s="12">
        <v>0</v>
      </c>
      <c r="I155" s="12">
        <v>186.8296</v>
      </c>
      <c r="J155" s="12">
        <v>0.69</v>
      </c>
      <c r="K155" s="12">
        <v>426.39245</v>
      </c>
      <c r="L155" s="12">
        <v>47.095199999999998</v>
      </c>
      <c r="M155" s="12">
        <v>3537.1279</v>
      </c>
      <c r="N155" s="12">
        <v>4650.7779300000002</v>
      </c>
    </row>
    <row r="156" spans="2:14" x14ac:dyDescent="0.2">
      <c r="B156" s="16">
        <v>4231</v>
      </c>
      <c r="C156" s="16" t="s">
        <v>245</v>
      </c>
      <c r="D156" s="12">
        <v>210.21507</v>
      </c>
      <c r="E156" s="12">
        <v>312.11507999999998</v>
      </c>
      <c r="F156" s="12">
        <v>162.5085</v>
      </c>
      <c r="G156" s="12">
        <v>124.60776</v>
      </c>
      <c r="H156" s="12">
        <v>0</v>
      </c>
      <c r="I156" s="12">
        <v>244.89109999999999</v>
      </c>
      <c r="J156" s="12">
        <v>4.5728</v>
      </c>
      <c r="K156" s="12">
        <v>552.38149999999996</v>
      </c>
      <c r="L156" s="12">
        <v>941.68290000000002</v>
      </c>
      <c r="M156" s="12">
        <v>4415.14354</v>
      </c>
      <c r="N156" s="12">
        <v>6968.1182500000004</v>
      </c>
    </row>
    <row r="157" spans="2:14" x14ac:dyDescent="0.2">
      <c r="B157" s="16">
        <v>4232</v>
      </c>
      <c r="C157" s="16" t="s">
        <v>246</v>
      </c>
      <c r="D157" s="12">
        <v>90.551349999999999</v>
      </c>
      <c r="E157" s="12">
        <v>12.632250000000001</v>
      </c>
      <c r="F157" s="12">
        <v>9.2264999999999997</v>
      </c>
      <c r="G157" s="12">
        <v>0</v>
      </c>
      <c r="H157" s="12">
        <v>0</v>
      </c>
      <c r="I157" s="12">
        <v>2.8311000000000002</v>
      </c>
      <c r="J157" s="12">
        <v>0.9163</v>
      </c>
      <c r="K157" s="12">
        <v>124.74035000000001</v>
      </c>
      <c r="L157" s="12">
        <v>7.5075000000000003</v>
      </c>
      <c r="M157" s="12">
        <v>1113.1691499999999</v>
      </c>
      <c r="N157" s="12">
        <v>1361.5744999999999</v>
      </c>
    </row>
    <row r="158" spans="2:14" x14ac:dyDescent="0.2">
      <c r="B158" s="16">
        <v>4233</v>
      </c>
      <c r="C158" s="16" t="s">
        <v>247</v>
      </c>
      <c r="D158" s="12">
        <v>61.215000000000003</v>
      </c>
      <c r="E158" s="12">
        <v>17.0808</v>
      </c>
      <c r="F158" s="12">
        <v>22.318300000000001</v>
      </c>
      <c r="G158" s="12">
        <v>15.20735</v>
      </c>
      <c r="H158" s="12">
        <v>0</v>
      </c>
      <c r="I158" s="12">
        <v>95.656149999999997</v>
      </c>
      <c r="J158" s="12">
        <v>28.56</v>
      </c>
      <c r="K158" s="12">
        <v>254.4813</v>
      </c>
      <c r="L158" s="12">
        <v>21.87463</v>
      </c>
      <c r="M158" s="12">
        <v>1437.1641299999999</v>
      </c>
      <c r="N158" s="12">
        <v>1953.5576599999999</v>
      </c>
    </row>
    <row r="159" spans="2:14" x14ac:dyDescent="0.2">
      <c r="B159" s="16">
        <v>4234</v>
      </c>
      <c r="C159" s="16" t="s">
        <v>248</v>
      </c>
      <c r="D159" s="12">
        <v>721.74865999999997</v>
      </c>
      <c r="E159" s="12">
        <v>221.48931999999999</v>
      </c>
      <c r="F159" s="12">
        <v>582.22815000000003</v>
      </c>
      <c r="G159" s="12">
        <v>7.36911</v>
      </c>
      <c r="H159" s="12">
        <v>0</v>
      </c>
      <c r="I159" s="12">
        <v>968.40571999999997</v>
      </c>
      <c r="J159" s="12">
        <v>30.331499999999998</v>
      </c>
      <c r="K159" s="12">
        <v>1349.52271</v>
      </c>
      <c r="L159" s="12">
        <v>68.072749999999999</v>
      </c>
      <c r="M159" s="12">
        <v>11714.773939999999</v>
      </c>
      <c r="N159" s="12">
        <v>15663.941860000001</v>
      </c>
    </row>
    <row r="160" spans="2:14" x14ac:dyDescent="0.2">
      <c r="B160" s="16">
        <v>4235</v>
      </c>
      <c r="C160" s="16" t="s">
        <v>249</v>
      </c>
      <c r="D160" s="12">
        <v>248.85019</v>
      </c>
      <c r="E160" s="12">
        <v>71.674390000000002</v>
      </c>
      <c r="F160" s="12">
        <v>116.27515</v>
      </c>
      <c r="G160" s="12">
        <v>0.5</v>
      </c>
      <c r="H160" s="12">
        <v>2</v>
      </c>
      <c r="I160" s="12">
        <v>165.28637000000001</v>
      </c>
      <c r="J160" s="12">
        <v>86.021299999999997</v>
      </c>
      <c r="K160" s="12">
        <v>670.87127999999996</v>
      </c>
      <c r="L160" s="12">
        <v>17.23105</v>
      </c>
      <c r="M160" s="12">
        <v>4733.0658999999996</v>
      </c>
      <c r="N160" s="12">
        <v>6111.7756300000001</v>
      </c>
    </row>
    <row r="161" spans="2:14" x14ac:dyDescent="0.2">
      <c r="B161" s="16">
        <v>4236</v>
      </c>
      <c r="C161" s="16" t="s">
        <v>250</v>
      </c>
      <c r="D161" s="12">
        <v>1228.8875800000001</v>
      </c>
      <c r="E161" s="12">
        <v>5136.9898499999999</v>
      </c>
      <c r="F161" s="12">
        <v>2111.7128299999999</v>
      </c>
      <c r="G161" s="12">
        <v>187.59567000000001</v>
      </c>
      <c r="H161" s="12">
        <v>0.36199999999999999</v>
      </c>
      <c r="I161" s="12">
        <v>1279.0753500000001</v>
      </c>
      <c r="J161" s="12">
        <v>269.5591</v>
      </c>
      <c r="K161" s="12">
        <v>5372.0061599999999</v>
      </c>
      <c r="L161" s="12">
        <v>215.95814999999999</v>
      </c>
      <c r="M161" s="12">
        <v>34284.229019999999</v>
      </c>
      <c r="N161" s="12">
        <v>50086.37571</v>
      </c>
    </row>
    <row r="162" spans="2:14" x14ac:dyDescent="0.2">
      <c r="B162" s="16">
        <v>4237</v>
      </c>
      <c r="C162" s="16" t="s">
        <v>251</v>
      </c>
      <c r="D162" s="12">
        <v>192.3974</v>
      </c>
      <c r="E162" s="12">
        <v>67.766580000000005</v>
      </c>
      <c r="F162" s="12">
        <v>243.61609999999999</v>
      </c>
      <c r="G162" s="12">
        <v>0.8</v>
      </c>
      <c r="H162" s="12">
        <v>0</v>
      </c>
      <c r="I162" s="12">
        <v>224.99735000000001</v>
      </c>
      <c r="J162" s="12">
        <v>18.308450000000001</v>
      </c>
      <c r="K162" s="12">
        <v>577.03174999999999</v>
      </c>
      <c r="L162" s="12">
        <v>0</v>
      </c>
      <c r="M162" s="12">
        <v>4615.8598300000003</v>
      </c>
      <c r="N162" s="12">
        <v>5940.7774600000002</v>
      </c>
    </row>
    <row r="163" spans="2:14" x14ac:dyDescent="0.2">
      <c r="B163" s="16">
        <v>4238</v>
      </c>
      <c r="C163" s="16" t="s">
        <v>252</v>
      </c>
      <c r="D163" s="12">
        <v>150.42404999999999</v>
      </c>
      <c r="E163" s="12">
        <v>43.793349999999997</v>
      </c>
      <c r="F163" s="12">
        <v>51.651600000000002</v>
      </c>
      <c r="G163" s="12">
        <v>0</v>
      </c>
      <c r="H163" s="12">
        <v>0</v>
      </c>
      <c r="I163" s="12">
        <v>133.00704999999999</v>
      </c>
      <c r="J163" s="12">
        <v>9.4689999999999994</v>
      </c>
      <c r="K163" s="12">
        <v>401.61725000000001</v>
      </c>
      <c r="L163" s="12">
        <v>20.898299999999999</v>
      </c>
      <c r="M163" s="12">
        <v>2959.54144</v>
      </c>
      <c r="N163" s="12">
        <v>3770.4020399999999</v>
      </c>
    </row>
    <row r="164" spans="2:14" x14ac:dyDescent="0.2">
      <c r="B164" s="16">
        <v>4239</v>
      </c>
      <c r="C164" s="16" t="s">
        <v>253</v>
      </c>
      <c r="D164" s="12">
        <v>440.14569</v>
      </c>
      <c r="E164" s="12">
        <v>622.39439000000004</v>
      </c>
      <c r="F164" s="12">
        <v>3110.2818000000002</v>
      </c>
      <c r="G164" s="12">
        <v>127.32931000000001</v>
      </c>
      <c r="H164" s="12">
        <v>0.2999</v>
      </c>
      <c r="I164" s="12">
        <v>653.59531000000004</v>
      </c>
      <c r="J164" s="12">
        <v>290.65114999999997</v>
      </c>
      <c r="K164" s="12">
        <v>1570.45372</v>
      </c>
      <c r="L164" s="12">
        <v>171.20374000000001</v>
      </c>
      <c r="M164" s="12">
        <v>19267.772529999998</v>
      </c>
      <c r="N164" s="12">
        <v>26254.127540000001</v>
      </c>
    </row>
    <row r="165" spans="2:14" x14ac:dyDescent="0.2">
      <c r="B165" s="16">
        <v>4240</v>
      </c>
      <c r="C165" s="16" t="s">
        <v>254</v>
      </c>
      <c r="D165" s="12">
        <v>344.38119999999998</v>
      </c>
      <c r="E165" s="12">
        <v>602.57460000000003</v>
      </c>
      <c r="F165" s="12">
        <v>236.47710000000001</v>
      </c>
      <c r="G165" s="12">
        <v>14.777799999999999</v>
      </c>
      <c r="H165" s="12">
        <v>45.037210000000002</v>
      </c>
      <c r="I165" s="12">
        <v>655.10864000000004</v>
      </c>
      <c r="J165" s="12">
        <v>14.96565</v>
      </c>
      <c r="K165" s="12">
        <v>1395.2552499999999</v>
      </c>
      <c r="L165" s="12">
        <v>169.45008000000001</v>
      </c>
      <c r="M165" s="12">
        <v>9882.0923600000006</v>
      </c>
      <c r="N165" s="12">
        <v>13360.11989</v>
      </c>
    </row>
    <row r="166" spans="2:14" x14ac:dyDescent="0.2">
      <c r="B166" s="21">
        <v>4269</v>
      </c>
      <c r="C166" s="21" t="s">
        <v>255</v>
      </c>
      <c r="D166" s="22">
        <v>7542.5158700000002</v>
      </c>
      <c r="E166" s="22">
        <v>12300.62746</v>
      </c>
      <c r="F166" s="22">
        <v>12402.10685</v>
      </c>
      <c r="G166" s="22">
        <v>2227.02763</v>
      </c>
      <c r="H166" s="22">
        <v>1.5189999999999999</v>
      </c>
      <c r="I166" s="22">
        <v>13488.66836</v>
      </c>
      <c r="J166" s="22">
        <v>1427.548</v>
      </c>
      <c r="K166" s="22">
        <v>17722.547920000001</v>
      </c>
      <c r="L166" s="22">
        <v>6189.9369299999998</v>
      </c>
      <c r="M166" s="22">
        <v>199952.05580999999</v>
      </c>
      <c r="N166" s="22">
        <v>273254.55382999999</v>
      </c>
    </row>
    <row r="167" spans="2:14" x14ac:dyDescent="0.2">
      <c r="B167" s="16">
        <v>4251</v>
      </c>
      <c r="C167" s="16" t="s">
        <v>256</v>
      </c>
      <c r="D167" s="12">
        <v>80.010450000000006</v>
      </c>
      <c r="E167" s="12">
        <v>31.517849999999999</v>
      </c>
      <c r="F167" s="12">
        <v>295.26004999999998</v>
      </c>
      <c r="G167" s="12">
        <v>0.02</v>
      </c>
      <c r="H167" s="12">
        <v>0</v>
      </c>
      <c r="I167" s="12">
        <v>0.13370000000000001</v>
      </c>
      <c r="J167" s="12">
        <v>8.6073000000000004</v>
      </c>
      <c r="K167" s="12">
        <v>420.49955</v>
      </c>
      <c r="L167" s="12">
        <v>73.966009999999997</v>
      </c>
      <c r="M167" s="12">
        <v>2679.3853199999999</v>
      </c>
      <c r="N167" s="12">
        <v>3589.4002300000002</v>
      </c>
    </row>
    <row r="168" spans="2:14" x14ac:dyDescent="0.2">
      <c r="B168" s="16">
        <v>4252</v>
      </c>
      <c r="C168" s="16" t="s">
        <v>257</v>
      </c>
      <c r="D168" s="12">
        <v>529.74531999999999</v>
      </c>
      <c r="E168" s="12">
        <v>1704.34986</v>
      </c>
      <c r="F168" s="12">
        <v>1133.7466300000001</v>
      </c>
      <c r="G168" s="12">
        <v>734.55296999999996</v>
      </c>
      <c r="H168" s="12">
        <v>0</v>
      </c>
      <c r="I168" s="12">
        <v>974.47340999999994</v>
      </c>
      <c r="J168" s="12">
        <v>252.28960000000001</v>
      </c>
      <c r="K168" s="12">
        <v>2210.4331200000001</v>
      </c>
      <c r="L168" s="12">
        <v>358.90697999999998</v>
      </c>
      <c r="M168" s="12">
        <v>31356.924579999999</v>
      </c>
      <c r="N168" s="12">
        <v>39255.422469999998</v>
      </c>
    </row>
    <row r="169" spans="2:14" x14ac:dyDescent="0.2">
      <c r="B169" s="16">
        <v>4253</v>
      </c>
      <c r="C169" s="16" t="s">
        <v>258</v>
      </c>
      <c r="D169" s="12">
        <v>235.34880000000001</v>
      </c>
      <c r="E169" s="12">
        <v>489.60789999999997</v>
      </c>
      <c r="F169" s="12">
        <v>624.70370000000003</v>
      </c>
      <c r="G169" s="12">
        <v>33.06765</v>
      </c>
      <c r="H169" s="12">
        <v>0</v>
      </c>
      <c r="I169" s="12">
        <v>985.86054999999999</v>
      </c>
      <c r="J169" s="12">
        <v>20.542349999999999</v>
      </c>
      <c r="K169" s="12">
        <v>1163.2043200000001</v>
      </c>
      <c r="L169" s="12">
        <v>129.49367000000001</v>
      </c>
      <c r="M169" s="12">
        <v>18495.989949999999</v>
      </c>
      <c r="N169" s="12">
        <v>22177.818889999999</v>
      </c>
    </row>
    <row r="170" spans="2:14" x14ac:dyDescent="0.2">
      <c r="B170" s="16">
        <v>4254</v>
      </c>
      <c r="C170" s="16" t="s">
        <v>259</v>
      </c>
      <c r="D170" s="12">
        <v>884.37383999999997</v>
      </c>
      <c r="E170" s="12">
        <v>2223.64113</v>
      </c>
      <c r="F170" s="12">
        <v>2010.7734599999999</v>
      </c>
      <c r="G170" s="12">
        <v>211.19792000000001</v>
      </c>
      <c r="H170" s="12">
        <v>0</v>
      </c>
      <c r="I170" s="12">
        <v>3372.6295</v>
      </c>
      <c r="J170" s="12">
        <v>131.827</v>
      </c>
      <c r="K170" s="12">
        <v>4481.5684000000001</v>
      </c>
      <c r="L170" s="12">
        <v>693.57083999999998</v>
      </c>
      <c r="M170" s="12">
        <v>40308.594749999997</v>
      </c>
      <c r="N170" s="12">
        <v>54318.17684</v>
      </c>
    </row>
    <row r="171" spans="2:14" x14ac:dyDescent="0.2">
      <c r="B171" s="16">
        <v>4255</v>
      </c>
      <c r="C171" s="16" t="s">
        <v>260</v>
      </c>
      <c r="D171" s="12">
        <v>253.68095</v>
      </c>
      <c r="E171" s="12">
        <v>644.00606000000005</v>
      </c>
      <c r="F171" s="12">
        <v>34.617800000000003</v>
      </c>
      <c r="G171" s="12">
        <v>9.6847399999999997</v>
      </c>
      <c r="H171" s="12">
        <v>0</v>
      </c>
      <c r="I171" s="12">
        <v>175.09004999999999</v>
      </c>
      <c r="J171" s="12">
        <v>32.026499999999999</v>
      </c>
      <c r="K171" s="12">
        <v>645.6635</v>
      </c>
      <c r="L171" s="12">
        <v>64.863910000000004</v>
      </c>
      <c r="M171" s="12">
        <v>5182.8227399999996</v>
      </c>
      <c r="N171" s="12">
        <v>7042.4562500000002</v>
      </c>
    </row>
    <row r="172" spans="2:14" x14ac:dyDescent="0.2">
      <c r="B172" s="16">
        <v>4256</v>
      </c>
      <c r="C172" s="16" t="s">
        <v>261</v>
      </c>
      <c r="D172" s="12">
        <v>87.051379999999995</v>
      </c>
      <c r="E172" s="12">
        <v>43.365949999999998</v>
      </c>
      <c r="F172" s="12">
        <v>134.96055000000001</v>
      </c>
      <c r="G172" s="12">
        <v>0.21</v>
      </c>
      <c r="H172" s="12">
        <v>0</v>
      </c>
      <c r="I172" s="12">
        <v>41.7622</v>
      </c>
      <c r="J172" s="12">
        <v>0</v>
      </c>
      <c r="K172" s="12">
        <v>532.83595000000003</v>
      </c>
      <c r="L172" s="12">
        <v>40.131360000000001</v>
      </c>
      <c r="M172" s="12">
        <v>3393.9250999999999</v>
      </c>
      <c r="N172" s="12">
        <v>4274.2424899999996</v>
      </c>
    </row>
    <row r="173" spans="2:14" x14ac:dyDescent="0.2">
      <c r="B173" s="16">
        <v>4257</v>
      </c>
      <c r="C173" s="16" t="s">
        <v>262</v>
      </c>
      <c r="D173" s="12">
        <v>42.531820000000003</v>
      </c>
      <c r="E173" s="12">
        <v>14.064450000000001</v>
      </c>
      <c r="F173" s="12">
        <v>46.058199999999999</v>
      </c>
      <c r="G173" s="12">
        <v>0.58350000000000002</v>
      </c>
      <c r="H173" s="12">
        <v>0.45</v>
      </c>
      <c r="I173" s="12">
        <v>2.8</v>
      </c>
      <c r="J173" s="12">
        <v>12.451449999999999</v>
      </c>
      <c r="K173" s="12">
        <v>231.9101</v>
      </c>
      <c r="L173" s="12">
        <v>9.3828499999999995</v>
      </c>
      <c r="M173" s="12">
        <v>1752.6025099999999</v>
      </c>
      <c r="N173" s="12">
        <v>2112.8348799999999</v>
      </c>
    </row>
    <row r="174" spans="2:14" x14ac:dyDescent="0.2">
      <c r="B174" s="16">
        <v>4258</v>
      </c>
      <c r="C174" s="16" t="s">
        <v>263</v>
      </c>
      <c r="D174" s="12">
        <v>2970.3627700000002</v>
      </c>
      <c r="E174" s="12">
        <v>6383.08817</v>
      </c>
      <c r="F174" s="12">
        <v>5199.7249099999999</v>
      </c>
      <c r="G174" s="12">
        <v>1032.8124499999999</v>
      </c>
      <c r="H174" s="12">
        <v>0.82499999999999996</v>
      </c>
      <c r="I174" s="12">
        <v>5731.3579399999999</v>
      </c>
      <c r="J174" s="12">
        <v>723.74139000000002</v>
      </c>
      <c r="K174" s="12">
        <v>3657.3106699999998</v>
      </c>
      <c r="L174" s="12">
        <v>484.86410999999998</v>
      </c>
      <c r="M174" s="12">
        <v>55287.54565</v>
      </c>
      <c r="N174" s="12">
        <v>81471.633059999993</v>
      </c>
    </row>
    <row r="175" spans="2:14" x14ac:dyDescent="0.2">
      <c r="B175" s="16">
        <v>4259</v>
      </c>
      <c r="C175" s="16" t="s">
        <v>264</v>
      </c>
      <c r="D175" s="12">
        <v>54.106299999999997</v>
      </c>
      <c r="E175" s="12">
        <v>34.63955</v>
      </c>
      <c r="F175" s="12">
        <v>102.1771</v>
      </c>
      <c r="G175" s="12">
        <v>0.56000000000000005</v>
      </c>
      <c r="H175" s="12">
        <v>0.24399999999999999</v>
      </c>
      <c r="I175" s="12">
        <v>160.19174000000001</v>
      </c>
      <c r="J175" s="12">
        <v>20.699249999999999</v>
      </c>
      <c r="K175" s="12">
        <v>469.24450000000002</v>
      </c>
      <c r="L175" s="12">
        <v>53.65484</v>
      </c>
      <c r="M175" s="12">
        <v>2972.0743499999999</v>
      </c>
      <c r="N175" s="12">
        <v>3867.5916299999999</v>
      </c>
    </row>
    <row r="176" spans="2:14" x14ac:dyDescent="0.2">
      <c r="B176" s="16">
        <v>4260</v>
      </c>
      <c r="C176" s="16" t="s">
        <v>265</v>
      </c>
      <c r="D176" s="12">
        <v>286.31810000000002</v>
      </c>
      <c r="E176" s="12">
        <v>448.78341</v>
      </c>
      <c r="F176" s="12">
        <v>902.78837999999996</v>
      </c>
      <c r="G176" s="12">
        <v>106.09299</v>
      </c>
      <c r="H176" s="12">
        <v>0</v>
      </c>
      <c r="I176" s="12">
        <v>775.72928000000002</v>
      </c>
      <c r="J176" s="12">
        <v>131.00919999999999</v>
      </c>
      <c r="K176" s="12">
        <v>1558.71172</v>
      </c>
      <c r="L176" s="12">
        <v>155.75881000000001</v>
      </c>
      <c r="M176" s="12">
        <v>13868.54746</v>
      </c>
      <c r="N176" s="12">
        <v>18233.73935</v>
      </c>
    </row>
    <row r="177" spans="2:14" x14ac:dyDescent="0.2">
      <c r="B177" s="16">
        <v>4261</v>
      </c>
      <c r="C177" s="16" t="s">
        <v>266</v>
      </c>
      <c r="D177" s="12">
        <v>1441.3655100000001</v>
      </c>
      <c r="E177" s="12">
        <v>106.38688</v>
      </c>
      <c r="F177" s="12">
        <v>165.34780000000001</v>
      </c>
      <c r="G177" s="12">
        <v>32.25356</v>
      </c>
      <c r="H177" s="12">
        <v>0</v>
      </c>
      <c r="I177" s="12">
        <v>400.93209999999999</v>
      </c>
      <c r="J177" s="12">
        <v>2.3505099999999999</v>
      </c>
      <c r="K177" s="12">
        <v>495.94688000000002</v>
      </c>
      <c r="L177" s="12">
        <v>73.451890000000006</v>
      </c>
      <c r="M177" s="12">
        <v>7599.5380500000001</v>
      </c>
      <c r="N177" s="12">
        <v>10317.573179999999</v>
      </c>
    </row>
    <row r="178" spans="2:14" x14ac:dyDescent="0.2">
      <c r="B178" s="16">
        <v>4262</v>
      </c>
      <c r="C178" s="16" t="s">
        <v>267</v>
      </c>
      <c r="D178" s="12">
        <v>83.097729999999999</v>
      </c>
      <c r="E178" s="12">
        <v>31.076350000000001</v>
      </c>
      <c r="F178" s="12">
        <v>1201.02495</v>
      </c>
      <c r="G178" s="12">
        <v>0.76500000000000001</v>
      </c>
      <c r="H178" s="12">
        <v>0</v>
      </c>
      <c r="I178" s="12">
        <v>342.03075000000001</v>
      </c>
      <c r="J178" s="12">
        <v>12.4</v>
      </c>
      <c r="K178" s="12">
        <v>417.53730000000002</v>
      </c>
      <c r="L178" s="12">
        <v>52.254130000000004</v>
      </c>
      <c r="M178" s="12">
        <v>3407.0127200000002</v>
      </c>
      <c r="N178" s="12">
        <v>5547.1989299999996</v>
      </c>
    </row>
    <row r="179" spans="2:14" x14ac:dyDescent="0.2">
      <c r="B179" s="16">
        <v>4263</v>
      </c>
      <c r="C179" s="16" t="s">
        <v>268</v>
      </c>
      <c r="D179" s="12">
        <v>253.06880000000001</v>
      </c>
      <c r="E179" s="12">
        <v>107.12755</v>
      </c>
      <c r="F179" s="12">
        <v>456.9864</v>
      </c>
      <c r="G179" s="12">
        <v>64.556849999999997</v>
      </c>
      <c r="H179" s="12">
        <v>0</v>
      </c>
      <c r="I179" s="12">
        <v>309.00939</v>
      </c>
      <c r="J179" s="12">
        <v>78.628450000000001</v>
      </c>
      <c r="K179" s="12">
        <v>1098.5973799999999</v>
      </c>
      <c r="L179" s="12">
        <v>3954.5727099999999</v>
      </c>
      <c r="M179" s="12">
        <v>10056.730299999999</v>
      </c>
      <c r="N179" s="12">
        <v>16379.277830000001</v>
      </c>
    </row>
    <row r="180" spans="2:14" x14ac:dyDescent="0.2">
      <c r="B180" s="16">
        <v>4264</v>
      </c>
      <c r="C180" s="16" t="s">
        <v>269</v>
      </c>
      <c r="D180" s="12">
        <v>341.45409999999998</v>
      </c>
      <c r="E180" s="12">
        <v>38.972349999999999</v>
      </c>
      <c r="F180" s="12">
        <v>93.936920000000001</v>
      </c>
      <c r="G180" s="12">
        <v>0.67</v>
      </c>
      <c r="H180" s="12">
        <v>0</v>
      </c>
      <c r="I180" s="12">
        <v>216.66775000000001</v>
      </c>
      <c r="J180" s="12">
        <v>0.97499999999999998</v>
      </c>
      <c r="K180" s="12">
        <v>339.08452999999997</v>
      </c>
      <c r="L180" s="12">
        <v>45.064819999999997</v>
      </c>
      <c r="M180" s="12">
        <v>3590.3623299999999</v>
      </c>
      <c r="N180" s="12">
        <v>4667.1877999999997</v>
      </c>
    </row>
    <row r="181" spans="2:14" x14ac:dyDescent="0.2">
      <c r="B181" s="21">
        <v>4299</v>
      </c>
      <c r="C181" s="21" t="s">
        <v>270</v>
      </c>
      <c r="D181" s="22">
        <v>14326.437830000001</v>
      </c>
      <c r="E181" s="22">
        <v>22092.615460000001</v>
      </c>
      <c r="F181" s="22">
        <v>19610.678159999999</v>
      </c>
      <c r="G181" s="22">
        <v>3827.5621999999998</v>
      </c>
      <c r="H181" s="22">
        <v>16316.30536</v>
      </c>
      <c r="I181" s="22">
        <v>23569.77205</v>
      </c>
      <c r="J181" s="22">
        <v>2994.5583200000001</v>
      </c>
      <c r="K181" s="22">
        <v>35467.495000000003</v>
      </c>
      <c r="L181" s="22">
        <v>11304.6525</v>
      </c>
      <c r="M181" s="22">
        <v>253029.99926000001</v>
      </c>
      <c r="N181" s="22">
        <v>402540.07614000002</v>
      </c>
    </row>
    <row r="182" spans="2:14" x14ac:dyDescent="0.2">
      <c r="B182" s="16">
        <v>4271</v>
      </c>
      <c r="C182" s="16" t="s">
        <v>271</v>
      </c>
      <c r="D182" s="12">
        <v>621.73941000000002</v>
      </c>
      <c r="E182" s="12">
        <v>936.88054999999997</v>
      </c>
      <c r="F182" s="12">
        <v>574.21879999999999</v>
      </c>
      <c r="G182" s="12">
        <v>297.96355</v>
      </c>
      <c r="H182" s="12">
        <v>0</v>
      </c>
      <c r="I182" s="12">
        <v>1935.49667</v>
      </c>
      <c r="J182" s="12">
        <v>225.1534</v>
      </c>
      <c r="K182" s="12">
        <v>3028.0726399999999</v>
      </c>
      <c r="L182" s="12">
        <v>222.05141</v>
      </c>
      <c r="M182" s="12">
        <v>29398.768609999999</v>
      </c>
      <c r="N182" s="12">
        <v>37240.34504</v>
      </c>
    </row>
    <row r="183" spans="2:14" x14ac:dyDescent="0.2">
      <c r="B183" s="16">
        <v>4273</v>
      </c>
      <c r="C183" s="16" t="s">
        <v>272</v>
      </c>
      <c r="D183" s="12">
        <v>243.14412999999999</v>
      </c>
      <c r="E183" s="12">
        <v>40.393410000000003</v>
      </c>
      <c r="F183" s="12">
        <v>54.656959999999998</v>
      </c>
      <c r="G183" s="12">
        <v>0</v>
      </c>
      <c r="H183" s="12">
        <v>0</v>
      </c>
      <c r="I183" s="12">
        <v>214.00958</v>
      </c>
      <c r="J183" s="12">
        <v>11.364000000000001</v>
      </c>
      <c r="K183" s="12">
        <v>425.63880999999998</v>
      </c>
      <c r="L183" s="12">
        <v>1152.0788600000001</v>
      </c>
      <c r="M183" s="12">
        <v>2888.9272999999998</v>
      </c>
      <c r="N183" s="12">
        <v>5030.2130500000003</v>
      </c>
    </row>
    <row r="184" spans="2:14" x14ac:dyDescent="0.2">
      <c r="B184" s="16">
        <v>4274</v>
      </c>
      <c r="C184" s="16" t="s">
        <v>273</v>
      </c>
      <c r="D184" s="12">
        <v>318.58416</v>
      </c>
      <c r="E184" s="12">
        <v>236.77885000000001</v>
      </c>
      <c r="F184" s="12">
        <v>604.29594999999995</v>
      </c>
      <c r="G184" s="12">
        <v>12.9947</v>
      </c>
      <c r="H184" s="12">
        <v>0</v>
      </c>
      <c r="I184" s="12">
        <v>732.12350000000004</v>
      </c>
      <c r="J184" s="12">
        <v>37.822850000000003</v>
      </c>
      <c r="K184" s="12">
        <v>1905.9726599999999</v>
      </c>
      <c r="L184" s="12">
        <v>73.353120000000004</v>
      </c>
      <c r="M184" s="12">
        <v>13422.28947</v>
      </c>
      <c r="N184" s="12">
        <v>17344.215260000001</v>
      </c>
    </row>
    <row r="185" spans="2:14" x14ac:dyDescent="0.2">
      <c r="B185" s="16">
        <v>4275</v>
      </c>
      <c r="C185" s="16" t="s">
        <v>274</v>
      </c>
      <c r="D185" s="12">
        <v>107.4038</v>
      </c>
      <c r="E185" s="12">
        <v>70.038899999999998</v>
      </c>
      <c r="F185" s="12">
        <v>258.52044999999998</v>
      </c>
      <c r="G185" s="12">
        <v>2.0272999999999999</v>
      </c>
      <c r="H185" s="12">
        <v>0</v>
      </c>
      <c r="I185" s="12">
        <v>92.969200000000001</v>
      </c>
      <c r="J185" s="12">
        <v>14.015000000000001</v>
      </c>
      <c r="K185" s="12">
        <v>2424.8415500000001</v>
      </c>
      <c r="L185" s="12">
        <v>149.79552000000001</v>
      </c>
      <c r="M185" s="12">
        <v>2795.6641199999999</v>
      </c>
      <c r="N185" s="12">
        <v>5915.2758400000002</v>
      </c>
    </row>
    <row r="186" spans="2:14" x14ac:dyDescent="0.2">
      <c r="B186" s="16">
        <v>4276</v>
      </c>
      <c r="C186" s="16" t="s">
        <v>275</v>
      </c>
      <c r="D186" s="12">
        <v>581.40547000000004</v>
      </c>
      <c r="E186" s="12">
        <v>319.13571999999999</v>
      </c>
      <c r="F186" s="12">
        <v>1237.47776</v>
      </c>
      <c r="G186" s="12">
        <v>272.33069999999998</v>
      </c>
      <c r="H186" s="12">
        <v>0</v>
      </c>
      <c r="I186" s="12">
        <v>1658.9327900000001</v>
      </c>
      <c r="J186" s="12">
        <v>30.92285</v>
      </c>
      <c r="K186" s="12">
        <v>2312.0131999999999</v>
      </c>
      <c r="L186" s="12">
        <v>247.92617999999999</v>
      </c>
      <c r="M186" s="12">
        <v>15046.56098</v>
      </c>
      <c r="N186" s="12">
        <v>21706.70565</v>
      </c>
    </row>
    <row r="187" spans="2:14" x14ac:dyDescent="0.2">
      <c r="B187" s="16">
        <v>4277</v>
      </c>
      <c r="C187" s="16" t="s">
        <v>276</v>
      </c>
      <c r="D187" s="12">
        <v>137.67455000000001</v>
      </c>
      <c r="E187" s="12">
        <v>190.13477</v>
      </c>
      <c r="F187" s="12">
        <v>228.92740000000001</v>
      </c>
      <c r="G187" s="12">
        <v>0</v>
      </c>
      <c r="H187" s="12">
        <v>0</v>
      </c>
      <c r="I187" s="12">
        <v>349.9812</v>
      </c>
      <c r="J187" s="12">
        <v>48.810749999999999</v>
      </c>
      <c r="K187" s="12">
        <v>1875.2287100000001</v>
      </c>
      <c r="L187" s="12">
        <v>77.188310000000001</v>
      </c>
      <c r="M187" s="12">
        <v>2849.8164499999998</v>
      </c>
      <c r="N187" s="12">
        <v>5757.7621399999998</v>
      </c>
    </row>
    <row r="188" spans="2:14" x14ac:dyDescent="0.2">
      <c r="B188" s="16">
        <v>4279</v>
      </c>
      <c r="C188" s="16" t="s">
        <v>277</v>
      </c>
      <c r="D188" s="12">
        <v>468.64044000000001</v>
      </c>
      <c r="E188" s="12">
        <v>259.25258000000002</v>
      </c>
      <c r="F188" s="12">
        <v>168.00934000000001</v>
      </c>
      <c r="G188" s="12">
        <v>3.1</v>
      </c>
      <c r="H188" s="12">
        <v>0</v>
      </c>
      <c r="I188" s="12">
        <v>780.57583</v>
      </c>
      <c r="J188" s="12">
        <v>14.0831</v>
      </c>
      <c r="K188" s="12">
        <v>1619.6090200000001</v>
      </c>
      <c r="L188" s="12">
        <v>5518.1006600000001</v>
      </c>
      <c r="M188" s="12">
        <v>9743.7473200000004</v>
      </c>
      <c r="N188" s="12">
        <v>18575.118289999999</v>
      </c>
    </row>
    <row r="189" spans="2:14" x14ac:dyDescent="0.2">
      <c r="B189" s="16">
        <v>4280</v>
      </c>
      <c r="C189" s="16" t="s">
        <v>278</v>
      </c>
      <c r="D189" s="12">
        <v>2232.0554000000002</v>
      </c>
      <c r="E189" s="12">
        <v>3399.9381100000001</v>
      </c>
      <c r="F189" s="12">
        <v>1383.46406</v>
      </c>
      <c r="G189" s="12">
        <v>93.655249999999995</v>
      </c>
      <c r="H189" s="12">
        <v>2.94</v>
      </c>
      <c r="I189" s="12">
        <v>3418.3461200000002</v>
      </c>
      <c r="J189" s="12">
        <v>205.35082</v>
      </c>
      <c r="K189" s="12">
        <v>5476.3372900000004</v>
      </c>
      <c r="L189" s="12">
        <v>572.2165</v>
      </c>
      <c r="M189" s="12">
        <v>46542.226519999997</v>
      </c>
      <c r="N189" s="12">
        <v>63326.530070000001</v>
      </c>
    </row>
    <row r="190" spans="2:14" x14ac:dyDescent="0.2">
      <c r="B190" s="16">
        <v>4281</v>
      </c>
      <c r="C190" s="16" t="s">
        <v>279</v>
      </c>
      <c r="D190" s="12">
        <v>243.91815</v>
      </c>
      <c r="E190" s="12">
        <v>84.353980000000007</v>
      </c>
      <c r="F190" s="12">
        <v>442.41485</v>
      </c>
      <c r="G190" s="12">
        <v>5.8</v>
      </c>
      <c r="H190" s="12">
        <v>0</v>
      </c>
      <c r="I190" s="12">
        <v>122.81524</v>
      </c>
      <c r="J190" s="12">
        <v>4.9904999999999999</v>
      </c>
      <c r="K190" s="12">
        <v>854.99881000000005</v>
      </c>
      <c r="L190" s="12">
        <v>83.333349999999996</v>
      </c>
      <c r="M190" s="12">
        <v>5157.6962000000003</v>
      </c>
      <c r="N190" s="12">
        <v>7000.3210799999997</v>
      </c>
    </row>
    <row r="191" spans="2:14" x14ac:dyDescent="0.2">
      <c r="B191" s="16">
        <v>4282</v>
      </c>
      <c r="C191" s="16" t="s">
        <v>280</v>
      </c>
      <c r="D191" s="12">
        <v>1258.79963</v>
      </c>
      <c r="E191" s="12">
        <v>1675.80845</v>
      </c>
      <c r="F191" s="12">
        <v>1720.2738999999999</v>
      </c>
      <c r="G191" s="12">
        <v>2044.97046</v>
      </c>
      <c r="H191" s="12">
        <v>0</v>
      </c>
      <c r="I191" s="12">
        <v>2406.1327700000002</v>
      </c>
      <c r="J191" s="12">
        <v>110.8121</v>
      </c>
      <c r="K191" s="12">
        <v>2849.8456900000001</v>
      </c>
      <c r="L191" s="12">
        <v>1040.1427000000001</v>
      </c>
      <c r="M191" s="12">
        <v>31301.582180000001</v>
      </c>
      <c r="N191" s="12">
        <v>44408.367879999998</v>
      </c>
    </row>
    <row r="192" spans="2:14" x14ac:dyDescent="0.2">
      <c r="B192" s="16">
        <v>4283</v>
      </c>
      <c r="C192" s="16" t="s">
        <v>281</v>
      </c>
      <c r="D192" s="12">
        <v>389.49034999999998</v>
      </c>
      <c r="E192" s="12">
        <v>310.71800000000002</v>
      </c>
      <c r="F192" s="12">
        <v>109.14794999999999</v>
      </c>
      <c r="G192" s="12">
        <v>45.95055</v>
      </c>
      <c r="H192" s="12">
        <v>0</v>
      </c>
      <c r="I192" s="12">
        <v>1682.19947</v>
      </c>
      <c r="J192" s="12">
        <v>20.8781</v>
      </c>
      <c r="K192" s="12">
        <v>2126.6777499999998</v>
      </c>
      <c r="L192" s="12">
        <v>769.69142999999997</v>
      </c>
      <c r="M192" s="12">
        <v>15497.74222</v>
      </c>
      <c r="N192" s="12">
        <v>20952.49582</v>
      </c>
    </row>
    <row r="193" spans="2:14" x14ac:dyDescent="0.2">
      <c r="B193" s="16">
        <v>4284</v>
      </c>
      <c r="C193" s="16" t="s">
        <v>282</v>
      </c>
      <c r="D193" s="12">
        <v>236.41244</v>
      </c>
      <c r="E193" s="12">
        <v>95.63297</v>
      </c>
      <c r="F193" s="12">
        <v>228.05707000000001</v>
      </c>
      <c r="G193" s="12">
        <v>1.0619499999999999</v>
      </c>
      <c r="H193" s="12">
        <v>0</v>
      </c>
      <c r="I193" s="12">
        <v>493.65989999999999</v>
      </c>
      <c r="J193" s="12">
        <v>6.5663</v>
      </c>
      <c r="K193" s="12">
        <v>2308.2372099999998</v>
      </c>
      <c r="L193" s="12">
        <v>289.40141999999997</v>
      </c>
      <c r="M193" s="12">
        <v>4655.0458500000004</v>
      </c>
      <c r="N193" s="12">
        <v>8314.0751099999998</v>
      </c>
    </row>
    <row r="194" spans="2:14" x14ac:dyDescent="0.2">
      <c r="B194" s="16">
        <v>4285</v>
      </c>
      <c r="C194" s="16" t="s">
        <v>283</v>
      </c>
      <c r="D194" s="12">
        <v>409.55950999999999</v>
      </c>
      <c r="E194" s="12">
        <v>385.91624999999999</v>
      </c>
      <c r="F194" s="12">
        <v>379.14245</v>
      </c>
      <c r="G194" s="12">
        <v>33.743099999999998</v>
      </c>
      <c r="H194" s="12">
        <v>0.61299999999999999</v>
      </c>
      <c r="I194" s="12">
        <v>1605.5823499999999</v>
      </c>
      <c r="J194" s="12">
        <v>29.402999999999999</v>
      </c>
      <c r="K194" s="12">
        <v>2129.8458000000001</v>
      </c>
      <c r="L194" s="12">
        <v>155.4539</v>
      </c>
      <c r="M194" s="12">
        <v>13009.973770000001</v>
      </c>
      <c r="N194" s="12">
        <v>18139.233130000001</v>
      </c>
    </row>
    <row r="195" spans="2:14" x14ac:dyDescent="0.2">
      <c r="B195" s="16">
        <v>4286</v>
      </c>
      <c r="C195" s="16" t="s">
        <v>284</v>
      </c>
      <c r="D195" s="12">
        <v>419.49705</v>
      </c>
      <c r="E195" s="12">
        <v>379.03881999999999</v>
      </c>
      <c r="F195" s="12">
        <v>90.650599999999997</v>
      </c>
      <c r="G195" s="12">
        <v>2.3582999999999998</v>
      </c>
      <c r="H195" s="12">
        <v>0</v>
      </c>
      <c r="I195" s="12">
        <v>267.73619000000002</v>
      </c>
      <c r="J195" s="12">
        <v>5.0999999999999996</v>
      </c>
      <c r="K195" s="12">
        <v>802.46992</v>
      </c>
      <c r="L195" s="12">
        <v>65.164820000000006</v>
      </c>
      <c r="M195" s="12">
        <v>4767.8906399999996</v>
      </c>
      <c r="N195" s="12">
        <v>6799.9063399999995</v>
      </c>
    </row>
    <row r="196" spans="2:14" x14ac:dyDescent="0.2">
      <c r="B196" s="16">
        <v>4287</v>
      </c>
      <c r="C196" s="16" t="s">
        <v>285</v>
      </c>
      <c r="D196" s="12">
        <v>287.62439000000001</v>
      </c>
      <c r="E196" s="12">
        <v>145.1644</v>
      </c>
      <c r="F196" s="12">
        <v>174.80911</v>
      </c>
      <c r="G196" s="12">
        <v>16.550249999999998</v>
      </c>
      <c r="H196" s="12">
        <v>0.12615000000000001</v>
      </c>
      <c r="I196" s="12">
        <v>303.13425000000001</v>
      </c>
      <c r="J196" s="12">
        <v>27.424299999999999</v>
      </c>
      <c r="K196" s="12">
        <v>522.42539999999997</v>
      </c>
      <c r="L196" s="12">
        <v>61.063450000000003</v>
      </c>
      <c r="M196" s="12">
        <v>6381.1067700000003</v>
      </c>
      <c r="N196" s="12">
        <v>7919.4284699999998</v>
      </c>
    </row>
    <row r="197" spans="2:14" x14ac:dyDescent="0.2">
      <c r="B197" s="16">
        <v>4288</v>
      </c>
      <c r="C197" s="16" t="s">
        <v>286</v>
      </c>
      <c r="D197" s="12">
        <v>18.0701</v>
      </c>
      <c r="E197" s="12">
        <v>3.3307000000000002</v>
      </c>
      <c r="F197" s="12">
        <v>22.089600000000001</v>
      </c>
      <c r="G197" s="12">
        <v>0.48449999999999999</v>
      </c>
      <c r="H197" s="12">
        <v>0</v>
      </c>
      <c r="I197" s="12">
        <v>0.2</v>
      </c>
      <c r="J197" s="12">
        <v>4.0080999999999998</v>
      </c>
      <c r="K197" s="12">
        <v>179.96467000000001</v>
      </c>
      <c r="L197" s="12">
        <v>12.057499999999999</v>
      </c>
      <c r="M197" s="12">
        <v>595.15561000000002</v>
      </c>
      <c r="N197" s="12">
        <v>835.36077999999998</v>
      </c>
    </row>
    <row r="198" spans="2:14" x14ac:dyDescent="0.2">
      <c r="B198" s="16">
        <v>4289</v>
      </c>
      <c r="C198" s="16" t="s">
        <v>287</v>
      </c>
      <c r="D198" s="12">
        <v>6352.41885</v>
      </c>
      <c r="E198" s="12">
        <v>13560.099</v>
      </c>
      <c r="F198" s="12">
        <v>11934.521909999999</v>
      </c>
      <c r="G198" s="12">
        <v>994.57159000000001</v>
      </c>
      <c r="H198" s="12">
        <v>16312.62621</v>
      </c>
      <c r="I198" s="12">
        <v>7505.8769899999998</v>
      </c>
      <c r="J198" s="12">
        <v>2197.8531499999999</v>
      </c>
      <c r="K198" s="12">
        <v>4625.3158700000004</v>
      </c>
      <c r="L198" s="12">
        <v>815.63337000000001</v>
      </c>
      <c r="M198" s="12">
        <v>48975.805249999998</v>
      </c>
      <c r="N198" s="12">
        <v>113274.72219</v>
      </c>
    </row>
    <row r="199" spans="2:14" x14ac:dyDescent="0.2">
      <c r="B199" s="21">
        <v>4329</v>
      </c>
      <c r="C199" s="21" t="s">
        <v>288</v>
      </c>
      <c r="D199" s="22">
        <v>10471.32099</v>
      </c>
      <c r="E199" s="22">
        <v>9032.0730100000001</v>
      </c>
      <c r="F199" s="22">
        <v>10779.70247</v>
      </c>
      <c r="G199" s="22">
        <v>1946.55771</v>
      </c>
      <c r="H199" s="22">
        <v>185.09889999999999</v>
      </c>
      <c r="I199" s="22">
        <v>9285.3156999999992</v>
      </c>
      <c r="J199" s="22">
        <v>870.92413999999997</v>
      </c>
      <c r="K199" s="22">
        <v>19704.656800000001</v>
      </c>
      <c r="L199" s="22">
        <v>6796.9927900000002</v>
      </c>
      <c r="M199" s="22">
        <v>167473.91015000001</v>
      </c>
      <c r="N199" s="22">
        <v>236546.55265999999</v>
      </c>
    </row>
    <row r="200" spans="2:14" x14ac:dyDescent="0.2">
      <c r="B200" s="16">
        <v>4303</v>
      </c>
      <c r="C200" s="16" t="s">
        <v>289</v>
      </c>
      <c r="D200" s="12">
        <v>278.19380000000001</v>
      </c>
      <c r="E200" s="12">
        <v>233.69135</v>
      </c>
      <c r="F200" s="12">
        <v>847.12217999999996</v>
      </c>
      <c r="G200" s="12">
        <v>603.87248999999997</v>
      </c>
      <c r="H200" s="12">
        <v>1.8487</v>
      </c>
      <c r="I200" s="12">
        <v>916.87648999999999</v>
      </c>
      <c r="J200" s="12">
        <v>40.916550000000001</v>
      </c>
      <c r="K200" s="12">
        <v>1784.9530999999999</v>
      </c>
      <c r="L200" s="12">
        <v>2283.4472000000001</v>
      </c>
      <c r="M200" s="12">
        <v>12279.50575</v>
      </c>
      <c r="N200" s="12">
        <v>19270.427609999999</v>
      </c>
    </row>
    <row r="201" spans="2:14" x14ac:dyDescent="0.2">
      <c r="B201" s="16">
        <v>4304</v>
      </c>
      <c r="C201" s="16" t="s">
        <v>290</v>
      </c>
      <c r="D201" s="12">
        <v>481.43218000000002</v>
      </c>
      <c r="E201" s="12">
        <v>288.45091000000002</v>
      </c>
      <c r="F201" s="12">
        <v>4211.9371099999998</v>
      </c>
      <c r="G201" s="12">
        <v>166.52162000000001</v>
      </c>
      <c r="H201" s="12">
        <v>2.4461499999999998</v>
      </c>
      <c r="I201" s="12">
        <v>2007.71552</v>
      </c>
      <c r="J201" s="12">
        <v>158.61365000000001</v>
      </c>
      <c r="K201" s="12">
        <v>2545.3980999999999</v>
      </c>
      <c r="L201" s="12">
        <v>1940.34824</v>
      </c>
      <c r="M201" s="12">
        <v>50095.580710000002</v>
      </c>
      <c r="N201" s="12">
        <v>61898.444190000002</v>
      </c>
    </row>
    <row r="202" spans="2:14" x14ac:dyDescent="0.2">
      <c r="B202" s="16">
        <v>4305</v>
      </c>
      <c r="C202" s="16" t="s">
        <v>291</v>
      </c>
      <c r="D202" s="12">
        <v>1372.7046399999999</v>
      </c>
      <c r="E202" s="12">
        <v>585.64239999999995</v>
      </c>
      <c r="F202" s="12">
        <v>1443.2745</v>
      </c>
      <c r="G202" s="12">
        <v>92.153700000000001</v>
      </c>
      <c r="H202" s="12">
        <v>0</v>
      </c>
      <c r="I202" s="12">
        <v>689.10609999999997</v>
      </c>
      <c r="J202" s="12">
        <v>21.56005</v>
      </c>
      <c r="K202" s="12">
        <v>1397.1213499999999</v>
      </c>
      <c r="L202" s="12">
        <v>1039.72965</v>
      </c>
      <c r="M202" s="12">
        <v>8984.3407900000002</v>
      </c>
      <c r="N202" s="12">
        <v>15625.633180000001</v>
      </c>
    </row>
    <row r="203" spans="2:14" x14ac:dyDescent="0.2">
      <c r="B203" s="16">
        <v>4306</v>
      </c>
      <c r="C203" s="16" t="s">
        <v>292</v>
      </c>
      <c r="D203" s="12">
        <v>295.59100999999998</v>
      </c>
      <c r="E203" s="12">
        <v>45.478999999999999</v>
      </c>
      <c r="F203" s="12">
        <v>73.203050000000005</v>
      </c>
      <c r="G203" s="12">
        <v>5.3460000000000001</v>
      </c>
      <c r="H203" s="12">
        <v>0</v>
      </c>
      <c r="I203" s="12">
        <v>46.865450000000003</v>
      </c>
      <c r="J203" s="12">
        <v>4.3612500000000001</v>
      </c>
      <c r="K203" s="12">
        <v>358.71615000000003</v>
      </c>
      <c r="L203" s="12">
        <v>61.556269999999998</v>
      </c>
      <c r="M203" s="12">
        <v>2134.8861000000002</v>
      </c>
      <c r="N203" s="12">
        <v>3026.0042800000001</v>
      </c>
    </row>
    <row r="204" spans="2:14" x14ac:dyDescent="0.2">
      <c r="B204" s="16">
        <v>4307</v>
      </c>
      <c r="C204" s="16" t="s">
        <v>293</v>
      </c>
      <c r="D204" s="12">
        <v>91.16825</v>
      </c>
      <c r="E204" s="12">
        <v>46.939749999999997</v>
      </c>
      <c r="F204" s="12">
        <v>18.008600000000001</v>
      </c>
      <c r="G204" s="12">
        <v>53.149479999999997</v>
      </c>
      <c r="H204" s="12">
        <v>0</v>
      </c>
      <c r="I204" s="12">
        <v>99.129199999999997</v>
      </c>
      <c r="J204" s="12">
        <v>0</v>
      </c>
      <c r="K204" s="12">
        <v>756.33636999999999</v>
      </c>
      <c r="L204" s="12">
        <v>37.00658</v>
      </c>
      <c r="M204" s="12">
        <v>3301.3298199999999</v>
      </c>
      <c r="N204" s="12">
        <v>4403.0680499999999</v>
      </c>
    </row>
    <row r="205" spans="2:14" x14ac:dyDescent="0.2">
      <c r="B205" s="16">
        <v>4309</v>
      </c>
      <c r="C205" s="16" t="s">
        <v>294</v>
      </c>
      <c r="D205" s="12">
        <v>430.71861999999999</v>
      </c>
      <c r="E205" s="12">
        <v>3243.75434</v>
      </c>
      <c r="F205" s="12">
        <v>1099.2299499999999</v>
      </c>
      <c r="G205" s="12">
        <v>308.23674999999997</v>
      </c>
      <c r="H205" s="12">
        <v>16.428999999999998</v>
      </c>
      <c r="I205" s="12">
        <v>556.24667999999997</v>
      </c>
      <c r="J205" s="12">
        <v>53.523180000000004</v>
      </c>
      <c r="K205" s="12">
        <v>1759.7239999999999</v>
      </c>
      <c r="L205" s="12">
        <v>124.68055</v>
      </c>
      <c r="M205" s="12">
        <v>14011.08538</v>
      </c>
      <c r="N205" s="12">
        <v>21603.62845</v>
      </c>
    </row>
    <row r="206" spans="2:14" x14ac:dyDescent="0.2">
      <c r="B206" s="16">
        <v>4310</v>
      </c>
      <c r="C206" s="16" t="s">
        <v>295</v>
      </c>
      <c r="D206" s="12">
        <v>178.63030000000001</v>
      </c>
      <c r="E206" s="12">
        <v>111.66485</v>
      </c>
      <c r="F206" s="12">
        <v>77.09</v>
      </c>
      <c r="G206" s="12">
        <v>0</v>
      </c>
      <c r="H206" s="12">
        <v>1.28315</v>
      </c>
      <c r="I206" s="12">
        <v>497.59120000000001</v>
      </c>
      <c r="J206" s="12">
        <v>49.009050000000002</v>
      </c>
      <c r="K206" s="12">
        <v>994.66134999999997</v>
      </c>
      <c r="L206" s="12">
        <v>126.55177</v>
      </c>
      <c r="M206" s="12">
        <v>5915.0898999999999</v>
      </c>
      <c r="N206" s="12">
        <v>7951.5715700000001</v>
      </c>
    </row>
    <row r="207" spans="2:14" x14ac:dyDescent="0.2">
      <c r="B207" s="16">
        <v>4311</v>
      </c>
      <c r="C207" s="16" t="s">
        <v>296</v>
      </c>
      <c r="D207" s="12">
        <v>1848.2551599999999</v>
      </c>
      <c r="E207" s="12">
        <v>119.92019999999999</v>
      </c>
      <c r="F207" s="12">
        <v>119.90649999999999</v>
      </c>
      <c r="G207" s="12">
        <v>31.364000000000001</v>
      </c>
      <c r="H207" s="12">
        <v>0</v>
      </c>
      <c r="I207" s="12">
        <v>765.31325000000004</v>
      </c>
      <c r="J207" s="12">
        <v>41.273249999999997</v>
      </c>
      <c r="K207" s="12">
        <v>1238.5112300000001</v>
      </c>
      <c r="L207" s="12">
        <v>124.72748</v>
      </c>
      <c r="M207" s="12">
        <v>6254.8410599999997</v>
      </c>
      <c r="N207" s="12">
        <v>10544.11213</v>
      </c>
    </row>
    <row r="208" spans="2:14" x14ac:dyDescent="0.2">
      <c r="B208" s="16">
        <v>4312</v>
      </c>
      <c r="C208" s="16" t="s">
        <v>297</v>
      </c>
      <c r="D208" s="12">
        <v>958.13414999999998</v>
      </c>
      <c r="E208" s="12">
        <v>178.24639999999999</v>
      </c>
      <c r="F208" s="12">
        <v>997.08474999999999</v>
      </c>
      <c r="G208" s="12">
        <v>0.57999999999999996</v>
      </c>
      <c r="H208" s="12">
        <v>0</v>
      </c>
      <c r="I208" s="12">
        <v>800.00694999999996</v>
      </c>
      <c r="J208" s="12">
        <v>4.7501499999999997</v>
      </c>
      <c r="K208" s="12">
        <v>1102.3362999999999</v>
      </c>
      <c r="L208" s="12">
        <v>369.84186</v>
      </c>
      <c r="M208" s="12">
        <v>10519.17533</v>
      </c>
      <c r="N208" s="12">
        <v>14930.15589</v>
      </c>
    </row>
    <row r="209" spans="2:14" x14ac:dyDescent="0.2">
      <c r="B209" s="16">
        <v>4313</v>
      </c>
      <c r="C209" s="16" t="s">
        <v>298</v>
      </c>
      <c r="D209" s="12">
        <v>331.41045000000003</v>
      </c>
      <c r="E209" s="12">
        <v>866.99549999999999</v>
      </c>
      <c r="F209" s="12">
        <v>44.518549999999998</v>
      </c>
      <c r="G209" s="12">
        <v>0</v>
      </c>
      <c r="H209" s="12">
        <v>0</v>
      </c>
      <c r="I209" s="12">
        <v>154.95495</v>
      </c>
      <c r="J209" s="12">
        <v>94.893150000000006</v>
      </c>
      <c r="K209" s="12">
        <v>1127.9663800000001</v>
      </c>
      <c r="L209" s="12">
        <v>89.107979999999998</v>
      </c>
      <c r="M209" s="12">
        <v>8221.8220600000004</v>
      </c>
      <c r="N209" s="12">
        <v>10931.669019999999</v>
      </c>
    </row>
    <row r="210" spans="2:14" x14ac:dyDescent="0.2">
      <c r="B210" s="16">
        <v>4314</v>
      </c>
      <c r="C210" s="16" t="s">
        <v>299</v>
      </c>
      <c r="D210" s="12">
        <v>54.778149999999997</v>
      </c>
      <c r="E210" s="12">
        <v>14.659700000000001</v>
      </c>
      <c r="F210" s="12">
        <v>0</v>
      </c>
      <c r="G210" s="12">
        <v>0</v>
      </c>
      <c r="H210" s="12">
        <v>0</v>
      </c>
      <c r="I210" s="12">
        <v>3.1259999999999999</v>
      </c>
      <c r="J210" s="12">
        <v>0</v>
      </c>
      <c r="K210" s="12">
        <v>135.68690000000001</v>
      </c>
      <c r="L210" s="12">
        <v>9.96997</v>
      </c>
      <c r="M210" s="12">
        <v>1029.9346499999999</v>
      </c>
      <c r="N210" s="12">
        <v>1248.1553699999999</v>
      </c>
    </row>
    <row r="211" spans="2:14" x14ac:dyDescent="0.2">
      <c r="B211" s="16">
        <v>4318</v>
      </c>
      <c r="C211" s="16" t="s">
        <v>300</v>
      </c>
      <c r="D211" s="12">
        <v>304.15785</v>
      </c>
      <c r="E211" s="12">
        <v>75.721130000000002</v>
      </c>
      <c r="F211" s="12">
        <v>238.3724</v>
      </c>
      <c r="G211" s="12">
        <v>11.725759999999999</v>
      </c>
      <c r="H211" s="12">
        <v>3.2345999999999999</v>
      </c>
      <c r="I211" s="12">
        <v>49.320050000000002</v>
      </c>
      <c r="J211" s="12">
        <v>6.4606000000000003</v>
      </c>
      <c r="K211" s="12">
        <v>988.93623000000002</v>
      </c>
      <c r="L211" s="12">
        <v>49.4694</v>
      </c>
      <c r="M211" s="12">
        <v>5739.0755399999998</v>
      </c>
      <c r="N211" s="12">
        <v>7466.4735600000004</v>
      </c>
    </row>
    <row r="212" spans="2:14" x14ac:dyDescent="0.2">
      <c r="B212" s="16">
        <v>4319</v>
      </c>
      <c r="C212" s="16" t="s">
        <v>301</v>
      </c>
      <c r="D212" s="12">
        <v>108.64095</v>
      </c>
      <c r="E212" s="12">
        <v>67.384950000000003</v>
      </c>
      <c r="F212" s="12">
        <v>10.53</v>
      </c>
      <c r="G212" s="12">
        <v>0</v>
      </c>
      <c r="H212" s="12">
        <v>3.2</v>
      </c>
      <c r="I212" s="12">
        <v>225.12572</v>
      </c>
      <c r="J212" s="12">
        <v>19.2973</v>
      </c>
      <c r="K212" s="12">
        <v>423.82420000000002</v>
      </c>
      <c r="L212" s="12">
        <v>28.621860000000002</v>
      </c>
      <c r="M212" s="12">
        <v>2845.6181000000001</v>
      </c>
      <c r="N212" s="12">
        <v>3732.2430800000002</v>
      </c>
    </row>
    <row r="213" spans="2:14" x14ac:dyDescent="0.2">
      <c r="B213" s="16">
        <v>4320</v>
      </c>
      <c r="C213" s="16" t="s">
        <v>302</v>
      </c>
      <c r="D213" s="12">
        <v>282.17263000000003</v>
      </c>
      <c r="E213" s="12">
        <v>85.007990000000007</v>
      </c>
      <c r="F213" s="12">
        <v>51.229300000000002</v>
      </c>
      <c r="G213" s="12">
        <v>164.04669999999999</v>
      </c>
      <c r="H213" s="12">
        <v>0</v>
      </c>
      <c r="I213" s="12">
        <v>274.80572000000001</v>
      </c>
      <c r="J213" s="12">
        <v>10.0426</v>
      </c>
      <c r="K213" s="12">
        <v>619.78137000000004</v>
      </c>
      <c r="L213" s="12">
        <v>148.19990999999999</v>
      </c>
      <c r="M213" s="12">
        <v>4201.0419700000002</v>
      </c>
      <c r="N213" s="12">
        <v>5836.3281900000002</v>
      </c>
    </row>
    <row r="214" spans="2:14" x14ac:dyDescent="0.2">
      <c r="B214" s="23">
        <v>4324</v>
      </c>
      <c r="C214" s="23" t="s">
        <v>303</v>
      </c>
      <c r="D214" s="14">
        <v>3455.3328499999998</v>
      </c>
      <c r="E214" s="14">
        <v>3068.5145400000001</v>
      </c>
      <c r="F214" s="14">
        <v>1548.1955800000001</v>
      </c>
      <c r="G214" s="14">
        <v>509.56121000000002</v>
      </c>
      <c r="H214" s="14">
        <v>156.65729999999999</v>
      </c>
      <c r="I214" s="14">
        <v>2199.1324199999999</v>
      </c>
      <c r="J214" s="14">
        <v>366.22336000000001</v>
      </c>
      <c r="K214" s="14">
        <v>4470.7037700000001</v>
      </c>
      <c r="L214" s="14">
        <v>363.73406999999997</v>
      </c>
      <c r="M214" s="14">
        <v>31940.582989999999</v>
      </c>
      <c r="N214" s="14">
        <v>48078.63809</v>
      </c>
    </row>
  </sheetData>
  <pageMargins left="0.70866141732283472" right="0.70866141732283472" top="0.74803149606299213" bottom="0.74803149606299213" header="0.31496062992125984" footer="0.31496062992125984"/>
  <pageSetup paperSize="9" scale="52" fitToWidth="0" fitToHeight="0" orientation="portrait" horizontalDpi="300" verticalDpi="300" r:id="rId1"/>
  <headerFooter differentFirst="1" scaleWithDoc="0" alignWithMargins="0">
    <firstHeader>&amp;L&amp;C&amp;R&amp;B DEPARTEMENT FINANZEN UND RESSOURCEN
Statistik Aargau</firstHeader>
  </headerFooter>
  <rowBreaks count="2" manualBreakCount="2">
    <brk id="89" max="16383" man="1"/>
    <brk id="14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6D4FF"/>
  </sheetPr>
  <dimension ref="B1:Y218"/>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25" width="12.5703125" customWidth="1"/>
  </cols>
  <sheetData>
    <row r="1" spans="2:25" ht="18" x14ac:dyDescent="0.25">
      <c r="B1" s="3" t="s">
        <v>13</v>
      </c>
    </row>
    <row r="2" spans="2:25" x14ac:dyDescent="0.2">
      <c r="B2" t="s">
        <v>14</v>
      </c>
    </row>
    <row r="5" spans="2:25" ht="15.95" customHeight="1" x14ac:dyDescent="0.2">
      <c r="B5" s="33" t="s">
        <v>83</v>
      </c>
      <c r="C5" s="33" t="s">
        <v>84</v>
      </c>
      <c r="D5" s="30" t="s">
        <v>304</v>
      </c>
      <c r="E5" s="30" t="s">
        <v>304</v>
      </c>
      <c r="F5" s="30" t="s">
        <v>304</v>
      </c>
      <c r="G5" s="30" t="s">
        <v>304</v>
      </c>
      <c r="H5" s="30" t="s">
        <v>304</v>
      </c>
      <c r="I5" s="30" t="s">
        <v>304</v>
      </c>
      <c r="J5" s="30" t="s">
        <v>304</v>
      </c>
      <c r="K5" s="30" t="s">
        <v>304</v>
      </c>
      <c r="L5" s="30" t="s">
        <v>304</v>
      </c>
      <c r="M5" s="30" t="s">
        <v>304</v>
      </c>
      <c r="N5" s="30" t="s">
        <v>304</v>
      </c>
      <c r="O5" s="30" t="s">
        <v>305</v>
      </c>
      <c r="P5" s="30" t="s">
        <v>305</v>
      </c>
      <c r="Q5" s="30" t="s">
        <v>305</v>
      </c>
      <c r="R5" s="30" t="s">
        <v>305</v>
      </c>
      <c r="S5" s="30" t="s">
        <v>305</v>
      </c>
      <c r="T5" s="30" t="s">
        <v>305</v>
      </c>
      <c r="U5" s="30" t="s">
        <v>305</v>
      </c>
      <c r="V5" s="30" t="s">
        <v>305</v>
      </c>
      <c r="W5" s="30" t="s">
        <v>305</v>
      </c>
      <c r="X5" s="30" t="s">
        <v>305</v>
      </c>
      <c r="Y5" s="30" t="s">
        <v>305</v>
      </c>
    </row>
    <row r="6" spans="2:25" ht="42" customHeight="1" x14ac:dyDescent="0.2">
      <c r="B6" s="33" t="s">
        <v>83</v>
      </c>
      <c r="C6" s="33" t="s">
        <v>84</v>
      </c>
      <c r="D6" s="10" t="s">
        <v>85</v>
      </c>
      <c r="E6" s="10" t="s">
        <v>86</v>
      </c>
      <c r="F6" s="10" t="s">
        <v>87</v>
      </c>
      <c r="G6" s="10" t="s">
        <v>88</v>
      </c>
      <c r="H6" s="10" t="s">
        <v>89</v>
      </c>
      <c r="I6" s="10" t="s">
        <v>90</v>
      </c>
      <c r="J6" s="10" t="s">
        <v>91</v>
      </c>
      <c r="K6" s="10" t="s">
        <v>92</v>
      </c>
      <c r="L6" s="10" t="s">
        <v>93</v>
      </c>
      <c r="M6" s="10" t="s">
        <v>94</v>
      </c>
      <c r="N6" s="10" t="s">
        <v>306</v>
      </c>
      <c r="O6" s="10" t="s">
        <v>85</v>
      </c>
      <c r="P6" s="10" t="s">
        <v>86</v>
      </c>
      <c r="Q6" s="10" t="s">
        <v>87</v>
      </c>
      <c r="R6" s="10" t="s">
        <v>88</v>
      </c>
      <c r="S6" s="10" t="s">
        <v>89</v>
      </c>
      <c r="T6" s="10" t="s">
        <v>90</v>
      </c>
      <c r="U6" s="10" t="s">
        <v>91</v>
      </c>
      <c r="V6" s="10" t="s">
        <v>92</v>
      </c>
      <c r="W6" s="10" t="s">
        <v>93</v>
      </c>
      <c r="X6" s="10" t="s">
        <v>94</v>
      </c>
      <c r="Y6" s="10" t="s">
        <v>307</v>
      </c>
    </row>
    <row r="7" spans="2:25" x14ac:dyDescent="0.2">
      <c r="B7" s="21">
        <v>4335</v>
      </c>
      <c r="C7" s="21" t="s">
        <v>95</v>
      </c>
      <c r="D7" s="22">
        <v>39013.123780000002</v>
      </c>
      <c r="E7" s="22">
        <v>12731.037200000001</v>
      </c>
      <c r="F7" s="22">
        <v>206645.23947</v>
      </c>
      <c r="G7" s="22">
        <v>35741.848700000002</v>
      </c>
      <c r="H7" s="22">
        <v>13282.33575</v>
      </c>
      <c r="I7" s="22">
        <v>931.45405000000005</v>
      </c>
      <c r="J7" s="22">
        <v>117379.3702</v>
      </c>
      <c r="K7" s="22">
        <v>125424.70248000001</v>
      </c>
      <c r="L7" s="22">
        <v>25416.09792</v>
      </c>
      <c r="M7" s="22">
        <v>817.69290000000001</v>
      </c>
      <c r="N7" s="22">
        <v>577382.90245000005</v>
      </c>
      <c r="O7" s="22">
        <v>9797.1781499999997</v>
      </c>
      <c r="P7" s="22">
        <v>4979.7982499999998</v>
      </c>
      <c r="Q7" s="22">
        <v>6477.2718999999997</v>
      </c>
      <c r="R7" s="22">
        <v>4577.4281300000002</v>
      </c>
      <c r="S7" s="22">
        <v>660</v>
      </c>
      <c r="T7" s="22">
        <v>151.79900000000001</v>
      </c>
      <c r="U7" s="22">
        <v>11510.135749999999</v>
      </c>
      <c r="V7" s="22">
        <v>85590.186919999993</v>
      </c>
      <c r="W7" s="22">
        <v>6931.1136900000001</v>
      </c>
      <c r="X7" s="22">
        <v>177.50200000000001</v>
      </c>
      <c r="Y7" s="22">
        <v>130852.41379000001</v>
      </c>
    </row>
    <row r="8" spans="2:25" x14ac:dyDescent="0.2">
      <c r="B8" s="21">
        <v>4019</v>
      </c>
      <c r="C8" s="21" t="s">
        <v>96</v>
      </c>
      <c r="D8" s="22">
        <v>9349.9943500000008</v>
      </c>
      <c r="E8" s="22">
        <v>628.91089999999997</v>
      </c>
      <c r="F8" s="22">
        <v>28285.44959</v>
      </c>
      <c r="G8" s="22">
        <v>4447.7223400000003</v>
      </c>
      <c r="H8" s="22">
        <v>13268.33575</v>
      </c>
      <c r="I8" s="22">
        <v>293.4171</v>
      </c>
      <c r="J8" s="22">
        <v>12676.22788</v>
      </c>
      <c r="K8" s="22">
        <v>11781.87448</v>
      </c>
      <c r="L8" s="22">
        <v>2252.7581599999999</v>
      </c>
      <c r="M8" s="22">
        <v>76.233649999999997</v>
      </c>
      <c r="N8" s="22">
        <v>83060.924199999994</v>
      </c>
      <c r="O8" s="22">
        <v>1088.4503</v>
      </c>
      <c r="P8" s="22">
        <v>144.48265000000001</v>
      </c>
      <c r="Q8" s="22">
        <v>243.33590000000001</v>
      </c>
      <c r="R8" s="22">
        <v>1805.1195</v>
      </c>
      <c r="S8" s="22">
        <v>0</v>
      </c>
      <c r="T8" s="22">
        <v>0</v>
      </c>
      <c r="U8" s="22">
        <v>543.78144999999995</v>
      </c>
      <c r="V8" s="22">
        <v>3216.6367700000001</v>
      </c>
      <c r="W8" s="22">
        <v>1344.1212</v>
      </c>
      <c r="X8" s="22">
        <v>1E-3</v>
      </c>
      <c r="Y8" s="22">
        <v>8385.9287700000004</v>
      </c>
    </row>
    <row r="9" spans="2:25" x14ac:dyDescent="0.2">
      <c r="B9" s="16">
        <v>4001</v>
      </c>
      <c r="C9" s="16" t="s">
        <v>97</v>
      </c>
      <c r="D9" s="12">
        <v>6775.2238799999996</v>
      </c>
      <c r="E9" s="12">
        <v>0</v>
      </c>
      <c r="F9" s="12">
        <v>6118.3539499999997</v>
      </c>
      <c r="G9" s="12">
        <v>3321.6625899999999</v>
      </c>
      <c r="H9" s="12">
        <v>12468.33575</v>
      </c>
      <c r="I9" s="12">
        <v>243.9171</v>
      </c>
      <c r="J9" s="12">
        <v>6366.6367</v>
      </c>
      <c r="K9" s="12">
        <v>5191.8377099999998</v>
      </c>
      <c r="L9" s="12">
        <v>50</v>
      </c>
      <c r="M9" s="12">
        <v>0</v>
      </c>
      <c r="N9" s="12">
        <v>40535.967680000002</v>
      </c>
      <c r="O9" s="12">
        <v>1082.3003000000001</v>
      </c>
      <c r="P9" s="12">
        <v>0</v>
      </c>
      <c r="Q9" s="12">
        <v>0</v>
      </c>
      <c r="R9" s="12">
        <v>131.1534</v>
      </c>
      <c r="S9" s="12">
        <v>0</v>
      </c>
      <c r="T9" s="12">
        <v>0</v>
      </c>
      <c r="U9" s="12">
        <v>86.747150000000005</v>
      </c>
      <c r="V9" s="12">
        <v>1260.1578999999999</v>
      </c>
      <c r="W9" s="12">
        <v>179.00749999999999</v>
      </c>
      <c r="X9" s="12">
        <v>0</v>
      </c>
      <c r="Y9" s="12">
        <v>2739.36625</v>
      </c>
    </row>
    <row r="10" spans="2:25" x14ac:dyDescent="0.2">
      <c r="B10" s="16">
        <v>4002</v>
      </c>
      <c r="C10" s="16" t="s">
        <v>98</v>
      </c>
      <c r="D10" s="12">
        <v>76.657449999999997</v>
      </c>
      <c r="E10" s="12">
        <v>0</v>
      </c>
      <c r="F10" s="12">
        <v>53.03595</v>
      </c>
      <c r="G10" s="12">
        <v>37.274999999999999</v>
      </c>
      <c r="H10" s="12">
        <v>100</v>
      </c>
      <c r="I10" s="12">
        <v>0</v>
      </c>
      <c r="J10" s="12">
        <v>118.4688</v>
      </c>
      <c r="K10" s="12">
        <v>75.739000000000004</v>
      </c>
      <c r="L10" s="12">
        <v>0</v>
      </c>
      <c r="M10" s="12">
        <v>0</v>
      </c>
      <c r="N10" s="12">
        <v>461.17619999999999</v>
      </c>
      <c r="O10" s="12">
        <v>0</v>
      </c>
      <c r="P10" s="12">
        <v>0</v>
      </c>
      <c r="Q10" s="12">
        <v>0</v>
      </c>
      <c r="R10" s="12">
        <v>0</v>
      </c>
      <c r="S10" s="12">
        <v>0</v>
      </c>
      <c r="T10" s="12">
        <v>0</v>
      </c>
      <c r="U10" s="12">
        <v>0</v>
      </c>
      <c r="V10" s="12">
        <v>38.150019999999998</v>
      </c>
      <c r="W10" s="12">
        <v>0</v>
      </c>
      <c r="X10" s="12">
        <v>0</v>
      </c>
      <c r="Y10" s="12">
        <v>38.150019999999998</v>
      </c>
    </row>
    <row r="11" spans="2:25" x14ac:dyDescent="0.2">
      <c r="B11" s="16">
        <v>4003</v>
      </c>
      <c r="C11" s="16" t="s">
        <v>99</v>
      </c>
      <c r="D11" s="12">
        <v>-7.0269500000000003</v>
      </c>
      <c r="E11" s="12">
        <v>0</v>
      </c>
      <c r="F11" s="12">
        <v>2077.2662500000001</v>
      </c>
      <c r="G11" s="12">
        <v>195</v>
      </c>
      <c r="H11" s="12">
        <v>300</v>
      </c>
      <c r="I11" s="12">
        <v>0</v>
      </c>
      <c r="J11" s="12">
        <v>447.38013999999998</v>
      </c>
      <c r="K11" s="12">
        <v>926.2002</v>
      </c>
      <c r="L11" s="12">
        <v>0</v>
      </c>
      <c r="M11" s="12">
        <v>0</v>
      </c>
      <c r="N11" s="12">
        <v>3938.8196400000002</v>
      </c>
      <c r="O11" s="12">
        <v>6.15</v>
      </c>
      <c r="P11" s="12">
        <v>0</v>
      </c>
      <c r="Q11" s="12">
        <v>0</v>
      </c>
      <c r="R11" s="12">
        <v>0</v>
      </c>
      <c r="S11" s="12">
        <v>0</v>
      </c>
      <c r="T11" s="12">
        <v>0</v>
      </c>
      <c r="U11" s="12">
        <v>0</v>
      </c>
      <c r="V11" s="12">
        <v>87.823650000000001</v>
      </c>
      <c r="W11" s="12">
        <v>0</v>
      </c>
      <c r="X11" s="12">
        <v>1E-3</v>
      </c>
      <c r="Y11" s="12">
        <v>93.974649999999997</v>
      </c>
    </row>
    <row r="12" spans="2:25" x14ac:dyDescent="0.2">
      <c r="B12" s="16">
        <v>4004</v>
      </c>
      <c r="C12" s="16" t="s">
        <v>100</v>
      </c>
      <c r="D12" s="12">
        <v>11.52075</v>
      </c>
      <c r="E12" s="12">
        <v>30</v>
      </c>
      <c r="F12" s="12">
        <v>109.85183000000001</v>
      </c>
      <c r="G12" s="12">
        <v>17.623999999999999</v>
      </c>
      <c r="H12" s="12">
        <v>0</v>
      </c>
      <c r="I12" s="12">
        <v>0</v>
      </c>
      <c r="J12" s="12">
        <v>1.2736499999999999</v>
      </c>
      <c r="K12" s="12">
        <v>391.03226999999998</v>
      </c>
      <c r="L12" s="12">
        <v>0</v>
      </c>
      <c r="M12" s="12">
        <v>0</v>
      </c>
      <c r="N12" s="12">
        <v>561.30250000000001</v>
      </c>
      <c r="O12" s="12">
        <v>0</v>
      </c>
      <c r="P12" s="12">
        <v>0</v>
      </c>
      <c r="Q12" s="12">
        <v>0</v>
      </c>
      <c r="R12" s="12">
        <v>0</v>
      </c>
      <c r="S12" s="12">
        <v>0</v>
      </c>
      <c r="T12" s="12">
        <v>0</v>
      </c>
      <c r="U12" s="12">
        <v>0</v>
      </c>
      <c r="V12" s="12">
        <v>243.05670000000001</v>
      </c>
      <c r="W12" s="12">
        <v>0</v>
      </c>
      <c r="X12" s="12">
        <v>0</v>
      </c>
      <c r="Y12" s="12">
        <v>243.05670000000001</v>
      </c>
    </row>
    <row r="13" spans="2:25" x14ac:dyDescent="0.2">
      <c r="B13" s="16">
        <v>4005</v>
      </c>
      <c r="C13" s="16" t="s">
        <v>101</v>
      </c>
      <c r="D13" s="12">
        <v>86.9</v>
      </c>
      <c r="E13" s="12">
        <v>195.38024999999999</v>
      </c>
      <c r="F13" s="12">
        <v>0</v>
      </c>
      <c r="G13" s="12">
        <v>0</v>
      </c>
      <c r="H13" s="12">
        <v>200</v>
      </c>
      <c r="I13" s="12">
        <v>49.5</v>
      </c>
      <c r="J13" s="12">
        <v>948.53620000000001</v>
      </c>
      <c r="K13" s="12">
        <v>999.50599999999997</v>
      </c>
      <c r="L13" s="12">
        <v>0</v>
      </c>
      <c r="M13" s="12">
        <v>76.233649999999997</v>
      </c>
      <c r="N13" s="12">
        <v>2556.0560999999998</v>
      </c>
      <c r="O13" s="12">
        <v>0</v>
      </c>
      <c r="P13" s="12">
        <v>7.02</v>
      </c>
      <c r="Q13" s="12">
        <v>0</v>
      </c>
      <c r="R13" s="12">
        <v>0</v>
      </c>
      <c r="S13" s="12">
        <v>0</v>
      </c>
      <c r="T13" s="12">
        <v>0</v>
      </c>
      <c r="U13" s="12">
        <v>357.03429999999997</v>
      </c>
      <c r="V13" s="12">
        <v>308.71449999999999</v>
      </c>
      <c r="W13" s="12">
        <v>0</v>
      </c>
      <c r="X13" s="12">
        <v>0</v>
      </c>
      <c r="Y13" s="12">
        <v>672.76880000000006</v>
      </c>
    </row>
    <row r="14" spans="2:25" x14ac:dyDescent="0.2">
      <c r="B14" s="16">
        <v>4006</v>
      </c>
      <c r="C14" s="16" t="s">
        <v>102</v>
      </c>
      <c r="D14" s="12">
        <v>394.37804999999997</v>
      </c>
      <c r="E14" s="12">
        <v>107.32725000000001</v>
      </c>
      <c r="F14" s="12">
        <v>0</v>
      </c>
      <c r="G14" s="12">
        <v>205</v>
      </c>
      <c r="H14" s="12">
        <v>0</v>
      </c>
      <c r="I14" s="12">
        <v>0</v>
      </c>
      <c r="J14" s="12">
        <v>1094.0137500000001</v>
      </c>
      <c r="K14" s="12">
        <v>273.94965000000002</v>
      </c>
      <c r="L14" s="12">
        <v>0</v>
      </c>
      <c r="M14" s="12">
        <v>0</v>
      </c>
      <c r="N14" s="12">
        <v>2074.6687000000002</v>
      </c>
      <c r="O14" s="12">
        <v>0</v>
      </c>
      <c r="P14" s="12">
        <v>0</v>
      </c>
      <c r="Q14" s="12">
        <v>0</v>
      </c>
      <c r="R14" s="12">
        <v>0</v>
      </c>
      <c r="S14" s="12">
        <v>0</v>
      </c>
      <c r="T14" s="12">
        <v>0</v>
      </c>
      <c r="U14" s="12">
        <v>0</v>
      </c>
      <c r="V14" s="12">
        <v>85.718800000000002</v>
      </c>
      <c r="W14" s="12">
        <v>0</v>
      </c>
      <c r="X14" s="12">
        <v>0</v>
      </c>
      <c r="Y14" s="12">
        <v>85.718800000000002</v>
      </c>
    </row>
    <row r="15" spans="2:25" x14ac:dyDescent="0.2">
      <c r="B15" s="16">
        <v>4007</v>
      </c>
      <c r="C15" s="16" t="s">
        <v>103</v>
      </c>
      <c r="D15" s="12">
        <v>0</v>
      </c>
      <c r="E15" s="12">
        <v>0</v>
      </c>
      <c r="F15" s="12">
        <v>176.82470000000001</v>
      </c>
      <c r="G15" s="12">
        <v>0</v>
      </c>
      <c r="H15" s="12">
        <v>0</v>
      </c>
      <c r="I15" s="12">
        <v>0</v>
      </c>
      <c r="J15" s="12">
        <v>498.03870000000001</v>
      </c>
      <c r="K15" s="12">
        <v>325.07096999999999</v>
      </c>
      <c r="L15" s="12">
        <v>280.22172</v>
      </c>
      <c r="M15" s="12">
        <v>0</v>
      </c>
      <c r="N15" s="12">
        <v>1280.1560899999999</v>
      </c>
      <c r="O15" s="12">
        <v>0</v>
      </c>
      <c r="P15" s="12">
        <v>0</v>
      </c>
      <c r="Q15" s="12">
        <v>31.735900000000001</v>
      </c>
      <c r="R15" s="12">
        <v>0</v>
      </c>
      <c r="S15" s="12">
        <v>0</v>
      </c>
      <c r="T15" s="12">
        <v>0</v>
      </c>
      <c r="U15" s="12">
        <v>0</v>
      </c>
      <c r="V15" s="12">
        <v>67.154899999999998</v>
      </c>
      <c r="W15" s="12">
        <v>0</v>
      </c>
      <c r="X15" s="12">
        <v>0</v>
      </c>
      <c r="Y15" s="12">
        <v>98.890799999999999</v>
      </c>
    </row>
    <row r="16" spans="2:25" x14ac:dyDescent="0.2">
      <c r="B16" s="16">
        <v>4008</v>
      </c>
      <c r="C16" s="16" t="s">
        <v>104</v>
      </c>
      <c r="D16" s="12">
        <v>151.3432</v>
      </c>
      <c r="E16" s="12">
        <v>178.67089999999999</v>
      </c>
      <c r="F16" s="12">
        <v>6632.6324500000001</v>
      </c>
      <c r="G16" s="12">
        <v>175.99764999999999</v>
      </c>
      <c r="H16" s="12">
        <v>200</v>
      </c>
      <c r="I16" s="12">
        <v>0</v>
      </c>
      <c r="J16" s="12">
        <v>988.09083999999996</v>
      </c>
      <c r="K16" s="12">
        <v>845.83216000000004</v>
      </c>
      <c r="L16" s="12">
        <v>75</v>
      </c>
      <c r="M16" s="12">
        <v>0</v>
      </c>
      <c r="N16" s="12">
        <v>9247.5671999999995</v>
      </c>
      <c r="O16" s="12">
        <v>0</v>
      </c>
      <c r="P16" s="12">
        <v>80.661649999999995</v>
      </c>
      <c r="Q16" s="12">
        <v>0</v>
      </c>
      <c r="R16" s="12">
        <v>61.284300000000002</v>
      </c>
      <c r="S16" s="12">
        <v>0</v>
      </c>
      <c r="T16" s="12">
        <v>0</v>
      </c>
      <c r="U16" s="12">
        <v>0</v>
      </c>
      <c r="V16" s="12">
        <v>651.42060000000004</v>
      </c>
      <c r="W16" s="12">
        <v>0</v>
      </c>
      <c r="X16" s="12">
        <v>0</v>
      </c>
      <c r="Y16" s="12">
        <v>793.36654999999996</v>
      </c>
    </row>
    <row r="17" spans="2:25" x14ac:dyDescent="0.2">
      <c r="B17" s="16">
        <v>4009</v>
      </c>
      <c r="C17" s="16" t="s">
        <v>105</v>
      </c>
      <c r="D17" s="12">
        <v>0</v>
      </c>
      <c r="E17" s="12">
        <v>0</v>
      </c>
      <c r="F17" s="12">
        <v>73.365350000000007</v>
      </c>
      <c r="G17" s="12">
        <v>0</v>
      </c>
      <c r="H17" s="12">
        <v>0</v>
      </c>
      <c r="I17" s="12">
        <v>0</v>
      </c>
      <c r="J17" s="12">
        <v>456.81139999999999</v>
      </c>
      <c r="K17" s="12">
        <v>791.88430000000005</v>
      </c>
      <c r="L17" s="12">
        <v>392.75895000000003</v>
      </c>
      <c r="M17" s="12">
        <v>0</v>
      </c>
      <c r="N17" s="12">
        <v>1714.82</v>
      </c>
      <c r="O17" s="12">
        <v>0</v>
      </c>
      <c r="P17" s="12">
        <v>0</v>
      </c>
      <c r="Q17" s="12">
        <v>0</v>
      </c>
      <c r="R17" s="12">
        <v>0</v>
      </c>
      <c r="S17" s="12">
        <v>0</v>
      </c>
      <c r="T17" s="12">
        <v>0</v>
      </c>
      <c r="U17" s="12">
        <v>0</v>
      </c>
      <c r="V17" s="12">
        <v>74.456699999999998</v>
      </c>
      <c r="W17" s="12">
        <v>27.026949999999999</v>
      </c>
      <c r="X17" s="12">
        <v>0</v>
      </c>
      <c r="Y17" s="12">
        <v>101.48365</v>
      </c>
    </row>
    <row r="18" spans="2:25" x14ac:dyDescent="0.2">
      <c r="B18" s="16">
        <v>4010</v>
      </c>
      <c r="C18" s="16" t="s">
        <v>106</v>
      </c>
      <c r="D18" s="12">
        <v>686.97349999999994</v>
      </c>
      <c r="E18" s="12">
        <v>0</v>
      </c>
      <c r="F18" s="12">
        <v>8332.7762600000005</v>
      </c>
      <c r="G18" s="12">
        <v>33.062399999999997</v>
      </c>
      <c r="H18" s="12">
        <v>0</v>
      </c>
      <c r="I18" s="12">
        <v>0</v>
      </c>
      <c r="J18" s="12">
        <v>142.69880000000001</v>
      </c>
      <c r="K18" s="12">
        <v>1274.30692</v>
      </c>
      <c r="L18" s="12">
        <v>1454.7774899999999</v>
      </c>
      <c r="M18" s="12">
        <v>0</v>
      </c>
      <c r="N18" s="12">
        <v>11924.595369999999</v>
      </c>
      <c r="O18" s="12">
        <v>0</v>
      </c>
      <c r="P18" s="12">
        <v>0</v>
      </c>
      <c r="Q18" s="12">
        <v>0</v>
      </c>
      <c r="R18" s="12">
        <v>0</v>
      </c>
      <c r="S18" s="12">
        <v>0</v>
      </c>
      <c r="T18" s="12">
        <v>0</v>
      </c>
      <c r="U18" s="12">
        <v>0</v>
      </c>
      <c r="V18" s="12">
        <v>245.94884999999999</v>
      </c>
      <c r="W18" s="12">
        <v>138.08674999999999</v>
      </c>
      <c r="X18" s="12">
        <v>0</v>
      </c>
      <c r="Y18" s="12">
        <v>384.03559999999999</v>
      </c>
    </row>
    <row r="19" spans="2:25" x14ac:dyDescent="0.2">
      <c r="B19" s="16">
        <v>4012</v>
      </c>
      <c r="C19" s="16" t="s">
        <v>107</v>
      </c>
      <c r="D19" s="12">
        <v>0</v>
      </c>
      <c r="E19" s="12">
        <v>117.5325</v>
      </c>
      <c r="F19" s="12">
        <v>536.19915000000003</v>
      </c>
      <c r="G19" s="12">
        <v>462.10070000000002</v>
      </c>
      <c r="H19" s="12">
        <v>0</v>
      </c>
      <c r="I19" s="12">
        <v>0</v>
      </c>
      <c r="J19" s="12">
        <v>1407.8380999999999</v>
      </c>
      <c r="K19" s="12">
        <v>687.56989999999996</v>
      </c>
      <c r="L19" s="12">
        <v>0</v>
      </c>
      <c r="M19" s="12">
        <v>0</v>
      </c>
      <c r="N19" s="12">
        <v>3211.24035</v>
      </c>
      <c r="O19" s="12">
        <v>0</v>
      </c>
      <c r="P19" s="12">
        <v>56.801000000000002</v>
      </c>
      <c r="Q19" s="12">
        <v>211.6</v>
      </c>
      <c r="R19" s="12">
        <v>1612.6818000000001</v>
      </c>
      <c r="S19" s="12">
        <v>0</v>
      </c>
      <c r="T19" s="12">
        <v>0</v>
      </c>
      <c r="U19" s="12">
        <v>50</v>
      </c>
      <c r="V19" s="12">
        <v>108.15389999999999</v>
      </c>
      <c r="W19" s="12">
        <v>1000</v>
      </c>
      <c r="X19" s="12">
        <v>0</v>
      </c>
      <c r="Y19" s="12">
        <v>3039.2366999999999</v>
      </c>
    </row>
    <row r="20" spans="2:25" x14ac:dyDescent="0.2">
      <c r="B20" s="16">
        <v>4013</v>
      </c>
      <c r="C20" s="16" t="s">
        <v>108</v>
      </c>
      <c r="D20" s="12">
        <v>1174.0244700000001</v>
      </c>
      <c r="E20" s="12">
        <v>0</v>
      </c>
      <c r="F20" s="12">
        <v>4175.1436999999996</v>
      </c>
      <c r="G20" s="12">
        <v>0</v>
      </c>
      <c r="H20" s="12">
        <v>0</v>
      </c>
      <c r="I20" s="12">
        <v>0</v>
      </c>
      <c r="J20" s="12">
        <v>206.4408</v>
      </c>
      <c r="K20" s="12">
        <v>-1.0546</v>
      </c>
      <c r="L20" s="12">
        <v>0</v>
      </c>
      <c r="M20" s="12">
        <v>0</v>
      </c>
      <c r="N20" s="12">
        <v>5554.5543699999998</v>
      </c>
      <c r="O20" s="12">
        <v>0</v>
      </c>
      <c r="P20" s="12">
        <v>0</v>
      </c>
      <c r="Q20" s="12">
        <v>0</v>
      </c>
      <c r="R20" s="12">
        <v>0</v>
      </c>
      <c r="S20" s="12">
        <v>0</v>
      </c>
      <c r="T20" s="12">
        <v>0</v>
      </c>
      <c r="U20" s="12">
        <v>50</v>
      </c>
      <c r="V20" s="12">
        <v>45.880249999999997</v>
      </c>
      <c r="W20" s="12">
        <v>0</v>
      </c>
      <c r="X20" s="12">
        <v>0</v>
      </c>
      <c r="Y20" s="12">
        <v>95.880250000000004</v>
      </c>
    </row>
    <row r="21" spans="2:25" x14ac:dyDescent="0.2">
      <c r="B21" s="21">
        <v>4059</v>
      </c>
      <c r="C21" s="21" t="s">
        <v>109</v>
      </c>
      <c r="D21" s="22">
        <v>9894.07719</v>
      </c>
      <c r="E21" s="22">
        <v>1260.63318</v>
      </c>
      <c r="F21" s="22">
        <v>28993.462049999998</v>
      </c>
      <c r="G21" s="22">
        <v>6527.5768900000003</v>
      </c>
      <c r="H21" s="22">
        <v>0</v>
      </c>
      <c r="I21" s="22">
        <v>0</v>
      </c>
      <c r="J21" s="22">
        <v>27726.32116</v>
      </c>
      <c r="K21" s="22">
        <v>14035.670239999999</v>
      </c>
      <c r="L21" s="22">
        <v>3788.3817199999999</v>
      </c>
      <c r="M21" s="22">
        <v>508.38785000000001</v>
      </c>
      <c r="N21" s="22">
        <v>92734.510280000002</v>
      </c>
      <c r="O21" s="22">
        <v>7710.5909000000001</v>
      </c>
      <c r="P21" s="22">
        <v>224.19900000000001</v>
      </c>
      <c r="Q21" s="22">
        <v>280.58434999999997</v>
      </c>
      <c r="R21" s="22">
        <v>587.26845000000003</v>
      </c>
      <c r="S21" s="22">
        <v>660</v>
      </c>
      <c r="T21" s="22">
        <v>0</v>
      </c>
      <c r="U21" s="22">
        <v>3376.7685499999998</v>
      </c>
      <c r="V21" s="22">
        <v>14663.14011</v>
      </c>
      <c r="W21" s="22">
        <v>1181.2905499999999</v>
      </c>
      <c r="X21" s="22">
        <v>0</v>
      </c>
      <c r="Y21" s="22">
        <v>28683.841909999999</v>
      </c>
    </row>
    <row r="22" spans="2:25" x14ac:dyDescent="0.2">
      <c r="B22" s="16">
        <v>4021</v>
      </c>
      <c r="C22" s="16" t="s">
        <v>110</v>
      </c>
      <c r="D22" s="12">
        <v>4593.6826799999999</v>
      </c>
      <c r="E22" s="12">
        <v>294.42295000000001</v>
      </c>
      <c r="F22" s="12">
        <v>7567.8817799999997</v>
      </c>
      <c r="G22" s="12">
        <v>138.167</v>
      </c>
      <c r="H22" s="12">
        <v>0</v>
      </c>
      <c r="I22" s="12">
        <v>0</v>
      </c>
      <c r="J22" s="12">
        <v>8086.2885999999999</v>
      </c>
      <c r="K22" s="12">
        <v>151.12397000000001</v>
      </c>
      <c r="L22" s="12">
        <v>0</v>
      </c>
      <c r="M22" s="12">
        <v>0</v>
      </c>
      <c r="N22" s="12">
        <v>20831.56698</v>
      </c>
      <c r="O22" s="12">
        <v>6243.7893000000004</v>
      </c>
      <c r="P22" s="12">
        <v>0</v>
      </c>
      <c r="Q22" s="12">
        <v>20</v>
      </c>
      <c r="R22" s="12">
        <v>178.77086</v>
      </c>
      <c r="S22" s="12">
        <v>0</v>
      </c>
      <c r="T22" s="12">
        <v>0</v>
      </c>
      <c r="U22" s="12">
        <v>620</v>
      </c>
      <c r="V22" s="12">
        <v>1808.8963100000001</v>
      </c>
      <c r="W22" s="12">
        <v>0</v>
      </c>
      <c r="X22" s="12">
        <v>0</v>
      </c>
      <c r="Y22" s="12">
        <v>8871.4564699999992</v>
      </c>
    </row>
    <row r="23" spans="2:25" x14ac:dyDescent="0.2">
      <c r="B23" s="16">
        <v>4022</v>
      </c>
      <c r="C23" s="16" t="s">
        <v>111</v>
      </c>
      <c r="D23" s="12">
        <v>0</v>
      </c>
      <c r="E23" s="12">
        <v>0</v>
      </c>
      <c r="F23" s="12">
        <v>0</v>
      </c>
      <c r="G23" s="12">
        <v>0</v>
      </c>
      <c r="H23" s="12">
        <v>0</v>
      </c>
      <c r="I23" s="12">
        <v>0</v>
      </c>
      <c r="J23" s="12">
        <v>114.78605</v>
      </c>
      <c r="K23" s="12">
        <v>298.35176000000001</v>
      </c>
      <c r="L23" s="12">
        <v>0</v>
      </c>
      <c r="M23" s="12">
        <v>0</v>
      </c>
      <c r="N23" s="12">
        <v>413.13781</v>
      </c>
      <c r="O23" s="12">
        <v>0</v>
      </c>
      <c r="P23" s="12">
        <v>0</v>
      </c>
      <c r="Q23" s="12">
        <v>0</v>
      </c>
      <c r="R23" s="12">
        <v>0</v>
      </c>
      <c r="S23" s="12">
        <v>0</v>
      </c>
      <c r="T23" s="12">
        <v>0</v>
      </c>
      <c r="U23" s="12">
        <v>0</v>
      </c>
      <c r="V23" s="12">
        <v>186.72385</v>
      </c>
      <c r="W23" s="12">
        <v>0</v>
      </c>
      <c r="X23" s="12">
        <v>0</v>
      </c>
      <c r="Y23" s="12">
        <v>186.72385</v>
      </c>
    </row>
    <row r="24" spans="2:25" x14ac:dyDescent="0.2">
      <c r="B24" s="16">
        <v>4023</v>
      </c>
      <c r="C24" s="16" t="s">
        <v>112</v>
      </c>
      <c r="D24" s="12">
        <v>210.14600999999999</v>
      </c>
      <c r="E24" s="12">
        <v>0</v>
      </c>
      <c r="F24" s="12">
        <v>119.274</v>
      </c>
      <c r="G24" s="12">
        <v>0</v>
      </c>
      <c r="H24" s="12">
        <v>0</v>
      </c>
      <c r="I24" s="12">
        <v>0</v>
      </c>
      <c r="J24" s="12">
        <v>1143.4595400000001</v>
      </c>
      <c r="K24" s="12">
        <v>884.62279000000001</v>
      </c>
      <c r="L24" s="12">
        <v>0</v>
      </c>
      <c r="M24" s="12">
        <v>63.691499999999998</v>
      </c>
      <c r="N24" s="12">
        <v>2421.1938399999999</v>
      </c>
      <c r="O24" s="12">
        <v>0</v>
      </c>
      <c r="P24" s="12">
        <v>0</v>
      </c>
      <c r="Q24" s="12">
        <v>0</v>
      </c>
      <c r="R24" s="12">
        <v>0</v>
      </c>
      <c r="S24" s="12">
        <v>0</v>
      </c>
      <c r="T24" s="12">
        <v>0</v>
      </c>
      <c r="U24" s="12">
        <v>2.0005000000000002</v>
      </c>
      <c r="V24" s="12">
        <v>377.86509999999998</v>
      </c>
      <c r="W24" s="12">
        <v>0</v>
      </c>
      <c r="X24" s="12">
        <v>0</v>
      </c>
      <c r="Y24" s="12">
        <v>379.86559999999997</v>
      </c>
    </row>
    <row r="25" spans="2:25" x14ac:dyDescent="0.2">
      <c r="B25" s="16">
        <v>4024</v>
      </c>
      <c r="C25" s="16" t="s">
        <v>113</v>
      </c>
      <c r="D25" s="12">
        <v>0</v>
      </c>
      <c r="E25" s="12">
        <v>0</v>
      </c>
      <c r="F25" s="12">
        <v>0</v>
      </c>
      <c r="G25" s="12">
        <v>0</v>
      </c>
      <c r="H25" s="12">
        <v>0</v>
      </c>
      <c r="I25" s="12">
        <v>0</v>
      </c>
      <c r="J25" s="12">
        <v>226.26910000000001</v>
      </c>
      <c r="K25" s="12">
        <v>447.54102999999998</v>
      </c>
      <c r="L25" s="12">
        <v>315.49391000000003</v>
      </c>
      <c r="M25" s="12">
        <v>0</v>
      </c>
      <c r="N25" s="12">
        <v>989.30403999999999</v>
      </c>
      <c r="O25" s="12">
        <v>0</v>
      </c>
      <c r="P25" s="12">
        <v>0</v>
      </c>
      <c r="Q25" s="12">
        <v>0</v>
      </c>
      <c r="R25" s="12">
        <v>0</v>
      </c>
      <c r="S25" s="12">
        <v>0</v>
      </c>
      <c r="T25" s="12">
        <v>0</v>
      </c>
      <c r="U25" s="12">
        <v>0</v>
      </c>
      <c r="V25" s="12">
        <v>225.49275</v>
      </c>
      <c r="W25" s="12">
        <v>132.0343</v>
      </c>
      <c r="X25" s="12">
        <v>0</v>
      </c>
      <c r="Y25" s="12">
        <v>357.52704999999997</v>
      </c>
    </row>
    <row r="26" spans="2:25" x14ac:dyDescent="0.2">
      <c r="B26" s="16">
        <v>4049</v>
      </c>
      <c r="C26" s="16" t="s">
        <v>114</v>
      </c>
      <c r="D26" s="12">
        <v>93.47045</v>
      </c>
      <c r="E26" s="12">
        <v>0</v>
      </c>
      <c r="F26" s="12">
        <v>292.90064000000001</v>
      </c>
      <c r="G26" s="12">
        <v>0</v>
      </c>
      <c r="H26" s="12">
        <v>0</v>
      </c>
      <c r="I26" s="12">
        <v>0</v>
      </c>
      <c r="J26" s="12">
        <v>409.24169999999998</v>
      </c>
      <c r="K26" s="12">
        <v>1751.0510099999999</v>
      </c>
      <c r="L26" s="12">
        <v>160.40254999999999</v>
      </c>
      <c r="M26" s="12">
        <v>205.54564999999999</v>
      </c>
      <c r="N26" s="12">
        <v>2912.6120000000001</v>
      </c>
      <c r="O26" s="12">
        <v>0</v>
      </c>
      <c r="P26" s="12">
        <v>0</v>
      </c>
      <c r="Q26" s="12">
        <v>0</v>
      </c>
      <c r="R26" s="12">
        <v>0</v>
      </c>
      <c r="S26" s="12">
        <v>0</v>
      </c>
      <c r="T26" s="12">
        <v>0</v>
      </c>
      <c r="U26" s="12">
        <v>27</v>
      </c>
      <c r="V26" s="12">
        <v>525.85</v>
      </c>
      <c r="W26" s="12">
        <v>0</v>
      </c>
      <c r="X26" s="12">
        <v>0</v>
      </c>
      <c r="Y26" s="12">
        <v>552.85</v>
      </c>
    </row>
    <row r="27" spans="2:25" x14ac:dyDescent="0.2">
      <c r="B27" s="16">
        <v>4026</v>
      </c>
      <c r="C27" s="16" t="s">
        <v>115</v>
      </c>
      <c r="D27" s="12">
        <v>4.1126500000000004</v>
      </c>
      <c r="E27" s="12">
        <v>0</v>
      </c>
      <c r="F27" s="12">
        <v>3291.444</v>
      </c>
      <c r="G27" s="12">
        <v>33.693049999999999</v>
      </c>
      <c r="H27" s="12">
        <v>0</v>
      </c>
      <c r="I27" s="12">
        <v>0</v>
      </c>
      <c r="J27" s="12">
        <v>1529.6825200000001</v>
      </c>
      <c r="K27" s="12">
        <v>948.40210999999999</v>
      </c>
      <c r="L27" s="12">
        <v>6.5964999999999998</v>
      </c>
      <c r="M27" s="12">
        <v>0</v>
      </c>
      <c r="N27" s="12">
        <v>5813.9308300000002</v>
      </c>
      <c r="O27" s="12">
        <v>0</v>
      </c>
      <c r="P27" s="12">
        <v>0</v>
      </c>
      <c r="Q27" s="12">
        <v>111</v>
      </c>
      <c r="R27" s="12">
        <v>0</v>
      </c>
      <c r="S27" s="12">
        <v>0</v>
      </c>
      <c r="T27" s="12">
        <v>0</v>
      </c>
      <c r="U27" s="12">
        <v>0</v>
      </c>
      <c r="V27" s="12">
        <v>290.81150000000002</v>
      </c>
      <c r="W27" s="12">
        <v>0</v>
      </c>
      <c r="X27" s="12">
        <v>0</v>
      </c>
      <c r="Y27" s="12">
        <v>401.81150000000002</v>
      </c>
    </row>
    <row r="28" spans="2:25" x14ac:dyDescent="0.2">
      <c r="B28" s="16">
        <v>4027</v>
      </c>
      <c r="C28" s="16" t="s">
        <v>116</v>
      </c>
      <c r="D28" s="12">
        <v>0</v>
      </c>
      <c r="E28" s="12">
        <v>184.50722999999999</v>
      </c>
      <c r="F28" s="12">
        <v>0</v>
      </c>
      <c r="G28" s="12">
        <v>118.3837</v>
      </c>
      <c r="H28" s="12">
        <v>0</v>
      </c>
      <c r="I28" s="12">
        <v>0</v>
      </c>
      <c r="J28" s="12">
        <v>136.89255</v>
      </c>
      <c r="K28" s="12">
        <v>369.16730000000001</v>
      </c>
      <c r="L28" s="12">
        <v>0</v>
      </c>
      <c r="M28" s="12">
        <v>0</v>
      </c>
      <c r="N28" s="12">
        <v>808.95078000000001</v>
      </c>
      <c r="O28" s="12">
        <v>0</v>
      </c>
      <c r="P28" s="12">
        <v>224.19800000000001</v>
      </c>
      <c r="Q28" s="12">
        <v>0</v>
      </c>
      <c r="R28" s="12">
        <v>24.74015</v>
      </c>
      <c r="S28" s="12">
        <v>0</v>
      </c>
      <c r="T28" s="12">
        <v>0</v>
      </c>
      <c r="U28" s="12">
        <v>0</v>
      </c>
      <c r="V28" s="12">
        <v>307.48325</v>
      </c>
      <c r="W28" s="12">
        <v>0</v>
      </c>
      <c r="X28" s="12">
        <v>0</v>
      </c>
      <c r="Y28" s="12">
        <v>556.42139999999995</v>
      </c>
    </row>
    <row r="29" spans="2:25" x14ac:dyDescent="0.2">
      <c r="B29" s="16">
        <v>4028</v>
      </c>
      <c r="C29" s="16" t="s">
        <v>117</v>
      </c>
      <c r="D29" s="12">
        <v>0</v>
      </c>
      <c r="E29" s="12">
        <v>0</v>
      </c>
      <c r="F29" s="12">
        <v>0</v>
      </c>
      <c r="G29" s="12">
        <v>0</v>
      </c>
      <c r="H29" s="12">
        <v>0</v>
      </c>
      <c r="I29" s="12">
        <v>0</v>
      </c>
      <c r="J29" s="12">
        <v>43.277450000000002</v>
      </c>
      <c r="K29" s="12">
        <v>323.21132</v>
      </c>
      <c r="L29" s="12">
        <v>308.09568000000002</v>
      </c>
      <c r="M29" s="12">
        <v>0</v>
      </c>
      <c r="N29" s="12">
        <v>674.58444999999995</v>
      </c>
      <c r="O29" s="12">
        <v>0</v>
      </c>
      <c r="P29" s="12">
        <v>0</v>
      </c>
      <c r="Q29" s="12">
        <v>0</v>
      </c>
      <c r="R29" s="12">
        <v>0</v>
      </c>
      <c r="S29" s="12">
        <v>0</v>
      </c>
      <c r="T29" s="12">
        <v>0</v>
      </c>
      <c r="U29" s="12">
        <v>0</v>
      </c>
      <c r="V29" s="12">
        <v>60.063189999999999</v>
      </c>
      <c r="W29" s="12">
        <v>0</v>
      </c>
      <c r="X29" s="12">
        <v>0</v>
      </c>
      <c r="Y29" s="12">
        <v>60.063189999999999</v>
      </c>
    </row>
    <row r="30" spans="2:25" x14ac:dyDescent="0.2">
      <c r="B30" s="16">
        <v>4029</v>
      </c>
      <c r="C30" s="16" t="s">
        <v>118</v>
      </c>
      <c r="D30" s="12">
        <v>0</v>
      </c>
      <c r="E30" s="12">
        <v>0</v>
      </c>
      <c r="F30" s="12">
        <v>1731.53719</v>
      </c>
      <c r="G30" s="12">
        <v>0</v>
      </c>
      <c r="H30" s="12">
        <v>0</v>
      </c>
      <c r="I30" s="12">
        <v>0</v>
      </c>
      <c r="J30" s="12">
        <v>2435.2950500000002</v>
      </c>
      <c r="K30" s="12">
        <v>1736.9911400000001</v>
      </c>
      <c r="L30" s="12">
        <v>0</v>
      </c>
      <c r="M30" s="12">
        <v>0</v>
      </c>
      <c r="N30" s="12">
        <v>5903.8233799999998</v>
      </c>
      <c r="O30" s="12">
        <v>0</v>
      </c>
      <c r="P30" s="12">
        <v>0</v>
      </c>
      <c r="Q30" s="12">
        <v>0</v>
      </c>
      <c r="R30" s="12">
        <v>0</v>
      </c>
      <c r="S30" s="12">
        <v>0</v>
      </c>
      <c r="T30" s="12">
        <v>0</v>
      </c>
      <c r="U30" s="12">
        <v>8.5846</v>
      </c>
      <c r="V30" s="12">
        <v>840.79094999999995</v>
      </c>
      <c r="W30" s="12">
        <v>0</v>
      </c>
      <c r="X30" s="12">
        <v>0</v>
      </c>
      <c r="Y30" s="12">
        <v>849.37554999999998</v>
      </c>
    </row>
    <row r="31" spans="2:25" x14ac:dyDescent="0.2">
      <c r="B31" s="16">
        <v>4030</v>
      </c>
      <c r="C31" s="16" t="s">
        <v>119</v>
      </c>
      <c r="D31" s="12">
        <v>0</v>
      </c>
      <c r="E31" s="12">
        <v>0</v>
      </c>
      <c r="F31" s="12">
        <v>0</v>
      </c>
      <c r="G31" s="12">
        <v>73.852699999999999</v>
      </c>
      <c r="H31" s="12">
        <v>0</v>
      </c>
      <c r="I31" s="12">
        <v>0</v>
      </c>
      <c r="J31" s="12">
        <v>176.92415</v>
      </c>
      <c r="K31" s="12">
        <v>440.95862</v>
      </c>
      <c r="L31" s="12">
        <v>417.43033000000003</v>
      </c>
      <c r="M31" s="12">
        <v>0</v>
      </c>
      <c r="N31" s="12">
        <v>1109.1658</v>
      </c>
      <c r="O31" s="12">
        <v>0</v>
      </c>
      <c r="P31" s="12">
        <v>0</v>
      </c>
      <c r="Q31" s="12">
        <v>0</v>
      </c>
      <c r="R31" s="12">
        <v>0</v>
      </c>
      <c r="S31" s="12">
        <v>0</v>
      </c>
      <c r="T31" s="12">
        <v>0</v>
      </c>
      <c r="U31" s="12">
        <v>0</v>
      </c>
      <c r="V31" s="12">
        <v>669.67584999999997</v>
      </c>
      <c r="W31" s="12">
        <v>70.101399999999998</v>
      </c>
      <c r="X31" s="12">
        <v>0</v>
      </c>
      <c r="Y31" s="12">
        <v>739.77724999999998</v>
      </c>
    </row>
    <row r="32" spans="2:25" x14ac:dyDescent="0.2">
      <c r="B32" s="16">
        <v>4031</v>
      </c>
      <c r="C32" s="16" t="s">
        <v>120</v>
      </c>
      <c r="D32" s="12">
        <v>51.188800000000001</v>
      </c>
      <c r="E32" s="12">
        <v>0</v>
      </c>
      <c r="F32" s="12">
        <v>0</v>
      </c>
      <c r="G32" s="12">
        <v>0</v>
      </c>
      <c r="H32" s="12">
        <v>0</v>
      </c>
      <c r="I32" s="12">
        <v>0</v>
      </c>
      <c r="J32" s="12">
        <v>109.3475</v>
      </c>
      <c r="K32" s="12">
        <v>294.72377</v>
      </c>
      <c r="L32" s="12">
        <v>11.4314</v>
      </c>
      <c r="M32" s="12">
        <v>0</v>
      </c>
      <c r="N32" s="12">
        <v>466.69146999999998</v>
      </c>
      <c r="O32" s="12">
        <v>116.54</v>
      </c>
      <c r="P32" s="12">
        <v>0</v>
      </c>
      <c r="Q32" s="12">
        <v>0</v>
      </c>
      <c r="R32" s="12">
        <v>0</v>
      </c>
      <c r="S32" s="12">
        <v>0</v>
      </c>
      <c r="T32" s="12">
        <v>0</v>
      </c>
      <c r="U32" s="12">
        <v>0</v>
      </c>
      <c r="V32" s="12">
        <v>1011.7672</v>
      </c>
      <c r="W32" s="12">
        <v>0</v>
      </c>
      <c r="X32" s="12">
        <v>0</v>
      </c>
      <c r="Y32" s="12">
        <v>1128.3072</v>
      </c>
    </row>
    <row r="33" spans="2:25" x14ac:dyDescent="0.2">
      <c r="B33" s="16">
        <v>4032</v>
      </c>
      <c r="C33" s="16" t="s">
        <v>121</v>
      </c>
      <c r="D33" s="12">
        <v>21.653400000000001</v>
      </c>
      <c r="E33" s="12">
        <v>0</v>
      </c>
      <c r="F33" s="12">
        <v>82.830250000000007</v>
      </c>
      <c r="G33" s="12">
        <v>0</v>
      </c>
      <c r="H33" s="12">
        <v>0</v>
      </c>
      <c r="I33" s="12">
        <v>0</v>
      </c>
      <c r="J33" s="12">
        <v>71.271050000000002</v>
      </c>
      <c r="K33" s="12">
        <v>75.336219999999997</v>
      </c>
      <c r="L33" s="12">
        <v>0</v>
      </c>
      <c r="M33" s="12">
        <v>0</v>
      </c>
      <c r="N33" s="12">
        <v>251.09092000000001</v>
      </c>
      <c r="O33" s="12">
        <v>0</v>
      </c>
      <c r="P33" s="12">
        <v>0</v>
      </c>
      <c r="Q33" s="12">
        <v>0</v>
      </c>
      <c r="R33" s="12">
        <v>0</v>
      </c>
      <c r="S33" s="12">
        <v>0</v>
      </c>
      <c r="T33" s="12">
        <v>0</v>
      </c>
      <c r="U33" s="12">
        <v>0</v>
      </c>
      <c r="V33" s="12">
        <v>390.99880000000002</v>
      </c>
      <c r="W33" s="12">
        <v>0</v>
      </c>
      <c r="X33" s="12">
        <v>0</v>
      </c>
      <c r="Y33" s="12">
        <v>390.99880000000002</v>
      </c>
    </row>
    <row r="34" spans="2:25" x14ac:dyDescent="0.2">
      <c r="B34" s="16">
        <v>4033</v>
      </c>
      <c r="C34" s="16" t="s">
        <v>122</v>
      </c>
      <c r="D34" s="12">
        <v>87.587069999999997</v>
      </c>
      <c r="E34" s="12">
        <v>0</v>
      </c>
      <c r="F34" s="12">
        <v>0</v>
      </c>
      <c r="G34" s="12">
        <v>17.533300000000001</v>
      </c>
      <c r="H34" s="12">
        <v>0</v>
      </c>
      <c r="I34" s="12">
        <v>0</v>
      </c>
      <c r="J34" s="12">
        <v>430.43335999999999</v>
      </c>
      <c r="K34" s="12">
        <v>462.601</v>
      </c>
      <c r="L34" s="12">
        <v>533.09650999999997</v>
      </c>
      <c r="M34" s="12">
        <v>0</v>
      </c>
      <c r="N34" s="12">
        <v>1531.2512400000001</v>
      </c>
      <c r="O34" s="12">
        <v>0</v>
      </c>
      <c r="P34" s="12">
        <v>0</v>
      </c>
      <c r="Q34" s="12">
        <v>0</v>
      </c>
      <c r="R34" s="12">
        <v>0</v>
      </c>
      <c r="S34" s="12">
        <v>0</v>
      </c>
      <c r="T34" s="12">
        <v>0</v>
      </c>
      <c r="U34" s="12">
        <v>276.06810000000002</v>
      </c>
      <c r="V34" s="12">
        <v>730.67755</v>
      </c>
      <c r="W34" s="12">
        <v>100.1491</v>
      </c>
      <c r="X34" s="12">
        <v>0</v>
      </c>
      <c r="Y34" s="12">
        <v>1106.8947499999999</v>
      </c>
    </row>
    <row r="35" spans="2:25" x14ac:dyDescent="0.2">
      <c r="B35" s="16">
        <v>4034</v>
      </c>
      <c r="C35" s="16" t="s">
        <v>123</v>
      </c>
      <c r="D35" s="12">
        <v>34.896250000000002</v>
      </c>
      <c r="E35" s="12">
        <v>0</v>
      </c>
      <c r="F35" s="12">
        <v>490.39744999999999</v>
      </c>
      <c r="G35" s="12">
        <v>397.05585000000002</v>
      </c>
      <c r="H35" s="12">
        <v>0</v>
      </c>
      <c r="I35" s="12">
        <v>0</v>
      </c>
      <c r="J35" s="12">
        <v>687.67790000000002</v>
      </c>
      <c r="K35" s="12">
        <v>74.042749999999998</v>
      </c>
      <c r="L35" s="12">
        <v>27.263300000000001</v>
      </c>
      <c r="M35" s="12">
        <v>239.1507</v>
      </c>
      <c r="N35" s="12">
        <v>1950.4842000000001</v>
      </c>
      <c r="O35" s="12">
        <v>0</v>
      </c>
      <c r="P35" s="12">
        <v>0</v>
      </c>
      <c r="Q35" s="12">
        <v>0</v>
      </c>
      <c r="R35" s="12">
        <v>82.825950000000006</v>
      </c>
      <c r="S35" s="12">
        <v>60</v>
      </c>
      <c r="T35" s="12">
        <v>0</v>
      </c>
      <c r="U35" s="12">
        <v>0</v>
      </c>
      <c r="V35" s="12">
        <v>160.84739999999999</v>
      </c>
      <c r="W35" s="12">
        <v>0</v>
      </c>
      <c r="X35" s="12">
        <v>0</v>
      </c>
      <c r="Y35" s="12">
        <v>303.67335000000003</v>
      </c>
    </row>
    <row r="36" spans="2:25" x14ac:dyDescent="0.2">
      <c r="B36" s="16">
        <v>4035</v>
      </c>
      <c r="C36" s="16" t="s">
        <v>124</v>
      </c>
      <c r="D36" s="12">
        <v>237.17785000000001</v>
      </c>
      <c r="E36" s="12">
        <v>110.35745</v>
      </c>
      <c r="F36" s="12">
        <v>562.71574999999996</v>
      </c>
      <c r="G36" s="12">
        <v>0</v>
      </c>
      <c r="H36" s="12">
        <v>0</v>
      </c>
      <c r="I36" s="12">
        <v>0</v>
      </c>
      <c r="J36" s="12">
        <v>255.40690000000001</v>
      </c>
      <c r="K36" s="12">
        <v>308.87804999999997</v>
      </c>
      <c r="L36" s="12">
        <v>0</v>
      </c>
      <c r="M36" s="12">
        <v>0</v>
      </c>
      <c r="N36" s="12">
        <v>1474.5360000000001</v>
      </c>
      <c r="O36" s="12">
        <v>0</v>
      </c>
      <c r="P36" s="12">
        <v>1E-3</v>
      </c>
      <c r="Q36" s="12">
        <v>0</v>
      </c>
      <c r="R36" s="12">
        <v>0</v>
      </c>
      <c r="S36" s="12">
        <v>0</v>
      </c>
      <c r="T36" s="12">
        <v>0</v>
      </c>
      <c r="U36" s="12">
        <v>0</v>
      </c>
      <c r="V36" s="12">
        <v>1184.335</v>
      </c>
      <c r="W36" s="12">
        <v>0</v>
      </c>
      <c r="X36" s="12">
        <v>0</v>
      </c>
      <c r="Y36" s="12">
        <v>1184.336</v>
      </c>
    </row>
    <row r="37" spans="2:25" x14ac:dyDescent="0.2">
      <c r="B37" s="16">
        <v>4037</v>
      </c>
      <c r="C37" s="16" t="s">
        <v>125</v>
      </c>
      <c r="D37" s="12">
        <v>57.172249999999998</v>
      </c>
      <c r="E37" s="12">
        <v>0</v>
      </c>
      <c r="F37" s="12">
        <v>394.56569000000002</v>
      </c>
      <c r="G37" s="12">
        <v>114.9064</v>
      </c>
      <c r="H37" s="12">
        <v>0</v>
      </c>
      <c r="I37" s="12">
        <v>0</v>
      </c>
      <c r="J37" s="12">
        <v>443.69484999999997</v>
      </c>
      <c r="K37" s="12">
        <v>925.04823999999996</v>
      </c>
      <c r="L37" s="12">
        <v>0</v>
      </c>
      <c r="M37" s="12">
        <v>0</v>
      </c>
      <c r="N37" s="12">
        <v>1935.38743</v>
      </c>
      <c r="O37" s="12">
        <v>0</v>
      </c>
      <c r="P37" s="12">
        <v>0</v>
      </c>
      <c r="Q37" s="12">
        <v>24.304349999999999</v>
      </c>
      <c r="R37" s="12">
        <v>0</v>
      </c>
      <c r="S37" s="12">
        <v>0</v>
      </c>
      <c r="T37" s="12">
        <v>0</v>
      </c>
      <c r="U37" s="12">
        <v>0</v>
      </c>
      <c r="V37" s="12">
        <v>66.612170000000006</v>
      </c>
      <c r="W37" s="12">
        <v>0</v>
      </c>
      <c r="X37" s="12">
        <v>0</v>
      </c>
      <c r="Y37" s="12">
        <v>90.916520000000006</v>
      </c>
    </row>
    <row r="38" spans="2:25" x14ac:dyDescent="0.2">
      <c r="B38" s="16">
        <v>4038</v>
      </c>
      <c r="C38" s="16" t="s">
        <v>126</v>
      </c>
      <c r="D38" s="12">
        <v>0</v>
      </c>
      <c r="E38" s="12">
        <v>31.211200000000002</v>
      </c>
      <c r="F38" s="12">
        <v>896.39266999999995</v>
      </c>
      <c r="G38" s="12">
        <v>3971.0547700000002</v>
      </c>
      <c r="H38" s="12">
        <v>0</v>
      </c>
      <c r="I38" s="12">
        <v>0</v>
      </c>
      <c r="J38" s="12">
        <v>310.24400000000003</v>
      </c>
      <c r="K38" s="12">
        <v>169.65835999999999</v>
      </c>
      <c r="L38" s="12">
        <v>0</v>
      </c>
      <c r="M38" s="12">
        <v>0</v>
      </c>
      <c r="N38" s="12">
        <v>5378.5609999999997</v>
      </c>
      <c r="O38" s="12">
        <v>0</v>
      </c>
      <c r="P38" s="12">
        <v>0</v>
      </c>
      <c r="Q38" s="12">
        <v>0</v>
      </c>
      <c r="R38" s="12">
        <v>0</v>
      </c>
      <c r="S38" s="12">
        <v>0</v>
      </c>
      <c r="T38" s="12">
        <v>0</v>
      </c>
      <c r="U38" s="12">
        <v>0</v>
      </c>
      <c r="V38" s="12">
        <v>906.38858000000005</v>
      </c>
      <c r="W38" s="12">
        <v>0</v>
      </c>
      <c r="X38" s="12">
        <v>0</v>
      </c>
      <c r="Y38" s="12">
        <v>906.38858000000005</v>
      </c>
    </row>
    <row r="39" spans="2:25" x14ac:dyDescent="0.2">
      <c r="B39" s="16">
        <v>4039</v>
      </c>
      <c r="C39" s="16" t="s">
        <v>127</v>
      </c>
      <c r="D39" s="12">
        <v>0</v>
      </c>
      <c r="E39" s="12">
        <v>0</v>
      </c>
      <c r="F39" s="12">
        <v>88.920199999999994</v>
      </c>
      <c r="G39" s="12">
        <v>0</v>
      </c>
      <c r="H39" s="12">
        <v>0</v>
      </c>
      <c r="I39" s="12">
        <v>0</v>
      </c>
      <c r="J39" s="12">
        <v>644.27089999999998</v>
      </c>
      <c r="K39" s="12">
        <v>389.67234999999999</v>
      </c>
      <c r="L39" s="12">
        <v>0</v>
      </c>
      <c r="M39" s="12">
        <v>0</v>
      </c>
      <c r="N39" s="12">
        <v>1122.8634500000001</v>
      </c>
      <c r="O39" s="12">
        <v>0</v>
      </c>
      <c r="P39" s="12">
        <v>0</v>
      </c>
      <c r="Q39" s="12">
        <v>0</v>
      </c>
      <c r="R39" s="12">
        <v>0</v>
      </c>
      <c r="S39" s="12">
        <v>0</v>
      </c>
      <c r="T39" s="12">
        <v>0</v>
      </c>
      <c r="U39" s="12">
        <v>0</v>
      </c>
      <c r="V39" s="12">
        <v>402.15699999999998</v>
      </c>
      <c r="W39" s="12">
        <v>0</v>
      </c>
      <c r="X39" s="12">
        <v>0</v>
      </c>
      <c r="Y39" s="12">
        <v>402.15699999999998</v>
      </c>
    </row>
    <row r="40" spans="2:25" x14ac:dyDescent="0.2">
      <c r="B40" s="16">
        <v>4040</v>
      </c>
      <c r="C40" s="16" t="s">
        <v>128</v>
      </c>
      <c r="D40" s="12">
        <v>2391.2157000000002</v>
      </c>
      <c r="E40" s="12">
        <v>640.13435000000004</v>
      </c>
      <c r="F40" s="12">
        <v>6506.40434</v>
      </c>
      <c r="G40" s="12">
        <v>1327.65987</v>
      </c>
      <c r="H40" s="12">
        <v>0</v>
      </c>
      <c r="I40" s="12">
        <v>0</v>
      </c>
      <c r="J40" s="12">
        <v>1709.32583</v>
      </c>
      <c r="K40" s="12">
        <v>572.58177999999998</v>
      </c>
      <c r="L40" s="12">
        <v>0</v>
      </c>
      <c r="M40" s="12">
        <v>0</v>
      </c>
      <c r="N40" s="12">
        <v>13147.32187</v>
      </c>
      <c r="O40" s="12">
        <v>0</v>
      </c>
      <c r="P40" s="12">
        <v>0</v>
      </c>
      <c r="Q40" s="12">
        <v>125.28</v>
      </c>
      <c r="R40" s="12">
        <v>281.54149000000001</v>
      </c>
      <c r="S40" s="12">
        <v>0</v>
      </c>
      <c r="T40" s="12">
        <v>0</v>
      </c>
      <c r="U40" s="12">
        <v>480.50745000000001</v>
      </c>
      <c r="V40" s="12">
        <v>731.36774000000003</v>
      </c>
      <c r="W40" s="12">
        <v>0</v>
      </c>
      <c r="X40" s="12">
        <v>0</v>
      </c>
      <c r="Y40" s="12">
        <v>1618.69668</v>
      </c>
    </row>
    <row r="41" spans="2:25" x14ac:dyDescent="0.2">
      <c r="B41" s="16">
        <v>4041</v>
      </c>
      <c r="C41" s="16" t="s">
        <v>129</v>
      </c>
      <c r="D41" s="12">
        <v>0</v>
      </c>
      <c r="E41" s="12">
        <v>0</v>
      </c>
      <c r="F41" s="12">
        <v>268.30079999999998</v>
      </c>
      <c r="G41" s="12">
        <v>0</v>
      </c>
      <c r="H41" s="12">
        <v>0</v>
      </c>
      <c r="I41" s="12">
        <v>0</v>
      </c>
      <c r="J41" s="12">
        <v>931.23395000000005</v>
      </c>
      <c r="K41" s="12">
        <v>178.12264999999999</v>
      </c>
      <c r="L41" s="12">
        <v>0</v>
      </c>
      <c r="M41" s="12">
        <v>0</v>
      </c>
      <c r="N41" s="12">
        <v>1377.6574000000001</v>
      </c>
      <c r="O41" s="12">
        <v>0</v>
      </c>
      <c r="P41" s="12">
        <v>0</v>
      </c>
      <c r="Q41" s="12">
        <v>0</v>
      </c>
      <c r="R41" s="12">
        <v>0</v>
      </c>
      <c r="S41" s="12">
        <v>0</v>
      </c>
      <c r="T41" s="12">
        <v>0</v>
      </c>
      <c r="U41" s="12">
        <v>29.1</v>
      </c>
      <c r="V41" s="12">
        <v>57.777650000000001</v>
      </c>
      <c r="W41" s="12">
        <v>0</v>
      </c>
      <c r="X41" s="12">
        <v>0</v>
      </c>
      <c r="Y41" s="12">
        <v>86.877650000000003</v>
      </c>
    </row>
    <row r="42" spans="2:25" x14ac:dyDescent="0.2">
      <c r="B42" s="16">
        <v>4044</v>
      </c>
      <c r="C42" s="16" t="s">
        <v>130</v>
      </c>
      <c r="D42" s="12">
        <v>1403.48038</v>
      </c>
      <c r="E42" s="12">
        <v>0</v>
      </c>
      <c r="F42" s="12">
        <v>1116.25134</v>
      </c>
      <c r="G42" s="12">
        <v>0</v>
      </c>
      <c r="H42" s="12">
        <v>0</v>
      </c>
      <c r="I42" s="12">
        <v>0</v>
      </c>
      <c r="J42" s="12">
        <v>535.72005000000001</v>
      </c>
      <c r="K42" s="12">
        <v>497.85723000000002</v>
      </c>
      <c r="L42" s="12">
        <v>0</v>
      </c>
      <c r="M42" s="12">
        <v>0</v>
      </c>
      <c r="N42" s="12">
        <v>3553.3090000000002</v>
      </c>
      <c r="O42" s="12">
        <v>1350.2616</v>
      </c>
      <c r="P42" s="12">
        <v>0</v>
      </c>
      <c r="Q42" s="12">
        <v>0</v>
      </c>
      <c r="R42" s="12">
        <v>0</v>
      </c>
      <c r="S42" s="12">
        <v>0</v>
      </c>
      <c r="T42" s="12">
        <v>0</v>
      </c>
      <c r="U42" s="12">
        <v>0</v>
      </c>
      <c r="V42" s="12">
        <v>753.78314999999998</v>
      </c>
      <c r="W42" s="12">
        <v>0</v>
      </c>
      <c r="X42" s="12">
        <v>0</v>
      </c>
      <c r="Y42" s="12">
        <v>2104.04475</v>
      </c>
    </row>
    <row r="43" spans="2:25" x14ac:dyDescent="0.2">
      <c r="B43" s="16">
        <v>4045</v>
      </c>
      <c r="C43" s="16" t="s">
        <v>131</v>
      </c>
      <c r="D43" s="12">
        <v>561.93219999999997</v>
      </c>
      <c r="E43" s="12">
        <v>0</v>
      </c>
      <c r="F43" s="12">
        <v>5109.1206499999998</v>
      </c>
      <c r="G43" s="12">
        <v>248.87145000000001</v>
      </c>
      <c r="H43" s="12">
        <v>0</v>
      </c>
      <c r="I43" s="12">
        <v>0</v>
      </c>
      <c r="J43" s="12">
        <v>5981.3127999999997</v>
      </c>
      <c r="K43" s="12">
        <v>674.13215000000002</v>
      </c>
      <c r="L43" s="12">
        <v>0</v>
      </c>
      <c r="M43" s="12">
        <v>0</v>
      </c>
      <c r="N43" s="12">
        <v>12575.36925</v>
      </c>
      <c r="O43" s="12">
        <v>0</v>
      </c>
      <c r="P43" s="12">
        <v>0</v>
      </c>
      <c r="Q43" s="12">
        <v>0</v>
      </c>
      <c r="R43" s="12">
        <v>0</v>
      </c>
      <c r="S43" s="12">
        <v>0</v>
      </c>
      <c r="T43" s="12">
        <v>0</v>
      </c>
      <c r="U43" s="12">
        <v>1722.70705</v>
      </c>
      <c r="V43" s="12">
        <v>1038.62925</v>
      </c>
      <c r="W43" s="12">
        <v>0</v>
      </c>
      <c r="X43" s="12">
        <v>0</v>
      </c>
      <c r="Y43" s="12">
        <v>2761.3362999999999</v>
      </c>
    </row>
    <row r="44" spans="2:25" x14ac:dyDescent="0.2">
      <c r="B44" s="16">
        <v>4046</v>
      </c>
      <c r="C44" s="16" t="s">
        <v>132</v>
      </c>
      <c r="D44" s="12">
        <v>0</v>
      </c>
      <c r="E44" s="12">
        <v>0</v>
      </c>
      <c r="F44" s="12">
        <v>67.988</v>
      </c>
      <c r="G44" s="12">
        <v>0</v>
      </c>
      <c r="H44" s="12">
        <v>0</v>
      </c>
      <c r="I44" s="12">
        <v>0</v>
      </c>
      <c r="J44" s="12">
        <v>331.14251999999999</v>
      </c>
      <c r="K44" s="12">
        <v>264.47161</v>
      </c>
      <c r="L44" s="12">
        <v>344.87912999999998</v>
      </c>
      <c r="M44" s="12">
        <v>0</v>
      </c>
      <c r="N44" s="12">
        <v>1008.48126</v>
      </c>
      <c r="O44" s="12">
        <v>0</v>
      </c>
      <c r="P44" s="12">
        <v>0</v>
      </c>
      <c r="Q44" s="12">
        <v>0</v>
      </c>
      <c r="R44" s="12">
        <v>0</v>
      </c>
      <c r="S44" s="12">
        <v>0</v>
      </c>
      <c r="T44" s="12">
        <v>0</v>
      </c>
      <c r="U44" s="12">
        <v>0</v>
      </c>
      <c r="V44" s="12">
        <v>151.20802</v>
      </c>
      <c r="W44" s="12">
        <v>42.08</v>
      </c>
      <c r="X44" s="12">
        <v>0</v>
      </c>
      <c r="Y44" s="12">
        <v>193.28801999999999</v>
      </c>
    </row>
    <row r="45" spans="2:25" x14ac:dyDescent="0.2">
      <c r="B45" s="16">
        <v>4047</v>
      </c>
      <c r="C45" s="16" t="s">
        <v>133</v>
      </c>
      <c r="D45" s="12">
        <v>146.36150000000001</v>
      </c>
      <c r="E45" s="12">
        <v>0</v>
      </c>
      <c r="F45" s="12">
        <v>303.52980000000002</v>
      </c>
      <c r="G45" s="12">
        <v>0</v>
      </c>
      <c r="H45" s="12">
        <v>0</v>
      </c>
      <c r="I45" s="12">
        <v>0</v>
      </c>
      <c r="J45" s="12">
        <v>21.556840000000001</v>
      </c>
      <c r="K45" s="12">
        <v>776.62321999999995</v>
      </c>
      <c r="L45" s="12">
        <v>176.17567</v>
      </c>
      <c r="M45" s="12">
        <v>0</v>
      </c>
      <c r="N45" s="12">
        <v>1424.24703</v>
      </c>
      <c r="O45" s="12">
        <v>0</v>
      </c>
      <c r="P45" s="12">
        <v>0</v>
      </c>
      <c r="Q45" s="12">
        <v>0</v>
      </c>
      <c r="R45" s="12">
        <v>0</v>
      </c>
      <c r="S45" s="12">
        <v>0</v>
      </c>
      <c r="T45" s="12">
        <v>0</v>
      </c>
      <c r="U45" s="12">
        <v>0</v>
      </c>
      <c r="V45" s="12">
        <v>1223.39805</v>
      </c>
      <c r="W45" s="12">
        <v>322.35225000000003</v>
      </c>
      <c r="X45" s="12">
        <v>0</v>
      </c>
      <c r="Y45" s="12">
        <v>1545.7502999999999</v>
      </c>
    </row>
    <row r="46" spans="2:25" x14ac:dyDescent="0.2">
      <c r="B46" s="16">
        <v>4048</v>
      </c>
      <c r="C46" s="16" t="s">
        <v>134</v>
      </c>
      <c r="D46" s="12">
        <v>0</v>
      </c>
      <c r="E46" s="12">
        <v>0</v>
      </c>
      <c r="F46" s="12">
        <v>103.00749999999999</v>
      </c>
      <c r="G46" s="12">
        <v>86.398799999999994</v>
      </c>
      <c r="H46" s="12">
        <v>0</v>
      </c>
      <c r="I46" s="12">
        <v>0</v>
      </c>
      <c r="J46" s="12">
        <v>961.56600000000003</v>
      </c>
      <c r="K46" s="12">
        <v>1020.49981</v>
      </c>
      <c r="L46" s="12">
        <v>1487.51674</v>
      </c>
      <c r="M46" s="12">
        <v>0</v>
      </c>
      <c r="N46" s="12">
        <v>3658.9888500000002</v>
      </c>
      <c r="O46" s="12">
        <v>0</v>
      </c>
      <c r="P46" s="12">
        <v>0</v>
      </c>
      <c r="Q46" s="12">
        <v>0</v>
      </c>
      <c r="R46" s="12">
        <v>19.39</v>
      </c>
      <c r="S46" s="12">
        <v>600</v>
      </c>
      <c r="T46" s="12">
        <v>0</v>
      </c>
      <c r="U46" s="12">
        <v>210.80085</v>
      </c>
      <c r="V46" s="12">
        <v>559.53980000000001</v>
      </c>
      <c r="W46" s="12">
        <v>514.57349999999997</v>
      </c>
      <c r="X46" s="12">
        <v>0</v>
      </c>
      <c r="Y46" s="12">
        <v>1904.3041499999999</v>
      </c>
    </row>
    <row r="47" spans="2:25" x14ac:dyDescent="0.2">
      <c r="B47" s="21">
        <v>4089</v>
      </c>
      <c r="C47" s="21" t="s">
        <v>135</v>
      </c>
      <c r="D47" s="22">
        <v>3754.4870500000002</v>
      </c>
      <c r="E47" s="22">
        <v>1072.5733399999999</v>
      </c>
      <c r="F47" s="22">
        <v>25152.631600000001</v>
      </c>
      <c r="G47" s="22">
        <v>1878.23696</v>
      </c>
      <c r="H47" s="22">
        <v>0</v>
      </c>
      <c r="I47" s="22">
        <v>64.926400000000001</v>
      </c>
      <c r="J47" s="22">
        <v>12383.938690000001</v>
      </c>
      <c r="K47" s="22">
        <v>15786.17064</v>
      </c>
      <c r="L47" s="22">
        <v>3716.1676499999999</v>
      </c>
      <c r="M47" s="22">
        <v>89.455449999999999</v>
      </c>
      <c r="N47" s="22">
        <v>63898.587780000002</v>
      </c>
      <c r="O47" s="22">
        <v>3</v>
      </c>
      <c r="P47" s="22">
        <v>588.06119999999999</v>
      </c>
      <c r="Q47" s="22">
        <v>116.70155</v>
      </c>
      <c r="R47" s="22">
        <v>20</v>
      </c>
      <c r="S47" s="22">
        <v>0</v>
      </c>
      <c r="T47" s="22">
        <v>0</v>
      </c>
      <c r="U47" s="22">
        <v>2213.6496499999998</v>
      </c>
      <c r="V47" s="22">
        <v>13360.27643</v>
      </c>
      <c r="W47" s="22">
        <v>1083.9055900000001</v>
      </c>
      <c r="X47" s="22">
        <v>0</v>
      </c>
      <c r="Y47" s="22">
        <v>17385.594420000001</v>
      </c>
    </row>
    <row r="48" spans="2:25" x14ac:dyDescent="0.2">
      <c r="B48" s="16">
        <v>4061</v>
      </c>
      <c r="C48" s="16" t="s">
        <v>136</v>
      </c>
      <c r="D48" s="12">
        <v>263.77305000000001</v>
      </c>
      <c r="E48" s="12">
        <v>0</v>
      </c>
      <c r="F48" s="12">
        <v>170.27699999999999</v>
      </c>
      <c r="G48" s="12">
        <v>0</v>
      </c>
      <c r="H48" s="12">
        <v>0</v>
      </c>
      <c r="I48" s="12">
        <v>0</v>
      </c>
      <c r="J48" s="12">
        <v>38</v>
      </c>
      <c r="K48" s="12">
        <v>137.1755</v>
      </c>
      <c r="L48" s="12">
        <v>0</v>
      </c>
      <c r="M48" s="12">
        <v>0</v>
      </c>
      <c r="N48" s="12">
        <v>609.22555</v>
      </c>
      <c r="O48" s="12">
        <v>0</v>
      </c>
      <c r="P48" s="12">
        <v>0</v>
      </c>
      <c r="Q48" s="12">
        <v>0</v>
      </c>
      <c r="R48" s="12">
        <v>0</v>
      </c>
      <c r="S48" s="12">
        <v>0</v>
      </c>
      <c r="T48" s="12">
        <v>0</v>
      </c>
      <c r="U48" s="12">
        <v>0</v>
      </c>
      <c r="V48" s="12">
        <v>242.85496000000001</v>
      </c>
      <c r="W48" s="12">
        <v>0</v>
      </c>
      <c r="X48" s="12">
        <v>0</v>
      </c>
      <c r="Y48" s="12">
        <v>242.85496000000001</v>
      </c>
    </row>
    <row r="49" spans="2:25" x14ac:dyDescent="0.2">
      <c r="B49" s="16">
        <v>4062</v>
      </c>
      <c r="C49" s="16" t="s">
        <v>137</v>
      </c>
      <c r="D49" s="12">
        <v>0</v>
      </c>
      <c r="E49" s="12">
        <v>132.09559999999999</v>
      </c>
      <c r="F49" s="12">
        <v>233.28639000000001</v>
      </c>
      <c r="G49" s="12">
        <v>220.13398000000001</v>
      </c>
      <c r="H49" s="12">
        <v>0</v>
      </c>
      <c r="I49" s="12">
        <v>0</v>
      </c>
      <c r="J49" s="12">
        <v>851.17899999999997</v>
      </c>
      <c r="K49" s="12">
        <v>274.82326999999998</v>
      </c>
      <c r="L49" s="12">
        <v>49.644080000000002</v>
      </c>
      <c r="M49" s="12">
        <v>0</v>
      </c>
      <c r="N49" s="12">
        <v>1761.1623199999999</v>
      </c>
      <c r="O49" s="12">
        <v>0</v>
      </c>
      <c r="P49" s="12">
        <v>84.375200000000007</v>
      </c>
      <c r="Q49" s="12">
        <v>0</v>
      </c>
      <c r="R49" s="12">
        <v>0</v>
      </c>
      <c r="S49" s="12">
        <v>0</v>
      </c>
      <c r="T49" s="12">
        <v>0</v>
      </c>
      <c r="U49" s="12">
        <v>196.20500000000001</v>
      </c>
      <c r="V49" s="12">
        <v>487.39425999999997</v>
      </c>
      <c r="W49" s="12">
        <v>52.351019999999998</v>
      </c>
      <c r="X49" s="12">
        <v>0</v>
      </c>
      <c r="Y49" s="12">
        <v>820.32547999999997</v>
      </c>
    </row>
    <row r="50" spans="2:25" x14ac:dyDescent="0.2">
      <c r="B50" s="16">
        <v>4063</v>
      </c>
      <c r="C50" s="16" t="s">
        <v>138</v>
      </c>
      <c r="D50" s="12">
        <v>253.79814999999999</v>
      </c>
      <c r="E50" s="12">
        <v>0</v>
      </c>
      <c r="F50" s="12">
        <v>752.94665999999995</v>
      </c>
      <c r="G50" s="12">
        <v>106.80495000000001</v>
      </c>
      <c r="H50" s="12">
        <v>0</v>
      </c>
      <c r="I50" s="12">
        <v>0</v>
      </c>
      <c r="J50" s="12">
        <v>2544.5754000000002</v>
      </c>
      <c r="K50" s="12">
        <v>3959.7099600000001</v>
      </c>
      <c r="L50" s="12">
        <v>5.1131000000000002</v>
      </c>
      <c r="M50" s="12">
        <v>0</v>
      </c>
      <c r="N50" s="12">
        <v>7622.9482200000002</v>
      </c>
      <c r="O50" s="12">
        <v>0</v>
      </c>
      <c r="P50" s="12">
        <v>0</v>
      </c>
      <c r="Q50" s="12">
        <v>0</v>
      </c>
      <c r="R50" s="12">
        <v>0</v>
      </c>
      <c r="S50" s="12">
        <v>0</v>
      </c>
      <c r="T50" s="12">
        <v>0</v>
      </c>
      <c r="U50" s="12">
        <v>0</v>
      </c>
      <c r="V50" s="12">
        <v>808.12030000000004</v>
      </c>
      <c r="W50" s="12">
        <v>0</v>
      </c>
      <c r="X50" s="12">
        <v>0</v>
      </c>
      <c r="Y50" s="12">
        <v>808.12030000000004</v>
      </c>
    </row>
    <row r="51" spans="2:25" x14ac:dyDescent="0.2">
      <c r="B51" s="16">
        <v>4064</v>
      </c>
      <c r="C51" s="16" t="s">
        <v>139</v>
      </c>
      <c r="D51" s="12">
        <v>0</v>
      </c>
      <c r="E51" s="12">
        <v>163.4984</v>
      </c>
      <c r="F51" s="12">
        <v>28.990829999999999</v>
      </c>
      <c r="G51" s="12">
        <v>0</v>
      </c>
      <c r="H51" s="12">
        <v>0</v>
      </c>
      <c r="I51" s="12">
        <v>0</v>
      </c>
      <c r="J51" s="12">
        <v>8.5431500000000007</v>
      </c>
      <c r="K51" s="12">
        <v>12.719099999999999</v>
      </c>
      <c r="L51" s="12">
        <v>71.47345</v>
      </c>
      <c r="M51" s="12">
        <v>0</v>
      </c>
      <c r="N51" s="12">
        <v>285.22492999999997</v>
      </c>
      <c r="O51" s="12">
        <v>0</v>
      </c>
      <c r="P51" s="12">
        <v>410.78210000000001</v>
      </c>
      <c r="Q51" s="12">
        <v>0</v>
      </c>
      <c r="R51" s="12">
        <v>0</v>
      </c>
      <c r="S51" s="12">
        <v>0</v>
      </c>
      <c r="T51" s="12">
        <v>0</v>
      </c>
      <c r="U51" s="12">
        <v>0</v>
      </c>
      <c r="V51" s="12">
        <v>71.994500000000002</v>
      </c>
      <c r="W51" s="12">
        <v>17.600000000000001</v>
      </c>
      <c r="X51" s="12">
        <v>0</v>
      </c>
      <c r="Y51" s="12">
        <v>500.3766</v>
      </c>
    </row>
    <row r="52" spans="2:25" x14ac:dyDescent="0.2">
      <c r="B52" s="16">
        <v>4065</v>
      </c>
      <c r="C52" s="16" t="s">
        <v>140</v>
      </c>
      <c r="D52" s="12">
        <v>22.294799999999999</v>
      </c>
      <c r="E52" s="12">
        <v>0</v>
      </c>
      <c r="F52" s="12">
        <v>818.01855999999998</v>
      </c>
      <c r="G52" s="12">
        <v>0</v>
      </c>
      <c r="H52" s="12">
        <v>0</v>
      </c>
      <c r="I52" s="12">
        <v>0</v>
      </c>
      <c r="J52" s="12">
        <v>317.79259999999999</v>
      </c>
      <c r="K52" s="12">
        <v>332.59530000000001</v>
      </c>
      <c r="L52" s="12">
        <v>0</v>
      </c>
      <c r="M52" s="12">
        <v>0</v>
      </c>
      <c r="N52" s="12">
        <v>1490.70126</v>
      </c>
      <c r="O52" s="12">
        <v>0</v>
      </c>
      <c r="P52" s="12">
        <v>0</v>
      </c>
      <c r="Q52" s="12">
        <v>0</v>
      </c>
      <c r="R52" s="12">
        <v>0</v>
      </c>
      <c r="S52" s="12">
        <v>0</v>
      </c>
      <c r="T52" s="12">
        <v>0</v>
      </c>
      <c r="U52" s="12">
        <v>0</v>
      </c>
      <c r="V52" s="12">
        <v>105.2685</v>
      </c>
      <c r="W52" s="12">
        <v>0</v>
      </c>
      <c r="X52" s="12">
        <v>0</v>
      </c>
      <c r="Y52" s="12">
        <v>105.2685</v>
      </c>
    </row>
    <row r="53" spans="2:25" x14ac:dyDescent="0.2">
      <c r="B53" s="16">
        <v>4066</v>
      </c>
      <c r="C53" s="16" t="s">
        <v>141</v>
      </c>
      <c r="D53" s="12">
        <v>0</v>
      </c>
      <c r="E53" s="12">
        <v>0</v>
      </c>
      <c r="F53" s="12">
        <v>0</v>
      </c>
      <c r="G53" s="12">
        <v>0</v>
      </c>
      <c r="H53" s="12">
        <v>0</v>
      </c>
      <c r="I53" s="12">
        <v>0</v>
      </c>
      <c r="J53" s="12">
        <v>803.09681</v>
      </c>
      <c r="K53" s="12">
        <v>494.34818000000001</v>
      </c>
      <c r="L53" s="12">
        <v>323.28030999999999</v>
      </c>
      <c r="M53" s="12">
        <v>0</v>
      </c>
      <c r="N53" s="12">
        <v>1620.7253000000001</v>
      </c>
      <c r="O53" s="12">
        <v>0</v>
      </c>
      <c r="P53" s="12">
        <v>0</v>
      </c>
      <c r="Q53" s="12">
        <v>0</v>
      </c>
      <c r="R53" s="12">
        <v>0</v>
      </c>
      <c r="S53" s="12">
        <v>0</v>
      </c>
      <c r="T53" s="12">
        <v>0</v>
      </c>
      <c r="U53" s="12">
        <v>0</v>
      </c>
      <c r="V53" s="12">
        <v>583.05499999999995</v>
      </c>
      <c r="W53" s="12">
        <v>55.692399999999999</v>
      </c>
      <c r="X53" s="12">
        <v>0</v>
      </c>
      <c r="Y53" s="12">
        <v>638.74739999999997</v>
      </c>
    </row>
    <row r="54" spans="2:25" x14ac:dyDescent="0.2">
      <c r="B54" s="16">
        <v>4067</v>
      </c>
      <c r="C54" s="16" t="s">
        <v>142</v>
      </c>
      <c r="D54" s="12">
        <v>-9.7152999999999992</v>
      </c>
      <c r="E54" s="12">
        <v>0</v>
      </c>
      <c r="F54" s="12">
        <v>27.108599999999999</v>
      </c>
      <c r="G54" s="12">
        <v>0</v>
      </c>
      <c r="H54" s="12">
        <v>0</v>
      </c>
      <c r="I54" s="12">
        <v>0</v>
      </c>
      <c r="J54" s="12">
        <v>167.4177</v>
      </c>
      <c r="K54" s="12">
        <v>670.41957000000002</v>
      </c>
      <c r="L54" s="12">
        <v>0</v>
      </c>
      <c r="M54" s="12">
        <v>0</v>
      </c>
      <c r="N54" s="12">
        <v>855.23056999999994</v>
      </c>
      <c r="O54" s="12">
        <v>0</v>
      </c>
      <c r="P54" s="12">
        <v>0</v>
      </c>
      <c r="Q54" s="12">
        <v>0</v>
      </c>
      <c r="R54" s="12">
        <v>0</v>
      </c>
      <c r="S54" s="12">
        <v>0</v>
      </c>
      <c r="T54" s="12">
        <v>0</v>
      </c>
      <c r="U54" s="12">
        <v>111.28635</v>
      </c>
      <c r="V54" s="12">
        <v>172.38374999999999</v>
      </c>
      <c r="W54" s="12">
        <v>0</v>
      </c>
      <c r="X54" s="12">
        <v>0</v>
      </c>
      <c r="Y54" s="12">
        <v>283.67009999999999</v>
      </c>
    </row>
    <row r="55" spans="2:25" x14ac:dyDescent="0.2">
      <c r="B55" s="16">
        <v>4068</v>
      </c>
      <c r="C55" s="16" t="s">
        <v>143</v>
      </c>
      <c r="D55" s="12">
        <v>1.1042000000000001</v>
      </c>
      <c r="E55" s="12">
        <v>98.688590000000005</v>
      </c>
      <c r="F55" s="12">
        <v>1628.5518500000001</v>
      </c>
      <c r="G55" s="12">
        <v>0</v>
      </c>
      <c r="H55" s="12">
        <v>0</v>
      </c>
      <c r="I55" s="12">
        <v>0</v>
      </c>
      <c r="J55" s="12">
        <v>210.11644999999999</v>
      </c>
      <c r="K55" s="12">
        <v>799.11172999999997</v>
      </c>
      <c r="L55" s="12">
        <v>0</v>
      </c>
      <c r="M55" s="12">
        <v>0</v>
      </c>
      <c r="N55" s="12">
        <v>2737.5728199999999</v>
      </c>
      <c r="O55" s="12">
        <v>0</v>
      </c>
      <c r="P55" s="12">
        <v>31.638000000000002</v>
      </c>
      <c r="Q55" s="12">
        <v>106.46</v>
      </c>
      <c r="R55" s="12">
        <v>0</v>
      </c>
      <c r="S55" s="12">
        <v>0</v>
      </c>
      <c r="T55" s="12">
        <v>0</v>
      </c>
      <c r="U55" s="12">
        <v>0</v>
      </c>
      <c r="V55" s="12">
        <v>179.17914999999999</v>
      </c>
      <c r="W55" s="12">
        <v>0</v>
      </c>
      <c r="X55" s="12">
        <v>0</v>
      </c>
      <c r="Y55" s="12">
        <v>317.27715000000001</v>
      </c>
    </row>
    <row r="56" spans="2:25" x14ac:dyDescent="0.2">
      <c r="B56" s="16">
        <v>4084</v>
      </c>
      <c r="C56" s="16" t="s">
        <v>144</v>
      </c>
      <c r="D56" s="12">
        <v>0</v>
      </c>
      <c r="E56" s="12">
        <v>0</v>
      </c>
      <c r="F56" s="12">
        <v>0</v>
      </c>
      <c r="G56" s="12">
        <v>0</v>
      </c>
      <c r="H56" s="12">
        <v>0</v>
      </c>
      <c r="I56" s="12">
        <v>0</v>
      </c>
      <c r="J56" s="12">
        <v>150.82495</v>
      </c>
      <c r="K56" s="12">
        <v>20.612100000000002</v>
      </c>
      <c r="L56" s="12">
        <v>0</v>
      </c>
      <c r="M56" s="12">
        <v>0</v>
      </c>
      <c r="N56" s="12">
        <v>171.43705</v>
      </c>
      <c r="O56" s="12">
        <v>0</v>
      </c>
      <c r="P56" s="12">
        <v>0</v>
      </c>
      <c r="Q56" s="12">
        <v>0</v>
      </c>
      <c r="R56" s="12">
        <v>0</v>
      </c>
      <c r="S56" s="12">
        <v>0</v>
      </c>
      <c r="T56" s="12">
        <v>0</v>
      </c>
      <c r="U56" s="12">
        <v>0</v>
      </c>
      <c r="V56" s="12">
        <v>68.658950000000004</v>
      </c>
      <c r="W56" s="12">
        <v>0</v>
      </c>
      <c r="X56" s="12">
        <v>0</v>
      </c>
      <c r="Y56" s="12">
        <v>68.658950000000004</v>
      </c>
    </row>
    <row r="57" spans="2:25" x14ac:dyDescent="0.2">
      <c r="B57" s="16">
        <v>4071</v>
      </c>
      <c r="C57" s="16" t="s">
        <v>145</v>
      </c>
      <c r="D57" s="12">
        <v>0</v>
      </c>
      <c r="E57" s="12">
        <v>9.1883999999999997</v>
      </c>
      <c r="F57" s="12">
        <v>2.1355</v>
      </c>
      <c r="G57" s="12">
        <v>0</v>
      </c>
      <c r="H57" s="12">
        <v>0</v>
      </c>
      <c r="I57" s="12">
        <v>0</v>
      </c>
      <c r="J57" s="12">
        <v>417.64019999999999</v>
      </c>
      <c r="K57" s="12">
        <v>426.60601000000003</v>
      </c>
      <c r="L57" s="12">
        <v>0</v>
      </c>
      <c r="M57" s="12">
        <v>0</v>
      </c>
      <c r="N57" s="12">
        <v>855.57011</v>
      </c>
      <c r="O57" s="12">
        <v>0</v>
      </c>
      <c r="P57" s="12">
        <v>0</v>
      </c>
      <c r="Q57" s="12">
        <v>0</v>
      </c>
      <c r="R57" s="12">
        <v>0</v>
      </c>
      <c r="S57" s="12">
        <v>0</v>
      </c>
      <c r="T57" s="12">
        <v>0</v>
      </c>
      <c r="U57" s="12">
        <v>0</v>
      </c>
      <c r="V57" s="12">
        <v>1705.5743500000001</v>
      </c>
      <c r="W57" s="12">
        <v>0</v>
      </c>
      <c r="X57" s="12">
        <v>0</v>
      </c>
      <c r="Y57" s="12">
        <v>1705.5743500000001</v>
      </c>
    </row>
    <row r="58" spans="2:25" x14ac:dyDescent="0.2">
      <c r="B58" s="16">
        <v>4072</v>
      </c>
      <c r="C58" s="16" t="s">
        <v>146</v>
      </c>
      <c r="D58" s="12">
        <v>105.8184</v>
      </c>
      <c r="E58" s="12">
        <v>122.08110000000001</v>
      </c>
      <c r="F58" s="12">
        <v>879.31853000000001</v>
      </c>
      <c r="G58" s="12">
        <v>0</v>
      </c>
      <c r="H58" s="12">
        <v>0</v>
      </c>
      <c r="I58" s="12">
        <v>0</v>
      </c>
      <c r="J58" s="12">
        <v>257.34215</v>
      </c>
      <c r="K58" s="12">
        <v>704.07578999999998</v>
      </c>
      <c r="L58" s="12">
        <v>419.67901000000001</v>
      </c>
      <c r="M58" s="12">
        <v>0</v>
      </c>
      <c r="N58" s="12">
        <v>2488.3149800000001</v>
      </c>
      <c r="O58" s="12">
        <v>0</v>
      </c>
      <c r="P58" s="12">
        <v>0</v>
      </c>
      <c r="Q58" s="12">
        <v>6.1</v>
      </c>
      <c r="R58" s="12">
        <v>0</v>
      </c>
      <c r="S58" s="12">
        <v>0</v>
      </c>
      <c r="T58" s="12">
        <v>0</v>
      </c>
      <c r="U58" s="12">
        <v>0</v>
      </c>
      <c r="V58" s="12">
        <v>183.19329999999999</v>
      </c>
      <c r="W58" s="12">
        <v>6.9050000000000002</v>
      </c>
      <c r="X58" s="12">
        <v>0</v>
      </c>
      <c r="Y58" s="12">
        <v>196.19829999999999</v>
      </c>
    </row>
    <row r="59" spans="2:25" x14ac:dyDescent="0.2">
      <c r="B59" s="16">
        <v>4073</v>
      </c>
      <c r="C59" s="16" t="s">
        <v>147</v>
      </c>
      <c r="D59" s="12">
        <v>0</v>
      </c>
      <c r="E59" s="12">
        <v>8.6048500000000008</v>
      </c>
      <c r="F59" s="12">
        <v>1927.4169400000001</v>
      </c>
      <c r="G59" s="12">
        <v>0</v>
      </c>
      <c r="H59" s="12">
        <v>0</v>
      </c>
      <c r="I59" s="12">
        <v>0</v>
      </c>
      <c r="J59" s="12">
        <v>6.0162000000000004</v>
      </c>
      <c r="K59" s="12">
        <v>394.92059999999998</v>
      </c>
      <c r="L59" s="12">
        <v>197.80932000000001</v>
      </c>
      <c r="M59" s="12">
        <v>0</v>
      </c>
      <c r="N59" s="12">
        <v>2534.76791</v>
      </c>
      <c r="O59" s="12">
        <v>0</v>
      </c>
      <c r="P59" s="12">
        <v>0</v>
      </c>
      <c r="Q59" s="12">
        <v>1.3309500000000001</v>
      </c>
      <c r="R59" s="12">
        <v>0</v>
      </c>
      <c r="S59" s="12">
        <v>0</v>
      </c>
      <c r="T59" s="12">
        <v>0</v>
      </c>
      <c r="U59" s="12">
        <v>0</v>
      </c>
      <c r="V59" s="12">
        <v>187.46539999999999</v>
      </c>
      <c r="W59" s="12">
        <v>25.9499</v>
      </c>
      <c r="X59" s="12">
        <v>0</v>
      </c>
      <c r="Y59" s="12">
        <v>214.74625</v>
      </c>
    </row>
    <row r="60" spans="2:25" x14ac:dyDescent="0.2">
      <c r="B60" s="16">
        <v>4074</v>
      </c>
      <c r="C60" s="16" t="s">
        <v>148</v>
      </c>
      <c r="D60" s="12">
        <v>0</v>
      </c>
      <c r="E60" s="12">
        <v>220.99199999999999</v>
      </c>
      <c r="F60" s="12">
        <v>0</v>
      </c>
      <c r="G60" s="12">
        <v>0</v>
      </c>
      <c r="H60" s="12">
        <v>0</v>
      </c>
      <c r="I60" s="12">
        <v>0</v>
      </c>
      <c r="J60" s="12">
        <v>232.36035000000001</v>
      </c>
      <c r="K60" s="12">
        <v>828.03922999999998</v>
      </c>
      <c r="L60" s="12">
        <v>548.74345000000005</v>
      </c>
      <c r="M60" s="12">
        <v>0</v>
      </c>
      <c r="N60" s="12">
        <v>1830.1350299999999</v>
      </c>
      <c r="O60" s="12">
        <v>0</v>
      </c>
      <c r="P60" s="12">
        <v>0</v>
      </c>
      <c r="Q60" s="12">
        <v>0</v>
      </c>
      <c r="R60" s="12">
        <v>0</v>
      </c>
      <c r="S60" s="12">
        <v>0</v>
      </c>
      <c r="T60" s="12">
        <v>0</v>
      </c>
      <c r="U60" s="12">
        <v>17.871700000000001</v>
      </c>
      <c r="V60" s="12">
        <v>2978.7778499999999</v>
      </c>
      <c r="W60" s="12">
        <v>90.819550000000007</v>
      </c>
      <c r="X60" s="12">
        <v>0</v>
      </c>
      <c r="Y60" s="12">
        <v>3087.4690999999998</v>
      </c>
    </row>
    <row r="61" spans="2:25" x14ac:dyDescent="0.2">
      <c r="B61" s="16">
        <v>4075</v>
      </c>
      <c r="C61" s="16" t="s">
        <v>149</v>
      </c>
      <c r="D61" s="12">
        <v>2563.74755</v>
      </c>
      <c r="E61" s="12">
        <v>0</v>
      </c>
      <c r="F61" s="12">
        <v>1539.7276899999999</v>
      </c>
      <c r="G61" s="12">
        <v>1253.78226</v>
      </c>
      <c r="H61" s="12">
        <v>0</v>
      </c>
      <c r="I61" s="12">
        <v>0</v>
      </c>
      <c r="J61" s="12">
        <v>1756.0922800000001</v>
      </c>
      <c r="K61" s="12">
        <v>1922.3452</v>
      </c>
      <c r="L61" s="12">
        <v>0</v>
      </c>
      <c r="M61" s="12">
        <v>0</v>
      </c>
      <c r="N61" s="12">
        <v>9035.6949800000002</v>
      </c>
      <c r="O61" s="12">
        <v>0</v>
      </c>
      <c r="P61" s="12">
        <v>0</v>
      </c>
      <c r="Q61" s="12">
        <v>0</v>
      </c>
      <c r="R61" s="12">
        <v>0</v>
      </c>
      <c r="S61" s="12">
        <v>0</v>
      </c>
      <c r="T61" s="12">
        <v>0</v>
      </c>
      <c r="U61" s="12">
        <v>0</v>
      </c>
      <c r="V61" s="12">
        <v>284.04781000000003</v>
      </c>
      <c r="W61" s="12">
        <v>0</v>
      </c>
      <c r="X61" s="12">
        <v>0</v>
      </c>
      <c r="Y61" s="12">
        <v>284.04781000000003</v>
      </c>
    </row>
    <row r="62" spans="2:25" x14ac:dyDescent="0.2">
      <c r="B62" s="16">
        <v>4076</v>
      </c>
      <c r="C62" s="16" t="s">
        <v>150</v>
      </c>
      <c r="D62" s="12">
        <v>0</v>
      </c>
      <c r="E62" s="12">
        <v>83.637699999999995</v>
      </c>
      <c r="F62" s="12">
        <v>225.51850999999999</v>
      </c>
      <c r="G62" s="12">
        <v>0</v>
      </c>
      <c r="H62" s="12">
        <v>0</v>
      </c>
      <c r="I62" s="12">
        <v>0</v>
      </c>
      <c r="J62" s="12">
        <v>266.13112999999998</v>
      </c>
      <c r="K62" s="12">
        <v>235.18437</v>
      </c>
      <c r="L62" s="12">
        <v>0</v>
      </c>
      <c r="M62" s="12">
        <v>0</v>
      </c>
      <c r="N62" s="12">
        <v>810.47171000000003</v>
      </c>
      <c r="O62" s="12">
        <v>0</v>
      </c>
      <c r="P62" s="12">
        <v>0</v>
      </c>
      <c r="Q62" s="12">
        <v>0</v>
      </c>
      <c r="R62" s="12">
        <v>0</v>
      </c>
      <c r="S62" s="12">
        <v>0</v>
      </c>
      <c r="T62" s="12">
        <v>0</v>
      </c>
      <c r="U62" s="12">
        <v>0</v>
      </c>
      <c r="V62" s="12">
        <v>201.84555</v>
      </c>
      <c r="W62" s="12">
        <v>0</v>
      </c>
      <c r="X62" s="12">
        <v>0</v>
      </c>
      <c r="Y62" s="12">
        <v>201.84555</v>
      </c>
    </row>
    <row r="63" spans="2:25" x14ac:dyDescent="0.2">
      <c r="B63" s="16">
        <v>4077</v>
      </c>
      <c r="C63" s="16" t="s">
        <v>151</v>
      </c>
      <c r="D63" s="12">
        <v>0</v>
      </c>
      <c r="E63" s="12">
        <v>0</v>
      </c>
      <c r="F63" s="12">
        <v>0</v>
      </c>
      <c r="G63" s="12">
        <v>0</v>
      </c>
      <c r="H63" s="12">
        <v>0</v>
      </c>
      <c r="I63" s="12">
        <v>0</v>
      </c>
      <c r="J63" s="12">
        <v>431.03070000000002</v>
      </c>
      <c r="K63" s="12">
        <v>243.52233000000001</v>
      </c>
      <c r="L63" s="12">
        <v>0</v>
      </c>
      <c r="M63" s="12">
        <v>0</v>
      </c>
      <c r="N63" s="12">
        <v>674.55303000000004</v>
      </c>
      <c r="O63" s="12">
        <v>0</v>
      </c>
      <c r="P63" s="12">
        <v>0</v>
      </c>
      <c r="Q63" s="12">
        <v>0</v>
      </c>
      <c r="R63" s="12">
        <v>0</v>
      </c>
      <c r="S63" s="12">
        <v>0</v>
      </c>
      <c r="T63" s="12">
        <v>0</v>
      </c>
      <c r="U63" s="12">
        <v>0</v>
      </c>
      <c r="V63" s="12">
        <v>268.49585000000002</v>
      </c>
      <c r="W63" s="12">
        <v>0</v>
      </c>
      <c r="X63" s="12">
        <v>0</v>
      </c>
      <c r="Y63" s="12">
        <v>268.49585000000002</v>
      </c>
    </row>
    <row r="64" spans="2:25" x14ac:dyDescent="0.2">
      <c r="B64" s="16">
        <v>4078</v>
      </c>
      <c r="C64" s="16" t="s">
        <v>152</v>
      </c>
      <c r="D64" s="12">
        <v>0</v>
      </c>
      <c r="E64" s="12">
        <v>75.922250000000005</v>
      </c>
      <c r="F64" s="12">
        <v>0</v>
      </c>
      <c r="G64" s="12">
        <v>0</v>
      </c>
      <c r="H64" s="12">
        <v>0</v>
      </c>
      <c r="I64" s="12">
        <v>0</v>
      </c>
      <c r="J64" s="12">
        <v>58.907850000000003</v>
      </c>
      <c r="K64" s="12">
        <v>130.68430000000001</v>
      </c>
      <c r="L64" s="12">
        <v>0</v>
      </c>
      <c r="M64" s="12">
        <v>0</v>
      </c>
      <c r="N64" s="12">
        <v>265.51440000000002</v>
      </c>
      <c r="O64" s="12">
        <v>0</v>
      </c>
      <c r="P64" s="12">
        <v>0</v>
      </c>
      <c r="Q64" s="12">
        <v>0</v>
      </c>
      <c r="R64" s="12">
        <v>0</v>
      </c>
      <c r="S64" s="12">
        <v>0</v>
      </c>
      <c r="T64" s="12">
        <v>0</v>
      </c>
      <c r="U64" s="12">
        <v>0</v>
      </c>
      <c r="V64" s="12">
        <v>17.545999999999999</v>
      </c>
      <c r="W64" s="12">
        <v>0</v>
      </c>
      <c r="X64" s="12">
        <v>0</v>
      </c>
      <c r="Y64" s="12">
        <v>17.545999999999999</v>
      </c>
    </row>
    <row r="65" spans="2:25" x14ac:dyDescent="0.2">
      <c r="B65" s="16">
        <v>4079</v>
      </c>
      <c r="C65" s="16" t="s">
        <v>153</v>
      </c>
      <c r="D65" s="12">
        <v>0</v>
      </c>
      <c r="E65" s="12">
        <v>0</v>
      </c>
      <c r="F65" s="12">
        <v>0</v>
      </c>
      <c r="G65" s="12">
        <v>3.3182999999999998</v>
      </c>
      <c r="H65" s="12">
        <v>0</v>
      </c>
      <c r="I65" s="12">
        <v>0</v>
      </c>
      <c r="J65" s="12">
        <v>355.63130000000001</v>
      </c>
      <c r="K65" s="12">
        <v>437.45026000000001</v>
      </c>
      <c r="L65" s="12">
        <v>154.64744999999999</v>
      </c>
      <c r="M65" s="12">
        <v>0</v>
      </c>
      <c r="N65" s="12">
        <v>951.04731000000004</v>
      </c>
      <c r="O65" s="12">
        <v>0</v>
      </c>
      <c r="P65" s="12">
        <v>0</v>
      </c>
      <c r="Q65" s="12">
        <v>0</v>
      </c>
      <c r="R65" s="12">
        <v>0</v>
      </c>
      <c r="S65" s="12">
        <v>0</v>
      </c>
      <c r="T65" s="12">
        <v>0</v>
      </c>
      <c r="U65" s="12">
        <v>0</v>
      </c>
      <c r="V65" s="12">
        <v>556.5557</v>
      </c>
      <c r="W65" s="12">
        <v>367.14918</v>
      </c>
      <c r="X65" s="12">
        <v>0</v>
      </c>
      <c r="Y65" s="12">
        <v>923.70488</v>
      </c>
    </row>
    <row r="66" spans="2:25" x14ac:dyDescent="0.2">
      <c r="B66" s="16">
        <v>4080</v>
      </c>
      <c r="C66" s="16" t="s">
        <v>154</v>
      </c>
      <c r="D66" s="12">
        <v>301.20190000000002</v>
      </c>
      <c r="E66" s="12">
        <v>121.20965</v>
      </c>
      <c r="F66" s="12">
        <v>847.59685000000002</v>
      </c>
      <c r="G66" s="12">
        <v>0</v>
      </c>
      <c r="H66" s="12">
        <v>0</v>
      </c>
      <c r="I66" s="12">
        <v>0</v>
      </c>
      <c r="J66" s="12">
        <v>1262.21615</v>
      </c>
      <c r="K66" s="12">
        <v>1893.212</v>
      </c>
      <c r="L66" s="12">
        <v>1817.3238799999999</v>
      </c>
      <c r="M66" s="12">
        <v>0</v>
      </c>
      <c r="N66" s="12">
        <v>6242.7604300000003</v>
      </c>
      <c r="O66" s="12">
        <v>0</v>
      </c>
      <c r="P66" s="12">
        <v>61.265900000000002</v>
      </c>
      <c r="Q66" s="12">
        <v>2.8106</v>
      </c>
      <c r="R66" s="12">
        <v>20</v>
      </c>
      <c r="S66" s="12">
        <v>0</v>
      </c>
      <c r="T66" s="12">
        <v>0</v>
      </c>
      <c r="U66" s="12">
        <v>75</v>
      </c>
      <c r="V66" s="12">
        <v>1668.4727499999999</v>
      </c>
      <c r="W66" s="12">
        <v>455.53854000000001</v>
      </c>
      <c r="X66" s="12">
        <v>0</v>
      </c>
      <c r="Y66" s="12">
        <v>2283.08779</v>
      </c>
    </row>
    <row r="67" spans="2:25" x14ac:dyDescent="0.2">
      <c r="B67" s="16">
        <v>4081</v>
      </c>
      <c r="C67" s="16" t="s">
        <v>155</v>
      </c>
      <c r="D67" s="12">
        <v>228.05250000000001</v>
      </c>
      <c r="E67" s="12">
        <v>36.654800000000002</v>
      </c>
      <c r="F67" s="12">
        <v>2183.4496899999999</v>
      </c>
      <c r="G67" s="12">
        <v>166.45386999999999</v>
      </c>
      <c r="H67" s="12">
        <v>0</v>
      </c>
      <c r="I67" s="12">
        <v>64.926400000000001</v>
      </c>
      <c r="J67" s="12">
        <v>176.18899999999999</v>
      </c>
      <c r="K67" s="12">
        <v>713.55292999999995</v>
      </c>
      <c r="L67" s="12">
        <v>0</v>
      </c>
      <c r="M67" s="12">
        <v>0</v>
      </c>
      <c r="N67" s="12">
        <v>3569.2791900000002</v>
      </c>
      <c r="O67" s="12">
        <v>0</v>
      </c>
      <c r="P67" s="12">
        <v>0</v>
      </c>
      <c r="Q67" s="12">
        <v>0</v>
      </c>
      <c r="R67" s="12">
        <v>0</v>
      </c>
      <c r="S67" s="12">
        <v>0</v>
      </c>
      <c r="T67" s="12">
        <v>0</v>
      </c>
      <c r="U67" s="12">
        <v>0</v>
      </c>
      <c r="V67" s="12">
        <v>1370.261</v>
      </c>
      <c r="W67" s="12">
        <v>0</v>
      </c>
      <c r="X67" s="12">
        <v>0</v>
      </c>
      <c r="Y67" s="12">
        <v>1370.261</v>
      </c>
    </row>
    <row r="68" spans="2:25" x14ac:dyDescent="0.2">
      <c r="B68" s="16">
        <v>4082</v>
      </c>
      <c r="C68" s="16" t="s">
        <v>156</v>
      </c>
      <c r="D68" s="12">
        <v>24.411799999999999</v>
      </c>
      <c r="E68" s="12">
        <v>0</v>
      </c>
      <c r="F68" s="12">
        <v>13531.5316</v>
      </c>
      <c r="G68" s="12">
        <v>127.7436</v>
      </c>
      <c r="H68" s="12">
        <v>0</v>
      </c>
      <c r="I68" s="12">
        <v>0</v>
      </c>
      <c r="J68" s="12">
        <v>1745.7724000000001</v>
      </c>
      <c r="K68" s="12">
        <v>679.03895999999997</v>
      </c>
      <c r="L68" s="12">
        <v>0</v>
      </c>
      <c r="M68" s="12">
        <v>89.455449999999999</v>
      </c>
      <c r="N68" s="12">
        <v>16197.953810000001</v>
      </c>
      <c r="O68" s="12">
        <v>0</v>
      </c>
      <c r="P68" s="12">
        <v>0</v>
      </c>
      <c r="Q68" s="12">
        <v>0</v>
      </c>
      <c r="R68" s="12">
        <v>0</v>
      </c>
      <c r="S68" s="12">
        <v>0</v>
      </c>
      <c r="T68" s="12">
        <v>0</v>
      </c>
      <c r="U68" s="12">
        <v>1813.2865999999999</v>
      </c>
      <c r="V68" s="12">
        <v>569.23665000000005</v>
      </c>
      <c r="W68" s="12">
        <v>0</v>
      </c>
      <c r="X68" s="12">
        <v>0</v>
      </c>
      <c r="Y68" s="12">
        <v>2382.5232500000002</v>
      </c>
    </row>
    <row r="69" spans="2:25" x14ac:dyDescent="0.2">
      <c r="B69" s="16">
        <v>4083</v>
      </c>
      <c r="C69" s="16" t="s">
        <v>157</v>
      </c>
      <c r="D69" s="12">
        <v>0</v>
      </c>
      <c r="E69" s="12">
        <v>0</v>
      </c>
      <c r="F69" s="12">
        <v>356.75639999999999</v>
      </c>
      <c r="G69" s="12">
        <v>0</v>
      </c>
      <c r="H69" s="12">
        <v>0</v>
      </c>
      <c r="I69" s="12">
        <v>0</v>
      </c>
      <c r="J69" s="12">
        <v>327.06292000000002</v>
      </c>
      <c r="K69" s="12">
        <v>476.02395000000001</v>
      </c>
      <c r="L69" s="12">
        <v>128.45359999999999</v>
      </c>
      <c r="M69" s="12">
        <v>0</v>
      </c>
      <c r="N69" s="12">
        <v>1288.2968699999999</v>
      </c>
      <c r="O69" s="12">
        <v>3</v>
      </c>
      <c r="P69" s="12">
        <v>0</v>
      </c>
      <c r="Q69" s="12">
        <v>0</v>
      </c>
      <c r="R69" s="12">
        <v>0</v>
      </c>
      <c r="S69" s="12">
        <v>0</v>
      </c>
      <c r="T69" s="12">
        <v>0</v>
      </c>
      <c r="U69" s="12">
        <v>0</v>
      </c>
      <c r="V69" s="12">
        <v>649.89485000000002</v>
      </c>
      <c r="W69" s="12">
        <v>11.9</v>
      </c>
      <c r="X69" s="12">
        <v>0</v>
      </c>
      <c r="Y69" s="12">
        <v>664.79485</v>
      </c>
    </row>
    <row r="70" spans="2:25" x14ac:dyDescent="0.2">
      <c r="B70" s="21">
        <v>4129</v>
      </c>
      <c r="C70" s="21" t="s">
        <v>158</v>
      </c>
      <c r="D70" s="22">
        <v>2436.95757</v>
      </c>
      <c r="E70" s="22">
        <v>2539.4004799999998</v>
      </c>
      <c r="F70" s="22">
        <v>17468.095979999998</v>
      </c>
      <c r="G70" s="22">
        <v>1086.31719</v>
      </c>
      <c r="H70" s="22">
        <v>4</v>
      </c>
      <c r="I70" s="22">
        <v>0</v>
      </c>
      <c r="J70" s="22">
        <v>6269.8951299999999</v>
      </c>
      <c r="K70" s="22">
        <v>10850.264810000001</v>
      </c>
      <c r="L70" s="22">
        <v>2264.3222300000002</v>
      </c>
      <c r="M70" s="22">
        <v>45.4</v>
      </c>
      <c r="N70" s="22">
        <v>42964.653389999999</v>
      </c>
      <c r="O70" s="22">
        <v>87.867999999999995</v>
      </c>
      <c r="P70" s="22">
        <v>589.68955000000005</v>
      </c>
      <c r="Q70" s="22">
        <v>1321.5715</v>
      </c>
      <c r="R70" s="22">
        <v>136.08895000000001</v>
      </c>
      <c r="S70" s="22">
        <v>0</v>
      </c>
      <c r="T70" s="22">
        <v>0</v>
      </c>
      <c r="U70" s="22">
        <v>321.03064999999998</v>
      </c>
      <c r="V70" s="22">
        <v>7341.8018499999998</v>
      </c>
      <c r="W70" s="22">
        <v>168.2835</v>
      </c>
      <c r="X70" s="22">
        <v>0</v>
      </c>
      <c r="Y70" s="22">
        <v>9966.3340000000007</v>
      </c>
    </row>
    <row r="71" spans="2:25" x14ac:dyDescent="0.2">
      <c r="B71" s="16">
        <v>4091</v>
      </c>
      <c r="C71" s="16" t="s">
        <v>159</v>
      </c>
      <c r="D71" s="12">
        <v>77.454700000000003</v>
      </c>
      <c r="E71" s="12">
        <v>0</v>
      </c>
      <c r="F71" s="12">
        <v>231.82490000000001</v>
      </c>
      <c r="G71" s="12">
        <v>0</v>
      </c>
      <c r="H71" s="12">
        <v>0</v>
      </c>
      <c r="I71" s="12">
        <v>0</v>
      </c>
      <c r="J71" s="12">
        <v>626.87654999999995</v>
      </c>
      <c r="K71" s="12">
        <v>1036.5590999999999</v>
      </c>
      <c r="L71" s="12">
        <v>0</v>
      </c>
      <c r="M71" s="12">
        <v>0</v>
      </c>
      <c r="N71" s="12">
        <v>1972.71525</v>
      </c>
      <c r="O71" s="12">
        <v>25</v>
      </c>
      <c r="P71" s="12">
        <v>0</v>
      </c>
      <c r="Q71" s="12">
        <v>0</v>
      </c>
      <c r="R71" s="12">
        <v>0</v>
      </c>
      <c r="S71" s="12">
        <v>0</v>
      </c>
      <c r="T71" s="12">
        <v>0</v>
      </c>
      <c r="U71" s="12">
        <v>0</v>
      </c>
      <c r="V71" s="12">
        <v>126.96980000000001</v>
      </c>
      <c r="W71" s="12">
        <v>0</v>
      </c>
      <c r="X71" s="12">
        <v>0</v>
      </c>
      <c r="Y71" s="12">
        <v>151.96979999999999</v>
      </c>
    </row>
    <row r="72" spans="2:25" x14ac:dyDescent="0.2">
      <c r="B72" s="16">
        <v>4092</v>
      </c>
      <c r="C72" s="16" t="s">
        <v>160</v>
      </c>
      <c r="D72" s="12">
        <v>1010.8471</v>
      </c>
      <c r="E72" s="12">
        <v>231.05324999999999</v>
      </c>
      <c r="F72" s="12">
        <v>1109.9562800000001</v>
      </c>
      <c r="G72" s="12">
        <v>0</v>
      </c>
      <c r="H72" s="12">
        <v>0</v>
      </c>
      <c r="I72" s="12">
        <v>0</v>
      </c>
      <c r="J72" s="12">
        <v>945.99810000000002</v>
      </c>
      <c r="K72" s="12">
        <v>761.66075000000001</v>
      </c>
      <c r="L72" s="12">
        <v>0</v>
      </c>
      <c r="M72" s="12">
        <v>0</v>
      </c>
      <c r="N72" s="12">
        <v>4059.51548</v>
      </c>
      <c r="O72" s="12">
        <v>0</v>
      </c>
      <c r="P72" s="12">
        <v>0</v>
      </c>
      <c r="Q72" s="12">
        <v>0</v>
      </c>
      <c r="R72" s="12">
        <v>0</v>
      </c>
      <c r="S72" s="12">
        <v>0</v>
      </c>
      <c r="T72" s="12">
        <v>0</v>
      </c>
      <c r="U72" s="12">
        <v>0</v>
      </c>
      <c r="V72" s="12">
        <v>1272.4577999999999</v>
      </c>
      <c r="W72" s="12">
        <v>0</v>
      </c>
      <c r="X72" s="12">
        <v>0</v>
      </c>
      <c r="Y72" s="12">
        <v>1272.4577999999999</v>
      </c>
    </row>
    <row r="73" spans="2:25" x14ac:dyDescent="0.2">
      <c r="B73" s="16">
        <v>4093</v>
      </c>
      <c r="C73" s="16" t="s">
        <v>161</v>
      </c>
      <c r="D73" s="12">
        <v>0</v>
      </c>
      <c r="E73" s="12">
        <v>92.935550000000006</v>
      </c>
      <c r="F73" s="12">
        <v>2810.24685</v>
      </c>
      <c r="G73" s="12">
        <v>0</v>
      </c>
      <c r="H73" s="12">
        <v>0</v>
      </c>
      <c r="I73" s="12">
        <v>0</v>
      </c>
      <c r="J73" s="12">
        <v>208.4126</v>
      </c>
      <c r="K73" s="12">
        <v>88.007249999999999</v>
      </c>
      <c r="L73" s="12">
        <v>0</v>
      </c>
      <c r="M73" s="12">
        <v>0</v>
      </c>
      <c r="N73" s="12">
        <v>3199.6022499999999</v>
      </c>
      <c r="O73" s="12">
        <v>0</v>
      </c>
      <c r="P73" s="12">
        <v>18.903199999999998</v>
      </c>
      <c r="Q73" s="12">
        <v>0</v>
      </c>
      <c r="R73" s="12">
        <v>0</v>
      </c>
      <c r="S73" s="12">
        <v>0</v>
      </c>
      <c r="T73" s="12">
        <v>0</v>
      </c>
      <c r="U73" s="12">
        <v>0</v>
      </c>
      <c r="V73" s="12">
        <v>194.06530000000001</v>
      </c>
      <c r="W73" s="12">
        <v>0</v>
      </c>
      <c r="X73" s="12">
        <v>0</v>
      </c>
      <c r="Y73" s="12">
        <v>212.96850000000001</v>
      </c>
    </row>
    <row r="74" spans="2:25" x14ac:dyDescent="0.2">
      <c r="B74" s="16">
        <v>4124</v>
      </c>
      <c r="C74" s="16" t="s">
        <v>162</v>
      </c>
      <c r="D74" s="12">
        <v>0</v>
      </c>
      <c r="E74" s="12">
        <v>0</v>
      </c>
      <c r="F74" s="12">
        <v>0</v>
      </c>
      <c r="G74" s="12">
        <v>0</v>
      </c>
      <c r="H74" s="12">
        <v>4</v>
      </c>
      <c r="I74" s="12">
        <v>0</v>
      </c>
      <c r="J74" s="12">
        <v>21</v>
      </c>
      <c r="K74" s="12">
        <v>124.37285</v>
      </c>
      <c r="L74" s="12">
        <v>14.93675</v>
      </c>
      <c r="M74" s="12">
        <v>0</v>
      </c>
      <c r="N74" s="12">
        <v>164.30959999999999</v>
      </c>
      <c r="O74" s="12">
        <v>0</v>
      </c>
      <c r="P74" s="12">
        <v>0</v>
      </c>
      <c r="Q74" s="12">
        <v>0</v>
      </c>
      <c r="R74" s="12">
        <v>0</v>
      </c>
      <c r="S74" s="12">
        <v>0</v>
      </c>
      <c r="T74" s="12">
        <v>0</v>
      </c>
      <c r="U74" s="12">
        <v>0</v>
      </c>
      <c r="V74" s="12">
        <v>38.591999999999999</v>
      </c>
      <c r="W74" s="12">
        <v>0</v>
      </c>
      <c r="X74" s="12">
        <v>0</v>
      </c>
      <c r="Y74" s="12">
        <v>38.591999999999999</v>
      </c>
    </row>
    <row r="75" spans="2:25" x14ac:dyDescent="0.2">
      <c r="B75" s="16">
        <v>4095</v>
      </c>
      <c r="C75" s="16" t="s">
        <v>163</v>
      </c>
      <c r="D75" s="12">
        <v>194.28630000000001</v>
      </c>
      <c r="E75" s="12">
        <v>920.75225</v>
      </c>
      <c r="F75" s="12">
        <v>2052.20588</v>
      </c>
      <c r="G75" s="12">
        <v>904.96768999999995</v>
      </c>
      <c r="H75" s="12">
        <v>0</v>
      </c>
      <c r="I75" s="12">
        <v>0</v>
      </c>
      <c r="J75" s="12">
        <v>896.90629999999999</v>
      </c>
      <c r="K75" s="12">
        <v>1296.1022399999999</v>
      </c>
      <c r="L75" s="12">
        <v>0</v>
      </c>
      <c r="M75" s="12">
        <v>0</v>
      </c>
      <c r="N75" s="12">
        <v>6265.22066</v>
      </c>
      <c r="O75" s="12">
        <v>32.957000000000001</v>
      </c>
      <c r="P75" s="12">
        <v>127.889</v>
      </c>
      <c r="Q75" s="12">
        <v>1089.1572699999999</v>
      </c>
      <c r="R75" s="12">
        <v>136.08895000000001</v>
      </c>
      <c r="S75" s="12">
        <v>0</v>
      </c>
      <c r="T75" s="12">
        <v>0</v>
      </c>
      <c r="U75" s="12">
        <v>0</v>
      </c>
      <c r="V75" s="12">
        <v>137.88069999999999</v>
      </c>
      <c r="W75" s="12">
        <v>0</v>
      </c>
      <c r="X75" s="12">
        <v>0</v>
      </c>
      <c r="Y75" s="12">
        <v>1523.9729199999999</v>
      </c>
    </row>
    <row r="76" spans="2:25" x14ac:dyDescent="0.2">
      <c r="B76" s="16">
        <v>4099</v>
      </c>
      <c r="C76" s="16" t="s">
        <v>164</v>
      </c>
      <c r="D76" s="12">
        <v>0</v>
      </c>
      <c r="E76" s="12">
        <v>1.6873499999999999</v>
      </c>
      <c r="F76" s="12">
        <v>32.423699999999997</v>
      </c>
      <c r="G76" s="12">
        <v>0</v>
      </c>
      <c r="H76" s="12">
        <v>0</v>
      </c>
      <c r="I76" s="12">
        <v>0</v>
      </c>
      <c r="J76" s="12">
        <v>0</v>
      </c>
      <c r="K76" s="12">
        <v>432.98640999999998</v>
      </c>
      <c r="L76" s="12">
        <v>0</v>
      </c>
      <c r="M76" s="12">
        <v>0</v>
      </c>
      <c r="N76" s="12">
        <v>467.09746000000001</v>
      </c>
      <c r="O76" s="12">
        <v>4.8710000000000004</v>
      </c>
      <c r="P76" s="12">
        <v>0</v>
      </c>
      <c r="Q76" s="12">
        <v>6.1</v>
      </c>
      <c r="R76" s="12">
        <v>0</v>
      </c>
      <c r="S76" s="12">
        <v>0</v>
      </c>
      <c r="T76" s="12">
        <v>0</v>
      </c>
      <c r="U76" s="12">
        <v>0</v>
      </c>
      <c r="V76" s="12">
        <v>24.343499999999999</v>
      </c>
      <c r="W76" s="12">
        <v>0</v>
      </c>
      <c r="X76" s="12">
        <v>0</v>
      </c>
      <c r="Y76" s="12">
        <v>35.314500000000002</v>
      </c>
    </row>
    <row r="77" spans="2:25" x14ac:dyDescent="0.2">
      <c r="B77" s="16">
        <v>4100</v>
      </c>
      <c r="C77" s="16" t="s">
        <v>165</v>
      </c>
      <c r="D77" s="12">
        <v>0</v>
      </c>
      <c r="E77" s="12">
        <v>111.88925</v>
      </c>
      <c r="F77" s="12">
        <v>96.6417</v>
      </c>
      <c r="G77" s="12">
        <v>0</v>
      </c>
      <c r="H77" s="12">
        <v>0</v>
      </c>
      <c r="I77" s="12">
        <v>0</v>
      </c>
      <c r="J77" s="12">
        <v>286.01900999999998</v>
      </c>
      <c r="K77" s="12">
        <v>102.20589</v>
      </c>
      <c r="L77" s="12">
        <v>0</v>
      </c>
      <c r="M77" s="12">
        <v>0</v>
      </c>
      <c r="N77" s="12">
        <v>596.75585000000001</v>
      </c>
      <c r="O77" s="12">
        <v>0</v>
      </c>
      <c r="P77" s="12">
        <v>94.001350000000002</v>
      </c>
      <c r="Q77" s="12">
        <v>0</v>
      </c>
      <c r="R77" s="12">
        <v>0</v>
      </c>
      <c r="S77" s="12">
        <v>0</v>
      </c>
      <c r="T77" s="12">
        <v>0</v>
      </c>
      <c r="U77" s="12">
        <v>0</v>
      </c>
      <c r="V77" s="12">
        <v>1055.2298000000001</v>
      </c>
      <c r="W77" s="12">
        <v>0</v>
      </c>
      <c r="X77" s="12">
        <v>0</v>
      </c>
      <c r="Y77" s="12">
        <v>1149.2311500000001</v>
      </c>
    </row>
    <row r="78" spans="2:25" x14ac:dyDescent="0.2">
      <c r="B78" s="16">
        <v>4104</v>
      </c>
      <c r="C78" s="16" t="s">
        <v>166</v>
      </c>
      <c r="D78" s="12">
        <v>14.49615</v>
      </c>
      <c r="E78" s="12">
        <v>396.64082999999999</v>
      </c>
      <c r="F78" s="12">
        <v>1856.08672</v>
      </c>
      <c r="G78" s="12">
        <v>0</v>
      </c>
      <c r="H78" s="12">
        <v>0</v>
      </c>
      <c r="I78" s="12">
        <v>0</v>
      </c>
      <c r="J78" s="12">
        <v>292.85045000000002</v>
      </c>
      <c r="K78" s="12">
        <v>499.02341000000001</v>
      </c>
      <c r="L78" s="12">
        <v>0</v>
      </c>
      <c r="M78" s="12">
        <v>0</v>
      </c>
      <c r="N78" s="12">
        <v>3059.0975600000002</v>
      </c>
      <c r="O78" s="12">
        <v>0</v>
      </c>
      <c r="P78" s="12">
        <v>42</v>
      </c>
      <c r="Q78" s="12">
        <v>14.417899999999999</v>
      </c>
      <c r="R78" s="12">
        <v>0</v>
      </c>
      <c r="S78" s="12">
        <v>0</v>
      </c>
      <c r="T78" s="12">
        <v>0</v>
      </c>
      <c r="U78" s="12">
        <v>0</v>
      </c>
      <c r="V78" s="12">
        <v>624.95411999999999</v>
      </c>
      <c r="W78" s="12">
        <v>0</v>
      </c>
      <c r="X78" s="12">
        <v>0</v>
      </c>
      <c r="Y78" s="12">
        <v>681.37202000000002</v>
      </c>
    </row>
    <row r="79" spans="2:25" x14ac:dyDescent="0.2">
      <c r="B79" s="16">
        <v>4105</v>
      </c>
      <c r="C79" s="16" t="s">
        <v>167</v>
      </c>
      <c r="D79" s="12">
        <v>0</v>
      </c>
      <c r="E79" s="12">
        <v>0</v>
      </c>
      <c r="F79" s="12">
        <v>67.457170000000005</v>
      </c>
      <c r="G79" s="12">
        <v>0</v>
      </c>
      <c r="H79" s="12">
        <v>0</v>
      </c>
      <c r="I79" s="12">
        <v>0</v>
      </c>
      <c r="J79" s="12">
        <v>0</v>
      </c>
      <c r="K79" s="12">
        <v>13.718070000000001</v>
      </c>
      <c r="L79" s="12">
        <v>0</v>
      </c>
      <c r="M79" s="12">
        <v>0</v>
      </c>
      <c r="N79" s="12">
        <v>81.175240000000002</v>
      </c>
      <c r="O79" s="12">
        <v>0</v>
      </c>
      <c r="P79" s="12">
        <v>0</v>
      </c>
      <c r="Q79" s="12">
        <v>0</v>
      </c>
      <c r="R79" s="12">
        <v>0</v>
      </c>
      <c r="S79" s="12">
        <v>0</v>
      </c>
      <c r="T79" s="12">
        <v>0</v>
      </c>
      <c r="U79" s="12">
        <v>0</v>
      </c>
      <c r="V79" s="12">
        <v>93.78</v>
      </c>
      <c r="W79" s="12">
        <v>-27.917999999999999</v>
      </c>
      <c r="X79" s="12">
        <v>0</v>
      </c>
      <c r="Y79" s="12">
        <v>65.861999999999995</v>
      </c>
    </row>
    <row r="80" spans="2:25" x14ac:dyDescent="0.2">
      <c r="B80" s="16">
        <v>4106</v>
      </c>
      <c r="C80" s="16" t="s">
        <v>168</v>
      </c>
      <c r="D80" s="12">
        <v>63.255499999999998</v>
      </c>
      <c r="E80" s="12">
        <v>0</v>
      </c>
      <c r="F80" s="12">
        <v>43.121099999999998</v>
      </c>
      <c r="G80" s="12">
        <v>0</v>
      </c>
      <c r="H80" s="12">
        <v>0</v>
      </c>
      <c r="I80" s="12">
        <v>0</v>
      </c>
      <c r="J80" s="12">
        <v>110.84725</v>
      </c>
      <c r="K80" s="12">
        <v>23.078499999999998</v>
      </c>
      <c r="L80" s="12">
        <v>0</v>
      </c>
      <c r="M80" s="12">
        <v>45.4</v>
      </c>
      <c r="N80" s="12">
        <v>285.70235000000002</v>
      </c>
      <c r="O80" s="12">
        <v>0</v>
      </c>
      <c r="P80" s="12">
        <v>0</v>
      </c>
      <c r="Q80" s="12">
        <v>0</v>
      </c>
      <c r="R80" s="12">
        <v>0</v>
      </c>
      <c r="S80" s="12">
        <v>0</v>
      </c>
      <c r="T80" s="12">
        <v>0</v>
      </c>
      <c r="U80" s="12">
        <v>68.435400000000001</v>
      </c>
      <c r="V80" s="12">
        <v>107.9927</v>
      </c>
      <c r="W80" s="12">
        <v>0</v>
      </c>
      <c r="X80" s="12">
        <v>0</v>
      </c>
      <c r="Y80" s="12">
        <v>176.4281</v>
      </c>
    </row>
    <row r="81" spans="2:25" x14ac:dyDescent="0.2">
      <c r="B81" s="16">
        <v>4107</v>
      </c>
      <c r="C81" s="16" t="s">
        <v>169</v>
      </c>
      <c r="D81" s="12">
        <v>301.23325</v>
      </c>
      <c r="E81" s="12">
        <v>0</v>
      </c>
      <c r="F81" s="12">
        <v>196.93875</v>
      </c>
      <c r="G81" s="12">
        <v>0</v>
      </c>
      <c r="H81" s="12">
        <v>0</v>
      </c>
      <c r="I81" s="12">
        <v>0</v>
      </c>
      <c r="J81" s="12">
        <v>388.85250000000002</v>
      </c>
      <c r="K81" s="12">
        <v>356.00914</v>
      </c>
      <c r="L81" s="12">
        <v>0</v>
      </c>
      <c r="M81" s="12">
        <v>0</v>
      </c>
      <c r="N81" s="12">
        <v>1243.0336400000001</v>
      </c>
      <c r="O81" s="12">
        <v>0</v>
      </c>
      <c r="P81" s="12">
        <v>0</v>
      </c>
      <c r="Q81" s="12">
        <v>0</v>
      </c>
      <c r="R81" s="12">
        <v>0</v>
      </c>
      <c r="S81" s="12">
        <v>0</v>
      </c>
      <c r="T81" s="12">
        <v>0</v>
      </c>
      <c r="U81" s="12">
        <v>0</v>
      </c>
      <c r="V81" s="12">
        <v>346.28284000000002</v>
      </c>
      <c r="W81" s="12">
        <v>0</v>
      </c>
      <c r="X81" s="12">
        <v>0</v>
      </c>
      <c r="Y81" s="12">
        <v>346.28284000000002</v>
      </c>
    </row>
    <row r="82" spans="2:25" x14ac:dyDescent="0.2">
      <c r="B82" s="16">
        <v>4110</v>
      </c>
      <c r="C82" s="16" t="s">
        <v>170</v>
      </c>
      <c r="D82" s="12">
        <v>0</v>
      </c>
      <c r="E82" s="12">
        <v>0</v>
      </c>
      <c r="F82" s="12">
        <v>1312.9084</v>
      </c>
      <c r="G82" s="12">
        <v>0</v>
      </c>
      <c r="H82" s="12">
        <v>0</v>
      </c>
      <c r="I82" s="12">
        <v>0</v>
      </c>
      <c r="J82" s="12">
        <v>62.551200000000001</v>
      </c>
      <c r="K82" s="12">
        <v>116.09435000000001</v>
      </c>
      <c r="L82" s="12">
        <v>0</v>
      </c>
      <c r="M82" s="12">
        <v>0</v>
      </c>
      <c r="N82" s="12">
        <v>1491.55395</v>
      </c>
      <c r="O82" s="12">
        <v>0</v>
      </c>
      <c r="P82" s="12">
        <v>0</v>
      </c>
      <c r="Q82" s="12">
        <v>0</v>
      </c>
      <c r="R82" s="12">
        <v>0</v>
      </c>
      <c r="S82" s="12">
        <v>0</v>
      </c>
      <c r="T82" s="12">
        <v>0</v>
      </c>
      <c r="U82" s="12">
        <v>0</v>
      </c>
      <c r="V82" s="12">
        <v>101.0652</v>
      </c>
      <c r="W82" s="12">
        <v>0</v>
      </c>
      <c r="X82" s="12">
        <v>0</v>
      </c>
      <c r="Y82" s="12">
        <v>101.0652</v>
      </c>
    </row>
    <row r="83" spans="2:25" x14ac:dyDescent="0.2">
      <c r="B83" s="16">
        <v>4111</v>
      </c>
      <c r="C83" s="16" t="s">
        <v>171</v>
      </c>
      <c r="D83" s="12">
        <v>0</v>
      </c>
      <c r="E83" s="12">
        <v>0</v>
      </c>
      <c r="F83" s="12">
        <v>0</v>
      </c>
      <c r="G83" s="12">
        <v>111.1322</v>
      </c>
      <c r="H83" s="12">
        <v>0</v>
      </c>
      <c r="I83" s="12">
        <v>0</v>
      </c>
      <c r="J83" s="12">
        <v>-188.11824999999999</v>
      </c>
      <c r="K83" s="12">
        <v>385.08789999999999</v>
      </c>
      <c r="L83" s="12">
        <v>3.2349999999999999</v>
      </c>
      <c r="M83" s="12">
        <v>0</v>
      </c>
      <c r="N83" s="12">
        <v>311.33685000000003</v>
      </c>
      <c r="O83" s="12">
        <v>0</v>
      </c>
      <c r="P83" s="12">
        <v>0</v>
      </c>
      <c r="Q83" s="12">
        <v>0</v>
      </c>
      <c r="R83" s="12">
        <v>0</v>
      </c>
      <c r="S83" s="12">
        <v>0</v>
      </c>
      <c r="T83" s="12">
        <v>0</v>
      </c>
      <c r="U83" s="12">
        <v>26.036549999999998</v>
      </c>
      <c r="V83" s="12">
        <v>174.41916000000001</v>
      </c>
      <c r="W83" s="12">
        <v>0</v>
      </c>
      <c r="X83" s="12">
        <v>0</v>
      </c>
      <c r="Y83" s="12">
        <v>200.45571000000001</v>
      </c>
    </row>
    <row r="84" spans="2:25" x14ac:dyDescent="0.2">
      <c r="B84" s="16">
        <v>4112</v>
      </c>
      <c r="C84" s="16" t="s">
        <v>172</v>
      </c>
      <c r="D84" s="12">
        <v>0</v>
      </c>
      <c r="E84" s="12">
        <v>0</v>
      </c>
      <c r="F84" s="12">
        <v>218.14420999999999</v>
      </c>
      <c r="G84" s="12">
        <v>0</v>
      </c>
      <c r="H84" s="12">
        <v>0</v>
      </c>
      <c r="I84" s="12">
        <v>0</v>
      </c>
      <c r="J84" s="12">
        <v>50.7746</v>
      </c>
      <c r="K84" s="12">
        <v>30.29785</v>
      </c>
      <c r="L84" s="12">
        <v>9.4818999999999996</v>
      </c>
      <c r="M84" s="12">
        <v>0</v>
      </c>
      <c r="N84" s="12">
        <v>308.69855999999999</v>
      </c>
      <c r="O84" s="12">
        <v>0</v>
      </c>
      <c r="P84" s="12">
        <v>0</v>
      </c>
      <c r="Q84" s="12">
        <v>0</v>
      </c>
      <c r="R84" s="12">
        <v>0</v>
      </c>
      <c r="S84" s="12">
        <v>0</v>
      </c>
      <c r="T84" s="12">
        <v>0</v>
      </c>
      <c r="U84" s="12">
        <v>0</v>
      </c>
      <c r="V84" s="12">
        <v>14.204800000000001</v>
      </c>
      <c r="W84" s="12">
        <v>0</v>
      </c>
      <c r="X84" s="12">
        <v>0</v>
      </c>
      <c r="Y84" s="12">
        <v>14.204800000000001</v>
      </c>
    </row>
    <row r="85" spans="2:25" x14ac:dyDescent="0.2">
      <c r="B85" s="16">
        <v>4125</v>
      </c>
      <c r="C85" s="16" t="s">
        <v>173</v>
      </c>
      <c r="D85" s="12">
        <v>0</v>
      </c>
      <c r="E85" s="12">
        <v>375.01209999999998</v>
      </c>
      <c r="F85" s="12">
        <v>0</v>
      </c>
      <c r="G85" s="12">
        <v>0</v>
      </c>
      <c r="H85" s="12">
        <v>0</v>
      </c>
      <c r="I85" s="12">
        <v>0</v>
      </c>
      <c r="J85" s="12">
        <v>699.44794999999999</v>
      </c>
      <c r="K85" s="12">
        <v>1182.16355</v>
      </c>
      <c r="L85" s="12">
        <v>313.27595000000002</v>
      </c>
      <c r="M85" s="12">
        <v>0</v>
      </c>
      <c r="N85" s="12">
        <v>2569.8995500000001</v>
      </c>
      <c r="O85" s="12">
        <v>0</v>
      </c>
      <c r="P85" s="12">
        <v>120.68696</v>
      </c>
      <c r="Q85" s="12">
        <v>0</v>
      </c>
      <c r="R85" s="12">
        <v>0</v>
      </c>
      <c r="S85" s="12">
        <v>0</v>
      </c>
      <c r="T85" s="12">
        <v>0</v>
      </c>
      <c r="U85" s="12">
        <v>26.730599999999999</v>
      </c>
      <c r="V85" s="12">
        <v>1302.5506</v>
      </c>
      <c r="W85" s="12">
        <v>0</v>
      </c>
      <c r="X85" s="12">
        <v>0</v>
      </c>
      <c r="Y85" s="12">
        <v>1449.9681599999999</v>
      </c>
    </row>
    <row r="86" spans="2:25" x14ac:dyDescent="0.2">
      <c r="B86" s="16">
        <v>4117</v>
      </c>
      <c r="C86" s="16" t="s">
        <v>174</v>
      </c>
      <c r="D86" s="12">
        <v>45.1265</v>
      </c>
      <c r="E86" s="12">
        <v>247.1405</v>
      </c>
      <c r="F86" s="12">
        <v>1069.5489500000001</v>
      </c>
      <c r="G86" s="12">
        <v>0</v>
      </c>
      <c r="H86" s="12">
        <v>0</v>
      </c>
      <c r="I86" s="12">
        <v>0</v>
      </c>
      <c r="J86" s="12">
        <v>62.116349999999997</v>
      </c>
      <c r="K86" s="12">
        <v>53.309379999999997</v>
      </c>
      <c r="L86" s="12">
        <v>154.68847</v>
      </c>
      <c r="M86" s="12">
        <v>0</v>
      </c>
      <c r="N86" s="12">
        <v>1631.9301499999999</v>
      </c>
      <c r="O86" s="12">
        <v>0</v>
      </c>
      <c r="P86" s="12">
        <v>122.758</v>
      </c>
      <c r="Q86" s="12">
        <v>0</v>
      </c>
      <c r="R86" s="12">
        <v>0</v>
      </c>
      <c r="S86" s="12">
        <v>0</v>
      </c>
      <c r="T86" s="12">
        <v>0</v>
      </c>
      <c r="U86" s="12">
        <v>179.82810000000001</v>
      </c>
      <c r="V86" s="12">
        <v>865.10209999999995</v>
      </c>
      <c r="W86" s="12">
        <v>88.851200000000006</v>
      </c>
      <c r="X86" s="12">
        <v>0</v>
      </c>
      <c r="Y86" s="12">
        <v>1256.5393999999999</v>
      </c>
    </row>
    <row r="87" spans="2:25" x14ac:dyDescent="0.2">
      <c r="B87" s="16">
        <v>4120</v>
      </c>
      <c r="C87" s="16" t="s">
        <v>175</v>
      </c>
      <c r="D87" s="12">
        <v>0</v>
      </c>
      <c r="E87" s="12">
        <v>119.9753</v>
      </c>
      <c r="F87" s="12">
        <v>568.40254000000004</v>
      </c>
      <c r="G87" s="12">
        <v>70.217299999999994</v>
      </c>
      <c r="H87" s="12">
        <v>0</v>
      </c>
      <c r="I87" s="12">
        <v>0</v>
      </c>
      <c r="J87" s="12">
        <v>5.0502000000000002</v>
      </c>
      <c r="K87" s="12">
        <v>399.67770000000002</v>
      </c>
      <c r="L87" s="12">
        <v>0</v>
      </c>
      <c r="M87" s="12">
        <v>0</v>
      </c>
      <c r="N87" s="12">
        <v>1163.32304</v>
      </c>
      <c r="O87" s="12">
        <v>0</v>
      </c>
      <c r="P87" s="12">
        <v>63.451039999999999</v>
      </c>
      <c r="Q87" s="12">
        <v>10.566700000000001</v>
      </c>
      <c r="R87" s="12">
        <v>0</v>
      </c>
      <c r="S87" s="12">
        <v>0</v>
      </c>
      <c r="T87" s="12">
        <v>0</v>
      </c>
      <c r="U87" s="12">
        <v>0</v>
      </c>
      <c r="V87" s="12">
        <v>59.956400000000002</v>
      </c>
      <c r="W87" s="12">
        <v>0</v>
      </c>
      <c r="X87" s="12">
        <v>0</v>
      </c>
      <c r="Y87" s="12">
        <v>133.97414000000001</v>
      </c>
    </row>
    <row r="88" spans="2:25" x14ac:dyDescent="0.2">
      <c r="B88" s="16">
        <v>4121</v>
      </c>
      <c r="C88" s="16" t="s">
        <v>176</v>
      </c>
      <c r="D88" s="12">
        <v>0</v>
      </c>
      <c r="E88" s="12">
        <v>0</v>
      </c>
      <c r="F88" s="12">
        <v>0</v>
      </c>
      <c r="G88" s="12">
        <v>0</v>
      </c>
      <c r="H88" s="12">
        <v>0</v>
      </c>
      <c r="I88" s="12">
        <v>0</v>
      </c>
      <c r="J88" s="12">
        <v>1075.77577</v>
      </c>
      <c r="K88" s="12">
        <v>1271.3444199999999</v>
      </c>
      <c r="L88" s="12">
        <v>962.51225999999997</v>
      </c>
      <c r="M88" s="12">
        <v>0</v>
      </c>
      <c r="N88" s="12">
        <v>3309.6324500000001</v>
      </c>
      <c r="O88" s="12">
        <v>0</v>
      </c>
      <c r="P88" s="12">
        <v>0</v>
      </c>
      <c r="Q88" s="12">
        <v>0</v>
      </c>
      <c r="R88" s="12">
        <v>0</v>
      </c>
      <c r="S88" s="12">
        <v>0</v>
      </c>
      <c r="T88" s="12">
        <v>0</v>
      </c>
      <c r="U88" s="12">
        <v>0</v>
      </c>
      <c r="V88" s="12">
        <v>69.295199999999994</v>
      </c>
      <c r="W88" s="12">
        <v>0</v>
      </c>
      <c r="X88" s="12">
        <v>0</v>
      </c>
      <c r="Y88" s="12">
        <v>69.295199999999994</v>
      </c>
    </row>
    <row r="89" spans="2:25" x14ac:dyDescent="0.2">
      <c r="B89" s="16">
        <v>4122</v>
      </c>
      <c r="C89" s="16" t="s">
        <v>177</v>
      </c>
      <c r="D89" s="12">
        <v>730.25806999999998</v>
      </c>
      <c r="E89" s="12">
        <v>0</v>
      </c>
      <c r="F89" s="12">
        <v>213.55578</v>
      </c>
      <c r="G89" s="12">
        <v>0</v>
      </c>
      <c r="H89" s="12">
        <v>0</v>
      </c>
      <c r="I89" s="12">
        <v>0</v>
      </c>
      <c r="J89" s="12">
        <v>8.6183499999999995</v>
      </c>
      <c r="K89" s="12">
        <v>115.8741</v>
      </c>
      <c r="L89" s="12">
        <v>0</v>
      </c>
      <c r="M89" s="12">
        <v>0</v>
      </c>
      <c r="N89" s="12">
        <v>1068.3063</v>
      </c>
      <c r="O89" s="12">
        <v>25.04</v>
      </c>
      <c r="P89" s="12">
        <v>0</v>
      </c>
      <c r="Q89" s="12">
        <v>201.32963000000001</v>
      </c>
      <c r="R89" s="12">
        <v>0</v>
      </c>
      <c r="S89" s="12">
        <v>0</v>
      </c>
      <c r="T89" s="12">
        <v>0</v>
      </c>
      <c r="U89" s="12">
        <v>20</v>
      </c>
      <c r="V89" s="12">
        <v>27.708079999999999</v>
      </c>
      <c r="W89" s="12">
        <v>0</v>
      </c>
      <c r="X89" s="12">
        <v>0</v>
      </c>
      <c r="Y89" s="12">
        <v>274.07771000000002</v>
      </c>
    </row>
    <row r="90" spans="2:25" x14ac:dyDescent="0.2">
      <c r="B90" s="16">
        <v>4123</v>
      </c>
      <c r="C90" s="16" t="s">
        <v>178</v>
      </c>
      <c r="D90" s="12">
        <v>0</v>
      </c>
      <c r="E90" s="12">
        <v>42.314100000000003</v>
      </c>
      <c r="F90" s="12">
        <v>5588.6330500000004</v>
      </c>
      <c r="G90" s="12">
        <v>0</v>
      </c>
      <c r="H90" s="12">
        <v>0</v>
      </c>
      <c r="I90" s="12">
        <v>0</v>
      </c>
      <c r="J90" s="12">
        <v>715.9162</v>
      </c>
      <c r="K90" s="12">
        <v>2562.6919499999999</v>
      </c>
      <c r="L90" s="12">
        <v>806.19190000000003</v>
      </c>
      <c r="M90" s="12">
        <v>0</v>
      </c>
      <c r="N90" s="12">
        <v>9715.7471999999998</v>
      </c>
      <c r="O90" s="12">
        <v>0</v>
      </c>
      <c r="P90" s="12">
        <v>0</v>
      </c>
      <c r="Q90" s="12">
        <v>0</v>
      </c>
      <c r="R90" s="12">
        <v>0</v>
      </c>
      <c r="S90" s="12">
        <v>0</v>
      </c>
      <c r="T90" s="12">
        <v>0</v>
      </c>
      <c r="U90" s="12">
        <v>0</v>
      </c>
      <c r="V90" s="12">
        <v>704.95174999999995</v>
      </c>
      <c r="W90" s="12">
        <v>107.3503</v>
      </c>
      <c r="X90" s="12">
        <v>0</v>
      </c>
      <c r="Y90" s="12">
        <v>812.30205000000001</v>
      </c>
    </row>
    <row r="91" spans="2:25" x14ac:dyDescent="0.2">
      <c r="B91" s="21">
        <v>4159</v>
      </c>
      <c r="C91" s="21" t="s">
        <v>179</v>
      </c>
      <c r="D91" s="22">
        <v>796.77957000000004</v>
      </c>
      <c r="E91" s="22">
        <v>58.265650000000001</v>
      </c>
      <c r="F91" s="22">
        <v>6904.1406900000002</v>
      </c>
      <c r="G91" s="22">
        <v>207.58775</v>
      </c>
      <c r="H91" s="22">
        <v>0</v>
      </c>
      <c r="I91" s="22">
        <v>0</v>
      </c>
      <c r="J91" s="22">
        <v>3050.4373799999998</v>
      </c>
      <c r="K91" s="22">
        <v>9854.0065200000008</v>
      </c>
      <c r="L91" s="22">
        <v>2215.2626300000002</v>
      </c>
      <c r="M91" s="22">
        <v>98.215950000000007</v>
      </c>
      <c r="N91" s="22">
        <v>23184.69614</v>
      </c>
      <c r="O91" s="22">
        <v>14.206</v>
      </c>
      <c r="P91" s="22">
        <v>0</v>
      </c>
      <c r="Q91" s="22">
        <v>170</v>
      </c>
      <c r="R91" s="22">
        <v>46.872900000000001</v>
      </c>
      <c r="S91" s="22">
        <v>0</v>
      </c>
      <c r="T91" s="22">
        <v>1.7989999999999999</v>
      </c>
      <c r="U91" s="22">
        <v>30.116</v>
      </c>
      <c r="V91" s="22">
        <v>5196.2510000000002</v>
      </c>
      <c r="W91" s="22">
        <v>127.85605</v>
      </c>
      <c r="X91" s="22">
        <v>167.501</v>
      </c>
      <c r="Y91" s="22">
        <v>5754.6019500000002</v>
      </c>
    </row>
    <row r="92" spans="2:25" x14ac:dyDescent="0.2">
      <c r="B92" s="16">
        <v>4131</v>
      </c>
      <c r="C92" s="16" t="s">
        <v>180</v>
      </c>
      <c r="D92" s="12">
        <v>4.98095</v>
      </c>
      <c r="E92" s="12">
        <v>10.8948</v>
      </c>
      <c r="F92" s="12">
        <v>24.376550000000002</v>
      </c>
      <c r="G92" s="12">
        <v>0</v>
      </c>
      <c r="H92" s="12">
        <v>0</v>
      </c>
      <c r="I92" s="12">
        <v>0</v>
      </c>
      <c r="J92" s="12">
        <v>499.60969999999998</v>
      </c>
      <c r="K92" s="12">
        <v>1493.1355000000001</v>
      </c>
      <c r="L92" s="12">
        <v>0</v>
      </c>
      <c r="M92" s="12">
        <v>0</v>
      </c>
      <c r="N92" s="12">
        <v>2032.9974999999999</v>
      </c>
      <c r="O92" s="12">
        <v>0</v>
      </c>
      <c r="P92" s="12">
        <v>0</v>
      </c>
      <c r="Q92" s="12">
        <v>0</v>
      </c>
      <c r="R92" s="12">
        <v>0</v>
      </c>
      <c r="S92" s="12">
        <v>0</v>
      </c>
      <c r="T92" s="12">
        <v>0</v>
      </c>
      <c r="U92" s="12">
        <v>0</v>
      </c>
      <c r="V92" s="12">
        <v>459.63670000000002</v>
      </c>
      <c r="W92" s="12">
        <v>0</v>
      </c>
      <c r="X92" s="12">
        <v>0</v>
      </c>
      <c r="Y92" s="12">
        <v>459.63670000000002</v>
      </c>
    </row>
    <row r="93" spans="2:25" x14ac:dyDescent="0.2">
      <c r="B93" s="16">
        <v>4132</v>
      </c>
      <c r="C93" s="16" t="s">
        <v>181</v>
      </c>
      <c r="D93" s="12">
        <v>0</v>
      </c>
      <c r="E93" s="12">
        <v>0</v>
      </c>
      <c r="F93" s="12">
        <v>0</v>
      </c>
      <c r="G93" s="12">
        <v>0</v>
      </c>
      <c r="H93" s="12">
        <v>0</v>
      </c>
      <c r="I93" s="12">
        <v>0</v>
      </c>
      <c r="J93" s="12">
        <v>15.416</v>
      </c>
      <c r="K93" s="12">
        <v>277.34255000000002</v>
      </c>
      <c r="L93" s="12">
        <v>0</v>
      </c>
      <c r="M93" s="12">
        <v>0</v>
      </c>
      <c r="N93" s="12">
        <v>292.75855000000001</v>
      </c>
      <c r="O93" s="12">
        <v>0</v>
      </c>
      <c r="P93" s="12">
        <v>0</v>
      </c>
      <c r="Q93" s="12">
        <v>0</v>
      </c>
      <c r="R93" s="12">
        <v>0</v>
      </c>
      <c r="S93" s="12">
        <v>0</v>
      </c>
      <c r="T93" s="12">
        <v>0</v>
      </c>
      <c r="U93" s="12">
        <v>0</v>
      </c>
      <c r="V93" s="12">
        <v>14.768700000000001</v>
      </c>
      <c r="W93" s="12">
        <v>0</v>
      </c>
      <c r="X93" s="12">
        <v>0</v>
      </c>
      <c r="Y93" s="12">
        <v>14.768700000000001</v>
      </c>
    </row>
    <row r="94" spans="2:25" x14ac:dyDescent="0.2">
      <c r="B94" s="16">
        <v>4134</v>
      </c>
      <c r="C94" s="16" t="s">
        <v>182</v>
      </c>
      <c r="D94" s="12">
        <v>0</v>
      </c>
      <c r="E94" s="12">
        <v>0</v>
      </c>
      <c r="F94" s="12">
        <v>0</v>
      </c>
      <c r="G94" s="12">
        <v>0</v>
      </c>
      <c r="H94" s="12">
        <v>0</v>
      </c>
      <c r="I94" s="12">
        <v>0</v>
      </c>
      <c r="J94" s="12">
        <v>77.224350000000001</v>
      </c>
      <c r="K94" s="12">
        <v>600.03706999999997</v>
      </c>
      <c r="L94" s="12">
        <v>416.60354000000001</v>
      </c>
      <c r="M94" s="12">
        <v>0</v>
      </c>
      <c r="N94" s="12">
        <v>1093.8649600000001</v>
      </c>
      <c r="O94" s="12">
        <v>0</v>
      </c>
      <c r="P94" s="12">
        <v>0</v>
      </c>
      <c r="Q94" s="12">
        <v>0</v>
      </c>
      <c r="R94" s="12">
        <v>0</v>
      </c>
      <c r="S94" s="12">
        <v>0</v>
      </c>
      <c r="T94" s="12">
        <v>0</v>
      </c>
      <c r="U94" s="12">
        <v>0</v>
      </c>
      <c r="V94" s="12">
        <v>67.567400000000006</v>
      </c>
      <c r="W94" s="12">
        <v>0.90200000000000002</v>
      </c>
      <c r="X94" s="12">
        <v>0</v>
      </c>
      <c r="Y94" s="12">
        <v>68.469399999999993</v>
      </c>
    </row>
    <row r="95" spans="2:25" x14ac:dyDescent="0.2">
      <c r="B95" s="16">
        <v>4135</v>
      </c>
      <c r="C95" s="16" t="s">
        <v>183</v>
      </c>
      <c r="D95" s="12">
        <v>0</v>
      </c>
      <c r="E95" s="12">
        <v>0</v>
      </c>
      <c r="F95" s="12">
        <v>158.65875</v>
      </c>
      <c r="G95" s="12">
        <v>0</v>
      </c>
      <c r="H95" s="12">
        <v>0</v>
      </c>
      <c r="I95" s="12">
        <v>0</v>
      </c>
      <c r="J95" s="12">
        <v>356.09629000000001</v>
      </c>
      <c r="K95" s="12">
        <v>146.56890000000001</v>
      </c>
      <c r="L95" s="12">
        <v>0</v>
      </c>
      <c r="M95" s="12">
        <v>0</v>
      </c>
      <c r="N95" s="12">
        <v>661.32393999999999</v>
      </c>
      <c r="O95" s="12">
        <v>0</v>
      </c>
      <c r="P95" s="12">
        <v>0</v>
      </c>
      <c r="Q95" s="12">
        <v>0</v>
      </c>
      <c r="R95" s="12">
        <v>0</v>
      </c>
      <c r="S95" s="12">
        <v>0</v>
      </c>
      <c r="T95" s="12">
        <v>1.7989999999999999</v>
      </c>
      <c r="U95" s="12">
        <v>0</v>
      </c>
      <c r="V95" s="12">
        <v>84.928550000000001</v>
      </c>
      <c r="W95" s="12">
        <v>0</v>
      </c>
      <c r="X95" s="12">
        <v>167.501</v>
      </c>
      <c r="Y95" s="12">
        <v>254.22855000000001</v>
      </c>
    </row>
    <row r="96" spans="2:25" x14ac:dyDescent="0.2">
      <c r="B96" s="16">
        <v>4136</v>
      </c>
      <c r="C96" s="16" t="s">
        <v>184</v>
      </c>
      <c r="D96" s="12">
        <v>0</v>
      </c>
      <c r="E96" s="12">
        <v>0</v>
      </c>
      <c r="F96" s="12">
        <v>0</v>
      </c>
      <c r="G96" s="12">
        <v>0</v>
      </c>
      <c r="H96" s="12">
        <v>0</v>
      </c>
      <c r="I96" s="12">
        <v>0</v>
      </c>
      <c r="J96" s="12">
        <v>51.43835</v>
      </c>
      <c r="K96" s="12">
        <v>394.01211999999998</v>
      </c>
      <c r="L96" s="12">
        <v>0</v>
      </c>
      <c r="M96" s="12">
        <v>0</v>
      </c>
      <c r="N96" s="12">
        <v>445.45047</v>
      </c>
      <c r="O96" s="12">
        <v>0</v>
      </c>
      <c r="P96" s="12">
        <v>0</v>
      </c>
      <c r="Q96" s="12">
        <v>0</v>
      </c>
      <c r="R96" s="12">
        <v>0</v>
      </c>
      <c r="S96" s="12">
        <v>0</v>
      </c>
      <c r="T96" s="12">
        <v>0</v>
      </c>
      <c r="U96" s="12">
        <v>0</v>
      </c>
      <c r="V96" s="12">
        <v>56.81785</v>
      </c>
      <c r="W96" s="12">
        <v>15</v>
      </c>
      <c r="X96" s="12">
        <v>0</v>
      </c>
      <c r="Y96" s="12">
        <v>71.817850000000007</v>
      </c>
    </row>
    <row r="97" spans="2:25" x14ac:dyDescent="0.2">
      <c r="B97" s="16">
        <v>4137</v>
      </c>
      <c r="C97" s="16" t="s">
        <v>185</v>
      </c>
      <c r="D97" s="12">
        <v>0</v>
      </c>
      <c r="E97" s="12">
        <v>0</v>
      </c>
      <c r="F97" s="12">
        <v>3.6362000000000001</v>
      </c>
      <c r="G97" s="12">
        <v>0</v>
      </c>
      <c r="H97" s="12">
        <v>0</v>
      </c>
      <c r="I97" s="12">
        <v>0</v>
      </c>
      <c r="J97" s="12">
        <v>263.05304999999998</v>
      </c>
      <c r="K97" s="12">
        <v>-229.75389999999999</v>
      </c>
      <c r="L97" s="12">
        <v>0</v>
      </c>
      <c r="M97" s="12">
        <v>0</v>
      </c>
      <c r="N97" s="12">
        <v>36.93535</v>
      </c>
      <c r="O97" s="12">
        <v>0</v>
      </c>
      <c r="P97" s="12">
        <v>0</v>
      </c>
      <c r="Q97" s="12">
        <v>0</v>
      </c>
      <c r="R97" s="12">
        <v>0</v>
      </c>
      <c r="S97" s="12">
        <v>0</v>
      </c>
      <c r="T97" s="12">
        <v>0</v>
      </c>
      <c r="U97" s="12">
        <v>0</v>
      </c>
      <c r="V97" s="12">
        <v>0.91635</v>
      </c>
      <c r="W97" s="12">
        <v>0</v>
      </c>
      <c r="X97" s="12">
        <v>0</v>
      </c>
      <c r="Y97" s="12">
        <v>0.91635</v>
      </c>
    </row>
    <row r="98" spans="2:25" x14ac:dyDescent="0.2">
      <c r="B98" s="16">
        <v>4138</v>
      </c>
      <c r="C98" s="16" t="s">
        <v>186</v>
      </c>
      <c r="D98" s="12">
        <v>2.8271000000000002</v>
      </c>
      <c r="E98" s="12">
        <v>0</v>
      </c>
      <c r="F98" s="12">
        <v>0</v>
      </c>
      <c r="G98" s="12">
        <v>0</v>
      </c>
      <c r="H98" s="12">
        <v>0</v>
      </c>
      <c r="I98" s="12">
        <v>0</v>
      </c>
      <c r="J98" s="12">
        <v>6.4958400000000003</v>
      </c>
      <c r="K98" s="12">
        <v>12.453720000000001</v>
      </c>
      <c r="L98" s="12">
        <v>0</v>
      </c>
      <c r="M98" s="12">
        <v>0</v>
      </c>
      <c r="N98" s="12">
        <v>21.77666</v>
      </c>
      <c r="O98" s="12">
        <v>14.206</v>
      </c>
      <c r="P98" s="12">
        <v>0</v>
      </c>
      <c r="Q98" s="12">
        <v>0</v>
      </c>
      <c r="R98" s="12">
        <v>0</v>
      </c>
      <c r="S98" s="12">
        <v>0</v>
      </c>
      <c r="T98" s="12">
        <v>0</v>
      </c>
      <c r="U98" s="12">
        <v>0</v>
      </c>
      <c r="V98" s="12">
        <v>77.9071</v>
      </c>
      <c r="W98" s="12">
        <v>0</v>
      </c>
      <c r="X98" s="12">
        <v>0</v>
      </c>
      <c r="Y98" s="12">
        <v>92.113100000000003</v>
      </c>
    </row>
    <row r="99" spans="2:25" x14ac:dyDescent="0.2">
      <c r="B99" s="16">
        <v>4139</v>
      </c>
      <c r="C99" s="16" t="s">
        <v>187</v>
      </c>
      <c r="D99" s="12">
        <v>-96.730199999999996</v>
      </c>
      <c r="E99" s="12">
        <v>7.3329500000000003</v>
      </c>
      <c r="F99" s="12">
        <v>1299.0183</v>
      </c>
      <c r="G99" s="12">
        <v>0</v>
      </c>
      <c r="H99" s="12">
        <v>0</v>
      </c>
      <c r="I99" s="12">
        <v>0</v>
      </c>
      <c r="J99" s="12">
        <v>380.13252999999997</v>
      </c>
      <c r="K99" s="12">
        <v>2173.98288</v>
      </c>
      <c r="L99" s="12">
        <v>0</v>
      </c>
      <c r="M99" s="12">
        <v>0</v>
      </c>
      <c r="N99" s="12">
        <v>3763.7364600000001</v>
      </c>
      <c r="O99" s="12">
        <v>0</v>
      </c>
      <c r="P99" s="12">
        <v>0</v>
      </c>
      <c r="Q99" s="12">
        <v>0</v>
      </c>
      <c r="R99" s="12">
        <v>46.872900000000001</v>
      </c>
      <c r="S99" s="12">
        <v>0</v>
      </c>
      <c r="T99" s="12">
        <v>0</v>
      </c>
      <c r="U99" s="12">
        <v>0</v>
      </c>
      <c r="V99" s="12">
        <v>712.33515</v>
      </c>
      <c r="W99" s="12">
        <v>0</v>
      </c>
      <c r="X99" s="12">
        <v>0</v>
      </c>
      <c r="Y99" s="12">
        <v>759.20804999999996</v>
      </c>
    </row>
    <row r="100" spans="2:25" x14ac:dyDescent="0.2">
      <c r="B100" s="16">
        <v>4140</v>
      </c>
      <c r="C100" s="16" t="s">
        <v>188</v>
      </c>
      <c r="D100" s="12">
        <v>0</v>
      </c>
      <c r="E100" s="12">
        <v>0</v>
      </c>
      <c r="F100" s="12">
        <v>797.70808</v>
      </c>
      <c r="G100" s="12">
        <v>0</v>
      </c>
      <c r="H100" s="12">
        <v>0</v>
      </c>
      <c r="I100" s="12">
        <v>0</v>
      </c>
      <c r="J100" s="12">
        <v>133.05244999999999</v>
      </c>
      <c r="K100" s="12">
        <v>814.7672</v>
      </c>
      <c r="L100" s="12">
        <v>0</v>
      </c>
      <c r="M100" s="12">
        <v>0</v>
      </c>
      <c r="N100" s="12">
        <v>1745.52773</v>
      </c>
      <c r="O100" s="12">
        <v>0</v>
      </c>
      <c r="P100" s="12">
        <v>0</v>
      </c>
      <c r="Q100" s="12">
        <v>0</v>
      </c>
      <c r="R100" s="12">
        <v>0</v>
      </c>
      <c r="S100" s="12">
        <v>0</v>
      </c>
      <c r="T100" s="12">
        <v>0</v>
      </c>
      <c r="U100" s="12">
        <v>30.116</v>
      </c>
      <c r="V100" s="12">
        <v>26.438749999999999</v>
      </c>
      <c r="W100" s="12">
        <v>0</v>
      </c>
      <c r="X100" s="12">
        <v>0</v>
      </c>
      <c r="Y100" s="12">
        <v>56.554749999999999</v>
      </c>
    </row>
    <row r="101" spans="2:25" x14ac:dyDescent="0.2">
      <c r="B101" s="16">
        <v>4141</v>
      </c>
      <c r="C101" s="16" t="s">
        <v>189</v>
      </c>
      <c r="D101" s="12">
        <v>467.92734999999999</v>
      </c>
      <c r="E101" s="12">
        <v>29.0944</v>
      </c>
      <c r="F101" s="12">
        <v>182.25989999999999</v>
      </c>
      <c r="G101" s="12">
        <v>75.686899999999994</v>
      </c>
      <c r="H101" s="12">
        <v>0</v>
      </c>
      <c r="I101" s="12">
        <v>0</v>
      </c>
      <c r="J101" s="12">
        <v>698.62845000000004</v>
      </c>
      <c r="K101" s="12">
        <v>1552.3300999999999</v>
      </c>
      <c r="L101" s="12">
        <v>0</v>
      </c>
      <c r="M101" s="12">
        <v>0</v>
      </c>
      <c r="N101" s="12">
        <v>3005.9270999999999</v>
      </c>
      <c r="O101" s="12">
        <v>0</v>
      </c>
      <c r="P101" s="12">
        <v>0</v>
      </c>
      <c r="Q101" s="12">
        <v>0</v>
      </c>
      <c r="R101" s="12">
        <v>0</v>
      </c>
      <c r="S101" s="12">
        <v>0</v>
      </c>
      <c r="T101" s="12">
        <v>0</v>
      </c>
      <c r="U101" s="12">
        <v>0</v>
      </c>
      <c r="V101" s="12">
        <v>2418.48785</v>
      </c>
      <c r="W101" s="12">
        <v>0</v>
      </c>
      <c r="X101" s="12">
        <v>0</v>
      </c>
      <c r="Y101" s="12">
        <v>2418.48785</v>
      </c>
    </row>
    <row r="102" spans="2:25" x14ac:dyDescent="0.2">
      <c r="B102" s="16">
        <v>4142</v>
      </c>
      <c r="C102" s="16" t="s">
        <v>190</v>
      </c>
      <c r="D102" s="12">
        <v>0</v>
      </c>
      <c r="E102" s="12">
        <v>0</v>
      </c>
      <c r="F102" s="12">
        <v>264.86470000000003</v>
      </c>
      <c r="G102" s="12">
        <v>0</v>
      </c>
      <c r="H102" s="12">
        <v>0</v>
      </c>
      <c r="I102" s="12">
        <v>0</v>
      </c>
      <c r="J102" s="12">
        <v>0</v>
      </c>
      <c r="K102" s="12">
        <v>172.51854</v>
      </c>
      <c r="L102" s="12">
        <v>4.5204500000000003</v>
      </c>
      <c r="M102" s="12">
        <v>0</v>
      </c>
      <c r="N102" s="12">
        <v>441.90368999999998</v>
      </c>
      <c r="O102" s="12">
        <v>0</v>
      </c>
      <c r="P102" s="12">
        <v>0</v>
      </c>
      <c r="Q102" s="12">
        <v>0</v>
      </c>
      <c r="R102" s="12">
        <v>0</v>
      </c>
      <c r="S102" s="12">
        <v>0</v>
      </c>
      <c r="T102" s="12">
        <v>0</v>
      </c>
      <c r="U102" s="12">
        <v>0</v>
      </c>
      <c r="V102" s="12">
        <v>44.207450000000001</v>
      </c>
      <c r="W102" s="12">
        <v>0</v>
      </c>
      <c r="X102" s="12">
        <v>0</v>
      </c>
      <c r="Y102" s="12">
        <v>44.207450000000001</v>
      </c>
    </row>
    <row r="103" spans="2:25" x14ac:dyDescent="0.2">
      <c r="B103" s="16">
        <v>4143</v>
      </c>
      <c r="C103" s="16" t="s">
        <v>191</v>
      </c>
      <c r="D103" s="12">
        <v>0</v>
      </c>
      <c r="E103" s="12">
        <v>0</v>
      </c>
      <c r="F103" s="12">
        <v>2.92415</v>
      </c>
      <c r="G103" s="12">
        <v>0</v>
      </c>
      <c r="H103" s="12">
        <v>0</v>
      </c>
      <c r="I103" s="12">
        <v>0</v>
      </c>
      <c r="J103" s="12">
        <v>17.450600000000001</v>
      </c>
      <c r="K103" s="12">
        <v>187.55932999999999</v>
      </c>
      <c r="L103" s="12">
        <v>0</v>
      </c>
      <c r="M103" s="12">
        <v>0</v>
      </c>
      <c r="N103" s="12">
        <v>207.93407999999999</v>
      </c>
      <c r="O103" s="12">
        <v>0</v>
      </c>
      <c r="P103" s="12">
        <v>0</v>
      </c>
      <c r="Q103" s="12">
        <v>170</v>
      </c>
      <c r="R103" s="12">
        <v>0</v>
      </c>
      <c r="S103" s="12">
        <v>0</v>
      </c>
      <c r="T103" s="12">
        <v>0</v>
      </c>
      <c r="U103" s="12">
        <v>0</v>
      </c>
      <c r="V103" s="12">
        <v>25.527000000000001</v>
      </c>
      <c r="W103" s="12">
        <v>0</v>
      </c>
      <c r="X103" s="12">
        <v>0</v>
      </c>
      <c r="Y103" s="12">
        <v>195.52699999999999</v>
      </c>
    </row>
    <row r="104" spans="2:25" x14ac:dyDescent="0.2">
      <c r="B104" s="16">
        <v>4144</v>
      </c>
      <c r="C104" s="16" t="s">
        <v>192</v>
      </c>
      <c r="D104" s="12">
        <v>307.13315</v>
      </c>
      <c r="E104" s="12">
        <v>0</v>
      </c>
      <c r="F104" s="12">
        <v>382.02161000000001</v>
      </c>
      <c r="G104" s="12">
        <v>120.40585</v>
      </c>
      <c r="H104" s="12">
        <v>0</v>
      </c>
      <c r="I104" s="12">
        <v>0</v>
      </c>
      <c r="J104" s="12">
        <v>176.523</v>
      </c>
      <c r="K104" s="12">
        <v>1157.6596199999999</v>
      </c>
      <c r="L104" s="12">
        <v>1115.27091</v>
      </c>
      <c r="M104" s="12">
        <v>0</v>
      </c>
      <c r="N104" s="12">
        <v>3259.0141400000002</v>
      </c>
      <c r="O104" s="12">
        <v>0</v>
      </c>
      <c r="P104" s="12">
        <v>0</v>
      </c>
      <c r="Q104" s="12">
        <v>0</v>
      </c>
      <c r="R104" s="12">
        <v>0</v>
      </c>
      <c r="S104" s="12">
        <v>0</v>
      </c>
      <c r="T104" s="12">
        <v>0</v>
      </c>
      <c r="U104" s="12">
        <v>0</v>
      </c>
      <c r="V104" s="12">
        <v>717.11855000000003</v>
      </c>
      <c r="W104" s="12">
        <v>100.60405</v>
      </c>
      <c r="X104" s="12">
        <v>0</v>
      </c>
      <c r="Y104" s="12">
        <v>817.72260000000006</v>
      </c>
    </row>
    <row r="105" spans="2:25" x14ac:dyDescent="0.2">
      <c r="B105" s="16">
        <v>4145</v>
      </c>
      <c r="C105" s="16" t="s">
        <v>193</v>
      </c>
      <c r="D105" s="12">
        <v>21.63692</v>
      </c>
      <c r="E105" s="12">
        <v>0</v>
      </c>
      <c r="F105" s="12">
        <v>47.971150000000002</v>
      </c>
      <c r="G105" s="12">
        <v>11.494999999999999</v>
      </c>
      <c r="H105" s="12">
        <v>0</v>
      </c>
      <c r="I105" s="12">
        <v>0</v>
      </c>
      <c r="J105" s="12">
        <v>131.27316999999999</v>
      </c>
      <c r="K105" s="12">
        <v>530.18514000000005</v>
      </c>
      <c r="L105" s="12">
        <v>645.39197999999999</v>
      </c>
      <c r="M105" s="12">
        <v>98.215950000000007</v>
      </c>
      <c r="N105" s="12">
        <v>1486.16931</v>
      </c>
      <c r="O105" s="12">
        <v>0</v>
      </c>
      <c r="P105" s="12">
        <v>0</v>
      </c>
      <c r="Q105" s="12">
        <v>0</v>
      </c>
      <c r="R105" s="12">
        <v>0</v>
      </c>
      <c r="S105" s="12">
        <v>0</v>
      </c>
      <c r="T105" s="12">
        <v>0</v>
      </c>
      <c r="U105" s="12">
        <v>0</v>
      </c>
      <c r="V105" s="12">
        <v>70.198149999999998</v>
      </c>
      <c r="W105" s="12">
        <v>11.35</v>
      </c>
      <c r="X105" s="12">
        <v>0</v>
      </c>
      <c r="Y105" s="12">
        <v>81.548150000000007</v>
      </c>
    </row>
    <row r="106" spans="2:25" x14ac:dyDescent="0.2">
      <c r="B106" s="16">
        <v>4146</v>
      </c>
      <c r="C106" s="16" t="s">
        <v>194</v>
      </c>
      <c r="D106" s="12">
        <v>67.384299999999996</v>
      </c>
      <c r="E106" s="12">
        <v>10.9435</v>
      </c>
      <c r="F106" s="12">
        <v>3657.0633499999999</v>
      </c>
      <c r="G106" s="12">
        <v>0</v>
      </c>
      <c r="H106" s="12">
        <v>0</v>
      </c>
      <c r="I106" s="12">
        <v>0</v>
      </c>
      <c r="J106" s="12">
        <v>235.76609999999999</v>
      </c>
      <c r="K106" s="12">
        <v>492.0138</v>
      </c>
      <c r="L106" s="12">
        <v>33.475749999999998</v>
      </c>
      <c r="M106" s="12">
        <v>0</v>
      </c>
      <c r="N106" s="12">
        <v>4496.6468000000004</v>
      </c>
      <c r="O106" s="12">
        <v>0</v>
      </c>
      <c r="P106" s="12">
        <v>0</v>
      </c>
      <c r="Q106" s="12">
        <v>0</v>
      </c>
      <c r="R106" s="12">
        <v>0</v>
      </c>
      <c r="S106" s="12">
        <v>0</v>
      </c>
      <c r="T106" s="12">
        <v>0</v>
      </c>
      <c r="U106" s="12">
        <v>0</v>
      </c>
      <c r="V106" s="12">
        <v>332.14075000000003</v>
      </c>
      <c r="W106" s="12">
        <v>0</v>
      </c>
      <c r="X106" s="12">
        <v>0</v>
      </c>
      <c r="Y106" s="12">
        <v>332.14075000000003</v>
      </c>
    </row>
    <row r="107" spans="2:25" x14ac:dyDescent="0.2">
      <c r="B107" s="16">
        <v>4147</v>
      </c>
      <c r="C107" s="16" t="s">
        <v>195</v>
      </c>
      <c r="D107" s="12">
        <v>21.62</v>
      </c>
      <c r="E107" s="12">
        <v>0</v>
      </c>
      <c r="F107" s="12">
        <v>83.637950000000004</v>
      </c>
      <c r="G107" s="12">
        <v>0</v>
      </c>
      <c r="H107" s="12">
        <v>0</v>
      </c>
      <c r="I107" s="12">
        <v>0</v>
      </c>
      <c r="J107" s="12">
        <v>8.2774999999999999</v>
      </c>
      <c r="K107" s="12">
        <v>79.193950000000001</v>
      </c>
      <c r="L107" s="12">
        <v>0</v>
      </c>
      <c r="M107" s="12">
        <v>0</v>
      </c>
      <c r="N107" s="12">
        <v>192.7294</v>
      </c>
      <c r="O107" s="12">
        <v>0</v>
      </c>
      <c r="P107" s="12">
        <v>0</v>
      </c>
      <c r="Q107" s="12">
        <v>0</v>
      </c>
      <c r="R107" s="12">
        <v>0</v>
      </c>
      <c r="S107" s="12">
        <v>0</v>
      </c>
      <c r="T107" s="12">
        <v>0</v>
      </c>
      <c r="U107" s="12">
        <v>0</v>
      </c>
      <c r="V107" s="12">
        <v>87.2547</v>
      </c>
      <c r="W107" s="12">
        <v>0</v>
      </c>
      <c r="X107" s="12">
        <v>0</v>
      </c>
      <c r="Y107" s="12">
        <v>87.2547</v>
      </c>
    </row>
    <row r="108" spans="2:25" x14ac:dyDescent="0.2">
      <c r="B108" s="21">
        <v>4189</v>
      </c>
      <c r="C108" s="21" t="s">
        <v>196</v>
      </c>
      <c r="D108" s="22">
        <v>695.22902999999997</v>
      </c>
      <c r="E108" s="22">
        <v>1451.1845000000001</v>
      </c>
      <c r="F108" s="22">
        <v>9080.8837100000001</v>
      </c>
      <c r="G108" s="22">
        <v>1433.5511100000001</v>
      </c>
      <c r="H108" s="22">
        <v>0</v>
      </c>
      <c r="I108" s="22">
        <v>0</v>
      </c>
      <c r="J108" s="22">
        <v>5981.1728999999996</v>
      </c>
      <c r="K108" s="22">
        <v>7860.9560899999997</v>
      </c>
      <c r="L108" s="22">
        <v>2388.57476</v>
      </c>
      <c r="M108" s="22">
        <v>0</v>
      </c>
      <c r="N108" s="22">
        <v>28891.552100000001</v>
      </c>
      <c r="O108" s="22">
        <v>85.102000000000004</v>
      </c>
      <c r="P108" s="22">
        <v>1083.4318499999999</v>
      </c>
      <c r="Q108" s="22">
        <v>52.413699999999999</v>
      </c>
      <c r="R108" s="22">
        <v>29.922750000000001</v>
      </c>
      <c r="S108" s="22">
        <v>0</v>
      </c>
      <c r="T108" s="22">
        <v>0</v>
      </c>
      <c r="U108" s="22">
        <v>159.697</v>
      </c>
      <c r="V108" s="22">
        <v>4592.9102999999996</v>
      </c>
      <c r="W108" s="22">
        <v>654.80150000000003</v>
      </c>
      <c r="X108" s="22">
        <v>0</v>
      </c>
      <c r="Y108" s="22">
        <v>6658.2790999999997</v>
      </c>
    </row>
    <row r="109" spans="2:25" x14ac:dyDescent="0.2">
      <c r="B109" s="16">
        <v>4185</v>
      </c>
      <c r="C109" s="16" t="s">
        <v>197</v>
      </c>
      <c r="D109" s="12">
        <v>-6.7299999999999999E-2</v>
      </c>
      <c r="E109" s="12">
        <v>203.3244</v>
      </c>
      <c r="F109" s="12">
        <v>355.21771999999999</v>
      </c>
      <c r="G109" s="12">
        <v>0</v>
      </c>
      <c r="H109" s="12">
        <v>0</v>
      </c>
      <c r="I109" s="12">
        <v>0</v>
      </c>
      <c r="J109" s="12">
        <v>1044.7090000000001</v>
      </c>
      <c r="K109" s="12">
        <v>1765.2484199999999</v>
      </c>
      <c r="L109" s="12">
        <v>185.49780000000001</v>
      </c>
      <c r="M109" s="12">
        <v>0</v>
      </c>
      <c r="N109" s="12">
        <v>3553.9300400000002</v>
      </c>
      <c r="O109" s="12">
        <v>0</v>
      </c>
      <c r="P109" s="12">
        <v>126.37615</v>
      </c>
      <c r="Q109" s="12">
        <v>0</v>
      </c>
      <c r="R109" s="12">
        <v>0</v>
      </c>
      <c r="S109" s="12">
        <v>0</v>
      </c>
      <c r="T109" s="12">
        <v>0</v>
      </c>
      <c r="U109" s="12">
        <v>0</v>
      </c>
      <c r="V109" s="12">
        <v>238.45894999999999</v>
      </c>
      <c r="W109" s="12">
        <v>0</v>
      </c>
      <c r="X109" s="12">
        <v>0</v>
      </c>
      <c r="Y109" s="12">
        <v>364.83510000000001</v>
      </c>
    </row>
    <row r="110" spans="2:25" x14ac:dyDescent="0.2">
      <c r="B110" s="16">
        <v>4161</v>
      </c>
      <c r="C110" s="16" t="s">
        <v>198</v>
      </c>
      <c r="D110" s="12">
        <v>0</v>
      </c>
      <c r="E110" s="12">
        <v>278.4409</v>
      </c>
      <c r="F110" s="12">
        <v>208.38514000000001</v>
      </c>
      <c r="G110" s="12">
        <v>124.33114999999999</v>
      </c>
      <c r="H110" s="12">
        <v>0</v>
      </c>
      <c r="I110" s="12">
        <v>0</v>
      </c>
      <c r="J110" s="12">
        <v>267.73169999999999</v>
      </c>
      <c r="K110" s="12">
        <v>771.74485000000004</v>
      </c>
      <c r="L110" s="12">
        <v>0</v>
      </c>
      <c r="M110" s="12">
        <v>0</v>
      </c>
      <c r="N110" s="12">
        <v>1650.63374</v>
      </c>
      <c r="O110" s="12">
        <v>0</v>
      </c>
      <c r="P110" s="12">
        <v>37.742249999999999</v>
      </c>
      <c r="Q110" s="12">
        <v>0</v>
      </c>
      <c r="R110" s="12">
        <v>0</v>
      </c>
      <c r="S110" s="12">
        <v>0</v>
      </c>
      <c r="T110" s="12">
        <v>0</v>
      </c>
      <c r="U110" s="12">
        <v>0</v>
      </c>
      <c r="V110" s="12">
        <v>155.25354999999999</v>
      </c>
      <c r="W110" s="12">
        <v>0</v>
      </c>
      <c r="X110" s="12">
        <v>0</v>
      </c>
      <c r="Y110" s="12">
        <v>192.9958</v>
      </c>
    </row>
    <row r="111" spans="2:25" x14ac:dyDescent="0.2">
      <c r="B111" s="16">
        <v>4163</v>
      </c>
      <c r="C111" s="16" t="s">
        <v>199</v>
      </c>
      <c r="D111" s="12">
        <v>0</v>
      </c>
      <c r="E111" s="12">
        <v>146.8963</v>
      </c>
      <c r="F111" s="12">
        <v>1054.87093</v>
      </c>
      <c r="G111" s="12">
        <v>153.42515</v>
      </c>
      <c r="H111" s="12">
        <v>0</v>
      </c>
      <c r="I111" s="12">
        <v>0</v>
      </c>
      <c r="J111" s="12">
        <v>813.70974999999999</v>
      </c>
      <c r="K111" s="12">
        <v>444.27519000000001</v>
      </c>
      <c r="L111" s="12">
        <v>21.041699999999999</v>
      </c>
      <c r="M111" s="12">
        <v>0</v>
      </c>
      <c r="N111" s="12">
        <v>2634.21902</v>
      </c>
      <c r="O111" s="12">
        <v>0</v>
      </c>
      <c r="P111" s="12">
        <v>275.495</v>
      </c>
      <c r="Q111" s="12">
        <v>41.568600000000004</v>
      </c>
      <c r="R111" s="12">
        <v>0</v>
      </c>
      <c r="S111" s="12">
        <v>0</v>
      </c>
      <c r="T111" s="12">
        <v>0</v>
      </c>
      <c r="U111" s="12">
        <v>0</v>
      </c>
      <c r="V111" s="12">
        <v>1713.2498499999999</v>
      </c>
      <c r="W111" s="12">
        <v>0</v>
      </c>
      <c r="X111" s="12">
        <v>0</v>
      </c>
      <c r="Y111" s="12">
        <v>2030.3134500000001</v>
      </c>
    </row>
    <row r="112" spans="2:25" x14ac:dyDescent="0.2">
      <c r="B112" s="16">
        <v>4164</v>
      </c>
      <c r="C112" s="16" t="s">
        <v>200</v>
      </c>
      <c r="D112" s="12">
        <v>40</v>
      </c>
      <c r="E112" s="12">
        <v>0</v>
      </c>
      <c r="F112" s="12">
        <v>3922.1246000000001</v>
      </c>
      <c r="G112" s="12">
        <v>0</v>
      </c>
      <c r="H112" s="12">
        <v>0</v>
      </c>
      <c r="I112" s="12">
        <v>0</v>
      </c>
      <c r="J112" s="12">
        <v>103.89024999999999</v>
      </c>
      <c r="K112" s="12">
        <v>597.57320000000004</v>
      </c>
      <c r="L112" s="12">
        <v>26.619599999999998</v>
      </c>
      <c r="M112" s="12">
        <v>0</v>
      </c>
      <c r="N112" s="12">
        <v>4690.2076500000003</v>
      </c>
      <c r="O112" s="12">
        <v>0</v>
      </c>
      <c r="P112" s="12">
        <v>0</v>
      </c>
      <c r="Q112" s="12">
        <v>0</v>
      </c>
      <c r="R112" s="12">
        <v>0</v>
      </c>
      <c r="S112" s="12">
        <v>0</v>
      </c>
      <c r="T112" s="12">
        <v>0</v>
      </c>
      <c r="U112" s="12">
        <v>0</v>
      </c>
      <c r="V112" s="12">
        <v>162.7021</v>
      </c>
      <c r="W112" s="12">
        <v>1</v>
      </c>
      <c r="X112" s="12">
        <v>0</v>
      </c>
      <c r="Y112" s="12">
        <v>163.7021</v>
      </c>
    </row>
    <row r="113" spans="2:25" x14ac:dyDescent="0.2">
      <c r="B113" s="16">
        <v>4165</v>
      </c>
      <c r="C113" s="16" t="s">
        <v>201</v>
      </c>
      <c r="D113" s="12">
        <v>199.99243000000001</v>
      </c>
      <c r="E113" s="12">
        <v>0</v>
      </c>
      <c r="F113" s="12">
        <v>450.36540000000002</v>
      </c>
      <c r="G113" s="12">
        <v>0</v>
      </c>
      <c r="H113" s="12">
        <v>0</v>
      </c>
      <c r="I113" s="12">
        <v>0</v>
      </c>
      <c r="J113" s="12">
        <v>310.67165</v>
      </c>
      <c r="K113" s="12">
        <v>252.31335000000001</v>
      </c>
      <c r="L113" s="12">
        <v>19.5825</v>
      </c>
      <c r="M113" s="12">
        <v>0</v>
      </c>
      <c r="N113" s="12">
        <v>1232.92533</v>
      </c>
      <c r="O113" s="12">
        <v>9.75</v>
      </c>
      <c r="P113" s="12">
        <v>0</v>
      </c>
      <c r="Q113" s="12">
        <v>0</v>
      </c>
      <c r="R113" s="12">
        <v>0</v>
      </c>
      <c r="S113" s="12">
        <v>0</v>
      </c>
      <c r="T113" s="12">
        <v>0</v>
      </c>
      <c r="U113" s="12">
        <v>0</v>
      </c>
      <c r="V113" s="12">
        <v>48.95</v>
      </c>
      <c r="W113" s="12">
        <v>0</v>
      </c>
      <c r="X113" s="12">
        <v>0</v>
      </c>
      <c r="Y113" s="12">
        <v>58.7</v>
      </c>
    </row>
    <row r="114" spans="2:25" x14ac:dyDescent="0.2">
      <c r="B114" s="16">
        <v>4186</v>
      </c>
      <c r="C114" s="16" t="s">
        <v>202</v>
      </c>
      <c r="D114" s="12">
        <v>0</v>
      </c>
      <c r="E114" s="12">
        <v>0</v>
      </c>
      <c r="F114" s="12">
        <v>0</v>
      </c>
      <c r="G114" s="12">
        <v>0</v>
      </c>
      <c r="H114" s="12">
        <v>0</v>
      </c>
      <c r="I114" s="12">
        <v>0</v>
      </c>
      <c r="J114" s="12">
        <v>584.12199999999996</v>
      </c>
      <c r="K114" s="12">
        <v>596.06790000000001</v>
      </c>
      <c r="L114" s="12">
        <v>0</v>
      </c>
      <c r="M114" s="12">
        <v>0</v>
      </c>
      <c r="N114" s="12">
        <v>1180.1899000000001</v>
      </c>
      <c r="O114" s="12">
        <v>0</v>
      </c>
      <c r="P114" s="12">
        <v>0</v>
      </c>
      <c r="Q114" s="12">
        <v>0</v>
      </c>
      <c r="R114" s="12">
        <v>0</v>
      </c>
      <c r="S114" s="12">
        <v>0</v>
      </c>
      <c r="T114" s="12">
        <v>0</v>
      </c>
      <c r="U114" s="12">
        <v>-50</v>
      </c>
      <c r="V114" s="12">
        <v>719.67449999999997</v>
      </c>
      <c r="W114" s="12">
        <v>1.7700499999999999</v>
      </c>
      <c r="X114" s="12">
        <v>0</v>
      </c>
      <c r="Y114" s="12">
        <v>671.44455000000005</v>
      </c>
    </row>
    <row r="115" spans="2:25" x14ac:dyDescent="0.2">
      <c r="B115" s="16">
        <v>4169</v>
      </c>
      <c r="C115" s="16" t="s">
        <v>203</v>
      </c>
      <c r="D115" s="12">
        <v>264.10359999999997</v>
      </c>
      <c r="E115" s="12">
        <v>179.65260000000001</v>
      </c>
      <c r="F115" s="12">
        <v>197.26845</v>
      </c>
      <c r="G115" s="12">
        <v>135.67585</v>
      </c>
      <c r="H115" s="12">
        <v>0</v>
      </c>
      <c r="I115" s="12">
        <v>0</v>
      </c>
      <c r="J115" s="12">
        <v>289.01265000000001</v>
      </c>
      <c r="K115" s="12">
        <v>430.99955</v>
      </c>
      <c r="L115" s="12">
        <v>392.7543</v>
      </c>
      <c r="M115" s="12">
        <v>0</v>
      </c>
      <c r="N115" s="12">
        <v>1889.4670000000001</v>
      </c>
      <c r="O115" s="12">
        <v>7.7919999999999998</v>
      </c>
      <c r="P115" s="12">
        <v>0</v>
      </c>
      <c r="Q115" s="12">
        <v>0</v>
      </c>
      <c r="R115" s="12">
        <v>29.922750000000001</v>
      </c>
      <c r="S115" s="12">
        <v>0</v>
      </c>
      <c r="T115" s="12">
        <v>0</v>
      </c>
      <c r="U115" s="12">
        <v>0</v>
      </c>
      <c r="V115" s="12">
        <v>726.75509999999997</v>
      </c>
      <c r="W115" s="12">
        <v>125.71795</v>
      </c>
      <c r="X115" s="12">
        <v>0</v>
      </c>
      <c r="Y115" s="12">
        <v>890.18780000000004</v>
      </c>
    </row>
    <row r="116" spans="2:25" x14ac:dyDescent="0.2">
      <c r="B116" s="16">
        <v>4170</v>
      </c>
      <c r="C116" s="16" t="s">
        <v>204</v>
      </c>
      <c r="D116" s="12">
        <v>23.795400000000001</v>
      </c>
      <c r="E116" s="12">
        <v>66.480850000000004</v>
      </c>
      <c r="F116" s="12">
        <v>1286.7966200000001</v>
      </c>
      <c r="G116" s="12">
        <v>476.63866000000002</v>
      </c>
      <c r="H116" s="12">
        <v>0</v>
      </c>
      <c r="I116" s="12">
        <v>0</v>
      </c>
      <c r="J116" s="12">
        <v>418.33595000000003</v>
      </c>
      <c r="K116" s="12">
        <v>1028.95813</v>
      </c>
      <c r="L116" s="12">
        <v>1073.11294</v>
      </c>
      <c r="M116" s="12">
        <v>0</v>
      </c>
      <c r="N116" s="12">
        <v>4374.1185500000001</v>
      </c>
      <c r="O116" s="12">
        <v>0</v>
      </c>
      <c r="P116" s="12">
        <v>0</v>
      </c>
      <c r="Q116" s="12">
        <v>0</v>
      </c>
      <c r="R116" s="12">
        <v>0</v>
      </c>
      <c r="S116" s="12">
        <v>0</v>
      </c>
      <c r="T116" s="12">
        <v>0</v>
      </c>
      <c r="U116" s="12">
        <v>0</v>
      </c>
      <c r="V116" s="12">
        <v>100.938</v>
      </c>
      <c r="W116" s="12">
        <v>400.33395000000002</v>
      </c>
      <c r="X116" s="12">
        <v>0</v>
      </c>
      <c r="Y116" s="12">
        <v>501.27195</v>
      </c>
    </row>
    <row r="117" spans="2:25" x14ac:dyDescent="0.2">
      <c r="B117" s="16">
        <v>4184</v>
      </c>
      <c r="C117" s="16" t="s">
        <v>205</v>
      </c>
      <c r="D117" s="12">
        <v>0</v>
      </c>
      <c r="E117" s="12">
        <v>0</v>
      </c>
      <c r="F117" s="12">
        <v>88.420749999999998</v>
      </c>
      <c r="G117" s="12">
        <v>0</v>
      </c>
      <c r="H117" s="12">
        <v>0</v>
      </c>
      <c r="I117" s="12">
        <v>0</v>
      </c>
      <c r="J117" s="12">
        <v>583.06859999999995</v>
      </c>
      <c r="K117" s="12">
        <v>185.14760000000001</v>
      </c>
      <c r="L117" s="12">
        <v>0</v>
      </c>
      <c r="M117" s="12">
        <v>0</v>
      </c>
      <c r="N117" s="12">
        <v>856.63694999999996</v>
      </c>
      <c r="O117" s="12">
        <v>0</v>
      </c>
      <c r="P117" s="12">
        <v>0</v>
      </c>
      <c r="Q117" s="12">
        <v>0</v>
      </c>
      <c r="R117" s="12">
        <v>0</v>
      </c>
      <c r="S117" s="12">
        <v>0</v>
      </c>
      <c r="T117" s="12">
        <v>0</v>
      </c>
      <c r="U117" s="12">
        <v>0</v>
      </c>
      <c r="V117" s="12">
        <v>113.64490000000001</v>
      </c>
      <c r="W117" s="12">
        <v>0</v>
      </c>
      <c r="X117" s="12">
        <v>0</v>
      </c>
      <c r="Y117" s="12">
        <v>113.64490000000001</v>
      </c>
    </row>
    <row r="118" spans="2:25" x14ac:dyDescent="0.2">
      <c r="B118" s="16">
        <v>4172</v>
      </c>
      <c r="C118" s="16" t="s">
        <v>206</v>
      </c>
      <c r="D118" s="12">
        <v>82.574299999999994</v>
      </c>
      <c r="E118" s="12">
        <v>105.26264999999999</v>
      </c>
      <c r="F118" s="12">
        <v>995.15695000000005</v>
      </c>
      <c r="G118" s="12">
        <v>0</v>
      </c>
      <c r="H118" s="12">
        <v>0</v>
      </c>
      <c r="I118" s="12">
        <v>0</v>
      </c>
      <c r="J118" s="12">
        <v>1.37395</v>
      </c>
      <c r="K118" s="12">
        <v>144.20134999999999</v>
      </c>
      <c r="L118" s="12">
        <v>0</v>
      </c>
      <c r="M118" s="12">
        <v>0</v>
      </c>
      <c r="N118" s="12">
        <v>1328.5691999999999</v>
      </c>
      <c r="O118" s="12">
        <v>25</v>
      </c>
      <c r="P118" s="12">
        <v>0</v>
      </c>
      <c r="Q118" s="12">
        <v>0</v>
      </c>
      <c r="R118" s="12">
        <v>0</v>
      </c>
      <c r="S118" s="12">
        <v>0</v>
      </c>
      <c r="T118" s="12">
        <v>0</v>
      </c>
      <c r="U118" s="12">
        <v>0</v>
      </c>
      <c r="V118" s="12">
        <v>57.051000000000002</v>
      </c>
      <c r="W118" s="12">
        <v>1E-3</v>
      </c>
      <c r="X118" s="12">
        <v>0</v>
      </c>
      <c r="Y118" s="12">
        <v>82.052000000000007</v>
      </c>
    </row>
    <row r="119" spans="2:25" x14ac:dyDescent="0.2">
      <c r="B119" s="16">
        <v>4173</v>
      </c>
      <c r="C119" s="16" t="s">
        <v>207</v>
      </c>
      <c r="D119" s="12">
        <v>0</v>
      </c>
      <c r="E119" s="12">
        <v>0</v>
      </c>
      <c r="F119" s="12">
        <v>0</v>
      </c>
      <c r="G119" s="12">
        <v>0</v>
      </c>
      <c r="H119" s="12">
        <v>0</v>
      </c>
      <c r="I119" s="12">
        <v>0</v>
      </c>
      <c r="J119" s="12">
        <v>32.139800000000001</v>
      </c>
      <c r="K119" s="12">
        <v>11.72142</v>
      </c>
      <c r="L119" s="12">
        <v>176.87129999999999</v>
      </c>
      <c r="M119" s="12">
        <v>0</v>
      </c>
      <c r="N119" s="12">
        <v>220.73251999999999</v>
      </c>
      <c r="O119" s="12">
        <v>0</v>
      </c>
      <c r="P119" s="12">
        <v>0</v>
      </c>
      <c r="Q119" s="12">
        <v>10.8451</v>
      </c>
      <c r="R119" s="12">
        <v>0</v>
      </c>
      <c r="S119" s="12">
        <v>0</v>
      </c>
      <c r="T119" s="12">
        <v>0</v>
      </c>
      <c r="U119" s="12">
        <v>0</v>
      </c>
      <c r="V119" s="12">
        <v>21.817150000000002</v>
      </c>
      <c r="W119" s="12">
        <v>114</v>
      </c>
      <c r="X119" s="12">
        <v>0</v>
      </c>
      <c r="Y119" s="12">
        <v>146.66225</v>
      </c>
    </row>
    <row r="120" spans="2:25" x14ac:dyDescent="0.2">
      <c r="B120" s="16">
        <v>4175</v>
      </c>
      <c r="C120" s="16" t="s">
        <v>208</v>
      </c>
      <c r="D120" s="12">
        <v>56.715299999999999</v>
      </c>
      <c r="E120" s="12">
        <v>0</v>
      </c>
      <c r="F120" s="12">
        <v>63.368540000000003</v>
      </c>
      <c r="G120" s="12">
        <v>1.51</v>
      </c>
      <c r="H120" s="12">
        <v>0</v>
      </c>
      <c r="I120" s="12">
        <v>0</v>
      </c>
      <c r="J120" s="12">
        <v>16.174499999999998</v>
      </c>
      <c r="K120" s="12">
        <v>137.3329</v>
      </c>
      <c r="L120" s="12">
        <v>0</v>
      </c>
      <c r="M120" s="12">
        <v>0</v>
      </c>
      <c r="N120" s="12">
        <v>275.10124000000002</v>
      </c>
      <c r="O120" s="12">
        <v>25</v>
      </c>
      <c r="P120" s="12">
        <v>0</v>
      </c>
      <c r="Q120" s="12">
        <v>0</v>
      </c>
      <c r="R120" s="12">
        <v>0</v>
      </c>
      <c r="S120" s="12">
        <v>0</v>
      </c>
      <c r="T120" s="12">
        <v>0</v>
      </c>
      <c r="U120" s="12">
        <v>208.89699999999999</v>
      </c>
      <c r="V120" s="12">
        <v>57.809100000000001</v>
      </c>
      <c r="W120" s="12">
        <v>0</v>
      </c>
      <c r="X120" s="12">
        <v>0</v>
      </c>
      <c r="Y120" s="12">
        <v>291.70609999999999</v>
      </c>
    </row>
    <row r="121" spans="2:25" x14ac:dyDescent="0.2">
      <c r="B121" s="16">
        <v>4176</v>
      </c>
      <c r="C121" s="16" t="s">
        <v>209</v>
      </c>
      <c r="D121" s="12">
        <v>0</v>
      </c>
      <c r="E121" s="12">
        <v>0</v>
      </c>
      <c r="F121" s="12">
        <v>392.39791000000002</v>
      </c>
      <c r="G121" s="12">
        <v>0</v>
      </c>
      <c r="H121" s="12">
        <v>0</v>
      </c>
      <c r="I121" s="12">
        <v>0</v>
      </c>
      <c r="J121" s="12">
        <v>0</v>
      </c>
      <c r="K121" s="12">
        <v>179.37997999999999</v>
      </c>
      <c r="L121" s="12">
        <v>0</v>
      </c>
      <c r="M121" s="12">
        <v>0</v>
      </c>
      <c r="N121" s="12">
        <v>571.77788999999996</v>
      </c>
      <c r="O121" s="12">
        <v>0</v>
      </c>
      <c r="P121" s="12">
        <v>0</v>
      </c>
      <c r="Q121" s="12">
        <v>0</v>
      </c>
      <c r="R121" s="12">
        <v>0</v>
      </c>
      <c r="S121" s="12">
        <v>0</v>
      </c>
      <c r="T121" s="12">
        <v>0</v>
      </c>
      <c r="U121" s="12">
        <v>0</v>
      </c>
      <c r="V121" s="12">
        <v>16.605</v>
      </c>
      <c r="W121" s="12">
        <v>0</v>
      </c>
      <c r="X121" s="12">
        <v>0</v>
      </c>
      <c r="Y121" s="12">
        <v>16.605</v>
      </c>
    </row>
    <row r="122" spans="2:25" x14ac:dyDescent="0.2">
      <c r="B122" s="16">
        <v>4177</v>
      </c>
      <c r="C122" s="16" t="s">
        <v>210</v>
      </c>
      <c r="D122" s="12">
        <v>28.115300000000001</v>
      </c>
      <c r="E122" s="12">
        <v>385.63810000000001</v>
      </c>
      <c r="F122" s="12">
        <v>0</v>
      </c>
      <c r="G122" s="12">
        <v>256.53384999999997</v>
      </c>
      <c r="H122" s="12">
        <v>0</v>
      </c>
      <c r="I122" s="12">
        <v>0</v>
      </c>
      <c r="J122" s="12">
        <v>-67.844999999999999</v>
      </c>
      <c r="K122" s="12">
        <v>324.43515000000002</v>
      </c>
      <c r="L122" s="12">
        <v>172.70005</v>
      </c>
      <c r="M122" s="12">
        <v>0</v>
      </c>
      <c r="N122" s="12">
        <v>1099.57745</v>
      </c>
      <c r="O122" s="12">
        <v>0</v>
      </c>
      <c r="P122" s="12">
        <v>590.19460000000004</v>
      </c>
      <c r="Q122" s="12">
        <v>0</v>
      </c>
      <c r="R122" s="12">
        <v>0</v>
      </c>
      <c r="S122" s="12">
        <v>0</v>
      </c>
      <c r="T122" s="12">
        <v>0</v>
      </c>
      <c r="U122" s="12">
        <v>0</v>
      </c>
      <c r="V122" s="12">
        <v>139.78774999999999</v>
      </c>
      <c r="W122" s="12">
        <v>5.2966499999999996</v>
      </c>
      <c r="X122" s="12">
        <v>0</v>
      </c>
      <c r="Y122" s="12">
        <v>735.279</v>
      </c>
    </row>
    <row r="123" spans="2:25" x14ac:dyDescent="0.2">
      <c r="B123" s="16">
        <v>4181</v>
      </c>
      <c r="C123" s="16" t="s">
        <v>211</v>
      </c>
      <c r="D123" s="12">
        <v>0</v>
      </c>
      <c r="E123" s="12">
        <v>0</v>
      </c>
      <c r="F123" s="12">
        <v>0</v>
      </c>
      <c r="G123" s="12">
        <v>0</v>
      </c>
      <c r="H123" s="12">
        <v>0</v>
      </c>
      <c r="I123" s="12">
        <v>0</v>
      </c>
      <c r="J123" s="12">
        <v>204.44220000000001</v>
      </c>
      <c r="K123" s="12">
        <v>260.71069999999997</v>
      </c>
      <c r="L123" s="12">
        <v>95.574200000000005</v>
      </c>
      <c r="M123" s="12">
        <v>0</v>
      </c>
      <c r="N123" s="12">
        <v>560.72709999999995</v>
      </c>
      <c r="O123" s="12">
        <v>17.559999999999999</v>
      </c>
      <c r="P123" s="12">
        <v>0</v>
      </c>
      <c r="Q123" s="12">
        <v>0</v>
      </c>
      <c r="R123" s="12">
        <v>0</v>
      </c>
      <c r="S123" s="12">
        <v>0</v>
      </c>
      <c r="T123" s="12">
        <v>0</v>
      </c>
      <c r="U123" s="12">
        <v>0</v>
      </c>
      <c r="V123" s="12">
        <v>132.85258999999999</v>
      </c>
      <c r="W123" s="12">
        <v>0</v>
      </c>
      <c r="X123" s="12">
        <v>0</v>
      </c>
      <c r="Y123" s="12">
        <v>150.41258999999999</v>
      </c>
    </row>
    <row r="124" spans="2:25" x14ac:dyDescent="0.2">
      <c r="B124" s="16">
        <v>4182</v>
      </c>
      <c r="C124" s="16" t="s">
        <v>212</v>
      </c>
      <c r="D124" s="12">
        <v>0</v>
      </c>
      <c r="E124" s="12">
        <v>0</v>
      </c>
      <c r="F124" s="12">
        <v>66.5107</v>
      </c>
      <c r="G124" s="12">
        <v>285.43644999999998</v>
      </c>
      <c r="H124" s="12">
        <v>0</v>
      </c>
      <c r="I124" s="12">
        <v>0</v>
      </c>
      <c r="J124" s="12">
        <v>36.372799999999998</v>
      </c>
      <c r="K124" s="12">
        <v>0</v>
      </c>
      <c r="L124" s="12">
        <v>38.037550000000003</v>
      </c>
      <c r="M124" s="12">
        <v>0</v>
      </c>
      <c r="N124" s="12">
        <v>426.35750000000002</v>
      </c>
      <c r="O124" s="12">
        <v>0</v>
      </c>
      <c r="P124" s="12">
        <v>0</v>
      </c>
      <c r="Q124" s="12">
        <v>0</v>
      </c>
      <c r="R124" s="12">
        <v>0</v>
      </c>
      <c r="S124" s="12">
        <v>0</v>
      </c>
      <c r="T124" s="12">
        <v>0</v>
      </c>
      <c r="U124" s="12">
        <v>0.8</v>
      </c>
      <c r="V124" s="12">
        <v>103.91749</v>
      </c>
      <c r="W124" s="12">
        <v>0</v>
      </c>
      <c r="X124" s="12">
        <v>0</v>
      </c>
      <c r="Y124" s="12">
        <v>104.71749</v>
      </c>
    </row>
    <row r="125" spans="2:25" x14ac:dyDescent="0.2">
      <c r="B125" s="16">
        <v>4183</v>
      </c>
      <c r="C125" s="16" t="s">
        <v>213</v>
      </c>
      <c r="D125" s="12">
        <v>0</v>
      </c>
      <c r="E125" s="12">
        <v>85.488699999999994</v>
      </c>
      <c r="F125" s="12">
        <v>0</v>
      </c>
      <c r="G125" s="12">
        <v>0</v>
      </c>
      <c r="H125" s="12">
        <v>0</v>
      </c>
      <c r="I125" s="12">
        <v>0</v>
      </c>
      <c r="J125" s="12">
        <v>1343.2630999999999</v>
      </c>
      <c r="K125" s="12">
        <v>730.84640000000002</v>
      </c>
      <c r="L125" s="12">
        <v>186.78281999999999</v>
      </c>
      <c r="M125" s="12">
        <v>0</v>
      </c>
      <c r="N125" s="12">
        <v>2346.3810199999998</v>
      </c>
      <c r="O125" s="12">
        <v>0</v>
      </c>
      <c r="P125" s="12">
        <v>53.623849999999997</v>
      </c>
      <c r="Q125" s="12">
        <v>0</v>
      </c>
      <c r="R125" s="12">
        <v>0</v>
      </c>
      <c r="S125" s="12">
        <v>0</v>
      </c>
      <c r="T125" s="12">
        <v>0</v>
      </c>
      <c r="U125" s="12">
        <v>0</v>
      </c>
      <c r="V125" s="12">
        <v>83.443269999999998</v>
      </c>
      <c r="W125" s="12">
        <v>6.6818999999999997</v>
      </c>
      <c r="X125" s="12">
        <v>0</v>
      </c>
      <c r="Y125" s="12">
        <v>143.74902</v>
      </c>
    </row>
    <row r="126" spans="2:25" x14ac:dyDescent="0.2">
      <c r="B126" s="21">
        <v>4219</v>
      </c>
      <c r="C126" s="21" t="s">
        <v>214</v>
      </c>
      <c r="D126" s="22">
        <v>2174.0572200000001</v>
      </c>
      <c r="E126" s="22">
        <v>1493.51722</v>
      </c>
      <c r="F126" s="22">
        <v>29097.188969999999</v>
      </c>
      <c r="G126" s="22">
        <v>1075.2284999999999</v>
      </c>
      <c r="H126" s="22">
        <v>0</v>
      </c>
      <c r="I126" s="22">
        <v>137.41380000000001</v>
      </c>
      <c r="J126" s="22">
        <v>15945.00007</v>
      </c>
      <c r="K126" s="22">
        <v>12454.08647</v>
      </c>
      <c r="L126" s="22">
        <v>3144.8737900000001</v>
      </c>
      <c r="M126" s="22">
        <v>0</v>
      </c>
      <c r="N126" s="22">
        <v>65521.366040000001</v>
      </c>
      <c r="O126" s="22">
        <v>33.200000000000003</v>
      </c>
      <c r="P126" s="22">
        <v>416.79419999999999</v>
      </c>
      <c r="Q126" s="22">
        <v>106.5059</v>
      </c>
      <c r="R126" s="22">
        <v>807.92885000000001</v>
      </c>
      <c r="S126" s="22">
        <v>0</v>
      </c>
      <c r="T126" s="22">
        <v>0</v>
      </c>
      <c r="U126" s="22">
        <v>2080.83545</v>
      </c>
      <c r="V126" s="22">
        <v>7797.0650500000002</v>
      </c>
      <c r="W126" s="22">
        <v>312.79165</v>
      </c>
      <c r="X126" s="22">
        <v>10</v>
      </c>
      <c r="Y126" s="22">
        <v>11565.1211</v>
      </c>
    </row>
    <row r="127" spans="2:25" x14ac:dyDescent="0.2">
      <c r="B127" s="16">
        <v>4191</v>
      </c>
      <c r="C127" s="16" t="s">
        <v>215</v>
      </c>
      <c r="D127" s="12">
        <v>0</v>
      </c>
      <c r="E127" s="12">
        <v>0</v>
      </c>
      <c r="F127" s="12">
        <v>8.1837499999999999</v>
      </c>
      <c r="G127" s="12">
        <v>0</v>
      </c>
      <c r="H127" s="12">
        <v>0</v>
      </c>
      <c r="I127" s="12">
        <v>0</v>
      </c>
      <c r="J127" s="12">
        <v>50.470840000000003</v>
      </c>
      <c r="K127" s="12">
        <v>19.85361</v>
      </c>
      <c r="L127" s="12">
        <v>0</v>
      </c>
      <c r="M127" s="12">
        <v>0</v>
      </c>
      <c r="N127" s="12">
        <v>78.508200000000002</v>
      </c>
      <c r="O127" s="12">
        <v>0</v>
      </c>
      <c r="P127" s="12">
        <v>0</v>
      </c>
      <c r="Q127" s="12">
        <v>0</v>
      </c>
      <c r="R127" s="12">
        <v>0</v>
      </c>
      <c r="S127" s="12">
        <v>0</v>
      </c>
      <c r="T127" s="12">
        <v>0</v>
      </c>
      <c r="U127" s="12">
        <v>0</v>
      </c>
      <c r="V127" s="12">
        <v>183.77832000000001</v>
      </c>
      <c r="W127" s="12">
        <v>0</v>
      </c>
      <c r="X127" s="12">
        <v>0</v>
      </c>
      <c r="Y127" s="12">
        <v>183.77832000000001</v>
      </c>
    </row>
    <row r="128" spans="2:25" x14ac:dyDescent="0.2">
      <c r="B128" s="16">
        <v>4192</v>
      </c>
      <c r="C128" s="16" t="s">
        <v>216</v>
      </c>
      <c r="D128" s="12">
        <v>0</v>
      </c>
      <c r="E128" s="12">
        <v>0</v>
      </c>
      <c r="F128" s="12">
        <v>221.69828999999999</v>
      </c>
      <c r="G128" s="12">
        <v>0</v>
      </c>
      <c r="H128" s="12">
        <v>0</v>
      </c>
      <c r="I128" s="12">
        <v>0</v>
      </c>
      <c r="J128" s="12">
        <v>369.96839999999997</v>
      </c>
      <c r="K128" s="12">
        <v>934.66372999999999</v>
      </c>
      <c r="L128" s="12">
        <v>0</v>
      </c>
      <c r="M128" s="12">
        <v>0</v>
      </c>
      <c r="N128" s="12">
        <v>1526.33042</v>
      </c>
      <c r="O128" s="12">
        <v>0</v>
      </c>
      <c r="P128" s="12">
        <v>0</v>
      </c>
      <c r="Q128" s="12">
        <v>36.505899999999997</v>
      </c>
      <c r="R128" s="12">
        <v>0</v>
      </c>
      <c r="S128" s="12">
        <v>0</v>
      </c>
      <c r="T128" s="12">
        <v>0</v>
      </c>
      <c r="U128" s="12">
        <v>0</v>
      </c>
      <c r="V128" s="12">
        <v>21.263400000000001</v>
      </c>
      <c r="W128" s="12">
        <v>0</v>
      </c>
      <c r="X128" s="12">
        <v>0</v>
      </c>
      <c r="Y128" s="12">
        <v>57.769300000000001</v>
      </c>
    </row>
    <row r="129" spans="2:25" x14ac:dyDescent="0.2">
      <c r="B129" s="16">
        <v>4193</v>
      </c>
      <c r="C129" s="16" t="s">
        <v>217</v>
      </c>
      <c r="D129" s="12">
        <v>0</v>
      </c>
      <c r="E129" s="12">
        <v>22.487069999999999</v>
      </c>
      <c r="F129" s="12">
        <v>43.412199999999999</v>
      </c>
      <c r="G129" s="12">
        <v>0</v>
      </c>
      <c r="H129" s="12">
        <v>0</v>
      </c>
      <c r="I129" s="12">
        <v>0</v>
      </c>
      <c r="J129" s="12">
        <v>64.131550000000004</v>
      </c>
      <c r="K129" s="12">
        <v>29.9712</v>
      </c>
      <c r="L129" s="12">
        <v>0</v>
      </c>
      <c r="M129" s="12">
        <v>0</v>
      </c>
      <c r="N129" s="12">
        <v>160.00201999999999</v>
      </c>
      <c r="O129" s="12">
        <v>0</v>
      </c>
      <c r="P129" s="12">
        <v>0</v>
      </c>
      <c r="Q129" s="12">
        <v>0</v>
      </c>
      <c r="R129" s="12">
        <v>0</v>
      </c>
      <c r="S129" s="12">
        <v>0</v>
      </c>
      <c r="T129" s="12">
        <v>0</v>
      </c>
      <c r="U129" s="12">
        <v>0</v>
      </c>
      <c r="V129" s="12">
        <v>20.975349999999999</v>
      </c>
      <c r="W129" s="12">
        <v>0</v>
      </c>
      <c r="X129" s="12">
        <v>0</v>
      </c>
      <c r="Y129" s="12">
        <v>20.975349999999999</v>
      </c>
    </row>
    <row r="130" spans="2:25" x14ac:dyDescent="0.2">
      <c r="B130" s="16">
        <v>4194</v>
      </c>
      <c r="C130" s="16" t="s">
        <v>218</v>
      </c>
      <c r="D130" s="12">
        <v>931.71214999999995</v>
      </c>
      <c r="E130" s="12">
        <v>17.875900000000001</v>
      </c>
      <c r="F130" s="12">
        <v>1914.5953199999999</v>
      </c>
      <c r="G130" s="12">
        <v>0</v>
      </c>
      <c r="H130" s="12">
        <v>0</v>
      </c>
      <c r="I130" s="12">
        <v>0</v>
      </c>
      <c r="J130" s="12">
        <v>1070.8105700000001</v>
      </c>
      <c r="K130" s="12">
        <v>853.23731999999995</v>
      </c>
      <c r="L130" s="12">
        <v>513.03876000000002</v>
      </c>
      <c r="M130" s="12">
        <v>0</v>
      </c>
      <c r="N130" s="12">
        <v>5301.2700199999999</v>
      </c>
      <c r="O130" s="12">
        <v>0</v>
      </c>
      <c r="P130" s="12">
        <v>0</v>
      </c>
      <c r="Q130" s="12">
        <v>20</v>
      </c>
      <c r="R130" s="12">
        <v>0</v>
      </c>
      <c r="S130" s="12">
        <v>0</v>
      </c>
      <c r="T130" s="12">
        <v>0</v>
      </c>
      <c r="U130" s="12">
        <v>0</v>
      </c>
      <c r="V130" s="12">
        <v>193.8477</v>
      </c>
      <c r="W130" s="12">
        <v>22.5442</v>
      </c>
      <c r="X130" s="12">
        <v>0</v>
      </c>
      <c r="Y130" s="12">
        <v>236.39189999999999</v>
      </c>
    </row>
    <row r="131" spans="2:25" x14ac:dyDescent="0.2">
      <c r="B131" s="16">
        <v>4195</v>
      </c>
      <c r="C131" s="16" t="s">
        <v>219</v>
      </c>
      <c r="D131" s="12">
        <v>0</v>
      </c>
      <c r="E131" s="12">
        <v>0</v>
      </c>
      <c r="F131" s="12">
        <v>66.352950000000007</v>
      </c>
      <c r="G131" s="12">
        <v>0</v>
      </c>
      <c r="H131" s="12">
        <v>0</v>
      </c>
      <c r="I131" s="12">
        <v>0</v>
      </c>
      <c r="J131" s="12">
        <v>19.908999999999999</v>
      </c>
      <c r="K131" s="12">
        <v>715.9289</v>
      </c>
      <c r="L131" s="12">
        <v>0</v>
      </c>
      <c r="M131" s="12">
        <v>0</v>
      </c>
      <c r="N131" s="12">
        <v>802.19084999999995</v>
      </c>
      <c r="O131" s="12">
        <v>0</v>
      </c>
      <c r="P131" s="12">
        <v>0</v>
      </c>
      <c r="Q131" s="12">
        <v>0</v>
      </c>
      <c r="R131" s="12">
        <v>0</v>
      </c>
      <c r="S131" s="12">
        <v>0</v>
      </c>
      <c r="T131" s="12">
        <v>0</v>
      </c>
      <c r="U131" s="12">
        <v>0</v>
      </c>
      <c r="V131" s="12">
        <v>227.01249000000001</v>
      </c>
      <c r="W131" s="12">
        <v>0</v>
      </c>
      <c r="X131" s="12">
        <v>0</v>
      </c>
      <c r="Y131" s="12">
        <v>227.01249000000001</v>
      </c>
    </row>
    <row r="132" spans="2:25" x14ac:dyDescent="0.2">
      <c r="B132" s="16">
        <v>4196</v>
      </c>
      <c r="C132" s="16" t="s">
        <v>220</v>
      </c>
      <c r="D132" s="12">
        <v>0</v>
      </c>
      <c r="E132" s="12">
        <v>0</v>
      </c>
      <c r="F132" s="12">
        <v>7901.2983999999997</v>
      </c>
      <c r="G132" s="12">
        <v>0</v>
      </c>
      <c r="H132" s="12">
        <v>0</v>
      </c>
      <c r="I132" s="12">
        <v>0</v>
      </c>
      <c r="J132" s="12">
        <v>379.01467000000002</v>
      </c>
      <c r="K132" s="12">
        <v>538.65853000000004</v>
      </c>
      <c r="L132" s="12">
        <v>0</v>
      </c>
      <c r="M132" s="12">
        <v>0</v>
      </c>
      <c r="N132" s="12">
        <v>8818.9716000000008</v>
      </c>
      <c r="O132" s="12">
        <v>0</v>
      </c>
      <c r="P132" s="12">
        <v>0</v>
      </c>
      <c r="Q132" s="12">
        <v>0</v>
      </c>
      <c r="R132" s="12">
        <v>0</v>
      </c>
      <c r="S132" s="12">
        <v>0</v>
      </c>
      <c r="T132" s="12">
        <v>0</v>
      </c>
      <c r="U132" s="12">
        <v>79.815049999999999</v>
      </c>
      <c r="V132" s="12">
        <v>948.73955000000001</v>
      </c>
      <c r="W132" s="12">
        <v>0</v>
      </c>
      <c r="X132" s="12">
        <v>0</v>
      </c>
      <c r="Y132" s="12">
        <v>1028.5545999999999</v>
      </c>
    </row>
    <row r="133" spans="2:25" x14ac:dyDescent="0.2">
      <c r="B133" s="16">
        <v>4197</v>
      </c>
      <c r="C133" s="16" t="s">
        <v>221</v>
      </c>
      <c r="D133" s="12">
        <v>83.0291</v>
      </c>
      <c r="E133" s="12">
        <v>0</v>
      </c>
      <c r="F133" s="12">
        <v>73.311459999999997</v>
      </c>
      <c r="G133" s="12">
        <v>0</v>
      </c>
      <c r="H133" s="12">
        <v>0</v>
      </c>
      <c r="I133" s="12">
        <v>137.41380000000001</v>
      </c>
      <c r="J133" s="12">
        <v>172.85655</v>
      </c>
      <c r="K133" s="12">
        <v>524.87427000000002</v>
      </c>
      <c r="L133" s="12">
        <v>0</v>
      </c>
      <c r="M133" s="12">
        <v>0</v>
      </c>
      <c r="N133" s="12">
        <v>991.48518000000001</v>
      </c>
      <c r="O133" s="12">
        <v>0</v>
      </c>
      <c r="P133" s="12">
        <v>0</v>
      </c>
      <c r="Q133" s="12">
        <v>0</v>
      </c>
      <c r="R133" s="12">
        <v>0</v>
      </c>
      <c r="S133" s="12">
        <v>0</v>
      </c>
      <c r="T133" s="12">
        <v>0</v>
      </c>
      <c r="U133" s="12">
        <v>0</v>
      </c>
      <c r="V133" s="12">
        <v>1699.67335</v>
      </c>
      <c r="W133" s="12">
        <v>0</v>
      </c>
      <c r="X133" s="12">
        <v>0</v>
      </c>
      <c r="Y133" s="12">
        <v>1699.67335</v>
      </c>
    </row>
    <row r="134" spans="2:25" x14ac:dyDescent="0.2">
      <c r="B134" s="16">
        <v>4198</v>
      </c>
      <c r="C134" s="16" t="s">
        <v>222</v>
      </c>
      <c r="D134" s="12">
        <v>79.806550000000001</v>
      </c>
      <c r="E134" s="12">
        <v>27.153269999999999</v>
      </c>
      <c r="F134" s="12">
        <v>40.077350000000003</v>
      </c>
      <c r="G134" s="12">
        <v>0</v>
      </c>
      <c r="H134" s="12">
        <v>0</v>
      </c>
      <c r="I134" s="12">
        <v>0</v>
      </c>
      <c r="J134" s="12">
        <v>135.5907</v>
      </c>
      <c r="K134" s="12">
        <v>126.46097</v>
      </c>
      <c r="L134" s="12">
        <v>0</v>
      </c>
      <c r="M134" s="12">
        <v>0</v>
      </c>
      <c r="N134" s="12">
        <v>409.08884</v>
      </c>
      <c r="O134" s="12">
        <v>0</v>
      </c>
      <c r="P134" s="12">
        <v>0</v>
      </c>
      <c r="Q134" s="12">
        <v>0</v>
      </c>
      <c r="R134" s="12">
        <v>0</v>
      </c>
      <c r="S134" s="12">
        <v>0</v>
      </c>
      <c r="T134" s="12">
        <v>0</v>
      </c>
      <c r="U134" s="12">
        <v>0</v>
      </c>
      <c r="V134" s="12">
        <v>1.1491</v>
      </c>
      <c r="W134" s="12">
        <v>0</v>
      </c>
      <c r="X134" s="12">
        <v>0</v>
      </c>
      <c r="Y134" s="12">
        <v>1.1491</v>
      </c>
    </row>
    <row r="135" spans="2:25" x14ac:dyDescent="0.2">
      <c r="B135" s="16">
        <v>4199</v>
      </c>
      <c r="C135" s="16" t="s">
        <v>223</v>
      </c>
      <c r="D135" s="12">
        <v>0</v>
      </c>
      <c r="E135" s="12">
        <v>12.4808</v>
      </c>
      <c r="F135" s="12">
        <v>171.8794</v>
      </c>
      <c r="G135" s="12">
        <v>0</v>
      </c>
      <c r="H135" s="12">
        <v>0</v>
      </c>
      <c r="I135" s="12">
        <v>0</v>
      </c>
      <c r="J135" s="12">
        <v>43.401049999999998</v>
      </c>
      <c r="K135" s="12">
        <v>9.7246500000000005</v>
      </c>
      <c r="L135" s="12">
        <v>0</v>
      </c>
      <c r="M135" s="12">
        <v>0</v>
      </c>
      <c r="N135" s="12">
        <v>237.48589999999999</v>
      </c>
      <c r="O135" s="12">
        <v>0</v>
      </c>
      <c r="P135" s="12">
        <v>0</v>
      </c>
      <c r="Q135" s="12">
        <v>0</v>
      </c>
      <c r="R135" s="12">
        <v>0</v>
      </c>
      <c r="S135" s="12">
        <v>0</v>
      </c>
      <c r="T135" s="12">
        <v>0</v>
      </c>
      <c r="U135" s="12">
        <v>0</v>
      </c>
      <c r="V135" s="12">
        <v>194.77555000000001</v>
      </c>
      <c r="W135" s="12">
        <v>0</v>
      </c>
      <c r="X135" s="12">
        <v>0</v>
      </c>
      <c r="Y135" s="12">
        <v>194.77555000000001</v>
      </c>
    </row>
    <row r="136" spans="2:25" x14ac:dyDescent="0.2">
      <c r="B136" s="16">
        <v>4200</v>
      </c>
      <c r="C136" s="16" t="s">
        <v>224</v>
      </c>
      <c r="D136" s="12">
        <v>7.1820000000000004</v>
      </c>
      <c r="E136" s="12">
        <v>96.832549999999998</v>
      </c>
      <c r="F136" s="12">
        <v>246.69784999999999</v>
      </c>
      <c r="G136" s="12">
        <v>185.06249</v>
      </c>
      <c r="H136" s="12">
        <v>0</v>
      </c>
      <c r="I136" s="12">
        <v>0</v>
      </c>
      <c r="J136" s="12">
        <v>547.44309999999996</v>
      </c>
      <c r="K136" s="12">
        <v>359.37108999999998</v>
      </c>
      <c r="L136" s="12">
        <v>0</v>
      </c>
      <c r="M136" s="12">
        <v>0</v>
      </c>
      <c r="N136" s="12">
        <v>1442.58908</v>
      </c>
      <c r="O136" s="12">
        <v>0</v>
      </c>
      <c r="P136" s="12">
        <v>69.622399999999999</v>
      </c>
      <c r="Q136" s="12">
        <v>0</v>
      </c>
      <c r="R136" s="12">
        <v>49.9</v>
      </c>
      <c r="S136" s="12">
        <v>0</v>
      </c>
      <c r="T136" s="12">
        <v>0</v>
      </c>
      <c r="U136" s="12">
        <v>0</v>
      </c>
      <c r="V136" s="12">
        <v>27.20335</v>
      </c>
      <c r="W136" s="12">
        <v>0</v>
      </c>
      <c r="X136" s="12">
        <v>0</v>
      </c>
      <c r="Y136" s="12">
        <v>146.72575000000001</v>
      </c>
    </row>
    <row r="137" spans="2:25" x14ac:dyDescent="0.2">
      <c r="B137" s="16">
        <v>4201</v>
      </c>
      <c r="C137" s="16" t="s">
        <v>225</v>
      </c>
      <c r="D137" s="12">
        <v>400.23669999999998</v>
      </c>
      <c r="E137" s="12">
        <v>212.52379999999999</v>
      </c>
      <c r="F137" s="12">
        <v>5859.7017999999998</v>
      </c>
      <c r="G137" s="12">
        <v>4.6454000000000004</v>
      </c>
      <c r="H137" s="12">
        <v>0</v>
      </c>
      <c r="I137" s="12">
        <v>0</v>
      </c>
      <c r="J137" s="12">
        <v>1882.7231400000001</v>
      </c>
      <c r="K137" s="12">
        <v>1216.1419000000001</v>
      </c>
      <c r="L137" s="12">
        <v>0</v>
      </c>
      <c r="M137" s="12">
        <v>0</v>
      </c>
      <c r="N137" s="12">
        <v>9575.9727399999992</v>
      </c>
      <c r="O137" s="12">
        <v>33.200000000000003</v>
      </c>
      <c r="P137" s="12">
        <v>0</v>
      </c>
      <c r="Q137" s="12">
        <v>0</v>
      </c>
      <c r="R137" s="12">
        <v>0</v>
      </c>
      <c r="S137" s="12">
        <v>0</v>
      </c>
      <c r="T137" s="12">
        <v>0</v>
      </c>
      <c r="U137" s="12">
        <v>0</v>
      </c>
      <c r="V137" s="12">
        <v>82.468000000000004</v>
      </c>
      <c r="W137" s="12">
        <v>0</v>
      </c>
      <c r="X137" s="12">
        <v>0</v>
      </c>
      <c r="Y137" s="12">
        <v>115.66800000000001</v>
      </c>
    </row>
    <row r="138" spans="2:25" x14ac:dyDescent="0.2">
      <c r="B138" s="16">
        <v>4202</v>
      </c>
      <c r="C138" s="16" t="s">
        <v>226</v>
      </c>
      <c r="D138" s="12">
        <v>152.11753999999999</v>
      </c>
      <c r="E138" s="12">
        <v>188.72479999999999</v>
      </c>
      <c r="F138" s="12">
        <v>1254.0374999999999</v>
      </c>
      <c r="G138" s="12">
        <v>43.030900000000003</v>
      </c>
      <c r="H138" s="12">
        <v>0</v>
      </c>
      <c r="I138" s="12">
        <v>0</v>
      </c>
      <c r="J138" s="12">
        <v>464.40100000000001</v>
      </c>
      <c r="K138" s="12">
        <v>1580.37365</v>
      </c>
      <c r="L138" s="12">
        <v>0</v>
      </c>
      <c r="M138" s="12">
        <v>0</v>
      </c>
      <c r="N138" s="12">
        <v>3682.6853900000001</v>
      </c>
      <c r="O138" s="12">
        <v>0</v>
      </c>
      <c r="P138" s="12">
        <v>0</v>
      </c>
      <c r="Q138" s="12">
        <v>0</v>
      </c>
      <c r="R138" s="12">
        <v>0</v>
      </c>
      <c r="S138" s="12">
        <v>0</v>
      </c>
      <c r="T138" s="12">
        <v>0</v>
      </c>
      <c r="U138" s="12">
        <v>63.581000000000003</v>
      </c>
      <c r="V138" s="12">
        <v>177.19149999999999</v>
      </c>
      <c r="W138" s="12">
        <v>0</v>
      </c>
      <c r="X138" s="12">
        <v>0</v>
      </c>
      <c r="Y138" s="12">
        <v>240.77250000000001</v>
      </c>
    </row>
    <row r="139" spans="2:25" x14ac:dyDescent="0.2">
      <c r="B139" s="16">
        <v>4203</v>
      </c>
      <c r="C139" s="16" t="s">
        <v>227</v>
      </c>
      <c r="D139" s="12">
        <v>0</v>
      </c>
      <c r="E139" s="12">
        <v>47.8354</v>
      </c>
      <c r="F139" s="12">
        <v>4563.96695</v>
      </c>
      <c r="G139" s="12">
        <v>0</v>
      </c>
      <c r="H139" s="12">
        <v>0</v>
      </c>
      <c r="I139" s="12">
        <v>0</v>
      </c>
      <c r="J139" s="12">
        <v>5752.7167600000002</v>
      </c>
      <c r="K139" s="12">
        <v>260.2088</v>
      </c>
      <c r="L139" s="12">
        <v>0</v>
      </c>
      <c r="M139" s="12">
        <v>0</v>
      </c>
      <c r="N139" s="12">
        <v>10624.72791</v>
      </c>
      <c r="O139" s="12">
        <v>0</v>
      </c>
      <c r="P139" s="12">
        <v>91.853499999999997</v>
      </c>
      <c r="Q139" s="12">
        <v>0</v>
      </c>
      <c r="R139" s="12">
        <v>206.72239999999999</v>
      </c>
      <c r="S139" s="12">
        <v>0</v>
      </c>
      <c r="T139" s="12">
        <v>0</v>
      </c>
      <c r="U139" s="12">
        <v>1830.3384000000001</v>
      </c>
      <c r="V139" s="12">
        <v>300.85700000000003</v>
      </c>
      <c r="W139" s="12">
        <v>0</v>
      </c>
      <c r="X139" s="12">
        <v>0</v>
      </c>
      <c r="Y139" s="12">
        <v>2429.7712999999999</v>
      </c>
    </row>
    <row r="140" spans="2:25" x14ac:dyDescent="0.2">
      <c r="B140" s="16">
        <v>4204</v>
      </c>
      <c r="C140" s="16" t="s">
        <v>228</v>
      </c>
      <c r="D140" s="12">
        <v>69.9649</v>
      </c>
      <c r="E140" s="12">
        <v>56.489800000000002</v>
      </c>
      <c r="F140" s="12">
        <v>173.321</v>
      </c>
      <c r="G140" s="12">
        <v>0</v>
      </c>
      <c r="H140" s="12">
        <v>0</v>
      </c>
      <c r="I140" s="12">
        <v>0</v>
      </c>
      <c r="J140" s="12">
        <v>247.37295</v>
      </c>
      <c r="K140" s="12">
        <v>624.19870000000003</v>
      </c>
      <c r="L140" s="12">
        <v>0</v>
      </c>
      <c r="M140" s="12">
        <v>0</v>
      </c>
      <c r="N140" s="12">
        <v>1171.34735</v>
      </c>
      <c r="O140" s="12">
        <v>0</v>
      </c>
      <c r="P140" s="12">
        <v>17.927099999999999</v>
      </c>
      <c r="Q140" s="12">
        <v>0</v>
      </c>
      <c r="R140" s="12">
        <v>0</v>
      </c>
      <c r="S140" s="12">
        <v>0</v>
      </c>
      <c r="T140" s="12">
        <v>0</v>
      </c>
      <c r="U140" s="12">
        <v>0</v>
      </c>
      <c r="V140" s="12">
        <v>82.023949999999999</v>
      </c>
      <c r="W140" s="12">
        <v>0</v>
      </c>
      <c r="X140" s="12">
        <v>0</v>
      </c>
      <c r="Y140" s="12">
        <v>99.951049999999995</v>
      </c>
    </row>
    <row r="141" spans="2:25" x14ac:dyDescent="0.2">
      <c r="B141" s="16">
        <v>4205</v>
      </c>
      <c r="C141" s="16" t="s">
        <v>229</v>
      </c>
      <c r="D141" s="12">
        <v>44.046950000000002</v>
      </c>
      <c r="E141" s="12">
        <v>67.824879999999993</v>
      </c>
      <c r="F141" s="12">
        <v>0</v>
      </c>
      <c r="G141" s="12">
        <v>554.01620000000003</v>
      </c>
      <c r="H141" s="12">
        <v>0</v>
      </c>
      <c r="I141" s="12">
        <v>0</v>
      </c>
      <c r="J141" s="12">
        <v>479.41050000000001</v>
      </c>
      <c r="K141" s="12">
        <v>645.44525999999996</v>
      </c>
      <c r="L141" s="12">
        <v>0</v>
      </c>
      <c r="M141" s="12">
        <v>0</v>
      </c>
      <c r="N141" s="12">
        <v>1790.74379</v>
      </c>
      <c r="O141" s="12">
        <v>0</v>
      </c>
      <c r="P141" s="12">
        <v>17.3902</v>
      </c>
      <c r="Q141" s="12">
        <v>0</v>
      </c>
      <c r="R141" s="12">
        <v>551.22645</v>
      </c>
      <c r="S141" s="12">
        <v>0</v>
      </c>
      <c r="T141" s="12">
        <v>0</v>
      </c>
      <c r="U141" s="12">
        <v>1E-3</v>
      </c>
      <c r="V141" s="12">
        <v>648.49670000000003</v>
      </c>
      <c r="W141" s="12">
        <v>0</v>
      </c>
      <c r="X141" s="12">
        <v>0</v>
      </c>
      <c r="Y141" s="12">
        <v>1217.1143500000001</v>
      </c>
    </row>
    <row r="142" spans="2:25" x14ac:dyDescent="0.2">
      <c r="B142" s="16">
        <v>4206</v>
      </c>
      <c r="C142" s="16" t="s">
        <v>230</v>
      </c>
      <c r="D142" s="12">
        <v>0</v>
      </c>
      <c r="E142" s="12">
        <v>0</v>
      </c>
      <c r="F142" s="12">
        <v>0</v>
      </c>
      <c r="G142" s="12">
        <v>0</v>
      </c>
      <c r="H142" s="12">
        <v>0</v>
      </c>
      <c r="I142" s="12">
        <v>0</v>
      </c>
      <c r="J142" s="12">
        <v>298.15582000000001</v>
      </c>
      <c r="K142" s="12">
        <v>911.36656000000005</v>
      </c>
      <c r="L142" s="12">
        <v>993.68483000000003</v>
      </c>
      <c r="M142" s="12">
        <v>0</v>
      </c>
      <c r="N142" s="12">
        <v>2203.20721</v>
      </c>
      <c r="O142" s="12">
        <v>0</v>
      </c>
      <c r="P142" s="12">
        <v>0</v>
      </c>
      <c r="Q142" s="12">
        <v>0</v>
      </c>
      <c r="R142" s="12">
        <v>0</v>
      </c>
      <c r="S142" s="12">
        <v>0</v>
      </c>
      <c r="T142" s="12">
        <v>0</v>
      </c>
      <c r="U142" s="12">
        <v>0</v>
      </c>
      <c r="V142" s="12">
        <v>526.00710000000004</v>
      </c>
      <c r="W142" s="12">
        <v>92.407349999999994</v>
      </c>
      <c r="X142" s="12">
        <v>10</v>
      </c>
      <c r="Y142" s="12">
        <v>628.41444999999999</v>
      </c>
    </row>
    <row r="143" spans="2:25" x14ac:dyDescent="0.2">
      <c r="B143" s="16">
        <v>4207</v>
      </c>
      <c r="C143" s="16" t="s">
        <v>231</v>
      </c>
      <c r="D143" s="12">
        <v>85.471249999999998</v>
      </c>
      <c r="E143" s="12">
        <v>19.302250000000001</v>
      </c>
      <c r="F143" s="12">
        <v>65.8232</v>
      </c>
      <c r="G143" s="12">
        <v>0</v>
      </c>
      <c r="H143" s="12">
        <v>0</v>
      </c>
      <c r="I143" s="12">
        <v>0</v>
      </c>
      <c r="J143" s="12">
        <v>987.73545000000001</v>
      </c>
      <c r="K143" s="12">
        <v>1374.3542500000001</v>
      </c>
      <c r="L143" s="12">
        <v>798.58154999999999</v>
      </c>
      <c r="M143" s="12">
        <v>0</v>
      </c>
      <c r="N143" s="12">
        <v>3331.2679499999999</v>
      </c>
      <c r="O143" s="12">
        <v>0</v>
      </c>
      <c r="P143" s="12">
        <v>0</v>
      </c>
      <c r="Q143" s="12">
        <v>0</v>
      </c>
      <c r="R143" s="12">
        <v>0</v>
      </c>
      <c r="S143" s="12">
        <v>0</v>
      </c>
      <c r="T143" s="12">
        <v>0</v>
      </c>
      <c r="U143" s="12">
        <v>0</v>
      </c>
      <c r="V143" s="12">
        <v>814.45510000000002</v>
      </c>
      <c r="W143" s="12">
        <v>40.799999999999997</v>
      </c>
      <c r="X143" s="12">
        <v>0</v>
      </c>
      <c r="Y143" s="12">
        <v>855.25509999999997</v>
      </c>
    </row>
    <row r="144" spans="2:25" x14ac:dyDescent="0.2">
      <c r="B144" s="16">
        <v>4208</v>
      </c>
      <c r="C144" s="16" t="s">
        <v>232</v>
      </c>
      <c r="D144" s="12">
        <v>17.411449999999999</v>
      </c>
      <c r="E144" s="12">
        <v>723.98670000000004</v>
      </c>
      <c r="F144" s="12">
        <v>1181.8740600000001</v>
      </c>
      <c r="G144" s="12">
        <v>230.4907</v>
      </c>
      <c r="H144" s="12">
        <v>0</v>
      </c>
      <c r="I144" s="12">
        <v>0</v>
      </c>
      <c r="J144" s="12">
        <v>1140.99782</v>
      </c>
      <c r="K144" s="12">
        <v>476.58456000000001</v>
      </c>
      <c r="L144" s="12">
        <v>0</v>
      </c>
      <c r="M144" s="12">
        <v>0</v>
      </c>
      <c r="N144" s="12">
        <v>3771.3452900000002</v>
      </c>
      <c r="O144" s="12">
        <v>0</v>
      </c>
      <c r="P144" s="12">
        <v>220</v>
      </c>
      <c r="Q144" s="12">
        <v>50</v>
      </c>
      <c r="R144" s="12">
        <v>0.08</v>
      </c>
      <c r="S144" s="12">
        <v>0</v>
      </c>
      <c r="T144" s="12">
        <v>0</v>
      </c>
      <c r="U144" s="12">
        <v>0</v>
      </c>
      <c r="V144" s="12">
        <v>949.44335000000001</v>
      </c>
      <c r="W144" s="12">
        <v>0</v>
      </c>
      <c r="X144" s="12">
        <v>0</v>
      </c>
      <c r="Y144" s="12">
        <v>1219.5233499999999</v>
      </c>
    </row>
    <row r="145" spans="2:25" x14ac:dyDescent="0.2">
      <c r="B145" s="16">
        <v>4209</v>
      </c>
      <c r="C145" s="16" t="s">
        <v>233</v>
      </c>
      <c r="D145" s="12">
        <v>303.07862999999998</v>
      </c>
      <c r="E145" s="12">
        <v>0</v>
      </c>
      <c r="F145" s="12">
        <v>4565.6464400000004</v>
      </c>
      <c r="G145" s="12">
        <v>57.982810000000001</v>
      </c>
      <c r="H145" s="12">
        <v>0</v>
      </c>
      <c r="I145" s="12">
        <v>0</v>
      </c>
      <c r="J145" s="12">
        <v>1515.8596</v>
      </c>
      <c r="K145" s="12">
        <v>1011.77147</v>
      </c>
      <c r="L145" s="12">
        <v>0</v>
      </c>
      <c r="M145" s="12">
        <v>0</v>
      </c>
      <c r="N145" s="12">
        <v>7454.3389500000003</v>
      </c>
      <c r="O145" s="12">
        <v>0</v>
      </c>
      <c r="P145" s="12">
        <v>0</v>
      </c>
      <c r="Q145" s="12">
        <v>0</v>
      </c>
      <c r="R145" s="12">
        <v>0</v>
      </c>
      <c r="S145" s="12">
        <v>0</v>
      </c>
      <c r="T145" s="12">
        <v>0</v>
      </c>
      <c r="U145" s="12">
        <v>107.1</v>
      </c>
      <c r="V145" s="12">
        <v>720.22019</v>
      </c>
      <c r="W145" s="12">
        <v>0</v>
      </c>
      <c r="X145" s="12">
        <v>0</v>
      </c>
      <c r="Y145" s="12">
        <v>827.32019000000003</v>
      </c>
    </row>
    <row r="146" spans="2:25" x14ac:dyDescent="0.2">
      <c r="B146" s="16">
        <v>4210</v>
      </c>
      <c r="C146" s="16" t="s">
        <v>234</v>
      </c>
      <c r="D146" s="12">
        <v>0</v>
      </c>
      <c r="E146" s="12">
        <v>0</v>
      </c>
      <c r="F146" s="12">
        <v>745.31105000000002</v>
      </c>
      <c r="G146" s="12">
        <v>0</v>
      </c>
      <c r="H146" s="12">
        <v>0</v>
      </c>
      <c r="I146" s="12">
        <v>0</v>
      </c>
      <c r="J146" s="12">
        <v>322.03059999999999</v>
      </c>
      <c r="K146" s="12">
        <v>240.89705000000001</v>
      </c>
      <c r="L146" s="12">
        <v>839.56865000000005</v>
      </c>
      <c r="M146" s="12">
        <v>0</v>
      </c>
      <c r="N146" s="12">
        <v>2147.80735</v>
      </c>
      <c r="O146" s="12">
        <v>0</v>
      </c>
      <c r="P146" s="12">
        <v>1E-3</v>
      </c>
      <c r="Q146" s="12">
        <v>0</v>
      </c>
      <c r="R146" s="12">
        <v>0</v>
      </c>
      <c r="S146" s="12">
        <v>0</v>
      </c>
      <c r="T146" s="12">
        <v>0</v>
      </c>
      <c r="U146" s="12">
        <v>0</v>
      </c>
      <c r="V146" s="12">
        <v>-22.515999999999998</v>
      </c>
      <c r="W146" s="12">
        <v>157.0401</v>
      </c>
      <c r="X146" s="12">
        <v>0</v>
      </c>
      <c r="Y146" s="12">
        <v>134.52510000000001</v>
      </c>
    </row>
    <row r="147" spans="2:25" x14ac:dyDescent="0.2">
      <c r="B147" s="21">
        <v>4249</v>
      </c>
      <c r="C147" s="21" t="s">
        <v>235</v>
      </c>
      <c r="D147" s="22">
        <v>1065.68372</v>
      </c>
      <c r="E147" s="22">
        <v>470.25209999999998</v>
      </c>
      <c r="F147" s="22">
        <v>6168.1023100000002</v>
      </c>
      <c r="G147" s="22">
        <v>13284.0268</v>
      </c>
      <c r="H147" s="22">
        <v>10</v>
      </c>
      <c r="I147" s="22">
        <v>67.443299999999994</v>
      </c>
      <c r="J147" s="22">
        <v>8082.5048900000002</v>
      </c>
      <c r="K147" s="22">
        <v>12771.901970000001</v>
      </c>
      <c r="L147" s="22">
        <v>2053.62363</v>
      </c>
      <c r="M147" s="22">
        <v>0</v>
      </c>
      <c r="N147" s="22">
        <v>43973.538719999997</v>
      </c>
      <c r="O147" s="22">
        <v>61.179049999999997</v>
      </c>
      <c r="P147" s="22">
        <v>536.95524999999998</v>
      </c>
      <c r="Q147" s="22">
        <v>76.625500000000002</v>
      </c>
      <c r="R147" s="22">
        <v>203.81903</v>
      </c>
      <c r="S147" s="22">
        <v>0</v>
      </c>
      <c r="T147" s="22">
        <v>0</v>
      </c>
      <c r="U147" s="22">
        <v>3.0310000000000001</v>
      </c>
      <c r="V147" s="22">
        <v>7910.4000999999998</v>
      </c>
      <c r="W147" s="22">
        <v>762.03840000000002</v>
      </c>
      <c r="X147" s="22">
        <v>0</v>
      </c>
      <c r="Y147" s="22">
        <v>9554.0483299999996</v>
      </c>
    </row>
    <row r="148" spans="2:25" x14ac:dyDescent="0.2">
      <c r="B148" s="16">
        <v>4221</v>
      </c>
      <c r="C148" s="16" t="s">
        <v>236</v>
      </c>
      <c r="D148" s="12">
        <v>0</v>
      </c>
      <c r="E148" s="12">
        <v>0</v>
      </c>
      <c r="F148" s="12">
        <v>0</v>
      </c>
      <c r="G148" s="12">
        <v>0</v>
      </c>
      <c r="H148" s="12">
        <v>0</v>
      </c>
      <c r="I148" s="12">
        <v>0</v>
      </c>
      <c r="J148" s="12">
        <v>24.840299999999999</v>
      </c>
      <c r="K148" s="12">
        <v>6.3178999999999998</v>
      </c>
      <c r="L148" s="12">
        <v>100</v>
      </c>
      <c r="M148" s="12">
        <v>0</v>
      </c>
      <c r="N148" s="12">
        <v>131.15819999999999</v>
      </c>
      <c r="O148" s="12">
        <v>0</v>
      </c>
      <c r="P148" s="12">
        <v>0</v>
      </c>
      <c r="Q148" s="12">
        <v>0</v>
      </c>
      <c r="R148" s="12">
        <v>0</v>
      </c>
      <c r="S148" s="12">
        <v>0</v>
      </c>
      <c r="T148" s="12">
        <v>0</v>
      </c>
      <c r="U148" s="12">
        <v>0</v>
      </c>
      <c r="V148" s="12">
        <v>222.01724999999999</v>
      </c>
      <c r="W148" s="12">
        <v>5</v>
      </c>
      <c r="X148" s="12">
        <v>0</v>
      </c>
      <c r="Y148" s="12">
        <v>227.01724999999999</v>
      </c>
    </row>
    <row r="149" spans="2:25" x14ac:dyDescent="0.2">
      <c r="B149" s="16">
        <v>4222</v>
      </c>
      <c r="C149" s="16" t="s">
        <v>237</v>
      </c>
      <c r="D149" s="12">
        <v>0</v>
      </c>
      <c r="E149" s="12">
        <v>0</v>
      </c>
      <c r="F149" s="12">
        <v>0</v>
      </c>
      <c r="G149" s="12">
        <v>0</v>
      </c>
      <c r="H149" s="12">
        <v>10</v>
      </c>
      <c r="I149" s="12">
        <v>0</v>
      </c>
      <c r="J149" s="12">
        <v>235.70405</v>
      </c>
      <c r="K149" s="12">
        <v>183.89059</v>
      </c>
      <c r="L149" s="12">
        <v>192.40575000000001</v>
      </c>
      <c r="M149" s="12">
        <v>0</v>
      </c>
      <c r="N149" s="12">
        <v>622.00039000000004</v>
      </c>
      <c r="O149" s="12">
        <v>0</v>
      </c>
      <c r="P149" s="12">
        <v>0</v>
      </c>
      <c r="Q149" s="12">
        <v>36.5</v>
      </c>
      <c r="R149" s="12">
        <v>0</v>
      </c>
      <c r="S149" s="12">
        <v>0</v>
      </c>
      <c r="T149" s="12">
        <v>0</v>
      </c>
      <c r="U149" s="12">
        <v>0</v>
      </c>
      <c r="V149" s="12">
        <v>522.92229999999995</v>
      </c>
      <c r="W149" s="12">
        <v>100</v>
      </c>
      <c r="X149" s="12">
        <v>0</v>
      </c>
      <c r="Y149" s="12">
        <v>659.42229999999995</v>
      </c>
    </row>
    <row r="150" spans="2:25" x14ac:dyDescent="0.2">
      <c r="B150" s="16">
        <v>4223</v>
      </c>
      <c r="C150" s="16" t="s">
        <v>238</v>
      </c>
      <c r="D150" s="12">
        <v>0</v>
      </c>
      <c r="E150" s="12">
        <v>0</v>
      </c>
      <c r="F150" s="12">
        <v>86.48</v>
      </c>
      <c r="G150" s="12">
        <v>0</v>
      </c>
      <c r="H150" s="12">
        <v>0</v>
      </c>
      <c r="I150" s="12">
        <v>0</v>
      </c>
      <c r="J150" s="12">
        <v>102.71575</v>
      </c>
      <c r="K150" s="12">
        <v>109.16934999999999</v>
      </c>
      <c r="L150" s="12">
        <v>566.13520000000005</v>
      </c>
      <c r="M150" s="12">
        <v>0</v>
      </c>
      <c r="N150" s="12">
        <v>864.50030000000004</v>
      </c>
      <c r="O150" s="12">
        <v>0</v>
      </c>
      <c r="P150" s="12">
        <v>0</v>
      </c>
      <c r="Q150" s="12">
        <v>0</v>
      </c>
      <c r="R150" s="12">
        <v>0</v>
      </c>
      <c r="S150" s="12">
        <v>0</v>
      </c>
      <c r="T150" s="12">
        <v>0</v>
      </c>
      <c r="U150" s="12">
        <v>0</v>
      </c>
      <c r="V150" s="12">
        <v>192.0513</v>
      </c>
      <c r="W150" s="12">
        <v>370</v>
      </c>
      <c r="X150" s="12">
        <v>0</v>
      </c>
      <c r="Y150" s="12">
        <v>562.05129999999997</v>
      </c>
    </row>
    <row r="151" spans="2:25" x14ac:dyDescent="0.2">
      <c r="B151" s="16">
        <v>4224</v>
      </c>
      <c r="C151" s="16" t="s">
        <v>239</v>
      </c>
      <c r="D151" s="12">
        <v>0</v>
      </c>
      <c r="E151" s="12">
        <v>0</v>
      </c>
      <c r="F151" s="12">
        <v>79.606899999999996</v>
      </c>
      <c r="G151" s="12">
        <v>0</v>
      </c>
      <c r="H151" s="12">
        <v>0</v>
      </c>
      <c r="I151" s="12">
        <v>0</v>
      </c>
      <c r="J151" s="12">
        <v>101.2192</v>
      </c>
      <c r="K151" s="12">
        <v>497.83330000000001</v>
      </c>
      <c r="L151" s="12">
        <v>0</v>
      </c>
      <c r="M151" s="12">
        <v>0</v>
      </c>
      <c r="N151" s="12">
        <v>678.65940000000001</v>
      </c>
      <c r="O151" s="12">
        <v>0</v>
      </c>
      <c r="P151" s="12">
        <v>0</v>
      </c>
      <c r="Q151" s="12">
        <v>0</v>
      </c>
      <c r="R151" s="12">
        <v>0</v>
      </c>
      <c r="S151" s="12">
        <v>0</v>
      </c>
      <c r="T151" s="12">
        <v>0</v>
      </c>
      <c r="U151" s="12">
        <v>0</v>
      </c>
      <c r="V151" s="12">
        <v>172.68940000000001</v>
      </c>
      <c r="W151" s="12">
        <v>2.8319999999999999</v>
      </c>
      <c r="X151" s="12">
        <v>0</v>
      </c>
      <c r="Y151" s="12">
        <v>175.5214</v>
      </c>
    </row>
    <row r="152" spans="2:25" x14ac:dyDescent="0.2">
      <c r="B152" s="16">
        <v>4226</v>
      </c>
      <c r="C152" s="16" t="s">
        <v>240</v>
      </c>
      <c r="D152" s="12">
        <v>35.540349999999997</v>
      </c>
      <c r="E152" s="12">
        <v>0</v>
      </c>
      <c r="F152" s="12">
        <v>0</v>
      </c>
      <c r="G152" s="12">
        <v>0</v>
      </c>
      <c r="H152" s="12">
        <v>0</v>
      </c>
      <c r="I152" s="12">
        <v>0</v>
      </c>
      <c r="J152" s="12">
        <v>40.080849999999998</v>
      </c>
      <c r="K152" s="12">
        <v>164.29884999999999</v>
      </c>
      <c r="L152" s="12">
        <v>473.12234999999998</v>
      </c>
      <c r="M152" s="12">
        <v>0</v>
      </c>
      <c r="N152" s="12">
        <v>713.04240000000004</v>
      </c>
      <c r="O152" s="12">
        <v>0</v>
      </c>
      <c r="P152" s="12">
        <v>0</v>
      </c>
      <c r="Q152" s="12">
        <v>0</v>
      </c>
      <c r="R152" s="12">
        <v>0</v>
      </c>
      <c r="S152" s="12">
        <v>0</v>
      </c>
      <c r="T152" s="12">
        <v>0</v>
      </c>
      <c r="U152" s="12">
        <v>0</v>
      </c>
      <c r="V152" s="12">
        <v>2.7507999999999999</v>
      </c>
      <c r="W152" s="12">
        <v>-3.234</v>
      </c>
      <c r="X152" s="12">
        <v>0</v>
      </c>
      <c r="Y152" s="12">
        <v>-0.48320000000000002</v>
      </c>
    </row>
    <row r="153" spans="2:25" x14ac:dyDescent="0.2">
      <c r="B153" s="16">
        <v>4227</v>
      </c>
      <c r="C153" s="16" t="s">
        <v>241</v>
      </c>
      <c r="D153" s="12">
        <v>0</v>
      </c>
      <c r="E153" s="12">
        <v>1.2876000000000001</v>
      </c>
      <c r="F153" s="12">
        <v>0</v>
      </c>
      <c r="G153" s="12">
        <v>0</v>
      </c>
      <c r="H153" s="12">
        <v>0</v>
      </c>
      <c r="I153" s="12">
        <v>0</v>
      </c>
      <c r="J153" s="12">
        <v>216.13714999999999</v>
      </c>
      <c r="K153" s="12">
        <v>465.85262999999998</v>
      </c>
      <c r="L153" s="12">
        <v>516.93208000000004</v>
      </c>
      <c r="M153" s="12">
        <v>0</v>
      </c>
      <c r="N153" s="12">
        <v>1200.20946</v>
      </c>
      <c r="O153" s="12">
        <v>0</v>
      </c>
      <c r="P153" s="12">
        <v>0</v>
      </c>
      <c r="Q153" s="12">
        <v>0</v>
      </c>
      <c r="R153" s="12">
        <v>0</v>
      </c>
      <c r="S153" s="12">
        <v>0</v>
      </c>
      <c r="T153" s="12">
        <v>0</v>
      </c>
      <c r="U153" s="12">
        <v>0</v>
      </c>
      <c r="V153" s="12">
        <v>119.68855000000001</v>
      </c>
      <c r="W153" s="12">
        <v>20</v>
      </c>
      <c r="X153" s="12">
        <v>0</v>
      </c>
      <c r="Y153" s="12">
        <v>139.68854999999999</v>
      </c>
    </row>
    <row r="154" spans="2:25" x14ac:dyDescent="0.2">
      <c r="B154" s="16">
        <v>4228</v>
      </c>
      <c r="C154" s="16" t="s">
        <v>242</v>
      </c>
      <c r="D154" s="12">
        <v>16.914339999999999</v>
      </c>
      <c r="E154" s="12">
        <v>0</v>
      </c>
      <c r="F154" s="12">
        <v>703.98841000000004</v>
      </c>
      <c r="G154" s="12">
        <v>0</v>
      </c>
      <c r="H154" s="12">
        <v>0</v>
      </c>
      <c r="I154" s="12">
        <v>67.443299999999994</v>
      </c>
      <c r="J154" s="12">
        <v>174.28460000000001</v>
      </c>
      <c r="K154" s="12">
        <v>286.68234999999999</v>
      </c>
      <c r="L154" s="12">
        <v>74.495599999999996</v>
      </c>
      <c r="M154" s="12">
        <v>0</v>
      </c>
      <c r="N154" s="12">
        <v>1323.8086000000001</v>
      </c>
      <c r="O154" s="12">
        <v>0</v>
      </c>
      <c r="P154" s="12">
        <v>0</v>
      </c>
      <c r="Q154" s="12">
        <v>0</v>
      </c>
      <c r="R154" s="12">
        <v>0</v>
      </c>
      <c r="S154" s="12">
        <v>0</v>
      </c>
      <c r="T154" s="12">
        <v>0</v>
      </c>
      <c r="U154" s="12">
        <v>0</v>
      </c>
      <c r="V154" s="12">
        <v>293.70940000000002</v>
      </c>
      <c r="W154" s="12">
        <v>0</v>
      </c>
      <c r="X154" s="12">
        <v>0</v>
      </c>
      <c r="Y154" s="12">
        <v>293.70940000000002</v>
      </c>
    </row>
    <row r="155" spans="2:25" x14ac:dyDescent="0.2">
      <c r="B155" s="16">
        <v>4229</v>
      </c>
      <c r="C155" s="16" t="s">
        <v>243</v>
      </c>
      <c r="D155" s="12">
        <v>0</v>
      </c>
      <c r="E155" s="12">
        <v>0</v>
      </c>
      <c r="F155" s="12">
        <v>0.29730000000000001</v>
      </c>
      <c r="G155" s="12">
        <v>0</v>
      </c>
      <c r="H155" s="12">
        <v>0</v>
      </c>
      <c r="I155" s="12">
        <v>0</v>
      </c>
      <c r="J155" s="12">
        <v>278.84699999999998</v>
      </c>
      <c r="K155" s="12">
        <v>480.8972</v>
      </c>
      <c r="L155" s="12">
        <v>0</v>
      </c>
      <c r="M155" s="12">
        <v>0</v>
      </c>
      <c r="N155" s="12">
        <v>760.04150000000004</v>
      </c>
      <c r="O155" s="12">
        <v>0</v>
      </c>
      <c r="P155" s="12">
        <v>0</v>
      </c>
      <c r="Q155" s="12">
        <v>0</v>
      </c>
      <c r="R155" s="12">
        <v>0</v>
      </c>
      <c r="S155" s="12">
        <v>0</v>
      </c>
      <c r="T155" s="12">
        <v>0</v>
      </c>
      <c r="U155" s="12">
        <v>0</v>
      </c>
      <c r="V155" s="12">
        <v>51.05545</v>
      </c>
      <c r="W155" s="12">
        <v>0</v>
      </c>
      <c r="X155" s="12">
        <v>0</v>
      </c>
      <c r="Y155" s="12">
        <v>51.05545</v>
      </c>
    </row>
    <row r="156" spans="2:25" x14ac:dyDescent="0.2">
      <c r="B156" s="16">
        <v>4230</v>
      </c>
      <c r="C156" s="16" t="s">
        <v>244</v>
      </c>
      <c r="D156" s="12">
        <v>0</v>
      </c>
      <c r="E156" s="12">
        <v>0</v>
      </c>
      <c r="F156" s="12">
        <v>395.70341000000002</v>
      </c>
      <c r="G156" s="12">
        <v>0</v>
      </c>
      <c r="H156" s="12">
        <v>0</v>
      </c>
      <c r="I156" s="12">
        <v>0</v>
      </c>
      <c r="J156" s="12">
        <v>0</v>
      </c>
      <c r="K156" s="12">
        <v>473.42874</v>
      </c>
      <c r="L156" s="12">
        <v>12.0807</v>
      </c>
      <c r="M156" s="12">
        <v>0</v>
      </c>
      <c r="N156" s="12">
        <v>881.21285</v>
      </c>
      <c r="O156" s="12">
        <v>0</v>
      </c>
      <c r="P156" s="12">
        <v>0</v>
      </c>
      <c r="Q156" s="12">
        <v>0</v>
      </c>
      <c r="R156" s="12">
        <v>0</v>
      </c>
      <c r="S156" s="12">
        <v>0</v>
      </c>
      <c r="T156" s="12">
        <v>0</v>
      </c>
      <c r="U156" s="12">
        <v>0</v>
      </c>
      <c r="V156" s="12">
        <v>202.30367000000001</v>
      </c>
      <c r="W156" s="12">
        <v>0</v>
      </c>
      <c r="X156" s="12">
        <v>0</v>
      </c>
      <c r="Y156" s="12">
        <v>202.30367000000001</v>
      </c>
    </row>
    <row r="157" spans="2:25" x14ac:dyDescent="0.2">
      <c r="B157" s="16">
        <v>4231</v>
      </c>
      <c r="C157" s="16" t="s">
        <v>245</v>
      </c>
      <c r="D157" s="12">
        <v>36.320599999999999</v>
      </c>
      <c r="E157" s="12">
        <v>0</v>
      </c>
      <c r="F157" s="12">
        <v>92.690659999999994</v>
      </c>
      <c r="G157" s="12">
        <v>249.21415999999999</v>
      </c>
      <c r="H157" s="12">
        <v>0</v>
      </c>
      <c r="I157" s="12">
        <v>0</v>
      </c>
      <c r="J157" s="12">
        <v>18.909199999999998</v>
      </c>
      <c r="K157" s="12">
        <v>286.12902000000003</v>
      </c>
      <c r="L157" s="12">
        <v>0</v>
      </c>
      <c r="M157" s="12">
        <v>0</v>
      </c>
      <c r="N157" s="12">
        <v>683.26364000000001</v>
      </c>
      <c r="O157" s="12">
        <v>61.179049999999997</v>
      </c>
      <c r="P157" s="12">
        <v>0</v>
      </c>
      <c r="Q157" s="12">
        <v>29.301500000000001</v>
      </c>
      <c r="R157" s="12">
        <v>203.81903</v>
      </c>
      <c r="S157" s="12">
        <v>0</v>
      </c>
      <c r="T157" s="12">
        <v>0</v>
      </c>
      <c r="U157" s="12">
        <v>0</v>
      </c>
      <c r="V157" s="12">
        <v>162.83895000000001</v>
      </c>
      <c r="W157" s="12">
        <v>0</v>
      </c>
      <c r="X157" s="12">
        <v>0</v>
      </c>
      <c r="Y157" s="12">
        <v>457.13853</v>
      </c>
    </row>
    <row r="158" spans="2:25" x14ac:dyDescent="0.2">
      <c r="B158" s="16">
        <v>4232</v>
      </c>
      <c r="C158" s="16" t="s">
        <v>246</v>
      </c>
      <c r="D158" s="12">
        <v>0</v>
      </c>
      <c r="E158" s="12">
        <v>0</v>
      </c>
      <c r="F158" s="12">
        <v>0</v>
      </c>
      <c r="G158" s="12">
        <v>0</v>
      </c>
      <c r="H158" s="12">
        <v>0</v>
      </c>
      <c r="I158" s="12">
        <v>0</v>
      </c>
      <c r="J158" s="12">
        <v>67.958250000000007</v>
      </c>
      <c r="K158" s="12">
        <v>106.50705000000001</v>
      </c>
      <c r="L158" s="12">
        <v>0</v>
      </c>
      <c r="M158" s="12">
        <v>0</v>
      </c>
      <c r="N158" s="12">
        <v>174.46530000000001</v>
      </c>
      <c r="O158" s="12">
        <v>0</v>
      </c>
      <c r="P158" s="12">
        <v>0</v>
      </c>
      <c r="Q158" s="12">
        <v>0</v>
      </c>
      <c r="R158" s="12">
        <v>0</v>
      </c>
      <c r="S158" s="12">
        <v>0</v>
      </c>
      <c r="T158" s="12">
        <v>0</v>
      </c>
      <c r="U158" s="12">
        <v>0</v>
      </c>
      <c r="V158" s="12">
        <v>2.4697</v>
      </c>
      <c r="W158" s="12">
        <v>0</v>
      </c>
      <c r="X158" s="12">
        <v>0</v>
      </c>
      <c r="Y158" s="12">
        <v>2.4697</v>
      </c>
    </row>
    <row r="159" spans="2:25" x14ac:dyDescent="0.2">
      <c r="B159" s="16">
        <v>4233</v>
      </c>
      <c r="C159" s="16" t="s">
        <v>247</v>
      </c>
      <c r="D159" s="12">
        <v>0</v>
      </c>
      <c r="E159" s="12">
        <v>0</v>
      </c>
      <c r="F159" s="12">
        <v>0</v>
      </c>
      <c r="G159" s="12">
        <v>0</v>
      </c>
      <c r="H159" s="12">
        <v>0</v>
      </c>
      <c r="I159" s="12">
        <v>0</v>
      </c>
      <c r="J159" s="12">
        <v>410.65140000000002</v>
      </c>
      <c r="K159" s="12">
        <v>180.5772</v>
      </c>
      <c r="L159" s="12">
        <v>0</v>
      </c>
      <c r="M159" s="12">
        <v>0</v>
      </c>
      <c r="N159" s="12">
        <v>591.22860000000003</v>
      </c>
      <c r="O159" s="12">
        <v>0</v>
      </c>
      <c r="P159" s="12">
        <v>0</v>
      </c>
      <c r="Q159" s="12">
        <v>0</v>
      </c>
      <c r="R159" s="12">
        <v>0</v>
      </c>
      <c r="S159" s="12">
        <v>0</v>
      </c>
      <c r="T159" s="12">
        <v>0</v>
      </c>
      <c r="U159" s="12">
        <v>0</v>
      </c>
      <c r="V159" s="12">
        <v>7.3541499999999997</v>
      </c>
      <c r="W159" s="12">
        <v>0</v>
      </c>
      <c r="X159" s="12">
        <v>0</v>
      </c>
      <c r="Y159" s="12">
        <v>7.3541499999999997</v>
      </c>
    </row>
    <row r="160" spans="2:25" x14ac:dyDescent="0.2">
      <c r="B160" s="16">
        <v>4234</v>
      </c>
      <c r="C160" s="16" t="s">
        <v>248</v>
      </c>
      <c r="D160" s="12">
        <v>0</v>
      </c>
      <c r="E160" s="12">
        <v>112.21639999999999</v>
      </c>
      <c r="F160" s="12">
        <v>4263.8191399999996</v>
      </c>
      <c r="G160" s="12">
        <v>0</v>
      </c>
      <c r="H160" s="12">
        <v>0</v>
      </c>
      <c r="I160" s="12">
        <v>0</v>
      </c>
      <c r="J160" s="12">
        <v>2316.0758599999999</v>
      </c>
      <c r="K160" s="12">
        <v>940.12293999999997</v>
      </c>
      <c r="L160" s="12">
        <v>6.6449999999999996</v>
      </c>
      <c r="M160" s="12">
        <v>0</v>
      </c>
      <c r="N160" s="12">
        <v>7638.8793400000004</v>
      </c>
      <c r="O160" s="12">
        <v>0</v>
      </c>
      <c r="P160" s="12">
        <v>0</v>
      </c>
      <c r="Q160" s="12">
        <v>0</v>
      </c>
      <c r="R160" s="12">
        <v>0</v>
      </c>
      <c r="S160" s="12">
        <v>0</v>
      </c>
      <c r="T160" s="12">
        <v>0</v>
      </c>
      <c r="U160" s="12">
        <v>0</v>
      </c>
      <c r="V160" s="12">
        <v>1083.20101</v>
      </c>
      <c r="W160" s="12">
        <v>50</v>
      </c>
      <c r="X160" s="12">
        <v>0</v>
      </c>
      <c r="Y160" s="12">
        <v>1133.20101</v>
      </c>
    </row>
    <row r="161" spans="2:25" x14ac:dyDescent="0.2">
      <c r="B161" s="16">
        <v>4235</v>
      </c>
      <c r="C161" s="16" t="s">
        <v>249</v>
      </c>
      <c r="D161" s="12">
        <v>64.151849999999996</v>
      </c>
      <c r="E161" s="12">
        <v>144.42984999999999</v>
      </c>
      <c r="F161" s="12">
        <v>20.539000000000001</v>
      </c>
      <c r="G161" s="12">
        <v>0</v>
      </c>
      <c r="H161" s="12">
        <v>0</v>
      </c>
      <c r="I161" s="12">
        <v>0</v>
      </c>
      <c r="J161" s="12">
        <v>864.68984999999998</v>
      </c>
      <c r="K161" s="12">
        <v>931.75495000000001</v>
      </c>
      <c r="L161" s="12">
        <v>0</v>
      </c>
      <c r="M161" s="12">
        <v>0</v>
      </c>
      <c r="N161" s="12">
        <v>2025.5654999999999</v>
      </c>
      <c r="O161" s="12">
        <v>0</v>
      </c>
      <c r="P161" s="12">
        <v>0</v>
      </c>
      <c r="Q161" s="12">
        <v>0</v>
      </c>
      <c r="R161" s="12">
        <v>0</v>
      </c>
      <c r="S161" s="12">
        <v>0</v>
      </c>
      <c r="T161" s="12">
        <v>0</v>
      </c>
      <c r="U161" s="12">
        <v>0</v>
      </c>
      <c r="V161" s="12">
        <v>327.65249999999997</v>
      </c>
      <c r="W161" s="12">
        <v>0</v>
      </c>
      <c r="X161" s="12">
        <v>0</v>
      </c>
      <c r="Y161" s="12">
        <v>327.65249999999997</v>
      </c>
    </row>
    <row r="162" spans="2:25" x14ac:dyDescent="0.2">
      <c r="B162" s="16">
        <v>4236</v>
      </c>
      <c r="C162" s="16" t="s">
        <v>250</v>
      </c>
      <c r="D162" s="12">
        <v>8.5629500000000007</v>
      </c>
      <c r="E162" s="12">
        <v>154.64850000000001</v>
      </c>
      <c r="F162" s="12">
        <v>93.686149999999998</v>
      </c>
      <c r="G162" s="12">
        <v>5528.1522400000003</v>
      </c>
      <c r="H162" s="12">
        <v>0</v>
      </c>
      <c r="I162" s="12">
        <v>0</v>
      </c>
      <c r="J162" s="12">
        <v>1502.56753</v>
      </c>
      <c r="K162" s="12">
        <v>5987.8899499999998</v>
      </c>
      <c r="L162" s="12">
        <v>0</v>
      </c>
      <c r="M162" s="12">
        <v>0</v>
      </c>
      <c r="N162" s="12">
        <v>13275.507320000001</v>
      </c>
      <c r="O162" s="12">
        <v>0</v>
      </c>
      <c r="P162" s="12">
        <v>92.504249999999999</v>
      </c>
      <c r="Q162" s="12">
        <v>0</v>
      </c>
      <c r="R162" s="12">
        <v>0</v>
      </c>
      <c r="S162" s="12">
        <v>0</v>
      </c>
      <c r="T162" s="12">
        <v>0</v>
      </c>
      <c r="U162" s="12">
        <v>0</v>
      </c>
      <c r="V162" s="12">
        <v>4081.5575199999998</v>
      </c>
      <c r="W162" s="12">
        <v>0</v>
      </c>
      <c r="X162" s="12">
        <v>0</v>
      </c>
      <c r="Y162" s="12">
        <v>4174.0617700000003</v>
      </c>
    </row>
    <row r="163" spans="2:25" x14ac:dyDescent="0.2">
      <c r="B163" s="16">
        <v>4237</v>
      </c>
      <c r="C163" s="16" t="s">
        <v>251</v>
      </c>
      <c r="D163" s="12">
        <v>0</v>
      </c>
      <c r="E163" s="12">
        <v>0</v>
      </c>
      <c r="F163" s="12">
        <v>137.40138999999999</v>
      </c>
      <c r="G163" s="12">
        <v>0</v>
      </c>
      <c r="H163" s="12">
        <v>0</v>
      </c>
      <c r="I163" s="12">
        <v>0</v>
      </c>
      <c r="J163" s="12">
        <v>50.261299999999999</v>
      </c>
      <c r="K163" s="12">
        <v>60.818899999999999</v>
      </c>
      <c r="L163" s="12">
        <v>0</v>
      </c>
      <c r="M163" s="12">
        <v>0</v>
      </c>
      <c r="N163" s="12">
        <v>248.48159000000001</v>
      </c>
      <c r="O163" s="12">
        <v>0</v>
      </c>
      <c r="P163" s="12">
        <v>0</v>
      </c>
      <c r="Q163" s="12">
        <v>0</v>
      </c>
      <c r="R163" s="12">
        <v>0</v>
      </c>
      <c r="S163" s="12">
        <v>0</v>
      </c>
      <c r="T163" s="12">
        <v>0</v>
      </c>
      <c r="U163" s="12">
        <v>3.0310000000000001</v>
      </c>
      <c r="V163" s="12">
        <v>24.948149999999998</v>
      </c>
      <c r="W163" s="12">
        <v>0</v>
      </c>
      <c r="X163" s="12">
        <v>0</v>
      </c>
      <c r="Y163" s="12">
        <v>27.979150000000001</v>
      </c>
    </row>
    <row r="164" spans="2:25" x14ac:dyDescent="0.2">
      <c r="B164" s="16">
        <v>4238</v>
      </c>
      <c r="C164" s="16" t="s">
        <v>252</v>
      </c>
      <c r="D164" s="12">
        <v>0</v>
      </c>
      <c r="E164" s="12">
        <v>0</v>
      </c>
      <c r="F164" s="12">
        <v>0</v>
      </c>
      <c r="G164" s="12">
        <v>0</v>
      </c>
      <c r="H164" s="12">
        <v>0</v>
      </c>
      <c r="I164" s="12">
        <v>0</v>
      </c>
      <c r="J164" s="12">
        <v>362.6626</v>
      </c>
      <c r="K164" s="12">
        <v>294.52895000000001</v>
      </c>
      <c r="L164" s="12">
        <v>0</v>
      </c>
      <c r="M164" s="12">
        <v>0</v>
      </c>
      <c r="N164" s="12">
        <v>657.19155000000001</v>
      </c>
      <c r="O164" s="12">
        <v>0</v>
      </c>
      <c r="P164" s="12">
        <v>0</v>
      </c>
      <c r="Q164" s="12">
        <v>0</v>
      </c>
      <c r="R164" s="12">
        <v>0</v>
      </c>
      <c r="S164" s="12">
        <v>0</v>
      </c>
      <c r="T164" s="12">
        <v>0</v>
      </c>
      <c r="U164" s="12">
        <v>0</v>
      </c>
      <c r="V164" s="12">
        <v>45.515099999999997</v>
      </c>
      <c r="W164" s="12">
        <v>0</v>
      </c>
      <c r="X164" s="12">
        <v>0</v>
      </c>
      <c r="Y164" s="12">
        <v>45.515099999999997</v>
      </c>
    </row>
    <row r="165" spans="2:25" x14ac:dyDescent="0.2">
      <c r="B165" s="16">
        <v>4239</v>
      </c>
      <c r="C165" s="16" t="s">
        <v>253</v>
      </c>
      <c r="D165" s="12">
        <v>0</v>
      </c>
      <c r="E165" s="12">
        <v>57.669750000000001</v>
      </c>
      <c r="F165" s="12">
        <v>167.1491</v>
      </c>
      <c r="G165" s="12">
        <v>7376.1067999999996</v>
      </c>
      <c r="H165" s="12">
        <v>0</v>
      </c>
      <c r="I165" s="12">
        <v>0</v>
      </c>
      <c r="J165" s="12">
        <v>906.41340000000002</v>
      </c>
      <c r="K165" s="12">
        <v>990.55685000000005</v>
      </c>
      <c r="L165" s="12">
        <v>111.80695</v>
      </c>
      <c r="M165" s="12">
        <v>0</v>
      </c>
      <c r="N165" s="12">
        <v>9609.7028499999997</v>
      </c>
      <c r="O165" s="12">
        <v>0</v>
      </c>
      <c r="P165" s="12">
        <v>444.45100000000002</v>
      </c>
      <c r="Q165" s="12">
        <v>10.824</v>
      </c>
      <c r="R165" s="12">
        <v>0</v>
      </c>
      <c r="S165" s="12">
        <v>0</v>
      </c>
      <c r="T165" s="12">
        <v>0</v>
      </c>
      <c r="U165" s="12">
        <v>0</v>
      </c>
      <c r="V165" s="12">
        <v>247.19145</v>
      </c>
      <c r="W165" s="12">
        <v>217.44040000000001</v>
      </c>
      <c r="X165" s="12">
        <v>0</v>
      </c>
      <c r="Y165" s="12">
        <v>919.90684999999996</v>
      </c>
    </row>
    <row r="166" spans="2:25" x14ac:dyDescent="0.2">
      <c r="B166" s="16">
        <v>4240</v>
      </c>
      <c r="C166" s="16" t="s">
        <v>254</v>
      </c>
      <c r="D166" s="12">
        <v>904.19362999999998</v>
      </c>
      <c r="E166" s="12">
        <v>0</v>
      </c>
      <c r="F166" s="12">
        <v>126.74084999999999</v>
      </c>
      <c r="G166" s="12">
        <v>130.55359999999999</v>
      </c>
      <c r="H166" s="12">
        <v>0</v>
      </c>
      <c r="I166" s="12">
        <v>0</v>
      </c>
      <c r="J166" s="12">
        <v>408.48660000000001</v>
      </c>
      <c r="K166" s="12">
        <v>324.64524999999998</v>
      </c>
      <c r="L166" s="12">
        <v>0</v>
      </c>
      <c r="M166" s="12">
        <v>0</v>
      </c>
      <c r="N166" s="12">
        <v>1894.6199300000001</v>
      </c>
      <c r="O166" s="12">
        <v>0</v>
      </c>
      <c r="P166" s="12">
        <v>0</v>
      </c>
      <c r="Q166" s="12">
        <v>0</v>
      </c>
      <c r="R166" s="12">
        <v>0</v>
      </c>
      <c r="S166" s="12">
        <v>0</v>
      </c>
      <c r="T166" s="12">
        <v>0</v>
      </c>
      <c r="U166" s="12">
        <v>0</v>
      </c>
      <c r="V166" s="12">
        <v>148.48345</v>
      </c>
      <c r="W166" s="12">
        <v>0</v>
      </c>
      <c r="X166" s="12">
        <v>0</v>
      </c>
      <c r="Y166" s="12">
        <v>148.48345</v>
      </c>
    </row>
    <row r="167" spans="2:25" x14ac:dyDescent="0.2">
      <c r="B167" s="21">
        <v>4269</v>
      </c>
      <c r="C167" s="21" t="s">
        <v>255</v>
      </c>
      <c r="D167" s="22">
        <v>2508.5223500000002</v>
      </c>
      <c r="E167" s="22">
        <v>745.07294999999999</v>
      </c>
      <c r="F167" s="22">
        <v>20122.976409999999</v>
      </c>
      <c r="G167" s="22">
        <v>2593.9779400000002</v>
      </c>
      <c r="H167" s="22">
        <v>0</v>
      </c>
      <c r="I167" s="22">
        <v>218.90549999999999</v>
      </c>
      <c r="J167" s="22">
        <v>6445.4906300000002</v>
      </c>
      <c r="K167" s="22">
        <v>8416.7115799999992</v>
      </c>
      <c r="L167" s="22">
        <v>403.97230000000002</v>
      </c>
      <c r="M167" s="22">
        <v>0</v>
      </c>
      <c r="N167" s="22">
        <v>41455.629659999999</v>
      </c>
      <c r="O167" s="22">
        <v>540.274</v>
      </c>
      <c r="P167" s="22">
        <v>24</v>
      </c>
      <c r="Q167" s="22">
        <v>403</v>
      </c>
      <c r="R167" s="22">
        <v>784.47574999999995</v>
      </c>
      <c r="S167" s="22">
        <v>0</v>
      </c>
      <c r="T167" s="22">
        <v>0</v>
      </c>
      <c r="U167" s="22">
        <v>519.54849999999999</v>
      </c>
      <c r="V167" s="22">
        <v>5083.5152099999996</v>
      </c>
      <c r="W167" s="22">
        <v>841.25824999999998</v>
      </c>
      <c r="X167" s="22">
        <v>0</v>
      </c>
      <c r="Y167" s="22">
        <v>8196.0717100000002</v>
      </c>
    </row>
    <row r="168" spans="2:25" x14ac:dyDescent="0.2">
      <c r="B168" s="16">
        <v>4251</v>
      </c>
      <c r="C168" s="16" t="s">
        <v>256</v>
      </c>
      <c r="D168" s="12">
        <v>0</v>
      </c>
      <c r="E168" s="12">
        <v>33.623199999999997</v>
      </c>
      <c r="F168" s="12">
        <v>0</v>
      </c>
      <c r="G168" s="12">
        <v>0</v>
      </c>
      <c r="H168" s="12">
        <v>0</v>
      </c>
      <c r="I168" s="12">
        <v>0</v>
      </c>
      <c r="J168" s="12">
        <v>193.50444999999999</v>
      </c>
      <c r="K168" s="12">
        <v>329.89260999999999</v>
      </c>
      <c r="L168" s="12">
        <v>35.078749999999999</v>
      </c>
      <c r="M168" s="12">
        <v>0</v>
      </c>
      <c r="N168" s="12">
        <v>592.09901000000002</v>
      </c>
      <c r="O168" s="12">
        <v>24.12</v>
      </c>
      <c r="P168" s="12">
        <v>0</v>
      </c>
      <c r="Q168" s="12">
        <v>0</v>
      </c>
      <c r="R168" s="12">
        <v>0</v>
      </c>
      <c r="S168" s="12">
        <v>0</v>
      </c>
      <c r="T168" s="12">
        <v>0</v>
      </c>
      <c r="U168" s="12">
        <v>0</v>
      </c>
      <c r="V168" s="12">
        <v>44.495399999999997</v>
      </c>
      <c r="W168" s="12">
        <v>23.841999999999999</v>
      </c>
      <c r="X168" s="12">
        <v>0</v>
      </c>
      <c r="Y168" s="12">
        <v>92.457400000000007</v>
      </c>
    </row>
    <row r="169" spans="2:25" x14ac:dyDescent="0.2">
      <c r="B169" s="16">
        <v>4252</v>
      </c>
      <c r="C169" s="16" t="s">
        <v>257</v>
      </c>
      <c r="D169" s="12">
        <v>10.8124</v>
      </c>
      <c r="E169" s="12">
        <v>6.04305</v>
      </c>
      <c r="F169" s="12">
        <v>2720.1041700000001</v>
      </c>
      <c r="G169" s="12">
        <v>232.65965</v>
      </c>
      <c r="H169" s="12">
        <v>0</v>
      </c>
      <c r="I169" s="12">
        <v>0</v>
      </c>
      <c r="J169" s="12">
        <v>228.81440000000001</v>
      </c>
      <c r="K169" s="12">
        <v>639.05984999999998</v>
      </c>
      <c r="L169" s="12">
        <v>0</v>
      </c>
      <c r="M169" s="12">
        <v>0</v>
      </c>
      <c r="N169" s="12">
        <v>3837.49352</v>
      </c>
      <c r="O169" s="12">
        <v>0</v>
      </c>
      <c r="P169" s="12">
        <v>0</v>
      </c>
      <c r="Q169" s="12">
        <v>0</v>
      </c>
      <c r="R169" s="12">
        <v>20.54</v>
      </c>
      <c r="S169" s="12">
        <v>0</v>
      </c>
      <c r="T169" s="12">
        <v>0</v>
      </c>
      <c r="U169" s="12">
        <v>0</v>
      </c>
      <c r="V169" s="12">
        <v>11.3513</v>
      </c>
      <c r="W169" s="12">
        <v>0</v>
      </c>
      <c r="X169" s="12">
        <v>0</v>
      </c>
      <c r="Y169" s="12">
        <v>31.891300000000001</v>
      </c>
    </row>
    <row r="170" spans="2:25" x14ac:dyDescent="0.2">
      <c r="B170" s="16">
        <v>4253</v>
      </c>
      <c r="C170" s="16" t="s">
        <v>258</v>
      </c>
      <c r="D170" s="12">
        <v>0</v>
      </c>
      <c r="E170" s="12">
        <v>432.47415000000001</v>
      </c>
      <c r="F170" s="12">
        <v>618.14559999999994</v>
      </c>
      <c r="G170" s="12">
        <v>0</v>
      </c>
      <c r="H170" s="12">
        <v>0</v>
      </c>
      <c r="I170" s="12">
        <v>0</v>
      </c>
      <c r="J170" s="12">
        <v>1373.0065</v>
      </c>
      <c r="K170" s="12">
        <v>515.54679999999996</v>
      </c>
      <c r="L170" s="12">
        <v>21.422650000000001</v>
      </c>
      <c r="M170" s="12">
        <v>0</v>
      </c>
      <c r="N170" s="12">
        <v>2960.5956999999999</v>
      </c>
      <c r="O170" s="12">
        <v>0</v>
      </c>
      <c r="P170" s="12">
        <v>0</v>
      </c>
      <c r="Q170" s="12">
        <v>0</v>
      </c>
      <c r="R170" s="12">
        <v>0</v>
      </c>
      <c r="S170" s="12">
        <v>0</v>
      </c>
      <c r="T170" s="12">
        <v>0</v>
      </c>
      <c r="U170" s="12">
        <v>0</v>
      </c>
      <c r="V170" s="12">
        <v>266.07900000000001</v>
      </c>
      <c r="W170" s="12">
        <v>0</v>
      </c>
      <c r="X170" s="12">
        <v>0</v>
      </c>
      <c r="Y170" s="12">
        <v>266.07900000000001</v>
      </c>
    </row>
    <row r="171" spans="2:25" x14ac:dyDescent="0.2">
      <c r="B171" s="16">
        <v>4254</v>
      </c>
      <c r="C171" s="16" t="s">
        <v>259</v>
      </c>
      <c r="D171" s="12">
        <v>0</v>
      </c>
      <c r="E171" s="12">
        <v>0</v>
      </c>
      <c r="F171" s="12">
        <v>900.81550000000004</v>
      </c>
      <c r="G171" s="12">
        <v>789.19655</v>
      </c>
      <c r="H171" s="12">
        <v>0</v>
      </c>
      <c r="I171" s="12">
        <v>218.90549999999999</v>
      </c>
      <c r="J171" s="12">
        <v>1013.66545</v>
      </c>
      <c r="K171" s="12">
        <v>647.35085000000004</v>
      </c>
      <c r="L171" s="12">
        <v>0</v>
      </c>
      <c r="M171" s="12">
        <v>0</v>
      </c>
      <c r="N171" s="12">
        <v>3569.9338499999999</v>
      </c>
      <c r="O171" s="12">
        <v>0</v>
      </c>
      <c r="P171" s="12">
        <v>0</v>
      </c>
      <c r="Q171" s="12">
        <v>0</v>
      </c>
      <c r="R171" s="12">
        <v>5</v>
      </c>
      <c r="S171" s="12">
        <v>0</v>
      </c>
      <c r="T171" s="12">
        <v>0</v>
      </c>
      <c r="U171" s="12">
        <v>0</v>
      </c>
      <c r="V171" s="12">
        <v>1232.51665</v>
      </c>
      <c r="W171" s="12">
        <v>750</v>
      </c>
      <c r="X171" s="12">
        <v>0</v>
      </c>
      <c r="Y171" s="12">
        <v>1987.51665</v>
      </c>
    </row>
    <row r="172" spans="2:25" x14ac:dyDescent="0.2">
      <c r="B172" s="16">
        <v>4255</v>
      </c>
      <c r="C172" s="16" t="s">
        <v>260</v>
      </c>
      <c r="D172" s="12">
        <v>0</v>
      </c>
      <c r="E172" s="12">
        <v>0</v>
      </c>
      <c r="F172" s="12">
        <v>2339.7964400000001</v>
      </c>
      <c r="G172" s="12">
        <v>0</v>
      </c>
      <c r="H172" s="12">
        <v>0</v>
      </c>
      <c r="I172" s="12">
        <v>0</v>
      </c>
      <c r="J172" s="12">
        <v>451.58890000000002</v>
      </c>
      <c r="K172" s="12">
        <v>628.07849999999996</v>
      </c>
      <c r="L172" s="12">
        <v>0</v>
      </c>
      <c r="M172" s="12">
        <v>0</v>
      </c>
      <c r="N172" s="12">
        <v>3419.4638399999999</v>
      </c>
      <c r="O172" s="12">
        <v>0</v>
      </c>
      <c r="P172" s="12">
        <v>0</v>
      </c>
      <c r="Q172" s="12">
        <v>0</v>
      </c>
      <c r="R172" s="12">
        <v>0</v>
      </c>
      <c r="S172" s="12">
        <v>0</v>
      </c>
      <c r="T172" s="12">
        <v>0</v>
      </c>
      <c r="U172" s="12">
        <v>0</v>
      </c>
      <c r="V172" s="12">
        <v>89.153099999999995</v>
      </c>
      <c r="W172" s="12">
        <v>0</v>
      </c>
      <c r="X172" s="12">
        <v>0</v>
      </c>
      <c r="Y172" s="12">
        <v>89.153099999999995</v>
      </c>
    </row>
    <row r="173" spans="2:25" x14ac:dyDescent="0.2">
      <c r="B173" s="16">
        <v>4256</v>
      </c>
      <c r="C173" s="16" t="s">
        <v>261</v>
      </c>
      <c r="D173" s="12">
        <v>6.6413000000000002</v>
      </c>
      <c r="E173" s="12">
        <v>0</v>
      </c>
      <c r="F173" s="12">
        <v>139.67967999999999</v>
      </c>
      <c r="G173" s="12">
        <v>0</v>
      </c>
      <c r="H173" s="12">
        <v>0</v>
      </c>
      <c r="I173" s="12">
        <v>0</v>
      </c>
      <c r="J173" s="12">
        <v>349.1755</v>
      </c>
      <c r="K173" s="12">
        <v>293.07040000000001</v>
      </c>
      <c r="L173" s="12">
        <v>18.4025</v>
      </c>
      <c r="M173" s="12">
        <v>0</v>
      </c>
      <c r="N173" s="12">
        <v>806.96938</v>
      </c>
      <c r="O173" s="12">
        <v>0</v>
      </c>
      <c r="P173" s="12">
        <v>0</v>
      </c>
      <c r="Q173" s="12">
        <v>0</v>
      </c>
      <c r="R173" s="12">
        <v>0</v>
      </c>
      <c r="S173" s="12">
        <v>0</v>
      </c>
      <c r="T173" s="12">
        <v>0</v>
      </c>
      <c r="U173" s="12">
        <v>0</v>
      </c>
      <c r="V173" s="12">
        <v>256.50995</v>
      </c>
      <c r="W173" s="12">
        <v>0</v>
      </c>
      <c r="X173" s="12">
        <v>0</v>
      </c>
      <c r="Y173" s="12">
        <v>256.50995</v>
      </c>
    </row>
    <row r="174" spans="2:25" x14ac:dyDescent="0.2">
      <c r="B174" s="16">
        <v>4257</v>
      </c>
      <c r="C174" s="16" t="s">
        <v>262</v>
      </c>
      <c r="D174" s="12">
        <v>0</v>
      </c>
      <c r="E174" s="12">
        <v>0</v>
      </c>
      <c r="F174" s="12">
        <v>0</v>
      </c>
      <c r="G174" s="12">
        <v>0</v>
      </c>
      <c r="H174" s="12">
        <v>0</v>
      </c>
      <c r="I174" s="12">
        <v>0</v>
      </c>
      <c r="J174" s="12">
        <v>48.715350000000001</v>
      </c>
      <c r="K174" s="12">
        <v>192.7183</v>
      </c>
      <c r="L174" s="12">
        <v>0</v>
      </c>
      <c r="M174" s="12">
        <v>0</v>
      </c>
      <c r="N174" s="12">
        <v>241.43365</v>
      </c>
      <c r="O174" s="12">
        <v>0</v>
      </c>
      <c r="P174" s="12">
        <v>0</v>
      </c>
      <c r="Q174" s="12">
        <v>0</v>
      </c>
      <c r="R174" s="12">
        <v>0</v>
      </c>
      <c r="S174" s="12">
        <v>0</v>
      </c>
      <c r="T174" s="12">
        <v>0</v>
      </c>
      <c r="U174" s="12">
        <v>0</v>
      </c>
      <c r="V174" s="12">
        <v>33.689700000000002</v>
      </c>
      <c r="W174" s="12">
        <v>0</v>
      </c>
      <c r="X174" s="12">
        <v>0</v>
      </c>
      <c r="Y174" s="12">
        <v>33.689700000000002</v>
      </c>
    </row>
    <row r="175" spans="2:25" x14ac:dyDescent="0.2">
      <c r="B175" s="16">
        <v>4258</v>
      </c>
      <c r="C175" s="16" t="s">
        <v>263</v>
      </c>
      <c r="D175" s="12">
        <v>834.45725000000004</v>
      </c>
      <c r="E175" s="12">
        <v>0</v>
      </c>
      <c r="F175" s="12">
        <v>5240.5537999999997</v>
      </c>
      <c r="G175" s="12">
        <v>251.90965</v>
      </c>
      <c r="H175" s="12">
        <v>0</v>
      </c>
      <c r="I175" s="12">
        <v>0</v>
      </c>
      <c r="J175" s="12">
        <v>471.22640000000001</v>
      </c>
      <c r="K175" s="12">
        <v>2121.7553499999999</v>
      </c>
      <c r="L175" s="12">
        <v>0</v>
      </c>
      <c r="M175" s="12">
        <v>0</v>
      </c>
      <c r="N175" s="12">
        <v>8919.9024499999996</v>
      </c>
      <c r="O175" s="12">
        <v>0</v>
      </c>
      <c r="P175" s="12">
        <v>24</v>
      </c>
      <c r="Q175" s="12">
        <v>403</v>
      </c>
      <c r="R175" s="12">
        <v>758.93574999999998</v>
      </c>
      <c r="S175" s="12">
        <v>0</v>
      </c>
      <c r="T175" s="12">
        <v>0</v>
      </c>
      <c r="U175" s="12">
        <v>289.245</v>
      </c>
      <c r="V175" s="12">
        <v>783.45510000000002</v>
      </c>
      <c r="W175" s="12">
        <v>0</v>
      </c>
      <c r="X175" s="12">
        <v>0</v>
      </c>
      <c r="Y175" s="12">
        <v>2258.6358500000001</v>
      </c>
    </row>
    <row r="176" spans="2:25" x14ac:dyDescent="0.2">
      <c r="B176" s="16">
        <v>4259</v>
      </c>
      <c r="C176" s="16" t="s">
        <v>264</v>
      </c>
      <c r="D176" s="12">
        <v>0</v>
      </c>
      <c r="E176" s="12">
        <v>0</v>
      </c>
      <c r="F176" s="12">
        <v>1263.3969999999999</v>
      </c>
      <c r="G176" s="12">
        <v>0</v>
      </c>
      <c r="H176" s="12">
        <v>0</v>
      </c>
      <c r="I176" s="12">
        <v>0</v>
      </c>
      <c r="J176" s="12">
        <v>271.34219999999999</v>
      </c>
      <c r="K176" s="12">
        <v>444.98964999999998</v>
      </c>
      <c r="L176" s="12">
        <v>11.4155</v>
      </c>
      <c r="M176" s="12">
        <v>0</v>
      </c>
      <c r="N176" s="12">
        <v>1991.14435</v>
      </c>
      <c r="O176" s="12">
        <v>0</v>
      </c>
      <c r="P176" s="12">
        <v>0</v>
      </c>
      <c r="Q176" s="12">
        <v>0</v>
      </c>
      <c r="R176" s="12">
        <v>0</v>
      </c>
      <c r="S176" s="12">
        <v>0</v>
      </c>
      <c r="T176" s="12">
        <v>0</v>
      </c>
      <c r="U176" s="12">
        <v>71.53</v>
      </c>
      <c r="V176" s="12">
        <v>99.355599999999995</v>
      </c>
      <c r="W176" s="12">
        <v>0</v>
      </c>
      <c r="X176" s="12">
        <v>0</v>
      </c>
      <c r="Y176" s="12">
        <v>170.88560000000001</v>
      </c>
    </row>
    <row r="177" spans="2:25" x14ac:dyDescent="0.2">
      <c r="B177" s="16">
        <v>4260</v>
      </c>
      <c r="C177" s="16" t="s">
        <v>265</v>
      </c>
      <c r="D177" s="12">
        <v>76.872950000000003</v>
      </c>
      <c r="E177" s="12">
        <v>26.214300000000001</v>
      </c>
      <c r="F177" s="12">
        <v>4266.3654999999999</v>
      </c>
      <c r="G177" s="12">
        <v>11.14785</v>
      </c>
      <c r="H177" s="12">
        <v>0</v>
      </c>
      <c r="I177" s="12">
        <v>0</v>
      </c>
      <c r="J177" s="12">
        <v>595.04516000000001</v>
      </c>
      <c r="K177" s="12">
        <v>622.84019999999998</v>
      </c>
      <c r="L177" s="12">
        <v>0</v>
      </c>
      <c r="M177" s="12">
        <v>0</v>
      </c>
      <c r="N177" s="12">
        <v>5598.48596</v>
      </c>
      <c r="O177" s="12">
        <v>0</v>
      </c>
      <c r="P177" s="12">
        <v>0</v>
      </c>
      <c r="Q177" s="12">
        <v>0</v>
      </c>
      <c r="R177" s="12">
        <v>0</v>
      </c>
      <c r="S177" s="12">
        <v>0</v>
      </c>
      <c r="T177" s="12">
        <v>0</v>
      </c>
      <c r="U177" s="12">
        <v>54.609499999999997</v>
      </c>
      <c r="V177" s="12">
        <v>1284.7206000000001</v>
      </c>
      <c r="W177" s="12">
        <v>0</v>
      </c>
      <c r="X177" s="12">
        <v>0</v>
      </c>
      <c r="Y177" s="12">
        <v>1339.3300999999999</v>
      </c>
    </row>
    <row r="178" spans="2:25" x14ac:dyDescent="0.2">
      <c r="B178" s="16">
        <v>4261</v>
      </c>
      <c r="C178" s="16" t="s">
        <v>266</v>
      </c>
      <c r="D178" s="12">
        <v>103.8826</v>
      </c>
      <c r="E178" s="12">
        <v>0</v>
      </c>
      <c r="F178" s="12">
        <v>0</v>
      </c>
      <c r="G178" s="12">
        <v>189.32575</v>
      </c>
      <c r="H178" s="12">
        <v>0</v>
      </c>
      <c r="I178" s="12">
        <v>0</v>
      </c>
      <c r="J178" s="12">
        <v>441.60595000000001</v>
      </c>
      <c r="K178" s="12">
        <v>865.74300000000005</v>
      </c>
      <c r="L178" s="12">
        <v>1.7871999999999999</v>
      </c>
      <c r="M178" s="12">
        <v>0</v>
      </c>
      <c r="N178" s="12">
        <v>1602.3444999999999</v>
      </c>
      <c r="O178" s="12">
        <v>473.45400000000001</v>
      </c>
      <c r="P178" s="12">
        <v>0</v>
      </c>
      <c r="Q178" s="12">
        <v>0</v>
      </c>
      <c r="R178" s="12">
        <v>0</v>
      </c>
      <c r="S178" s="12">
        <v>0</v>
      </c>
      <c r="T178" s="12">
        <v>0</v>
      </c>
      <c r="U178" s="12">
        <v>0</v>
      </c>
      <c r="V178" s="12">
        <v>573.03935000000001</v>
      </c>
      <c r="W178" s="12">
        <v>0</v>
      </c>
      <c r="X178" s="12">
        <v>0</v>
      </c>
      <c r="Y178" s="12">
        <v>1046.49335</v>
      </c>
    </row>
    <row r="179" spans="2:25" x14ac:dyDescent="0.2">
      <c r="B179" s="16">
        <v>4262</v>
      </c>
      <c r="C179" s="16" t="s">
        <v>267</v>
      </c>
      <c r="D179" s="12">
        <v>433.75299999999999</v>
      </c>
      <c r="E179" s="12">
        <v>144.9</v>
      </c>
      <c r="F179" s="12">
        <v>6.3069499999999996</v>
      </c>
      <c r="G179" s="12">
        <v>0</v>
      </c>
      <c r="H179" s="12">
        <v>0</v>
      </c>
      <c r="I179" s="12">
        <v>0</v>
      </c>
      <c r="J179" s="12">
        <v>200.50409999999999</v>
      </c>
      <c r="K179" s="12">
        <v>168.77901</v>
      </c>
      <c r="L179" s="12">
        <v>11.1035</v>
      </c>
      <c r="M179" s="12">
        <v>0</v>
      </c>
      <c r="N179" s="12">
        <v>965.34655999999995</v>
      </c>
      <c r="O179" s="12">
        <v>42.7</v>
      </c>
      <c r="P179" s="12">
        <v>0</v>
      </c>
      <c r="Q179" s="12">
        <v>0</v>
      </c>
      <c r="R179" s="12">
        <v>0</v>
      </c>
      <c r="S179" s="12">
        <v>0</v>
      </c>
      <c r="T179" s="12">
        <v>0</v>
      </c>
      <c r="U179" s="12">
        <v>0</v>
      </c>
      <c r="V179" s="12">
        <v>48.69</v>
      </c>
      <c r="W179" s="12">
        <v>0</v>
      </c>
      <c r="X179" s="12">
        <v>0</v>
      </c>
      <c r="Y179" s="12">
        <v>91.39</v>
      </c>
    </row>
    <row r="180" spans="2:25" x14ac:dyDescent="0.2">
      <c r="B180" s="16">
        <v>4263</v>
      </c>
      <c r="C180" s="16" t="s">
        <v>268</v>
      </c>
      <c r="D180" s="12">
        <v>1042.10285</v>
      </c>
      <c r="E180" s="12">
        <v>0</v>
      </c>
      <c r="F180" s="12">
        <v>2334.3762200000001</v>
      </c>
      <c r="G180" s="12">
        <v>1119.73849</v>
      </c>
      <c r="H180" s="12">
        <v>0</v>
      </c>
      <c r="I180" s="12">
        <v>0</v>
      </c>
      <c r="J180" s="12">
        <v>765.10961999999995</v>
      </c>
      <c r="K180" s="12">
        <v>884.60170000000005</v>
      </c>
      <c r="L180" s="12">
        <v>304.76220000000001</v>
      </c>
      <c r="M180" s="12">
        <v>0</v>
      </c>
      <c r="N180" s="12">
        <v>6450.6910799999996</v>
      </c>
      <c r="O180" s="12">
        <v>0</v>
      </c>
      <c r="P180" s="12">
        <v>0</v>
      </c>
      <c r="Q180" s="12">
        <v>0</v>
      </c>
      <c r="R180" s="12">
        <v>0</v>
      </c>
      <c r="S180" s="12">
        <v>0</v>
      </c>
      <c r="T180" s="12">
        <v>0</v>
      </c>
      <c r="U180" s="12">
        <v>104.164</v>
      </c>
      <c r="V180" s="12">
        <v>249.84029000000001</v>
      </c>
      <c r="W180" s="12">
        <v>67.416250000000005</v>
      </c>
      <c r="X180" s="12">
        <v>0</v>
      </c>
      <c r="Y180" s="12">
        <v>421.42054000000002</v>
      </c>
    </row>
    <row r="181" spans="2:25" x14ac:dyDescent="0.2">
      <c r="B181" s="16">
        <v>4264</v>
      </c>
      <c r="C181" s="16" t="s">
        <v>269</v>
      </c>
      <c r="D181" s="12">
        <v>0</v>
      </c>
      <c r="E181" s="12">
        <v>101.81825000000001</v>
      </c>
      <c r="F181" s="12">
        <v>293.43554999999998</v>
      </c>
      <c r="G181" s="12">
        <v>0</v>
      </c>
      <c r="H181" s="12">
        <v>0</v>
      </c>
      <c r="I181" s="12">
        <v>0</v>
      </c>
      <c r="J181" s="12">
        <v>42.18665</v>
      </c>
      <c r="K181" s="12">
        <v>62.285359999999997</v>
      </c>
      <c r="L181" s="12">
        <v>0</v>
      </c>
      <c r="M181" s="12">
        <v>0</v>
      </c>
      <c r="N181" s="12">
        <v>499.72581000000002</v>
      </c>
      <c r="O181" s="12">
        <v>0</v>
      </c>
      <c r="P181" s="12">
        <v>0</v>
      </c>
      <c r="Q181" s="12">
        <v>0</v>
      </c>
      <c r="R181" s="12">
        <v>0</v>
      </c>
      <c r="S181" s="12">
        <v>0</v>
      </c>
      <c r="T181" s="12">
        <v>0</v>
      </c>
      <c r="U181" s="12">
        <v>0</v>
      </c>
      <c r="V181" s="12">
        <v>110.61917</v>
      </c>
      <c r="W181" s="12">
        <v>0</v>
      </c>
      <c r="X181" s="12">
        <v>0</v>
      </c>
      <c r="Y181" s="12">
        <v>110.61917</v>
      </c>
    </row>
    <row r="182" spans="2:25" x14ac:dyDescent="0.2">
      <c r="B182" s="21">
        <v>4299</v>
      </c>
      <c r="C182" s="21" t="s">
        <v>270</v>
      </c>
      <c r="D182" s="22">
        <v>6013.0561799999996</v>
      </c>
      <c r="E182" s="22">
        <v>2080.8932300000001</v>
      </c>
      <c r="F182" s="22">
        <v>23328.828409999998</v>
      </c>
      <c r="G182" s="22">
        <v>1470.91642</v>
      </c>
      <c r="H182" s="22">
        <v>0</v>
      </c>
      <c r="I182" s="22">
        <v>79.347949999999997</v>
      </c>
      <c r="J182" s="22">
        <v>10145.73659</v>
      </c>
      <c r="K182" s="22">
        <v>14702.26015</v>
      </c>
      <c r="L182" s="22">
        <v>2265.5405300000002</v>
      </c>
      <c r="M182" s="22">
        <v>0</v>
      </c>
      <c r="N182" s="22">
        <v>60086.579460000001</v>
      </c>
      <c r="O182" s="22">
        <v>161.4</v>
      </c>
      <c r="P182" s="22">
        <v>1051.9158500000001</v>
      </c>
      <c r="Q182" s="22">
        <v>3694.8654999999999</v>
      </c>
      <c r="R182" s="22">
        <v>0.43844999999999701</v>
      </c>
      <c r="S182" s="22">
        <v>0</v>
      </c>
      <c r="T182" s="22">
        <v>150</v>
      </c>
      <c r="U182" s="22">
        <v>2123.8298500000001</v>
      </c>
      <c r="V182" s="22">
        <v>11662.74567</v>
      </c>
      <c r="W182" s="22">
        <v>230.44874999999999</v>
      </c>
      <c r="X182" s="22">
        <v>0</v>
      </c>
      <c r="Y182" s="22">
        <v>19075.644069999998</v>
      </c>
    </row>
    <row r="183" spans="2:25" x14ac:dyDescent="0.2">
      <c r="B183" s="16">
        <v>4271</v>
      </c>
      <c r="C183" s="16" t="s">
        <v>271</v>
      </c>
      <c r="D183" s="12">
        <v>1869.70695</v>
      </c>
      <c r="E183" s="12">
        <v>0</v>
      </c>
      <c r="F183" s="12">
        <v>287.28742</v>
      </c>
      <c r="G183" s="12">
        <v>53.976149999999997</v>
      </c>
      <c r="H183" s="12">
        <v>0</v>
      </c>
      <c r="I183" s="12">
        <v>0</v>
      </c>
      <c r="J183" s="12">
        <v>2228.6871000000001</v>
      </c>
      <c r="K183" s="12">
        <v>2284.4991500000001</v>
      </c>
      <c r="L183" s="12">
        <v>0</v>
      </c>
      <c r="M183" s="12">
        <v>0</v>
      </c>
      <c r="N183" s="12">
        <v>6724.1567699999996</v>
      </c>
      <c r="O183" s="12">
        <v>150</v>
      </c>
      <c r="P183" s="12">
        <v>0</v>
      </c>
      <c r="Q183" s="12">
        <v>0</v>
      </c>
      <c r="R183" s="12">
        <v>-61.408999999999999</v>
      </c>
      <c r="S183" s="12">
        <v>0</v>
      </c>
      <c r="T183" s="12">
        <v>0</v>
      </c>
      <c r="U183" s="12">
        <v>146.46475000000001</v>
      </c>
      <c r="V183" s="12">
        <v>421.52312000000001</v>
      </c>
      <c r="W183" s="12">
        <v>0</v>
      </c>
      <c r="X183" s="12">
        <v>0</v>
      </c>
      <c r="Y183" s="12">
        <v>656.57887000000005</v>
      </c>
    </row>
    <row r="184" spans="2:25" x14ac:dyDescent="0.2">
      <c r="B184" s="16">
        <v>4273</v>
      </c>
      <c r="C184" s="16" t="s">
        <v>272</v>
      </c>
      <c r="D184" s="12">
        <v>0</v>
      </c>
      <c r="E184" s="12">
        <v>0</v>
      </c>
      <c r="F184" s="12">
        <v>11.82175</v>
      </c>
      <c r="G184" s="12">
        <v>0</v>
      </c>
      <c r="H184" s="12">
        <v>0</v>
      </c>
      <c r="I184" s="12">
        <v>0</v>
      </c>
      <c r="J184" s="12">
        <v>195.16618</v>
      </c>
      <c r="K184" s="12">
        <v>106.04445</v>
      </c>
      <c r="L184" s="12">
        <v>32.9</v>
      </c>
      <c r="M184" s="12">
        <v>0</v>
      </c>
      <c r="N184" s="12">
        <v>345.93238000000002</v>
      </c>
      <c r="O184" s="12">
        <v>0</v>
      </c>
      <c r="P184" s="12">
        <v>0</v>
      </c>
      <c r="Q184" s="12">
        <v>0</v>
      </c>
      <c r="R184" s="12">
        <v>0</v>
      </c>
      <c r="S184" s="12">
        <v>0</v>
      </c>
      <c r="T184" s="12">
        <v>0</v>
      </c>
      <c r="U184" s="12">
        <v>0</v>
      </c>
      <c r="V184" s="12">
        <v>27.085999999999999</v>
      </c>
      <c r="W184" s="12">
        <v>0</v>
      </c>
      <c r="X184" s="12">
        <v>0</v>
      </c>
      <c r="Y184" s="12">
        <v>27.085999999999999</v>
      </c>
    </row>
    <row r="185" spans="2:25" x14ac:dyDescent="0.2">
      <c r="B185" s="16">
        <v>4274</v>
      </c>
      <c r="C185" s="16" t="s">
        <v>273</v>
      </c>
      <c r="D185" s="12">
        <v>41.51755</v>
      </c>
      <c r="E185" s="12">
        <v>82.605099999999993</v>
      </c>
      <c r="F185" s="12">
        <v>345.75515999999999</v>
      </c>
      <c r="G185" s="12">
        <v>0</v>
      </c>
      <c r="H185" s="12">
        <v>0</v>
      </c>
      <c r="I185" s="12">
        <v>79.347949999999997</v>
      </c>
      <c r="J185" s="12">
        <v>571.45213000000001</v>
      </c>
      <c r="K185" s="12">
        <v>361.26704999999998</v>
      </c>
      <c r="L185" s="12">
        <v>0</v>
      </c>
      <c r="M185" s="12">
        <v>0</v>
      </c>
      <c r="N185" s="12">
        <v>1481.9449400000001</v>
      </c>
      <c r="O185" s="12">
        <v>0</v>
      </c>
      <c r="P185" s="12">
        <v>0</v>
      </c>
      <c r="Q185" s="12">
        <v>0</v>
      </c>
      <c r="R185" s="12">
        <v>0</v>
      </c>
      <c r="S185" s="12">
        <v>0</v>
      </c>
      <c r="T185" s="12">
        <v>0</v>
      </c>
      <c r="U185" s="12">
        <v>173.10544999999999</v>
      </c>
      <c r="V185" s="12">
        <v>726.84514999999999</v>
      </c>
      <c r="W185" s="12">
        <v>0</v>
      </c>
      <c r="X185" s="12">
        <v>0</v>
      </c>
      <c r="Y185" s="12">
        <v>899.95060000000001</v>
      </c>
    </row>
    <row r="186" spans="2:25" x14ac:dyDescent="0.2">
      <c r="B186" s="16">
        <v>4275</v>
      </c>
      <c r="C186" s="16" t="s">
        <v>274</v>
      </c>
      <c r="D186" s="12">
        <v>0</v>
      </c>
      <c r="E186" s="12">
        <v>0</v>
      </c>
      <c r="F186" s="12">
        <v>0</v>
      </c>
      <c r="G186" s="12">
        <v>0</v>
      </c>
      <c r="H186" s="12">
        <v>0</v>
      </c>
      <c r="I186" s="12">
        <v>0</v>
      </c>
      <c r="J186" s="12">
        <v>39.179049999999997</v>
      </c>
      <c r="K186" s="12">
        <v>2757.5736299999999</v>
      </c>
      <c r="L186" s="12">
        <v>630.65565000000004</v>
      </c>
      <c r="M186" s="12">
        <v>0</v>
      </c>
      <c r="N186" s="12">
        <v>3427.4083300000002</v>
      </c>
      <c r="O186" s="12">
        <v>0</v>
      </c>
      <c r="P186" s="12">
        <v>0</v>
      </c>
      <c r="Q186" s="12">
        <v>0</v>
      </c>
      <c r="R186" s="12">
        <v>0</v>
      </c>
      <c r="S186" s="12">
        <v>0</v>
      </c>
      <c r="T186" s="12">
        <v>0</v>
      </c>
      <c r="U186" s="12">
        <v>0</v>
      </c>
      <c r="V186" s="12">
        <v>2604.3060799999998</v>
      </c>
      <c r="W186" s="12">
        <v>150.54415</v>
      </c>
      <c r="X186" s="12">
        <v>0</v>
      </c>
      <c r="Y186" s="12">
        <v>2754.85023</v>
      </c>
    </row>
    <row r="187" spans="2:25" x14ac:dyDescent="0.2">
      <c r="B187" s="16">
        <v>4276</v>
      </c>
      <c r="C187" s="16" t="s">
        <v>275</v>
      </c>
      <c r="D187" s="12">
        <v>674.15589999999997</v>
      </c>
      <c r="E187" s="12">
        <v>50.375900000000001</v>
      </c>
      <c r="F187" s="12">
        <v>1236.6021499999999</v>
      </c>
      <c r="G187" s="12">
        <v>111.0115</v>
      </c>
      <c r="H187" s="12">
        <v>0</v>
      </c>
      <c r="I187" s="12">
        <v>0</v>
      </c>
      <c r="J187" s="12">
        <v>297.99259999999998</v>
      </c>
      <c r="K187" s="12">
        <v>143.98255</v>
      </c>
      <c r="L187" s="12">
        <v>0</v>
      </c>
      <c r="M187" s="12">
        <v>0</v>
      </c>
      <c r="N187" s="12">
        <v>2514.1206000000002</v>
      </c>
      <c r="O187" s="12">
        <v>0</v>
      </c>
      <c r="P187" s="12">
        <v>40.000999999999998</v>
      </c>
      <c r="Q187" s="12">
        <v>9.9260000000000002</v>
      </c>
      <c r="R187" s="12">
        <v>61.847450000000002</v>
      </c>
      <c r="S187" s="12">
        <v>0</v>
      </c>
      <c r="T187" s="12">
        <v>150</v>
      </c>
      <c r="U187" s="12">
        <v>146.25655</v>
      </c>
      <c r="V187" s="12">
        <v>683.89205000000004</v>
      </c>
      <c r="W187" s="12">
        <v>0</v>
      </c>
      <c r="X187" s="12">
        <v>0</v>
      </c>
      <c r="Y187" s="12">
        <v>1091.9230500000001</v>
      </c>
    </row>
    <row r="188" spans="2:25" x14ac:dyDescent="0.2">
      <c r="B188" s="16">
        <v>4277</v>
      </c>
      <c r="C188" s="16" t="s">
        <v>276</v>
      </c>
      <c r="D188" s="12">
        <v>0</v>
      </c>
      <c r="E188" s="12">
        <v>0</v>
      </c>
      <c r="F188" s="12">
        <v>0</v>
      </c>
      <c r="G188" s="12">
        <v>0</v>
      </c>
      <c r="H188" s="12">
        <v>0</v>
      </c>
      <c r="I188" s="12">
        <v>0</v>
      </c>
      <c r="J188" s="12">
        <v>52.271650000000001</v>
      </c>
      <c r="K188" s="12">
        <v>2285.7480500000001</v>
      </c>
      <c r="L188" s="12">
        <v>154</v>
      </c>
      <c r="M188" s="12">
        <v>0</v>
      </c>
      <c r="N188" s="12">
        <v>2492.0196999999998</v>
      </c>
      <c r="O188" s="12">
        <v>0</v>
      </c>
      <c r="P188" s="12">
        <v>0</v>
      </c>
      <c r="Q188" s="12">
        <v>0</v>
      </c>
      <c r="R188" s="12">
        <v>0</v>
      </c>
      <c r="S188" s="12">
        <v>0</v>
      </c>
      <c r="T188" s="12">
        <v>0</v>
      </c>
      <c r="U188" s="12">
        <v>0</v>
      </c>
      <c r="V188" s="12">
        <v>1731.2257500000001</v>
      </c>
      <c r="W188" s="12">
        <v>0</v>
      </c>
      <c r="X188" s="12">
        <v>0</v>
      </c>
      <c r="Y188" s="12">
        <v>1731.2257500000001</v>
      </c>
    </row>
    <row r="189" spans="2:25" x14ac:dyDescent="0.2">
      <c r="B189" s="16">
        <v>4279</v>
      </c>
      <c r="C189" s="16" t="s">
        <v>277</v>
      </c>
      <c r="D189" s="12">
        <v>90.173400000000001</v>
      </c>
      <c r="E189" s="12">
        <v>114.1383</v>
      </c>
      <c r="F189" s="12">
        <v>0</v>
      </c>
      <c r="G189" s="12">
        <v>0</v>
      </c>
      <c r="H189" s="12">
        <v>0</v>
      </c>
      <c r="I189" s="12">
        <v>0</v>
      </c>
      <c r="J189" s="12">
        <v>892.76565000000005</v>
      </c>
      <c r="K189" s="12">
        <v>953.98865000000001</v>
      </c>
      <c r="L189" s="12">
        <v>625.11545000000001</v>
      </c>
      <c r="M189" s="12">
        <v>0</v>
      </c>
      <c r="N189" s="12">
        <v>2676.18145</v>
      </c>
      <c r="O189" s="12">
        <v>0</v>
      </c>
      <c r="P189" s="12">
        <v>0</v>
      </c>
      <c r="Q189" s="12">
        <v>0</v>
      </c>
      <c r="R189" s="12">
        <v>0</v>
      </c>
      <c r="S189" s="12">
        <v>0</v>
      </c>
      <c r="T189" s="12">
        <v>0</v>
      </c>
      <c r="U189" s="12">
        <v>1275.3531</v>
      </c>
      <c r="V189" s="12">
        <v>958.08844999999997</v>
      </c>
      <c r="W189" s="12">
        <v>-10.464549999999999</v>
      </c>
      <c r="X189" s="12">
        <v>0</v>
      </c>
      <c r="Y189" s="12">
        <v>2222.9769999999999</v>
      </c>
    </row>
    <row r="190" spans="2:25" x14ac:dyDescent="0.2">
      <c r="B190" s="16">
        <v>4280</v>
      </c>
      <c r="C190" s="16" t="s">
        <v>278</v>
      </c>
      <c r="D190" s="12">
        <v>820.93430000000001</v>
      </c>
      <c r="E190" s="12">
        <v>0</v>
      </c>
      <c r="F190" s="12">
        <v>5143.0894099999996</v>
      </c>
      <c r="G190" s="12">
        <v>0</v>
      </c>
      <c r="H190" s="12">
        <v>0</v>
      </c>
      <c r="I190" s="12">
        <v>0</v>
      </c>
      <c r="J190" s="12">
        <v>323.04595</v>
      </c>
      <c r="K190" s="12">
        <v>1549.6370099999999</v>
      </c>
      <c r="L190" s="12">
        <v>0</v>
      </c>
      <c r="M190" s="12">
        <v>0</v>
      </c>
      <c r="N190" s="12">
        <v>7836.7066699999996</v>
      </c>
      <c r="O190" s="12">
        <v>0</v>
      </c>
      <c r="P190" s="12">
        <v>456.49160000000001</v>
      </c>
      <c r="Q190" s="12">
        <v>116.38334999999999</v>
      </c>
      <c r="R190" s="12">
        <v>0</v>
      </c>
      <c r="S190" s="12">
        <v>0</v>
      </c>
      <c r="T190" s="12">
        <v>0</v>
      </c>
      <c r="U190" s="12">
        <v>227.65</v>
      </c>
      <c r="V190" s="12">
        <v>1465.6243999999999</v>
      </c>
      <c r="W190" s="12">
        <v>0</v>
      </c>
      <c r="X190" s="12">
        <v>0</v>
      </c>
      <c r="Y190" s="12">
        <v>2266.1493500000001</v>
      </c>
    </row>
    <row r="191" spans="2:25" x14ac:dyDescent="0.2">
      <c r="B191" s="16">
        <v>4281</v>
      </c>
      <c r="C191" s="16" t="s">
        <v>279</v>
      </c>
      <c r="D191" s="12">
        <v>1596.53935</v>
      </c>
      <c r="E191" s="12">
        <v>0</v>
      </c>
      <c r="F191" s="12">
        <v>475.86079999999998</v>
      </c>
      <c r="G191" s="12">
        <v>0</v>
      </c>
      <c r="H191" s="12">
        <v>0</v>
      </c>
      <c r="I191" s="12">
        <v>0</v>
      </c>
      <c r="J191" s="12">
        <v>218.8751</v>
      </c>
      <c r="K191" s="12">
        <v>232.25264999999999</v>
      </c>
      <c r="L191" s="12">
        <v>193.90754999999999</v>
      </c>
      <c r="M191" s="12">
        <v>0</v>
      </c>
      <c r="N191" s="12">
        <v>2717.4354499999999</v>
      </c>
      <c r="O191" s="12">
        <v>0</v>
      </c>
      <c r="P191" s="12">
        <v>0</v>
      </c>
      <c r="Q191" s="12">
        <v>0</v>
      </c>
      <c r="R191" s="12">
        <v>0</v>
      </c>
      <c r="S191" s="12">
        <v>0</v>
      </c>
      <c r="T191" s="12">
        <v>0</v>
      </c>
      <c r="U191" s="12">
        <v>0</v>
      </c>
      <c r="V191" s="12">
        <v>360.75655</v>
      </c>
      <c r="W191" s="12">
        <v>0</v>
      </c>
      <c r="X191" s="12">
        <v>0</v>
      </c>
      <c r="Y191" s="12">
        <v>360.75655</v>
      </c>
    </row>
    <row r="192" spans="2:25" x14ac:dyDescent="0.2">
      <c r="B192" s="16">
        <v>4282</v>
      </c>
      <c r="C192" s="16" t="s">
        <v>280</v>
      </c>
      <c r="D192" s="12">
        <v>0</v>
      </c>
      <c r="E192" s="12">
        <v>94.610600000000005</v>
      </c>
      <c r="F192" s="12">
        <v>2217.0025500000002</v>
      </c>
      <c r="G192" s="12">
        <v>136.84835000000001</v>
      </c>
      <c r="H192" s="12">
        <v>0</v>
      </c>
      <c r="I192" s="12">
        <v>0</v>
      </c>
      <c r="J192" s="12">
        <v>951.91589999999997</v>
      </c>
      <c r="K192" s="12">
        <v>176.0736</v>
      </c>
      <c r="L192" s="12">
        <v>0</v>
      </c>
      <c r="M192" s="12">
        <v>0</v>
      </c>
      <c r="N192" s="12">
        <v>3576.451</v>
      </c>
      <c r="O192" s="12">
        <v>0</v>
      </c>
      <c r="P192" s="12">
        <v>0</v>
      </c>
      <c r="Q192" s="12">
        <v>99.055999999999997</v>
      </c>
      <c r="R192" s="12">
        <v>0</v>
      </c>
      <c r="S192" s="12">
        <v>0</v>
      </c>
      <c r="T192" s="12">
        <v>0</v>
      </c>
      <c r="U192" s="12">
        <v>0</v>
      </c>
      <c r="V192" s="12">
        <v>294.63805000000002</v>
      </c>
      <c r="W192" s="12">
        <v>0</v>
      </c>
      <c r="X192" s="12">
        <v>0</v>
      </c>
      <c r="Y192" s="12">
        <v>393.69405</v>
      </c>
    </row>
    <row r="193" spans="2:25" x14ac:dyDescent="0.2">
      <c r="B193" s="16">
        <v>4283</v>
      </c>
      <c r="C193" s="16" t="s">
        <v>281</v>
      </c>
      <c r="D193" s="12">
        <v>0</v>
      </c>
      <c r="E193" s="12">
        <v>605.14200000000005</v>
      </c>
      <c r="F193" s="12">
        <v>580.65065000000004</v>
      </c>
      <c r="G193" s="12">
        <v>0</v>
      </c>
      <c r="H193" s="12">
        <v>0</v>
      </c>
      <c r="I193" s="12">
        <v>0</v>
      </c>
      <c r="J193" s="12">
        <v>869.99350000000004</v>
      </c>
      <c r="K193" s="12">
        <v>743.83167000000003</v>
      </c>
      <c r="L193" s="12">
        <v>25.438289999999999</v>
      </c>
      <c r="M193" s="12">
        <v>0</v>
      </c>
      <c r="N193" s="12">
        <v>2825.05611</v>
      </c>
      <c r="O193" s="12">
        <v>0</v>
      </c>
      <c r="P193" s="12">
        <v>180</v>
      </c>
      <c r="Q193" s="12">
        <v>0</v>
      </c>
      <c r="R193" s="12">
        <v>0</v>
      </c>
      <c r="S193" s="12">
        <v>0</v>
      </c>
      <c r="T193" s="12">
        <v>0</v>
      </c>
      <c r="U193" s="12">
        <v>0</v>
      </c>
      <c r="V193" s="12">
        <v>255.5727</v>
      </c>
      <c r="W193" s="12">
        <v>29.750250000000001</v>
      </c>
      <c r="X193" s="12">
        <v>0</v>
      </c>
      <c r="Y193" s="12">
        <v>465.32294999999999</v>
      </c>
    </row>
    <row r="194" spans="2:25" x14ac:dyDescent="0.2">
      <c r="B194" s="16">
        <v>4284</v>
      </c>
      <c r="C194" s="16" t="s">
        <v>282</v>
      </c>
      <c r="D194" s="12">
        <v>0</v>
      </c>
      <c r="E194" s="12">
        <v>0</v>
      </c>
      <c r="F194" s="12">
        <v>87.283749999999998</v>
      </c>
      <c r="G194" s="12">
        <v>0</v>
      </c>
      <c r="H194" s="12">
        <v>0</v>
      </c>
      <c r="I194" s="12">
        <v>0</v>
      </c>
      <c r="J194" s="12">
        <v>58</v>
      </c>
      <c r="K194" s="12">
        <v>281.37294000000003</v>
      </c>
      <c r="L194" s="12">
        <v>542.22414000000003</v>
      </c>
      <c r="M194" s="12">
        <v>0</v>
      </c>
      <c r="N194" s="12">
        <v>968.88082999999995</v>
      </c>
      <c r="O194" s="12">
        <v>0</v>
      </c>
      <c r="P194" s="12">
        <v>0</v>
      </c>
      <c r="Q194" s="12">
        <v>0</v>
      </c>
      <c r="R194" s="12">
        <v>0</v>
      </c>
      <c r="S194" s="12">
        <v>0</v>
      </c>
      <c r="T194" s="12">
        <v>0</v>
      </c>
      <c r="U194" s="12">
        <v>0</v>
      </c>
      <c r="V194" s="12">
        <v>1079.40663</v>
      </c>
      <c r="W194" s="12">
        <v>40.618899999999996</v>
      </c>
      <c r="X194" s="12">
        <v>0</v>
      </c>
      <c r="Y194" s="12">
        <v>1120.0255299999999</v>
      </c>
    </row>
    <row r="195" spans="2:25" x14ac:dyDescent="0.2">
      <c r="B195" s="16">
        <v>4285</v>
      </c>
      <c r="C195" s="16" t="s">
        <v>283</v>
      </c>
      <c r="D195" s="12">
        <v>0</v>
      </c>
      <c r="E195" s="12">
        <v>465.0274</v>
      </c>
      <c r="F195" s="12">
        <v>174.43545</v>
      </c>
      <c r="G195" s="12">
        <v>0</v>
      </c>
      <c r="H195" s="12">
        <v>0</v>
      </c>
      <c r="I195" s="12">
        <v>0</v>
      </c>
      <c r="J195" s="12">
        <v>817.28174999999999</v>
      </c>
      <c r="K195" s="12">
        <v>931.44640000000004</v>
      </c>
      <c r="L195" s="12">
        <v>0</v>
      </c>
      <c r="M195" s="12">
        <v>0</v>
      </c>
      <c r="N195" s="12">
        <v>2388.1909999999998</v>
      </c>
      <c r="O195" s="12">
        <v>0</v>
      </c>
      <c r="P195" s="12">
        <v>160.001</v>
      </c>
      <c r="Q195" s="12">
        <v>0</v>
      </c>
      <c r="R195" s="12">
        <v>0</v>
      </c>
      <c r="S195" s="12">
        <v>0</v>
      </c>
      <c r="T195" s="12">
        <v>0</v>
      </c>
      <c r="U195" s="12">
        <v>0</v>
      </c>
      <c r="V195" s="12">
        <v>186.59395000000001</v>
      </c>
      <c r="W195" s="12">
        <v>0</v>
      </c>
      <c r="X195" s="12">
        <v>0</v>
      </c>
      <c r="Y195" s="12">
        <v>346.59494999999998</v>
      </c>
    </row>
    <row r="196" spans="2:25" x14ac:dyDescent="0.2">
      <c r="B196" s="16">
        <v>4286</v>
      </c>
      <c r="C196" s="16" t="s">
        <v>284</v>
      </c>
      <c r="D196" s="12">
        <v>-1.5765499999999999</v>
      </c>
      <c r="E196" s="12">
        <v>0</v>
      </c>
      <c r="F196" s="12">
        <v>0</v>
      </c>
      <c r="G196" s="12">
        <v>0</v>
      </c>
      <c r="H196" s="12">
        <v>0</v>
      </c>
      <c r="I196" s="12">
        <v>0</v>
      </c>
      <c r="J196" s="12">
        <v>71.036900000000003</v>
      </c>
      <c r="K196" s="12">
        <v>349.38013000000001</v>
      </c>
      <c r="L196" s="12">
        <v>0</v>
      </c>
      <c r="M196" s="12">
        <v>0</v>
      </c>
      <c r="N196" s="12">
        <v>418.84048000000001</v>
      </c>
      <c r="O196" s="12">
        <v>0</v>
      </c>
      <c r="P196" s="12">
        <v>0</v>
      </c>
      <c r="Q196" s="12">
        <v>0</v>
      </c>
      <c r="R196" s="12">
        <v>0</v>
      </c>
      <c r="S196" s="12">
        <v>0</v>
      </c>
      <c r="T196" s="12">
        <v>0</v>
      </c>
      <c r="U196" s="12">
        <v>0</v>
      </c>
      <c r="V196" s="12">
        <v>6.7355999999999998</v>
      </c>
      <c r="W196" s="12">
        <v>0</v>
      </c>
      <c r="X196" s="12">
        <v>0</v>
      </c>
      <c r="Y196" s="12">
        <v>6.7355999999999998</v>
      </c>
    </row>
    <row r="197" spans="2:25" x14ac:dyDescent="0.2">
      <c r="B197" s="16">
        <v>4287</v>
      </c>
      <c r="C197" s="16" t="s">
        <v>285</v>
      </c>
      <c r="D197" s="12">
        <v>138.32005000000001</v>
      </c>
      <c r="E197" s="12">
        <v>220.35315</v>
      </c>
      <c r="F197" s="12">
        <v>115.24415</v>
      </c>
      <c r="G197" s="12">
        <v>63.292549999999999</v>
      </c>
      <c r="H197" s="12">
        <v>0</v>
      </c>
      <c r="I197" s="12">
        <v>0</v>
      </c>
      <c r="J197" s="12">
        <v>178.70695000000001</v>
      </c>
      <c r="K197" s="12">
        <v>187.48249999999999</v>
      </c>
      <c r="L197" s="12">
        <v>0</v>
      </c>
      <c r="M197" s="12">
        <v>0</v>
      </c>
      <c r="N197" s="12">
        <v>903.39935000000003</v>
      </c>
      <c r="O197" s="12">
        <v>0</v>
      </c>
      <c r="P197" s="12">
        <v>180.42500000000001</v>
      </c>
      <c r="Q197" s="12">
        <v>0</v>
      </c>
      <c r="R197" s="12">
        <v>0</v>
      </c>
      <c r="S197" s="12">
        <v>0</v>
      </c>
      <c r="T197" s="12">
        <v>0</v>
      </c>
      <c r="U197" s="12">
        <v>0</v>
      </c>
      <c r="V197" s="12">
        <v>498.73347999999999</v>
      </c>
      <c r="W197" s="12">
        <v>0</v>
      </c>
      <c r="X197" s="12">
        <v>0</v>
      </c>
      <c r="Y197" s="12">
        <v>679.15848000000005</v>
      </c>
    </row>
    <row r="198" spans="2:25" x14ac:dyDescent="0.2">
      <c r="B198" s="16">
        <v>4288</v>
      </c>
      <c r="C198" s="16" t="s">
        <v>286</v>
      </c>
      <c r="D198" s="12">
        <v>0</v>
      </c>
      <c r="E198" s="12">
        <v>0</v>
      </c>
      <c r="F198" s="12">
        <v>0</v>
      </c>
      <c r="G198" s="12">
        <v>0</v>
      </c>
      <c r="H198" s="12">
        <v>0</v>
      </c>
      <c r="I198" s="12">
        <v>0</v>
      </c>
      <c r="J198" s="12">
        <v>0</v>
      </c>
      <c r="K198" s="12">
        <v>40.751199999999997</v>
      </c>
      <c r="L198" s="12">
        <v>61.29945</v>
      </c>
      <c r="M198" s="12">
        <v>0</v>
      </c>
      <c r="N198" s="12">
        <v>102.05065</v>
      </c>
      <c r="O198" s="12">
        <v>0</v>
      </c>
      <c r="P198" s="12">
        <v>0</v>
      </c>
      <c r="Q198" s="12">
        <v>0</v>
      </c>
      <c r="R198" s="12">
        <v>0</v>
      </c>
      <c r="S198" s="12">
        <v>0</v>
      </c>
      <c r="T198" s="12">
        <v>0</v>
      </c>
      <c r="U198" s="12">
        <v>0</v>
      </c>
      <c r="V198" s="12">
        <v>1.208</v>
      </c>
      <c r="W198" s="12">
        <v>20</v>
      </c>
      <c r="X198" s="12">
        <v>0</v>
      </c>
      <c r="Y198" s="12">
        <v>21.207999999999998</v>
      </c>
    </row>
    <row r="199" spans="2:25" x14ac:dyDescent="0.2">
      <c r="B199" s="16">
        <v>4289</v>
      </c>
      <c r="C199" s="16" t="s">
        <v>287</v>
      </c>
      <c r="D199" s="12">
        <v>783.28522999999996</v>
      </c>
      <c r="E199" s="12">
        <v>448.64078000000001</v>
      </c>
      <c r="F199" s="12">
        <v>12653.795169999999</v>
      </c>
      <c r="G199" s="12">
        <v>1105.7878700000001</v>
      </c>
      <c r="H199" s="12">
        <v>0</v>
      </c>
      <c r="I199" s="12">
        <v>0</v>
      </c>
      <c r="J199" s="12">
        <v>2379.36618</v>
      </c>
      <c r="K199" s="12">
        <v>1316.9285199999999</v>
      </c>
      <c r="L199" s="12">
        <v>0</v>
      </c>
      <c r="M199" s="12">
        <v>0</v>
      </c>
      <c r="N199" s="12">
        <v>18687.803749999999</v>
      </c>
      <c r="O199" s="12">
        <v>11.4</v>
      </c>
      <c r="P199" s="12">
        <v>34.997250000000001</v>
      </c>
      <c r="Q199" s="12">
        <v>3469.5001499999998</v>
      </c>
      <c r="R199" s="12">
        <v>0</v>
      </c>
      <c r="S199" s="12">
        <v>0</v>
      </c>
      <c r="T199" s="12">
        <v>0</v>
      </c>
      <c r="U199" s="12">
        <v>155</v>
      </c>
      <c r="V199" s="12">
        <v>360.50970999999998</v>
      </c>
      <c r="W199" s="12">
        <v>0</v>
      </c>
      <c r="X199" s="12">
        <v>0</v>
      </c>
      <c r="Y199" s="12">
        <v>4031.4071100000001</v>
      </c>
    </row>
    <row r="200" spans="2:25" x14ac:dyDescent="0.2">
      <c r="B200" s="21">
        <v>4329</v>
      </c>
      <c r="C200" s="21" t="s">
        <v>288</v>
      </c>
      <c r="D200" s="22">
        <v>324.27954999999997</v>
      </c>
      <c r="E200" s="22">
        <v>930.33365000000003</v>
      </c>
      <c r="F200" s="22">
        <v>12043.47975</v>
      </c>
      <c r="G200" s="22">
        <v>1736.7067999999999</v>
      </c>
      <c r="H200" s="22">
        <v>0</v>
      </c>
      <c r="I200" s="22">
        <v>70</v>
      </c>
      <c r="J200" s="22">
        <v>8672.6448799999998</v>
      </c>
      <c r="K200" s="22">
        <v>6910.7995300000002</v>
      </c>
      <c r="L200" s="22">
        <v>922.62052000000006</v>
      </c>
      <c r="M200" s="22">
        <v>0</v>
      </c>
      <c r="N200" s="22">
        <v>31610.864679999999</v>
      </c>
      <c r="O200" s="22">
        <v>11.9079</v>
      </c>
      <c r="P200" s="22">
        <v>320.26870000000002</v>
      </c>
      <c r="Q200" s="22">
        <v>11.667999999999999</v>
      </c>
      <c r="R200" s="22">
        <v>155.49350000000001</v>
      </c>
      <c r="S200" s="22">
        <v>0</v>
      </c>
      <c r="T200" s="22">
        <v>0</v>
      </c>
      <c r="U200" s="22">
        <v>137.84764999999999</v>
      </c>
      <c r="V200" s="22">
        <v>4765.4444299999996</v>
      </c>
      <c r="W200" s="22">
        <v>224.31825000000001</v>
      </c>
      <c r="X200" s="22">
        <v>0</v>
      </c>
      <c r="Y200" s="22">
        <v>5626.9484300000004</v>
      </c>
    </row>
    <row r="201" spans="2:25" x14ac:dyDescent="0.2">
      <c r="B201" s="16">
        <v>4303</v>
      </c>
      <c r="C201" s="16" t="s">
        <v>289</v>
      </c>
      <c r="D201" s="12">
        <v>1.9699500000000001</v>
      </c>
      <c r="E201" s="12">
        <v>0</v>
      </c>
      <c r="F201" s="12">
        <v>810.25774999999999</v>
      </c>
      <c r="G201" s="12">
        <v>475.85059999999999</v>
      </c>
      <c r="H201" s="12">
        <v>0</v>
      </c>
      <c r="I201" s="12">
        <v>0</v>
      </c>
      <c r="J201" s="12">
        <v>256.60950000000003</v>
      </c>
      <c r="K201" s="12">
        <v>221.15796</v>
      </c>
      <c r="L201" s="12">
        <v>58.469470000000001</v>
      </c>
      <c r="M201" s="12">
        <v>0</v>
      </c>
      <c r="N201" s="12">
        <v>1824.3152299999999</v>
      </c>
      <c r="O201" s="12">
        <v>0</v>
      </c>
      <c r="P201" s="12">
        <v>0</v>
      </c>
      <c r="Q201" s="12">
        <v>0</v>
      </c>
      <c r="R201" s="12">
        <v>0</v>
      </c>
      <c r="S201" s="12">
        <v>0</v>
      </c>
      <c r="T201" s="12">
        <v>0</v>
      </c>
      <c r="U201" s="12">
        <v>0</v>
      </c>
      <c r="V201" s="12">
        <v>50.502000000000002</v>
      </c>
      <c r="W201" s="12">
        <v>30.36</v>
      </c>
      <c r="X201" s="12">
        <v>0</v>
      </c>
      <c r="Y201" s="12">
        <v>80.861999999999995</v>
      </c>
    </row>
    <row r="202" spans="2:25" x14ac:dyDescent="0.2">
      <c r="B202" s="16">
        <v>4304</v>
      </c>
      <c r="C202" s="16" t="s">
        <v>290</v>
      </c>
      <c r="D202" s="12">
        <v>102.21299999999999</v>
      </c>
      <c r="E202" s="12">
        <v>93.386250000000004</v>
      </c>
      <c r="F202" s="12">
        <v>3048.1429499999999</v>
      </c>
      <c r="G202" s="12">
        <v>221.64879999999999</v>
      </c>
      <c r="H202" s="12">
        <v>0</v>
      </c>
      <c r="I202" s="12">
        <v>0</v>
      </c>
      <c r="J202" s="12">
        <v>297.95515</v>
      </c>
      <c r="K202" s="12">
        <v>403.78255000000001</v>
      </c>
      <c r="L202" s="12">
        <v>1.9593499999999999</v>
      </c>
      <c r="M202" s="12">
        <v>0</v>
      </c>
      <c r="N202" s="12">
        <v>4169.0880500000003</v>
      </c>
      <c r="O202" s="12">
        <v>31.9069</v>
      </c>
      <c r="P202" s="12">
        <v>0</v>
      </c>
      <c r="Q202" s="12">
        <v>0</v>
      </c>
      <c r="R202" s="12">
        <v>0</v>
      </c>
      <c r="S202" s="12">
        <v>0</v>
      </c>
      <c r="T202" s="12">
        <v>0</v>
      </c>
      <c r="U202" s="12">
        <v>49.282550000000001</v>
      </c>
      <c r="V202" s="12">
        <v>555.84289999999999</v>
      </c>
      <c r="W202" s="12">
        <v>3.2</v>
      </c>
      <c r="X202" s="12">
        <v>0</v>
      </c>
      <c r="Y202" s="12">
        <v>640.23235</v>
      </c>
    </row>
    <row r="203" spans="2:25" x14ac:dyDescent="0.2">
      <c r="B203" s="16">
        <v>4305</v>
      </c>
      <c r="C203" s="16" t="s">
        <v>291</v>
      </c>
      <c r="D203" s="12">
        <v>50.424750000000003</v>
      </c>
      <c r="E203" s="12">
        <v>89.11215</v>
      </c>
      <c r="F203" s="12">
        <v>1069.43155</v>
      </c>
      <c r="G203" s="12">
        <v>327.39800000000002</v>
      </c>
      <c r="H203" s="12">
        <v>0</v>
      </c>
      <c r="I203" s="12">
        <v>0</v>
      </c>
      <c r="J203" s="12">
        <v>715.12329999999997</v>
      </c>
      <c r="K203" s="12">
        <v>2124.4034000000001</v>
      </c>
      <c r="L203" s="12">
        <v>489.27429999999998</v>
      </c>
      <c r="M203" s="12">
        <v>0</v>
      </c>
      <c r="N203" s="12">
        <v>4865.1674499999999</v>
      </c>
      <c r="O203" s="12">
        <v>-20</v>
      </c>
      <c r="P203" s="12">
        <v>0</v>
      </c>
      <c r="Q203" s="12">
        <v>0</v>
      </c>
      <c r="R203" s="12">
        <v>139.27350000000001</v>
      </c>
      <c r="S203" s="12">
        <v>0</v>
      </c>
      <c r="T203" s="12">
        <v>0</v>
      </c>
      <c r="U203" s="12">
        <v>20</v>
      </c>
      <c r="V203" s="12">
        <v>1054.2824000000001</v>
      </c>
      <c r="W203" s="12">
        <v>20.572150000000001</v>
      </c>
      <c r="X203" s="12">
        <v>0</v>
      </c>
      <c r="Y203" s="12">
        <v>1214.12805</v>
      </c>
    </row>
    <row r="204" spans="2:25" x14ac:dyDescent="0.2">
      <c r="B204" s="16">
        <v>4306</v>
      </c>
      <c r="C204" s="16" t="s">
        <v>292</v>
      </c>
      <c r="D204" s="12">
        <v>0</v>
      </c>
      <c r="E204" s="12">
        <v>0</v>
      </c>
      <c r="F204" s="12">
        <v>0</v>
      </c>
      <c r="G204" s="12">
        <v>0</v>
      </c>
      <c r="H204" s="12">
        <v>0</v>
      </c>
      <c r="I204" s="12">
        <v>0</v>
      </c>
      <c r="J204" s="12">
        <v>0</v>
      </c>
      <c r="K204" s="12">
        <v>17.0352</v>
      </c>
      <c r="L204" s="12">
        <v>0</v>
      </c>
      <c r="M204" s="12">
        <v>0</v>
      </c>
      <c r="N204" s="12">
        <v>17.0352</v>
      </c>
      <c r="O204" s="12">
        <v>0</v>
      </c>
      <c r="P204" s="12">
        <v>0</v>
      </c>
      <c r="Q204" s="12">
        <v>0</v>
      </c>
      <c r="R204" s="12">
        <v>0</v>
      </c>
      <c r="S204" s="12">
        <v>0</v>
      </c>
      <c r="T204" s="12">
        <v>0</v>
      </c>
      <c r="U204" s="12">
        <v>0</v>
      </c>
      <c r="V204" s="12">
        <v>399.66</v>
      </c>
      <c r="W204" s="12">
        <v>0</v>
      </c>
      <c r="X204" s="12">
        <v>0</v>
      </c>
      <c r="Y204" s="12">
        <v>399.66</v>
      </c>
    </row>
    <row r="205" spans="2:25" x14ac:dyDescent="0.2">
      <c r="B205" s="16">
        <v>4307</v>
      </c>
      <c r="C205" s="16" t="s">
        <v>293</v>
      </c>
      <c r="D205" s="12">
        <v>0</v>
      </c>
      <c r="E205" s="12">
        <v>0</v>
      </c>
      <c r="F205" s="12">
        <v>0</v>
      </c>
      <c r="G205" s="12">
        <v>0</v>
      </c>
      <c r="H205" s="12">
        <v>0</v>
      </c>
      <c r="I205" s="12">
        <v>0</v>
      </c>
      <c r="J205" s="12">
        <v>200.50285</v>
      </c>
      <c r="K205" s="12">
        <v>70.477329999999995</v>
      </c>
      <c r="L205" s="12">
        <v>0</v>
      </c>
      <c r="M205" s="12">
        <v>0</v>
      </c>
      <c r="N205" s="12">
        <v>270.98018000000002</v>
      </c>
      <c r="O205" s="12">
        <v>0</v>
      </c>
      <c r="P205" s="12">
        <v>0</v>
      </c>
      <c r="Q205" s="12">
        <v>0</v>
      </c>
      <c r="R205" s="12">
        <v>0</v>
      </c>
      <c r="S205" s="12">
        <v>0</v>
      </c>
      <c r="T205" s="12">
        <v>0</v>
      </c>
      <c r="U205" s="12">
        <v>0</v>
      </c>
      <c r="V205" s="12">
        <v>70.634</v>
      </c>
      <c r="W205" s="12">
        <v>0</v>
      </c>
      <c r="X205" s="12">
        <v>0</v>
      </c>
      <c r="Y205" s="12">
        <v>70.634</v>
      </c>
    </row>
    <row r="206" spans="2:25" x14ac:dyDescent="0.2">
      <c r="B206" s="16">
        <v>4309</v>
      </c>
      <c r="C206" s="16" t="s">
        <v>294</v>
      </c>
      <c r="D206" s="12">
        <v>0</v>
      </c>
      <c r="E206" s="12">
        <v>76.408749999999998</v>
      </c>
      <c r="F206" s="12">
        <v>2247.2831500000002</v>
      </c>
      <c r="G206" s="12">
        <v>98.45975</v>
      </c>
      <c r="H206" s="12">
        <v>0</v>
      </c>
      <c r="I206" s="12">
        <v>0</v>
      </c>
      <c r="J206" s="12">
        <v>237.2621</v>
      </c>
      <c r="K206" s="12">
        <v>820.84490000000005</v>
      </c>
      <c r="L206" s="12">
        <v>0</v>
      </c>
      <c r="M206" s="12">
        <v>0</v>
      </c>
      <c r="N206" s="12">
        <v>3480.2586500000002</v>
      </c>
      <c r="O206" s="12">
        <v>0</v>
      </c>
      <c r="P206" s="12">
        <v>0</v>
      </c>
      <c r="Q206" s="12">
        <v>0</v>
      </c>
      <c r="R206" s="12">
        <v>11.22</v>
      </c>
      <c r="S206" s="12">
        <v>0</v>
      </c>
      <c r="T206" s="12">
        <v>0</v>
      </c>
      <c r="U206" s="12">
        <v>0</v>
      </c>
      <c r="V206" s="12">
        <v>319.17725000000002</v>
      </c>
      <c r="W206" s="12">
        <v>0</v>
      </c>
      <c r="X206" s="12">
        <v>0</v>
      </c>
      <c r="Y206" s="12">
        <v>330.39724999999999</v>
      </c>
    </row>
    <row r="207" spans="2:25" x14ac:dyDescent="0.2">
      <c r="B207" s="16">
        <v>4310</v>
      </c>
      <c r="C207" s="16" t="s">
        <v>295</v>
      </c>
      <c r="D207" s="12">
        <v>53.695099999999996</v>
      </c>
      <c r="E207" s="12">
        <v>36.49</v>
      </c>
      <c r="F207" s="12">
        <v>215.29724999999999</v>
      </c>
      <c r="G207" s="12">
        <v>0</v>
      </c>
      <c r="H207" s="12">
        <v>0</v>
      </c>
      <c r="I207" s="12">
        <v>0</v>
      </c>
      <c r="J207" s="12">
        <v>270.54415</v>
      </c>
      <c r="K207" s="12">
        <v>452.32504999999998</v>
      </c>
      <c r="L207" s="12">
        <v>0</v>
      </c>
      <c r="M207" s="12">
        <v>0</v>
      </c>
      <c r="N207" s="12">
        <v>1028.3515500000001</v>
      </c>
      <c r="O207" s="12">
        <v>0</v>
      </c>
      <c r="P207" s="12">
        <v>0</v>
      </c>
      <c r="Q207" s="12">
        <v>0</v>
      </c>
      <c r="R207" s="12">
        <v>0</v>
      </c>
      <c r="S207" s="12">
        <v>0</v>
      </c>
      <c r="T207" s="12">
        <v>0</v>
      </c>
      <c r="U207" s="12">
        <v>38.177</v>
      </c>
      <c r="V207" s="12">
        <v>351.54365000000001</v>
      </c>
      <c r="W207" s="12">
        <v>0</v>
      </c>
      <c r="X207" s="12">
        <v>0</v>
      </c>
      <c r="Y207" s="12">
        <v>389.72064999999998</v>
      </c>
    </row>
    <row r="208" spans="2:25" x14ac:dyDescent="0.2">
      <c r="B208" s="16">
        <v>4311</v>
      </c>
      <c r="C208" s="16" t="s">
        <v>296</v>
      </c>
      <c r="D208" s="12">
        <v>0</v>
      </c>
      <c r="E208" s="12">
        <v>0</v>
      </c>
      <c r="F208" s="12">
        <v>3265.3164299999999</v>
      </c>
      <c r="G208" s="12">
        <v>0</v>
      </c>
      <c r="H208" s="12">
        <v>0</v>
      </c>
      <c r="I208" s="12">
        <v>0</v>
      </c>
      <c r="J208" s="12">
        <v>301.62684999999999</v>
      </c>
      <c r="K208" s="12">
        <v>34.3523</v>
      </c>
      <c r="L208" s="12">
        <v>0</v>
      </c>
      <c r="M208" s="12">
        <v>0</v>
      </c>
      <c r="N208" s="12">
        <v>3601.29558</v>
      </c>
      <c r="O208" s="12">
        <v>0</v>
      </c>
      <c r="P208" s="12">
        <v>0</v>
      </c>
      <c r="Q208" s="12">
        <v>0</v>
      </c>
      <c r="R208" s="12">
        <v>0</v>
      </c>
      <c r="S208" s="12">
        <v>0</v>
      </c>
      <c r="T208" s="12">
        <v>0</v>
      </c>
      <c r="U208" s="12">
        <v>0</v>
      </c>
      <c r="V208" s="12">
        <v>156.3261</v>
      </c>
      <c r="W208" s="12">
        <v>0</v>
      </c>
      <c r="X208" s="12">
        <v>0</v>
      </c>
      <c r="Y208" s="12">
        <v>156.3261</v>
      </c>
    </row>
    <row r="209" spans="2:25" x14ac:dyDescent="0.2">
      <c r="B209" s="16">
        <v>4312</v>
      </c>
      <c r="C209" s="16" t="s">
        <v>297</v>
      </c>
      <c r="D209" s="12">
        <v>40.620800000000003</v>
      </c>
      <c r="E209" s="12">
        <v>0</v>
      </c>
      <c r="F209" s="12">
        <v>94.166550000000001</v>
      </c>
      <c r="G209" s="12">
        <v>0</v>
      </c>
      <c r="H209" s="12">
        <v>0</v>
      </c>
      <c r="I209" s="12">
        <v>0</v>
      </c>
      <c r="J209" s="12">
        <v>232.8312</v>
      </c>
      <c r="K209" s="12">
        <v>174.40253999999999</v>
      </c>
      <c r="L209" s="12">
        <v>0</v>
      </c>
      <c r="M209" s="12">
        <v>0</v>
      </c>
      <c r="N209" s="12">
        <v>542.02108999999996</v>
      </c>
      <c r="O209" s="12">
        <v>0</v>
      </c>
      <c r="P209" s="12">
        <v>0</v>
      </c>
      <c r="Q209" s="12">
        <v>11.667999999999999</v>
      </c>
      <c r="R209" s="12">
        <v>0</v>
      </c>
      <c r="S209" s="12">
        <v>0</v>
      </c>
      <c r="T209" s="12">
        <v>0</v>
      </c>
      <c r="U209" s="12">
        <v>0</v>
      </c>
      <c r="V209" s="12">
        <v>459.66579999999999</v>
      </c>
      <c r="W209" s="12">
        <v>0</v>
      </c>
      <c r="X209" s="12">
        <v>0</v>
      </c>
      <c r="Y209" s="12">
        <v>471.3338</v>
      </c>
    </row>
    <row r="210" spans="2:25" x14ac:dyDescent="0.2">
      <c r="B210" s="16">
        <v>4313</v>
      </c>
      <c r="C210" s="16" t="s">
        <v>298</v>
      </c>
      <c r="D210" s="12">
        <v>0</v>
      </c>
      <c r="E210" s="12">
        <v>0</v>
      </c>
      <c r="F210" s="12">
        <v>20.164850000000001</v>
      </c>
      <c r="G210" s="12">
        <v>0</v>
      </c>
      <c r="H210" s="12">
        <v>0</v>
      </c>
      <c r="I210" s="12">
        <v>0</v>
      </c>
      <c r="J210" s="12">
        <v>0</v>
      </c>
      <c r="K210" s="12">
        <v>403.40825000000001</v>
      </c>
      <c r="L210" s="12">
        <v>357.41165000000001</v>
      </c>
      <c r="M210" s="12">
        <v>0</v>
      </c>
      <c r="N210" s="12">
        <v>780.98474999999996</v>
      </c>
      <c r="O210" s="12">
        <v>0</v>
      </c>
      <c r="P210" s="12">
        <v>0</v>
      </c>
      <c r="Q210" s="12">
        <v>0</v>
      </c>
      <c r="R210" s="12">
        <v>0</v>
      </c>
      <c r="S210" s="12">
        <v>0</v>
      </c>
      <c r="T210" s="12">
        <v>0</v>
      </c>
      <c r="U210" s="12">
        <v>0</v>
      </c>
      <c r="V210" s="12">
        <v>99.901679999999999</v>
      </c>
      <c r="W210" s="12">
        <v>161.19409999999999</v>
      </c>
      <c r="X210" s="12">
        <v>0</v>
      </c>
      <c r="Y210" s="12">
        <v>261.09577999999999</v>
      </c>
    </row>
    <row r="211" spans="2:25" x14ac:dyDescent="0.2">
      <c r="B211" s="16">
        <v>4314</v>
      </c>
      <c r="C211" s="16" t="s">
        <v>299</v>
      </c>
      <c r="D211" s="12">
        <v>0</v>
      </c>
      <c r="E211" s="12">
        <v>0</v>
      </c>
      <c r="F211" s="12">
        <v>0</v>
      </c>
      <c r="G211" s="12">
        <v>0</v>
      </c>
      <c r="H211" s="12">
        <v>0</v>
      </c>
      <c r="I211" s="12">
        <v>0</v>
      </c>
      <c r="J211" s="12">
        <v>0</v>
      </c>
      <c r="K211" s="12">
        <v>4.3784000000000001</v>
      </c>
      <c r="L211" s="12">
        <v>0</v>
      </c>
      <c r="M211" s="12">
        <v>0</v>
      </c>
      <c r="N211" s="12">
        <v>4.3784000000000001</v>
      </c>
      <c r="O211" s="12">
        <v>1E-3</v>
      </c>
      <c r="P211" s="12">
        <v>0</v>
      </c>
      <c r="Q211" s="12">
        <v>0</v>
      </c>
      <c r="R211" s="12">
        <v>0</v>
      </c>
      <c r="S211" s="12">
        <v>0</v>
      </c>
      <c r="T211" s="12">
        <v>0</v>
      </c>
      <c r="U211" s="12">
        <v>0</v>
      </c>
      <c r="V211" s="12">
        <v>4.3718000000000004</v>
      </c>
      <c r="W211" s="12">
        <v>0</v>
      </c>
      <c r="X211" s="12">
        <v>0</v>
      </c>
      <c r="Y211" s="12">
        <v>4.3727999999999998</v>
      </c>
    </row>
    <row r="212" spans="2:25" x14ac:dyDescent="0.2">
      <c r="B212" s="16">
        <v>4318</v>
      </c>
      <c r="C212" s="16" t="s">
        <v>300</v>
      </c>
      <c r="D212" s="12">
        <v>0</v>
      </c>
      <c r="E212" s="12">
        <v>0</v>
      </c>
      <c r="F212" s="12">
        <v>243.02535</v>
      </c>
      <c r="G212" s="12">
        <v>0</v>
      </c>
      <c r="H212" s="12">
        <v>0</v>
      </c>
      <c r="I212" s="12">
        <v>0</v>
      </c>
      <c r="J212" s="12">
        <v>22.691130000000001</v>
      </c>
      <c r="K212" s="12">
        <v>475.01373999999998</v>
      </c>
      <c r="L212" s="12">
        <v>0</v>
      </c>
      <c r="M212" s="12">
        <v>0</v>
      </c>
      <c r="N212" s="12">
        <v>740.73022000000003</v>
      </c>
      <c r="O212" s="12">
        <v>0</v>
      </c>
      <c r="P212" s="12">
        <v>0</v>
      </c>
      <c r="Q212" s="12">
        <v>0</v>
      </c>
      <c r="R212" s="12">
        <v>0</v>
      </c>
      <c r="S212" s="12">
        <v>0</v>
      </c>
      <c r="T212" s="12">
        <v>0</v>
      </c>
      <c r="U212" s="12">
        <v>13.3881</v>
      </c>
      <c r="V212" s="12">
        <v>109.7063</v>
      </c>
      <c r="W212" s="12">
        <v>0</v>
      </c>
      <c r="X212" s="12">
        <v>0</v>
      </c>
      <c r="Y212" s="12">
        <v>123.09439999999999</v>
      </c>
    </row>
    <row r="213" spans="2:25" x14ac:dyDescent="0.2">
      <c r="B213" s="16">
        <v>4319</v>
      </c>
      <c r="C213" s="16" t="s">
        <v>301</v>
      </c>
      <c r="D213" s="12">
        <v>0</v>
      </c>
      <c r="E213" s="12">
        <v>0</v>
      </c>
      <c r="F213" s="12">
        <v>0</v>
      </c>
      <c r="G213" s="12">
        <v>0</v>
      </c>
      <c r="H213" s="12">
        <v>0</v>
      </c>
      <c r="I213" s="12">
        <v>0</v>
      </c>
      <c r="J213" s="12">
        <v>421.48255</v>
      </c>
      <c r="K213" s="12">
        <v>106.41915</v>
      </c>
      <c r="L213" s="12">
        <v>13.487</v>
      </c>
      <c r="M213" s="12">
        <v>0</v>
      </c>
      <c r="N213" s="12">
        <v>541.38869999999997</v>
      </c>
      <c r="O213" s="12">
        <v>0</v>
      </c>
      <c r="P213" s="12">
        <v>0</v>
      </c>
      <c r="Q213" s="12">
        <v>0</v>
      </c>
      <c r="R213" s="12">
        <v>0</v>
      </c>
      <c r="S213" s="12">
        <v>0</v>
      </c>
      <c r="T213" s="12">
        <v>0</v>
      </c>
      <c r="U213" s="12">
        <v>0</v>
      </c>
      <c r="V213" s="12">
        <v>89.415000000000006</v>
      </c>
      <c r="W213" s="12">
        <v>0</v>
      </c>
      <c r="X213" s="12">
        <v>0</v>
      </c>
      <c r="Y213" s="12">
        <v>89.415000000000006</v>
      </c>
    </row>
    <row r="214" spans="2:25" x14ac:dyDescent="0.2">
      <c r="B214" s="16">
        <v>4320</v>
      </c>
      <c r="C214" s="16" t="s">
        <v>302</v>
      </c>
      <c r="D214" s="12">
        <v>0</v>
      </c>
      <c r="E214" s="12">
        <v>0</v>
      </c>
      <c r="F214" s="12">
        <v>123.4628</v>
      </c>
      <c r="G214" s="12">
        <v>0</v>
      </c>
      <c r="H214" s="12">
        <v>0</v>
      </c>
      <c r="I214" s="12">
        <v>0</v>
      </c>
      <c r="J214" s="12">
        <v>368.6737</v>
      </c>
      <c r="K214" s="12">
        <v>221.292</v>
      </c>
      <c r="L214" s="12">
        <v>0</v>
      </c>
      <c r="M214" s="12">
        <v>0</v>
      </c>
      <c r="N214" s="12">
        <v>713.42849999999999</v>
      </c>
      <c r="O214" s="12">
        <v>0</v>
      </c>
      <c r="P214" s="12">
        <v>0.44009999999999999</v>
      </c>
      <c r="Q214" s="12">
        <v>0</v>
      </c>
      <c r="R214" s="12">
        <v>0</v>
      </c>
      <c r="S214" s="12">
        <v>0</v>
      </c>
      <c r="T214" s="12">
        <v>0</v>
      </c>
      <c r="U214" s="12">
        <v>0</v>
      </c>
      <c r="V214" s="12">
        <v>513.76469999999995</v>
      </c>
      <c r="W214" s="12">
        <v>0</v>
      </c>
      <c r="X214" s="12">
        <v>0</v>
      </c>
      <c r="Y214" s="12">
        <v>514.20479999999998</v>
      </c>
    </row>
    <row r="215" spans="2:25" x14ac:dyDescent="0.2">
      <c r="B215" s="23">
        <v>4324</v>
      </c>
      <c r="C215" s="23" t="s">
        <v>303</v>
      </c>
      <c r="D215" s="14">
        <v>75.355950000000007</v>
      </c>
      <c r="E215" s="14">
        <v>634.93650000000002</v>
      </c>
      <c r="F215" s="14">
        <v>906.93111999999996</v>
      </c>
      <c r="G215" s="14">
        <v>613.34965</v>
      </c>
      <c r="H215" s="14">
        <v>0</v>
      </c>
      <c r="I215" s="14">
        <v>70</v>
      </c>
      <c r="J215" s="14">
        <v>5347.3424000000005</v>
      </c>
      <c r="K215" s="14">
        <v>1381.50676</v>
      </c>
      <c r="L215" s="14">
        <v>2.0187499999999998</v>
      </c>
      <c r="M215" s="14">
        <v>0</v>
      </c>
      <c r="N215" s="14">
        <v>9031.4411299999992</v>
      </c>
      <c r="O215" s="14">
        <v>0</v>
      </c>
      <c r="P215" s="14">
        <v>319.82859999999999</v>
      </c>
      <c r="Q215" s="14">
        <v>0</v>
      </c>
      <c r="R215" s="14">
        <v>5</v>
      </c>
      <c r="S215" s="14">
        <v>0</v>
      </c>
      <c r="T215" s="14">
        <v>0</v>
      </c>
      <c r="U215" s="14">
        <v>17</v>
      </c>
      <c r="V215" s="14">
        <v>530.65084999999999</v>
      </c>
      <c r="W215" s="14">
        <v>8.9920000000000009</v>
      </c>
      <c r="X215" s="14">
        <v>0</v>
      </c>
      <c r="Y215" s="14">
        <v>881.47145</v>
      </c>
    </row>
    <row r="217" spans="2:25" x14ac:dyDescent="0.2">
      <c r="B217" s="31" t="s">
        <v>308</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row>
    <row r="218" spans="2:25" x14ac:dyDescent="0.2">
      <c r="B218" s="31" t="s">
        <v>309</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row>
  </sheetData>
  <mergeCells count="6">
    <mergeCell ref="B218:Y218"/>
    <mergeCell ref="B5:B6"/>
    <mergeCell ref="C5:C6"/>
    <mergeCell ref="D5:N5"/>
    <mergeCell ref="O5:Y5"/>
    <mergeCell ref="B217:Y217"/>
  </mergeCells>
  <pageMargins left="0.70866141732283472" right="0.70866141732283472" top="0.74803149606299213" bottom="0.74803149606299213" header="0.31496062992125984" footer="0.31496062992125984"/>
  <pageSetup paperSize="9" scale="50" fitToWidth="0" fitToHeight="0" orientation="portrait" horizontalDpi="300" verticalDpi="300" r:id="rId1"/>
  <headerFooter differentFirst="1" scaleWithDoc="0" alignWithMargins="0">
    <firstHeader>&amp;L&amp;C&amp;R&amp;B DEPARTEMENT FINANZEN UND RESSOURCEN
Statistik Aargau</firstHeader>
  </headerFooter>
  <rowBreaks count="2" manualBreakCount="2">
    <brk id="90" max="16383" man="1"/>
    <brk id="146" max="16383" man="1"/>
  </rowBreaks>
  <colBreaks count="1" manualBreakCount="1">
    <brk id="1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6D4FF"/>
  </sheetPr>
  <dimension ref="B1:V218"/>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85546875" customWidth="1"/>
    <col min="13" max="22" width="14.28515625" customWidth="1"/>
  </cols>
  <sheetData>
    <row r="1" spans="2:22" ht="18" x14ac:dyDescent="0.25">
      <c r="B1" s="3" t="s">
        <v>15</v>
      </c>
    </row>
    <row r="2" spans="2:22" x14ac:dyDescent="0.2">
      <c r="B2" t="s">
        <v>16</v>
      </c>
    </row>
    <row r="5" spans="2:22" x14ac:dyDescent="0.2">
      <c r="B5" s="33" t="s">
        <v>83</v>
      </c>
      <c r="C5" s="33" t="s">
        <v>84</v>
      </c>
      <c r="D5" s="30" t="s">
        <v>310</v>
      </c>
      <c r="E5" s="30" t="s">
        <v>310</v>
      </c>
      <c r="F5" s="30" t="s">
        <v>310</v>
      </c>
      <c r="G5" s="30" t="s">
        <v>310</v>
      </c>
      <c r="H5" s="30" t="s">
        <v>310</v>
      </c>
      <c r="I5" s="30" t="s">
        <v>310</v>
      </c>
      <c r="J5" s="30" t="s">
        <v>310</v>
      </c>
      <c r="K5" s="30" t="s">
        <v>310</v>
      </c>
      <c r="L5" s="30" t="s">
        <v>310</v>
      </c>
      <c r="M5" s="30" t="s">
        <v>311</v>
      </c>
      <c r="N5" s="30" t="s">
        <v>311</v>
      </c>
      <c r="O5" s="30" t="s">
        <v>311</v>
      </c>
      <c r="P5" s="30" t="s">
        <v>311</v>
      </c>
      <c r="Q5" s="30" t="s">
        <v>311</v>
      </c>
      <c r="R5" s="30" t="s">
        <v>311</v>
      </c>
      <c r="S5" s="30" t="s">
        <v>311</v>
      </c>
      <c r="T5" s="30" t="s">
        <v>311</v>
      </c>
      <c r="U5" s="30" t="s">
        <v>311</v>
      </c>
      <c r="V5" s="30" t="s">
        <v>311</v>
      </c>
    </row>
    <row r="6" spans="2:22" ht="84" customHeight="1" x14ac:dyDescent="0.2">
      <c r="B6" s="33" t="s">
        <v>83</v>
      </c>
      <c r="C6" s="33" t="s">
        <v>84</v>
      </c>
      <c r="D6" s="10" t="s">
        <v>312</v>
      </c>
      <c r="E6" s="10" t="s">
        <v>313</v>
      </c>
      <c r="F6" s="10" t="s">
        <v>314</v>
      </c>
      <c r="G6" s="10" t="s">
        <v>315</v>
      </c>
      <c r="H6" s="10" t="s">
        <v>316</v>
      </c>
      <c r="I6" s="10" t="s">
        <v>317</v>
      </c>
      <c r="J6" s="10" t="s">
        <v>318</v>
      </c>
      <c r="K6" s="10" t="s">
        <v>319</v>
      </c>
      <c r="L6" s="10" t="s">
        <v>320</v>
      </c>
      <c r="M6" s="10" t="s">
        <v>321</v>
      </c>
      <c r="N6" s="10" t="s">
        <v>322</v>
      </c>
      <c r="O6" s="10" t="s">
        <v>323</v>
      </c>
      <c r="P6" s="10" t="s">
        <v>324</v>
      </c>
      <c r="Q6" s="10" t="s">
        <v>325</v>
      </c>
      <c r="R6" s="10" t="s">
        <v>326</v>
      </c>
      <c r="S6" s="10" t="s">
        <v>327</v>
      </c>
      <c r="T6" s="10" t="s">
        <v>318</v>
      </c>
      <c r="U6" s="10" t="s">
        <v>328</v>
      </c>
      <c r="V6" s="10" t="s">
        <v>329</v>
      </c>
    </row>
    <row r="7" spans="2:22" x14ac:dyDescent="0.2">
      <c r="B7" s="21">
        <v>4335</v>
      </c>
      <c r="C7" s="21" t="s">
        <v>95</v>
      </c>
      <c r="D7" s="22">
        <v>772601.30512000003</v>
      </c>
      <c r="E7" s="22">
        <v>860622.73207000003</v>
      </c>
      <c r="F7" s="22">
        <v>298840.62037000002</v>
      </c>
      <c r="G7" s="22">
        <v>43605.709869999999</v>
      </c>
      <c r="H7" s="22">
        <v>9819.03262</v>
      </c>
      <c r="I7" s="22">
        <v>1709027.03648</v>
      </c>
      <c r="J7" s="22">
        <v>410.34500000000003</v>
      </c>
      <c r="K7" s="22">
        <v>121549.51016999999</v>
      </c>
      <c r="L7" s="22">
        <v>3816476.2916999999</v>
      </c>
      <c r="M7" s="22">
        <v>2310738.42203</v>
      </c>
      <c r="N7" s="22">
        <v>28518.023280000001</v>
      </c>
      <c r="O7" s="22">
        <v>783694.87693999999</v>
      </c>
      <c r="P7" s="22">
        <v>5137.5260699999999</v>
      </c>
      <c r="Q7" s="22">
        <v>165490.15684000001</v>
      </c>
      <c r="R7" s="22">
        <v>7532.2027600000001</v>
      </c>
      <c r="S7" s="22">
        <v>550031.74777000002</v>
      </c>
      <c r="T7" s="22">
        <v>410.34500000000003</v>
      </c>
      <c r="U7" s="22">
        <v>43728.140249999997</v>
      </c>
      <c r="V7" s="22">
        <v>3895281.4409400001</v>
      </c>
    </row>
    <row r="8" spans="2:22" x14ac:dyDescent="0.2">
      <c r="B8" s="21">
        <v>4019</v>
      </c>
      <c r="C8" s="21" t="s">
        <v>96</v>
      </c>
      <c r="D8" s="22">
        <v>109985.63145</v>
      </c>
      <c r="E8" s="22">
        <v>100522.57047999999</v>
      </c>
      <c r="F8" s="22">
        <v>36253.051529999997</v>
      </c>
      <c r="G8" s="22">
        <v>5438.1325699999998</v>
      </c>
      <c r="H8" s="22">
        <v>2565.6399000000001</v>
      </c>
      <c r="I8" s="22">
        <v>234616.90911000001</v>
      </c>
      <c r="J8" s="22">
        <v>0</v>
      </c>
      <c r="K8" s="22">
        <v>5711.2293200000004</v>
      </c>
      <c r="L8" s="22">
        <v>495093.16436</v>
      </c>
      <c r="M8" s="22">
        <v>272935.11966000003</v>
      </c>
      <c r="N8" s="22">
        <v>4949.7157900000002</v>
      </c>
      <c r="O8" s="22">
        <v>109418.41845</v>
      </c>
      <c r="P8" s="22">
        <v>1348.57898</v>
      </c>
      <c r="Q8" s="22">
        <v>37342.633130000002</v>
      </c>
      <c r="R8" s="22">
        <v>1134.57945</v>
      </c>
      <c r="S8" s="22">
        <v>69916.061679999999</v>
      </c>
      <c r="T8" s="22">
        <v>0</v>
      </c>
      <c r="U8" s="22">
        <v>234.40600000000001</v>
      </c>
      <c r="V8" s="22">
        <v>497279.51314</v>
      </c>
    </row>
    <row r="9" spans="2:22" x14ac:dyDescent="0.2">
      <c r="B9" s="16">
        <v>4001</v>
      </c>
      <c r="C9" s="16" t="s">
        <v>97</v>
      </c>
      <c r="D9" s="12">
        <v>59242.024660000003</v>
      </c>
      <c r="E9" s="12">
        <v>35931.070449999999</v>
      </c>
      <c r="F9" s="12">
        <v>17308.816289999999</v>
      </c>
      <c r="G9" s="12">
        <v>2615.17578</v>
      </c>
      <c r="H9" s="12">
        <v>1065.7446</v>
      </c>
      <c r="I9" s="12">
        <v>73523.826579999994</v>
      </c>
      <c r="J9" s="12">
        <v>0</v>
      </c>
      <c r="K9" s="12">
        <v>5628.5368200000003</v>
      </c>
      <c r="L9" s="12">
        <v>195315.19518000001</v>
      </c>
      <c r="M9" s="12">
        <v>96032.915510000006</v>
      </c>
      <c r="N9" s="12">
        <v>1636.10898</v>
      </c>
      <c r="O9" s="12">
        <v>43196.386019999998</v>
      </c>
      <c r="P9" s="12">
        <v>1278.6014299999999</v>
      </c>
      <c r="Q9" s="12">
        <v>25223.430660000002</v>
      </c>
      <c r="R9" s="12">
        <v>809.12717999999995</v>
      </c>
      <c r="S9" s="12">
        <v>26571.472460000001</v>
      </c>
      <c r="T9" s="12">
        <v>0</v>
      </c>
      <c r="U9" s="12">
        <v>0</v>
      </c>
      <c r="V9" s="12">
        <v>194748.04224000001</v>
      </c>
    </row>
    <row r="10" spans="2:22" x14ac:dyDescent="0.2">
      <c r="B10" s="16">
        <v>4002</v>
      </c>
      <c r="C10" s="16" t="s">
        <v>98</v>
      </c>
      <c r="D10" s="12">
        <v>1286.50035</v>
      </c>
      <c r="E10" s="12">
        <v>1234.6184699999999</v>
      </c>
      <c r="F10" s="12">
        <v>799.72036000000003</v>
      </c>
      <c r="G10" s="12">
        <v>175.5779</v>
      </c>
      <c r="H10" s="12">
        <v>0</v>
      </c>
      <c r="I10" s="12">
        <v>4384.7711399999998</v>
      </c>
      <c r="J10" s="12">
        <v>0</v>
      </c>
      <c r="K10" s="12">
        <v>0</v>
      </c>
      <c r="L10" s="12">
        <v>7881.18822</v>
      </c>
      <c r="M10" s="12">
        <v>6168.7166500000003</v>
      </c>
      <c r="N10" s="12">
        <v>58.441949999999999</v>
      </c>
      <c r="O10" s="12">
        <v>875.59500000000003</v>
      </c>
      <c r="P10" s="12">
        <v>10.14335</v>
      </c>
      <c r="Q10" s="12">
        <v>125.97775</v>
      </c>
      <c r="R10" s="12">
        <v>2.1248999999999998</v>
      </c>
      <c r="S10" s="12">
        <v>475.50880000000001</v>
      </c>
      <c r="T10" s="12">
        <v>0</v>
      </c>
      <c r="U10" s="12">
        <v>0</v>
      </c>
      <c r="V10" s="12">
        <v>7716.5083999999997</v>
      </c>
    </row>
    <row r="11" spans="2:22" x14ac:dyDescent="0.2">
      <c r="B11" s="16">
        <v>4003</v>
      </c>
      <c r="C11" s="16" t="s">
        <v>99</v>
      </c>
      <c r="D11" s="12">
        <v>6825.5055499999999</v>
      </c>
      <c r="E11" s="12">
        <v>5388.0858699999999</v>
      </c>
      <c r="F11" s="12">
        <v>2085.1940500000001</v>
      </c>
      <c r="G11" s="12">
        <v>590.69335000000001</v>
      </c>
      <c r="H11" s="12">
        <v>33.270099999999999</v>
      </c>
      <c r="I11" s="12">
        <v>28810.788830000001</v>
      </c>
      <c r="J11" s="12">
        <v>0</v>
      </c>
      <c r="K11" s="12">
        <v>0</v>
      </c>
      <c r="L11" s="12">
        <v>43733.537750000003</v>
      </c>
      <c r="M11" s="12">
        <v>23670.22</v>
      </c>
      <c r="N11" s="12">
        <v>528.15329999999994</v>
      </c>
      <c r="O11" s="12">
        <v>10252.12342</v>
      </c>
      <c r="P11" s="12">
        <v>32.552199999999999</v>
      </c>
      <c r="Q11" s="12">
        <v>4043.9583400000001</v>
      </c>
      <c r="R11" s="12">
        <v>90.498400000000004</v>
      </c>
      <c r="S11" s="12">
        <v>5856.1028699999997</v>
      </c>
      <c r="T11" s="12">
        <v>0</v>
      </c>
      <c r="U11" s="12">
        <v>0</v>
      </c>
      <c r="V11" s="12">
        <v>44473.608529999998</v>
      </c>
    </row>
    <row r="12" spans="2:22" x14ac:dyDescent="0.2">
      <c r="B12" s="16">
        <v>4004</v>
      </c>
      <c r="C12" s="16" t="s">
        <v>100</v>
      </c>
      <c r="D12" s="12">
        <v>760.48159999999996</v>
      </c>
      <c r="E12" s="12">
        <v>927.74148000000002</v>
      </c>
      <c r="F12" s="12">
        <v>273.149</v>
      </c>
      <c r="G12" s="12">
        <v>22.180599999999998</v>
      </c>
      <c r="H12" s="12">
        <v>0</v>
      </c>
      <c r="I12" s="12">
        <v>1818.5606</v>
      </c>
      <c r="J12" s="12">
        <v>0</v>
      </c>
      <c r="K12" s="12">
        <v>0</v>
      </c>
      <c r="L12" s="12">
        <v>3802.11328</v>
      </c>
      <c r="M12" s="12">
        <v>2131.1905499999998</v>
      </c>
      <c r="N12" s="12">
        <v>70.161810000000003</v>
      </c>
      <c r="O12" s="12">
        <v>538.48329999999999</v>
      </c>
      <c r="P12" s="12">
        <v>-13.882999999999999</v>
      </c>
      <c r="Q12" s="12">
        <v>57.15052</v>
      </c>
      <c r="R12" s="12">
        <v>0.98365000000000002</v>
      </c>
      <c r="S12" s="12">
        <v>981.14054999999996</v>
      </c>
      <c r="T12" s="12">
        <v>0</v>
      </c>
      <c r="U12" s="12">
        <v>0</v>
      </c>
      <c r="V12" s="12">
        <v>3765.2273799999998</v>
      </c>
    </row>
    <row r="13" spans="2:22" x14ac:dyDescent="0.2">
      <c r="B13" s="16">
        <v>4005</v>
      </c>
      <c r="C13" s="16" t="s">
        <v>101</v>
      </c>
      <c r="D13" s="12">
        <v>1723.2606499999999</v>
      </c>
      <c r="E13" s="12">
        <v>2611.4951299999998</v>
      </c>
      <c r="F13" s="12">
        <v>1452.84915</v>
      </c>
      <c r="G13" s="12">
        <v>128.92310000000001</v>
      </c>
      <c r="H13" s="12">
        <v>0</v>
      </c>
      <c r="I13" s="12">
        <v>12574.70642</v>
      </c>
      <c r="J13" s="12">
        <v>0</v>
      </c>
      <c r="K13" s="12">
        <v>0</v>
      </c>
      <c r="L13" s="12">
        <v>18491.23445</v>
      </c>
      <c r="M13" s="12">
        <v>13298.577950000001</v>
      </c>
      <c r="N13" s="12">
        <v>155.41345000000001</v>
      </c>
      <c r="O13" s="12">
        <v>3295.1451699999998</v>
      </c>
      <c r="P13" s="12">
        <v>0</v>
      </c>
      <c r="Q13" s="12">
        <v>289.28746999999998</v>
      </c>
      <c r="R13" s="12">
        <v>5.8542500000000004</v>
      </c>
      <c r="S13" s="12">
        <v>1648.2803899999999</v>
      </c>
      <c r="T13" s="12">
        <v>0</v>
      </c>
      <c r="U13" s="12">
        <v>0</v>
      </c>
      <c r="V13" s="12">
        <v>18692.558679999998</v>
      </c>
    </row>
    <row r="14" spans="2:22" x14ac:dyDescent="0.2">
      <c r="B14" s="16">
        <v>4006</v>
      </c>
      <c r="C14" s="16" t="s">
        <v>102</v>
      </c>
      <c r="D14" s="12">
        <v>6713.8041499999999</v>
      </c>
      <c r="E14" s="12">
        <v>7432.7082200000004</v>
      </c>
      <c r="F14" s="12">
        <v>2646.4043000000001</v>
      </c>
      <c r="G14" s="12">
        <v>428.50020000000001</v>
      </c>
      <c r="H14" s="12">
        <v>0.35465000000000002</v>
      </c>
      <c r="I14" s="12">
        <v>16993.678650000002</v>
      </c>
      <c r="J14" s="12">
        <v>0</v>
      </c>
      <c r="K14" s="12">
        <v>0</v>
      </c>
      <c r="L14" s="12">
        <v>34215.450169999996</v>
      </c>
      <c r="M14" s="12">
        <v>23870.671900000001</v>
      </c>
      <c r="N14" s="12">
        <v>307.77003000000002</v>
      </c>
      <c r="O14" s="12">
        <v>4983.1620199999998</v>
      </c>
      <c r="P14" s="12">
        <v>0</v>
      </c>
      <c r="Q14" s="12">
        <v>1609.1695500000001</v>
      </c>
      <c r="R14" s="12">
        <v>26.996700000000001</v>
      </c>
      <c r="S14" s="12">
        <v>4491.32413</v>
      </c>
      <c r="T14" s="12">
        <v>0</v>
      </c>
      <c r="U14" s="12">
        <v>0</v>
      </c>
      <c r="V14" s="12">
        <v>35289.09433</v>
      </c>
    </row>
    <row r="15" spans="2:22" x14ac:dyDescent="0.2">
      <c r="B15" s="16">
        <v>4007</v>
      </c>
      <c r="C15" s="16" t="s">
        <v>103</v>
      </c>
      <c r="D15" s="12">
        <v>1200.7885200000001</v>
      </c>
      <c r="E15" s="12">
        <v>1910.34628</v>
      </c>
      <c r="F15" s="12">
        <v>710.17394999999999</v>
      </c>
      <c r="G15" s="12">
        <v>38.000149999999998</v>
      </c>
      <c r="H15" s="12">
        <v>164.69499999999999</v>
      </c>
      <c r="I15" s="12">
        <v>3917.8643200000001</v>
      </c>
      <c r="J15" s="12">
        <v>0</v>
      </c>
      <c r="K15" s="12">
        <v>0</v>
      </c>
      <c r="L15" s="12">
        <v>7941.8682200000003</v>
      </c>
      <c r="M15" s="12">
        <v>6776.4130999999998</v>
      </c>
      <c r="N15" s="12">
        <v>80.576849999999993</v>
      </c>
      <c r="O15" s="12">
        <v>1353.92769</v>
      </c>
      <c r="P15" s="12">
        <v>0</v>
      </c>
      <c r="Q15" s="12">
        <v>107.94255</v>
      </c>
      <c r="R15" s="12">
        <v>1.8886499999999999</v>
      </c>
      <c r="S15" s="12">
        <v>318.39445000000001</v>
      </c>
      <c r="T15" s="12">
        <v>0</v>
      </c>
      <c r="U15" s="12">
        <v>234.40600000000001</v>
      </c>
      <c r="V15" s="12">
        <v>8873.5492900000008</v>
      </c>
    </row>
    <row r="16" spans="2:22" x14ac:dyDescent="0.2">
      <c r="B16" s="16">
        <v>4008</v>
      </c>
      <c r="C16" s="16" t="s">
        <v>104</v>
      </c>
      <c r="D16" s="12">
        <v>6235.2945499999996</v>
      </c>
      <c r="E16" s="12">
        <v>5033.2503399999996</v>
      </c>
      <c r="F16" s="12">
        <v>2601.6185</v>
      </c>
      <c r="G16" s="12">
        <v>120.25935</v>
      </c>
      <c r="H16" s="12">
        <v>0</v>
      </c>
      <c r="I16" s="12">
        <v>15906.04127</v>
      </c>
      <c r="J16" s="12">
        <v>0</v>
      </c>
      <c r="K16" s="12">
        <v>0</v>
      </c>
      <c r="L16" s="12">
        <v>29896.46401</v>
      </c>
      <c r="M16" s="12">
        <v>22790.733899999999</v>
      </c>
      <c r="N16" s="12">
        <v>208.85415</v>
      </c>
      <c r="O16" s="12">
        <v>4928.1772700000001</v>
      </c>
      <c r="P16" s="12">
        <v>39.765000000000001</v>
      </c>
      <c r="Q16" s="12">
        <v>768.47928999999999</v>
      </c>
      <c r="R16" s="12">
        <v>8.5609000000000002</v>
      </c>
      <c r="S16" s="12">
        <v>2670.0216700000001</v>
      </c>
      <c r="T16" s="12">
        <v>0</v>
      </c>
      <c r="U16" s="12">
        <v>0</v>
      </c>
      <c r="V16" s="12">
        <v>31414.59218</v>
      </c>
    </row>
    <row r="17" spans="2:22" x14ac:dyDescent="0.2">
      <c r="B17" s="16">
        <v>4009</v>
      </c>
      <c r="C17" s="16" t="s">
        <v>105</v>
      </c>
      <c r="D17" s="12">
        <v>2709.4078500000001</v>
      </c>
      <c r="E17" s="12">
        <v>9414.9511500000008</v>
      </c>
      <c r="F17" s="12">
        <v>1995.1576500000001</v>
      </c>
      <c r="G17" s="12">
        <v>198.2672</v>
      </c>
      <c r="H17" s="12">
        <v>0</v>
      </c>
      <c r="I17" s="12">
        <v>8431.7247599999992</v>
      </c>
      <c r="J17" s="12">
        <v>0</v>
      </c>
      <c r="K17" s="12">
        <v>0</v>
      </c>
      <c r="L17" s="12">
        <v>22749.508610000001</v>
      </c>
      <c r="M17" s="12">
        <v>12250.77455</v>
      </c>
      <c r="N17" s="12">
        <v>242.1088</v>
      </c>
      <c r="O17" s="12">
        <v>8826.09548</v>
      </c>
      <c r="P17" s="12">
        <v>0</v>
      </c>
      <c r="Q17" s="12">
        <v>217.30823000000001</v>
      </c>
      <c r="R17" s="12">
        <v>9.0274999999999999</v>
      </c>
      <c r="S17" s="12">
        <v>1597.20625</v>
      </c>
      <c r="T17" s="12">
        <v>0</v>
      </c>
      <c r="U17" s="12">
        <v>0</v>
      </c>
      <c r="V17" s="12">
        <v>23142.520810000002</v>
      </c>
    </row>
    <row r="18" spans="2:22" x14ac:dyDescent="0.2">
      <c r="B18" s="16">
        <v>4010</v>
      </c>
      <c r="C18" s="16" t="s">
        <v>106</v>
      </c>
      <c r="D18" s="12">
        <v>6777.5124699999997</v>
      </c>
      <c r="E18" s="12">
        <v>18162.671999999999</v>
      </c>
      <c r="F18" s="12">
        <v>1710.41193</v>
      </c>
      <c r="G18" s="12">
        <v>498.20373999999998</v>
      </c>
      <c r="H18" s="12">
        <v>0</v>
      </c>
      <c r="I18" s="12">
        <v>26167.907039999998</v>
      </c>
      <c r="J18" s="12">
        <v>0</v>
      </c>
      <c r="K18" s="12">
        <v>82.692499999999995</v>
      </c>
      <c r="L18" s="12">
        <v>53399.399680000002</v>
      </c>
      <c r="M18" s="12">
        <v>20877.930950000002</v>
      </c>
      <c r="N18" s="12">
        <v>768.11739999999998</v>
      </c>
      <c r="O18" s="12">
        <v>20061.083719999999</v>
      </c>
      <c r="P18" s="12">
        <v>0</v>
      </c>
      <c r="Q18" s="12">
        <v>1429.99756</v>
      </c>
      <c r="R18" s="12">
        <v>33.333199999999998</v>
      </c>
      <c r="S18" s="12">
        <v>9442.4403999999995</v>
      </c>
      <c r="T18" s="12">
        <v>0</v>
      </c>
      <c r="U18" s="12">
        <v>0</v>
      </c>
      <c r="V18" s="12">
        <v>52612.903230000004</v>
      </c>
    </row>
    <row r="19" spans="2:22" x14ac:dyDescent="0.2">
      <c r="B19" s="16">
        <v>4012</v>
      </c>
      <c r="C19" s="16" t="s">
        <v>107</v>
      </c>
      <c r="D19" s="12">
        <v>13399.60375</v>
      </c>
      <c r="E19" s="12">
        <v>9095.4377000000004</v>
      </c>
      <c r="F19" s="12">
        <v>3958.7961500000001</v>
      </c>
      <c r="G19" s="12">
        <v>364.16340000000002</v>
      </c>
      <c r="H19" s="12">
        <v>1301.57555</v>
      </c>
      <c r="I19" s="12">
        <v>28516.98676</v>
      </c>
      <c r="J19" s="12">
        <v>0</v>
      </c>
      <c r="K19" s="12">
        <v>0</v>
      </c>
      <c r="L19" s="12">
        <v>56636.563309999998</v>
      </c>
      <c r="M19" s="12">
        <v>32143.41995</v>
      </c>
      <c r="N19" s="12">
        <v>682.80962</v>
      </c>
      <c r="O19" s="12">
        <v>8557.8974699999999</v>
      </c>
      <c r="P19" s="12">
        <v>0</v>
      </c>
      <c r="Q19" s="12">
        <v>1615.58574</v>
      </c>
      <c r="R19" s="12">
        <v>104.31782</v>
      </c>
      <c r="S19" s="12">
        <v>13281.600839999999</v>
      </c>
      <c r="T19" s="12">
        <v>0</v>
      </c>
      <c r="U19" s="12">
        <v>0</v>
      </c>
      <c r="V19" s="12">
        <v>56385.631439999997</v>
      </c>
    </row>
    <row r="20" spans="2:22" x14ac:dyDescent="0.2">
      <c r="B20" s="16">
        <v>4013</v>
      </c>
      <c r="C20" s="16" t="s">
        <v>108</v>
      </c>
      <c r="D20" s="12">
        <v>3111.4473499999999</v>
      </c>
      <c r="E20" s="12">
        <v>3380.1933899999999</v>
      </c>
      <c r="F20" s="12">
        <v>710.76020000000005</v>
      </c>
      <c r="G20" s="12">
        <v>258.18779999999998</v>
      </c>
      <c r="H20" s="12">
        <v>0</v>
      </c>
      <c r="I20" s="12">
        <v>13570.052739999999</v>
      </c>
      <c r="J20" s="12">
        <v>0</v>
      </c>
      <c r="K20" s="12">
        <v>0</v>
      </c>
      <c r="L20" s="12">
        <v>21030.641479999998</v>
      </c>
      <c r="M20" s="12">
        <v>12923.55465</v>
      </c>
      <c r="N20" s="12">
        <v>211.19945000000001</v>
      </c>
      <c r="O20" s="12">
        <v>2550.3418900000001</v>
      </c>
      <c r="P20" s="12">
        <v>1.4</v>
      </c>
      <c r="Q20" s="12">
        <v>1854.34547</v>
      </c>
      <c r="R20" s="12">
        <v>41.866300000000003</v>
      </c>
      <c r="S20" s="12">
        <v>2582.5688700000001</v>
      </c>
      <c r="T20" s="12">
        <v>0</v>
      </c>
      <c r="U20" s="12">
        <v>0</v>
      </c>
      <c r="V20" s="12">
        <v>20165.27663</v>
      </c>
    </row>
    <row r="21" spans="2:22" x14ac:dyDescent="0.2">
      <c r="B21" s="21">
        <v>4059</v>
      </c>
      <c r="C21" s="21" t="s">
        <v>109</v>
      </c>
      <c r="D21" s="22">
        <v>169062.32250000001</v>
      </c>
      <c r="E21" s="22">
        <v>189270.95274000001</v>
      </c>
      <c r="F21" s="22">
        <v>70454.576019999993</v>
      </c>
      <c r="G21" s="22">
        <v>8171.5678900000003</v>
      </c>
      <c r="H21" s="22">
        <v>1489.4612299999999</v>
      </c>
      <c r="I21" s="22">
        <v>353971.22886999999</v>
      </c>
      <c r="J21" s="22">
        <v>2</v>
      </c>
      <c r="K21" s="22">
        <v>64079.311730000001</v>
      </c>
      <c r="L21" s="22">
        <v>856501.42098000005</v>
      </c>
      <c r="M21" s="22">
        <v>552947.89772000001</v>
      </c>
      <c r="N21" s="22">
        <v>4270.4408000000003</v>
      </c>
      <c r="O21" s="22">
        <v>160238.69665</v>
      </c>
      <c r="P21" s="22">
        <v>1462.1942200000001</v>
      </c>
      <c r="Q21" s="22">
        <v>34061.323349999999</v>
      </c>
      <c r="R21" s="22">
        <v>2557.4411500000001</v>
      </c>
      <c r="S21" s="22">
        <v>96954.160130000004</v>
      </c>
      <c r="T21" s="22">
        <v>2</v>
      </c>
      <c r="U21" s="22">
        <v>10312.35519</v>
      </c>
      <c r="V21" s="22">
        <v>862806.50921000005</v>
      </c>
    </row>
    <row r="22" spans="2:22" x14ac:dyDescent="0.2">
      <c r="B22" s="16">
        <v>4021</v>
      </c>
      <c r="C22" s="16" t="s">
        <v>110</v>
      </c>
      <c r="D22" s="12">
        <v>47339.65221</v>
      </c>
      <c r="E22" s="12">
        <v>33351.926630000002</v>
      </c>
      <c r="F22" s="12">
        <v>19606.673839999999</v>
      </c>
      <c r="G22" s="12">
        <v>4497.5597200000002</v>
      </c>
      <c r="H22" s="12">
        <v>1305.9831799999999</v>
      </c>
      <c r="I22" s="12">
        <v>63890.490729999998</v>
      </c>
      <c r="J22" s="12">
        <v>0</v>
      </c>
      <c r="K22" s="12">
        <v>56781.634319999997</v>
      </c>
      <c r="L22" s="12">
        <v>226773.92063000001</v>
      </c>
      <c r="M22" s="12">
        <v>155016.87469999999</v>
      </c>
      <c r="N22" s="12">
        <v>367.57524999999998</v>
      </c>
      <c r="O22" s="12">
        <v>23744.924800000001</v>
      </c>
      <c r="P22" s="12">
        <v>361.1</v>
      </c>
      <c r="Q22" s="12">
        <v>19113.741880000001</v>
      </c>
      <c r="R22" s="12">
        <v>915.09700999999995</v>
      </c>
      <c r="S22" s="12">
        <v>20282.056949999998</v>
      </c>
      <c r="T22" s="12">
        <v>0</v>
      </c>
      <c r="U22" s="12">
        <v>4156.2387699999999</v>
      </c>
      <c r="V22" s="12">
        <v>223957.60936</v>
      </c>
    </row>
    <row r="23" spans="2:22" x14ac:dyDescent="0.2">
      <c r="B23" s="16">
        <v>4022</v>
      </c>
      <c r="C23" s="16" t="s">
        <v>111</v>
      </c>
      <c r="D23" s="12">
        <v>1160.2256600000001</v>
      </c>
      <c r="E23" s="12">
        <v>1757.43372</v>
      </c>
      <c r="F23" s="12">
        <v>526.0394</v>
      </c>
      <c r="G23" s="12">
        <v>22.70195</v>
      </c>
      <c r="H23" s="12">
        <v>0</v>
      </c>
      <c r="I23" s="12">
        <v>4113.9411600000003</v>
      </c>
      <c r="J23" s="12">
        <v>0</v>
      </c>
      <c r="K23" s="12">
        <v>0</v>
      </c>
      <c r="L23" s="12">
        <v>7580.3418899999997</v>
      </c>
      <c r="M23" s="12">
        <v>5497.2672499999999</v>
      </c>
      <c r="N23" s="12">
        <v>34.308</v>
      </c>
      <c r="O23" s="12">
        <v>1381.98578</v>
      </c>
      <c r="P23" s="12">
        <v>0</v>
      </c>
      <c r="Q23" s="12">
        <v>133.64794000000001</v>
      </c>
      <c r="R23" s="12">
        <v>1.4574</v>
      </c>
      <c r="S23" s="12">
        <v>553.23715000000004</v>
      </c>
      <c r="T23" s="12">
        <v>0</v>
      </c>
      <c r="U23" s="12">
        <v>0</v>
      </c>
      <c r="V23" s="12">
        <v>7601.9035199999998</v>
      </c>
    </row>
    <row r="24" spans="2:22" x14ac:dyDescent="0.2">
      <c r="B24" s="16">
        <v>4023</v>
      </c>
      <c r="C24" s="16" t="s">
        <v>112</v>
      </c>
      <c r="D24" s="12">
        <v>2833.95451</v>
      </c>
      <c r="E24" s="12">
        <v>3565.2507099999998</v>
      </c>
      <c r="F24" s="12">
        <v>1573.3395399999999</v>
      </c>
      <c r="G24" s="12">
        <v>97.488820000000004</v>
      </c>
      <c r="H24" s="12">
        <v>0</v>
      </c>
      <c r="I24" s="12">
        <v>7852.3717200000001</v>
      </c>
      <c r="J24" s="12">
        <v>0</v>
      </c>
      <c r="K24" s="12">
        <v>0</v>
      </c>
      <c r="L24" s="12">
        <v>15922.4053</v>
      </c>
      <c r="M24" s="12">
        <v>11985.8138</v>
      </c>
      <c r="N24" s="12">
        <v>71.21808</v>
      </c>
      <c r="O24" s="12">
        <v>2015.9837199999999</v>
      </c>
      <c r="P24" s="12">
        <v>351.26679999999999</v>
      </c>
      <c r="Q24" s="12">
        <v>291.39794999999998</v>
      </c>
      <c r="R24" s="12">
        <v>18.985410000000002</v>
      </c>
      <c r="S24" s="12">
        <v>886.9452</v>
      </c>
      <c r="T24" s="12">
        <v>0</v>
      </c>
      <c r="U24" s="12">
        <v>0</v>
      </c>
      <c r="V24" s="12">
        <v>15621.61096</v>
      </c>
    </row>
    <row r="25" spans="2:22" x14ac:dyDescent="0.2">
      <c r="B25" s="16">
        <v>4024</v>
      </c>
      <c r="C25" s="16" t="s">
        <v>113</v>
      </c>
      <c r="D25" s="12">
        <v>2148.3413500000001</v>
      </c>
      <c r="E25" s="12">
        <v>8936.3271800000002</v>
      </c>
      <c r="F25" s="12">
        <v>1170.21894</v>
      </c>
      <c r="G25" s="12">
        <v>140.35974999999999</v>
      </c>
      <c r="H25" s="12">
        <v>10</v>
      </c>
      <c r="I25" s="12">
        <v>7738.6505299999999</v>
      </c>
      <c r="J25" s="12">
        <v>0</v>
      </c>
      <c r="K25" s="12">
        <v>0</v>
      </c>
      <c r="L25" s="12">
        <v>20143.89775</v>
      </c>
      <c r="M25" s="12">
        <v>10601.900610000001</v>
      </c>
      <c r="N25" s="12">
        <v>91.390240000000006</v>
      </c>
      <c r="O25" s="12">
        <v>8004.0075200000001</v>
      </c>
      <c r="P25" s="12">
        <v>0</v>
      </c>
      <c r="Q25" s="12">
        <v>392.04649000000001</v>
      </c>
      <c r="R25" s="12">
        <v>35.537950000000002</v>
      </c>
      <c r="S25" s="12">
        <v>782.63251000000002</v>
      </c>
      <c r="T25" s="12">
        <v>0</v>
      </c>
      <c r="U25" s="12">
        <v>340.7</v>
      </c>
      <c r="V25" s="12">
        <v>20248.215319999999</v>
      </c>
    </row>
    <row r="26" spans="2:22" x14ac:dyDescent="0.2">
      <c r="B26" s="16">
        <v>4049</v>
      </c>
      <c r="C26" s="16" t="s">
        <v>114</v>
      </c>
      <c r="D26" s="12">
        <v>4925.2571200000002</v>
      </c>
      <c r="E26" s="12">
        <v>3880.0189</v>
      </c>
      <c r="F26" s="12">
        <v>1440.548</v>
      </c>
      <c r="G26" s="12">
        <v>214.29702</v>
      </c>
      <c r="H26" s="12">
        <v>2.56</v>
      </c>
      <c r="I26" s="12">
        <v>9754.9779500000004</v>
      </c>
      <c r="J26" s="12">
        <v>0</v>
      </c>
      <c r="K26" s="12">
        <v>0</v>
      </c>
      <c r="L26" s="12">
        <v>20217.65899</v>
      </c>
      <c r="M26" s="12">
        <v>14841.39993</v>
      </c>
      <c r="N26" s="12">
        <v>61.630450000000003</v>
      </c>
      <c r="O26" s="12">
        <v>3273.9124099999999</v>
      </c>
      <c r="P26" s="12">
        <v>189.28385</v>
      </c>
      <c r="Q26" s="12">
        <v>337.73723999999999</v>
      </c>
      <c r="R26" s="12">
        <v>3.9762499999999998</v>
      </c>
      <c r="S26" s="12">
        <v>1636.97264</v>
      </c>
      <c r="T26" s="12">
        <v>0</v>
      </c>
      <c r="U26" s="12">
        <v>250.79300000000001</v>
      </c>
      <c r="V26" s="12">
        <v>20595.70577</v>
      </c>
    </row>
    <row r="27" spans="2:22" x14ac:dyDescent="0.2">
      <c r="B27" s="16">
        <v>4026</v>
      </c>
      <c r="C27" s="16" t="s">
        <v>115</v>
      </c>
      <c r="D27" s="12">
        <v>3878.2704399999998</v>
      </c>
      <c r="E27" s="12">
        <v>3228.35257</v>
      </c>
      <c r="F27" s="12">
        <v>2212.4573099999998</v>
      </c>
      <c r="G27" s="12">
        <v>607.77102000000002</v>
      </c>
      <c r="H27" s="12">
        <v>23.4</v>
      </c>
      <c r="I27" s="12">
        <v>12061.382530000001</v>
      </c>
      <c r="J27" s="12">
        <v>0</v>
      </c>
      <c r="K27" s="12">
        <v>0</v>
      </c>
      <c r="L27" s="12">
        <v>22011.633870000001</v>
      </c>
      <c r="M27" s="12">
        <v>17563.72495</v>
      </c>
      <c r="N27" s="12">
        <v>59.454000000000001</v>
      </c>
      <c r="O27" s="12">
        <v>4003.6553199999998</v>
      </c>
      <c r="P27" s="12">
        <v>0</v>
      </c>
      <c r="Q27" s="12">
        <v>921.75816999999995</v>
      </c>
      <c r="R27" s="12">
        <v>122.0592</v>
      </c>
      <c r="S27" s="12">
        <v>1178.15203</v>
      </c>
      <c r="T27" s="12">
        <v>0</v>
      </c>
      <c r="U27" s="12">
        <v>0</v>
      </c>
      <c r="V27" s="12">
        <v>23848.803670000001</v>
      </c>
    </row>
    <row r="28" spans="2:22" x14ac:dyDescent="0.2">
      <c r="B28" s="16">
        <v>4027</v>
      </c>
      <c r="C28" s="16" t="s">
        <v>116</v>
      </c>
      <c r="D28" s="12">
        <v>5518.9235500000004</v>
      </c>
      <c r="E28" s="12">
        <v>3674.9434099999999</v>
      </c>
      <c r="F28" s="12">
        <v>1713.1447499999999</v>
      </c>
      <c r="G28" s="12">
        <v>148.41627</v>
      </c>
      <c r="H28" s="12">
        <v>0</v>
      </c>
      <c r="I28" s="12">
        <v>12045.546270000001</v>
      </c>
      <c r="J28" s="12">
        <v>2</v>
      </c>
      <c r="K28" s="12">
        <v>0</v>
      </c>
      <c r="L28" s="12">
        <v>23102.974249999999</v>
      </c>
      <c r="M28" s="12">
        <v>17515.899399999998</v>
      </c>
      <c r="N28" s="12">
        <v>1</v>
      </c>
      <c r="O28" s="12">
        <v>3489.64644</v>
      </c>
      <c r="P28" s="12">
        <v>0</v>
      </c>
      <c r="Q28" s="12">
        <v>80.561920000000001</v>
      </c>
      <c r="R28" s="12">
        <v>24.3461</v>
      </c>
      <c r="S28" s="12">
        <v>2669.2970399999999</v>
      </c>
      <c r="T28" s="12">
        <v>2</v>
      </c>
      <c r="U28" s="12">
        <v>0</v>
      </c>
      <c r="V28" s="12">
        <v>23782.750899999999</v>
      </c>
    </row>
    <row r="29" spans="2:22" x14ac:dyDescent="0.2">
      <c r="B29" s="16">
        <v>4028</v>
      </c>
      <c r="C29" s="16" t="s">
        <v>117</v>
      </c>
      <c r="D29" s="12">
        <v>893.16375000000005</v>
      </c>
      <c r="E29" s="12">
        <v>966.99300000000005</v>
      </c>
      <c r="F29" s="12">
        <v>397.43900000000002</v>
      </c>
      <c r="G29" s="12">
        <v>130.65864999999999</v>
      </c>
      <c r="H29" s="12">
        <v>26.137450000000001</v>
      </c>
      <c r="I29" s="12">
        <v>2161.7973499999998</v>
      </c>
      <c r="J29" s="12">
        <v>0</v>
      </c>
      <c r="K29" s="12">
        <v>100.9742</v>
      </c>
      <c r="L29" s="12">
        <v>4677.1634000000004</v>
      </c>
      <c r="M29" s="12">
        <v>3458.0311999999999</v>
      </c>
      <c r="N29" s="12">
        <v>13.25365</v>
      </c>
      <c r="O29" s="12">
        <v>728.06285000000003</v>
      </c>
      <c r="P29" s="12">
        <v>0</v>
      </c>
      <c r="Q29" s="12">
        <v>98.72645</v>
      </c>
      <c r="R29" s="12">
        <v>27.351649999999999</v>
      </c>
      <c r="S29" s="12">
        <v>343.94736999999998</v>
      </c>
      <c r="T29" s="12">
        <v>0</v>
      </c>
      <c r="U29" s="12">
        <v>14.75</v>
      </c>
      <c r="V29" s="12">
        <v>4684.1231699999998</v>
      </c>
    </row>
    <row r="30" spans="2:22" x14ac:dyDescent="0.2">
      <c r="B30" s="16">
        <v>4029</v>
      </c>
      <c r="C30" s="16" t="s">
        <v>118</v>
      </c>
      <c r="D30" s="12">
        <v>4246.1271900000002</v>
      </c>
      <c r="E30" s="12">
        <v>4892.0371400000004</v>
      </c>
      <c r="F30" s="12">
        <v>2257.12428</v>
      </c>
      <c r="G30" s="12">
        <v>418.27794</v>
      </c>
      <c r="H30" s="12">
        <v>0</v>
      </c>
      <c r="I30" s="12">
        <v>11047.49762</v>
      </c>
      <c r="J30" s="12">
        <v>0</v>
      </c>
      <c r="K30" s="12">
        <v>0</v>
      </c>
      <c r="L30" s="12">
        <v>22861.064170000001</v>
      </c>
      <c r="M30" s="12">
        <v>16165.82785</v>
      </c>
      <c r="N30" s="12">
        <v>149.06317000000001</v>
      </c>
      <c r="O30" s="12">
        <v>3622.1509000000001</v>
      </c>
      <c r="P30" s="12">
        <v>0</v>
      </c>
      <c r="Q30" s="12">
        <v>788.29444999999998</v>
      </c>
      <c r="R30" s="12">
        <v>77.261150000000001</v>
      </c>
      <c r="S30" s="12">
        <v>1815.8870300000001</v>
      </c>
      <c r="T30" s="12">
        <v>0</v>
      </c>
      <c r="U30" s="12">
        <v>767.596</v>
      </c>
      <c r="V30" s="12">
        <v>23386.080549999999</v>
      </c>
    </row>
    <row r="31" spans="2:22" x14ac:dyDescent="0.2">
      <c r="B31" s="16">
        <v>4030</v>
      </c>
      <c r="C31" s="16" t="s">
        <v>119</v>
      </c>
      <c r="D31" s="12">
        <v>1405.27243</v>
      </c>
      <c r="E31" s="12">
        <v>4330.3170600000003</v>
      </c>
      <c r="F31" s="12">
        <v>997.29052999999999</v>
      </c>
      <c r="G31" s="12">
        <v>97.944900000000004</v>
      </c>
      <c r="H31" s="12">
        <v>0</v>
      </c>
      <c r="I31" s="12">
        <v>4286.6054599999998</v>
      </c>
      <c r="J31" s="12">
        <v>0</v>
      </c>
      <c r="K31" s="12">
        <v>0</v>
      </c>
      <c r="L31" s="12">
        <v>11117.43038</v>
      </c>
      <c r="M31" s="12">
        <v>6691.9036500000002</v>
      </c>
      <c r="N31" s="12">
        <v>65.180000000000007</v>
      </c>
      <c r="O31" s="12">
        <v>4022.7107299999998</v>
      </c>
      <c r="P31" s="12">
        <v>0</v>
      </c>
      <c r="Q31" s="12">
        <v>58.244950000000003</v>
      </c>
      <c r="R31" s="12">
        <v>-3.4068800000000001</v>
      </c>
      <c r="S31" s="12">
        <v>616.48446000000001</v>
      </c>
      <c r="T31" s="12">
        <v>0</v>
      </c>
      <c r="U31" s="12">
        <v>0</v>
      </c>
      <c r="V31" s="12">
        <v>11451.116910000001</v>
      </c>
    </row>
    <row r="32" spans="2:22" x14ac:dyDescent="0.2">
      <c r="B32" s="16">
        <v>4031</v>
      </c>
      <c r="C32" s="16" t="s">
        <v>120</v>
      </c>
      <c r="D32" s="12">
        <v>2018.05294</v>
      </c>
      <c r="E32" s="12">
        <v>5275.2596800000001</v>
      </c>
      <c r="F32" s="12">
        <v>867.25205000000005</v>
      </c>
      <c r="G32" s="12">
        <v>84.697940000000003</v>
      </c>
      <c r="H32" s="12">
        <v>0</v>
      </c>
      <c r="I32" s="12">
        <v>3723.3453800000002</v>
      </c>
      <c r="J32" s="12">
        <v>0</v>
      </c>
      <c r="K32" s="12">
        <v>980</v>
      </c>
      <c r="L32" s="12">
        <v>12948.60799</v>
      </c>
      <c r="M32" s="12">
        <v>5961.5717500000001</v>
      </c>
      <c r="N32" s="12">
        <v>43.661389999999997</v>
      </c>
      <c r="O32" s="12">
        <v>4635.54774</v>
      </c>
      <c r="P32" s="12">
        <v>0</v>
      </c>
      <c r="Q32" s="12">
        <v>109.11256</v>
      </c>
      <c r="R32" s="12">
        <v>1.7479499999999999</v>
      </c>
      <c r="S32" s="12">
        <v>1945.5919699999999</v>
      </c>
      <c r="T32" s="12">
        <v>0</v>
      </c>
      <c r="U32" s="12">
        <v>115.158</v>
      </c>
      <c r="V32" s="12">
        <v>12812.39136</v>
      </c>
    </row>
    <row r="33" spans="2:22" x14ac:dyDescent="0.2">
      <c r="B33" s="16">
        <v>4032</v>
      </c>
      <c r="C33" s="16" t="s">
        <v>121</v>
      </c>
      <c r="D33" s="12">
        <v>1561.55915</v>
      </c>
      <c r="E33" s="12">
        <v>2379.0424499999999</v>
      </c>
      <c r="F33" s="12">
        <v>1135.9613999999999</v>
      </c>
      <c r="G33" s="12">
        <v>68.725700000000003</v>
      </c>
      <c r="H33" s="12">
        <v>4.165E-2</v>
      </c>
      <c r="I33" s="12">
        <v>5624.9936699999998</v>
      </c>
      <c r="J33" s="12">
        <v>0</v>
      </c>
      <c r="K33" s="12">
        <v>2.0350000000000001</v>
      </c>
      <c r="L33" s="12">
        <v>10772.35902</v>
      </c>
      <c r="M33" s="12">
        <v>7936.0106999999998</v>
      </c>
      <c r="N33" s="12">
        <v>75.741380000000007</v>
      </c>
      <c r="O33" s="12">
        <v>1246.6554000000001</v>
      </c>
      <c r="P33" s="12">
        <v>5.8E-4</v>
      </c>
      <c r="Q33" s="12">
        <v>130.98738</v>
      </c>
      <c r="R33" s="12">
        <v>23.117599999999999</v>
      </c>
      <c r="S33" s="12">
        <v>1048.6688099999999</v>
      </c>
      <c r="T33" s="12">
        <v>0</v>
      </c>
      <c r="U33" s="12">
        <v>0</v>
      </c>
      <c r="V33" s="12">
        <v>10461.181850000001</v>
      </c>
    </row>
    <row r="34" spans="2:22" x14ac:dyDescent="0.2">
      <c r="B34" s="16">
        <v>4033</v>
      </c>
      <c r="C34" s="16" t="s">
        <v>122</v>
      </c>
      <c r="D34" s="12">
        <v>4802.7672199999997</v>
      </c>
      <c r="E34" s="12">
        <v>15609.194219999999</v>
      </c>
      <c r="F34" s="12">
        <v>3354.4596000000001</v>
      </c>
      <c r="G34" s="12">
        <v>374.23266999999998</v>
      </c>
      <c r="H34" s="12">
        <v>9</v>
      </c>
      <c r="I34" s="12">
        <v>17983.25129</v>
      </c>
      <c r="J34" s="12">
        <v>0</v>
      </c>
      <c r="K34" s="12">
        <v>0</v>
      </c>
      <c r="L34" s="12">
        <v>42132.904999999999</v>
      </c>
      <c r="M34" s="12">
        <v>18752.3881</v>
      </c>
      <c r="N34" s="12">
        <v>293.54698000000002</v>
      </c>
      <c r="O34" s="12">
        <v>14201.430189999999</v>
      </c>
      <c r="P34" s="12">
        <v>7.5810500000000003</v>
      </c>
      <c r="Q34" s="12">
        <v>626.59657000000004</v>
      </c>
      <c r="R34" s="12">
        <v>5.5889499999999996</v>
      </c>
      <c r="S34" s="12">
        <v>9530.7991199999997</v>
      </c>
      <c r="T34" s="12">
        <v>0</v>
      </c>
      <c r="U34" s="12">
        <v>0</v>
      </c>
      <c r="V34" s="12">
        <v>43417.930959999998</v>
      </c>
    </row>
    <row r="35" spans="2:22" x14ac:dyDescent="0.2">
      <c r="B35" s="16">
        <v>4034</v>
      </c>
      <c r="C35" s="16" t="s">
        <v>123</v>
      </c>
      <c r="D35" s="12">
        <v>7062.5722999999998</v>
      </c>
      <c r="E35" s="12">
        <v>5606.97343</v>
      </c>
      <c r="F35" s="12">
        <v>2338.8555500000002</v>
      </c>
      <c r="G35" s="12">
        <v>-3614.9767900000002</v>
      </c>
      <c r="H35" s="12">
        <v>1.7163999999999999</v>
      </c>
      <c r="I35" s="12">
        <v>17290.71543</v>
      </c>
      <c r="J35" s="12">
        <v>0</v>
      </c>
      <c r="K35" s="12">
        <v>4000</v>
      </c>
      <c r="L35" s="12">
        <v>32685.856319999999</v>
      </c>
      <c r="M35" s="12">
        <v>20400.526949999999</v>
      </c>
      <c r="N35" s="12">
        <v>205</v>
      </c>
      <c r="O35" s="12">
        <v>4318.1975300000004</v>
      </c>
      <c r="P35" s="12">
        <v>362.2</v>
      </c>
      <c r="Q35" s="12">
        <v>2073.7252100000001</v>
      </c>
      <c r="R35" s="12">
        <v>14.651</v>
      </c>
      <c r="S35" s="12">
        <v>5116.0990099999999</v>
      </c>
      <c r="T35" s="12">
        <v>0</v>
      </c>
      <c r="U35" s="12">
        <v>0</v>
      </c>
      <c r="V35" s="12">
        <v>32490.399700000002</v>
      </c>
    </row>
    <row r="36" spans="2:22" x14ac:dyDescent="0.2">
      <c r="B36" s="16">
        <v>4035</v>
      </c>
      <c r="C36" s="16" t="s">
        <v>124</v>
      </c>
      <c r="D36" s="12">
        <v>6103.6540500000001</v>
      </c>
      <c r="E36" s="12">
        <v>4041.7993299999998</v>
      </c>
      <c r="F36" s="12">
        <v>2252.9737100000002</v>
      </c>
      <c r="G36" s="12">
        <v>157.34544</v>
      </c>
      <c r="H36" s="12">
        <v>22.5</v>
      </c>
      <c r="I36" s="12">
        <v>10490.1595</v>
      </c>
      <c r="J36" s="12">
        <v>0</v>
      </c>
      <c r="K36" s="12">
        <v>2100.7890600000001</v>
      </c>
      <c r="L36" s="12">
        <v>25169.221089999999</v>
      </c>
      <c r="M36" s="12">
        <v>14381.28865</v>
      </c>
      <c r="N36" s="12">
        <v>83.039270000000002</v>
      </c>
      <c r="O36" s="12">
        <v>4903.7830199999999</v>
      </c>
      <c r="P36" s="12">
        <v>5.9989999999999997</v>
      </c>
      <c r="Q36" s="12">
        <v>884.40399000000002</v>
      </c>
      <c r="R36" s="12">
        <v>4.1731999999999996</v>
      </c>
      <c r="S36" s="12">
        <v>3466.9838599999998</v>
      </c>
      <c r="T36" s="12">
        <v>0</v>
      </c>
      <c r="U36" s="12">
        <v>1304.5242800000001</v>
      </c>
      <c r="V36" s="12">
        <v>25034.19527</v>
      </c>
    </row>
    <row r="37" spans="2:22" x14ac:dyDescent="0.2">
      <c r="B37" s="16">
        <v>4037</v>
      </c>
      <c r="C37" s="16" t="s">
        <v>125</v>
      </c>
      <c r="D37" s="12">
        <v>3633.0289699999998</v>
      </c>
      <c r="E37" s="12">
        <v>4124.4371499999997</v>
      </c>
      <c r="F37" s="12">
        <v>1883.9604400000001</v>
      </c>
      <c r="G37" s="12">
        <v>132.85425000000001</v>
      </c>
      <c r="H37" s="12">
        <v>14.22</v>
      </c>
      <c r="I37" s="12">
        <v>10569.590560000001</v>
      </c>
      <c r="J37" s="12">
        <v>0</v>
      </c>
      <c r="K37" s="12">
        <v>0</v>
      </c>
      <c r="L37" s="12">
        <v>20358.091369999998</v>
      </c>
      <c r="M37" s="12">
        <v>15427.4005</v>
      </c>
      <c r="N37" s="12">
        <v>76.949479999999994</v>
      </c>
      <c r="O37" s="12">
        <v>2104.4195300000001</v>
      </c>
      <c r="P37" s="12">
        <v>0</v>
      </c>
      <c r="Q37" s="12">
        <v>480.2953</v>
      </c>
      <c r="R37" s="12">
        <v>29.10575</v>
      </c>
      <c r="S37" s="12">
        <v>1612.9380699999999</v>
      </c>
      <c r="T37" s="12">
        <v>0</v>
      </c>
      <c r="U37" s="12">
        <v>976.05</v>
      </c>
      <c r="V37" s="12">
        <v>20707.158630000002</v>
      </c>
    </row>
    <row r="38" spans="2:22" x14ac:dyDescent="0.2">
      <c r="B38" s="16">
        <v>4038</v>
      </c>
      <c r="C38" s="16" t="s">
        <v>126</v>
      </c>
      <c r="D38" s="12">
        <v>8200.8328799999999</v>
      </c>
      <c r="E38" s="12">
        <v>6661.6418400000002</v>
      </c>
      <c r="F38" s="12">
        <v>3322.6999799999999</v>
      </c>
      <c r="G38" s="12">
        <v>215.02694</v>
      </c>
      <c r="H38" s="12">
        <v>0</v>
      </c>
      <c r="I38" s="12">
        <v>21018.645120000001</v>
      </c>
      <c r="J38" s="12">
        <v>0</v>
      </c>
      <c r="K38" s="12">
        <v>0</v>
      </c>
      <c r="L38" s="12">
        <v>39418.84676</v>
      </c>
      <c r="M38" s="12">
        <v>30857.613880000001</v>
      </c>
      <c r="N38" s="12">
        <v>106.96510000000001</v>
      </c>
      <c r="O38" s="12">
        <v>6305.7798300000004</v>
      </c>
      <c r="P38" s="12">
        <v>0</v>
      </c>
      <c r="Q38" s="12">
        <v>703.58330000000001</v>
      </c>
      <c r="R38" s="12">
        <v>139.24874</v>
      </c>
      <c r="S38" s="12">
        <v>3129.8295199999998</v>
      </c>
      <c r="T38" s="12">
        <v>0</v>
      </c>
      <c r="U38" s="12">
        <v>0</v>
      </c>
      <c r="V38" s="12">
        <v>41243.020369999998</v>
      </c>
    </row>
    <row r="39" spans="2:22" x14ac:dyDescent="0.2">
      <c r="B39" s="16">
        <v>4039</v>
      </c>
      <c r="C39" s="16" t="s">
        <v>127</v>
      </c>
      <c r="D39" s="12">
        <v>1678.999</v>
      </c>
      <c r="E39" s="12">
        <v>1893.39652</v>
      </c>
      <c r="F39" s="12">
        <v>680.33349999999996</v>
      </c>
      <c r="G39" s="12">
        <v>47.141199999999998</v>
      </c>
      <c r="H39" s="12">
        <v>0</v>
      </c>
      <c r="I39" s="12">
        <v>5939.0904</v>
      </c>
      <c r="J39" s="12">
        <v>0</v>
      </c>
      <c r="K39" s="12">
        <v>0</v>
      </c>
      <c r="L39" s="12">
        <v>10238.96062</v>
      </c>
      <c r="M39" s="12">
        <v>10078.52045</v>
      </c>
      <c r="N39" s="12">
        <v>0</v>
      </c>
      <c r="O39" s="12">
        <v>1643.37237</v>
      </c>
      <c r="P39" s="12">
        <v>0</v>
      </c>
      <c r="Q39" s="12">
        <v>162.24896000000001</v>
      </c>
      <c r="R39" s="12">
        <v>1.9145000000000001</v>
      </c>
      <c r="S39" s="12">
        <v>746.86379999999997</v>
      </c>
      <c r="T39" s="12">
        <v>0</v>
      </c>
      <c r="U39" s="12">
        <v>0</v>
      </c>
      <c r="V39" s="12">
        <v>12632.92008</v>
      </c>
    </row>
    <row r="40" spans="2:22" x14ac:dyDescent="0.2">
      <c r="B40" s="16">
        <v>4040</v>
      </c>
      <c r="C40" s="16" t="s">
        <v>128</v>
      </c>
      <c r="D40" s="12">
        <v>11413.663930000001</v>
      </c>
      <c r="E40" s="12">
        <v>11803.6523</v>
      </c>
      <c r="F40" s="12">
        <v>4071.7429499999998</v>
      </c>
      <c r="G40" s="12">
        <v>315.17658</v>
      </c>
      <c r="H40" s="12">
        <v>0</v>
      </c>
      <c r="I40" s="12">
        <v>22634.606489999998</v>
      </c>
      <c r="J40" s="12">
        <v>0</v>
      </c>
      <c r="K40" s="12">
        <v>0</v>
      </c>
      <c r="L40" s="12">
        <v>50238.842250000002</v>
      </c>
      <c r="M40" s="12">
        <v>31118.959699999999</v>
      </c>
      <c r="N40" s="12">
        <v>722.32926999999995</v>
      </c>
      <c r="O40" s="12">
        <v>9307.7642599999999</v>
      </c>
      <c r="P40" s="12">
        <v>0</v>
      </c>
      <c r="Q40" s="12">
        <v>1651.42138</v>
      </c>
      <c r="R40" s="12">
        <v>0</v>
      </c>
      <c r="S40" s="12">
        <v>6922.3714499999996</v>
      </c>
      <c r="T40" s="12">
        <v>0</v>
      </c>
      <c r="U40" s="12">
        <v>1551.6051500000001</v>
      </c>
      <c r="V40" s="12">
        <v>51274.451209999999</v>
      </c>
    </row>
    <row r="41" spans="2:22" x14ac:dyDescent="0.2">
      <c r="B41" s="16">
        <v>4041</v>
      </c>
      <c r="C41" s="16" t="s">
        <v>129</v>
      </c>
      <c r="D41" s="12">
        <v>1345.2762499999999</v>
      </c>
      <c r="E41" s="12">
        <v>1998.78279</v>
      </c>
      <c r="F41" s="12">
        <v>815.13705000000004</v>
      </c>
      <c r="G41" s="12">
        <v>89.451650000000001</v>
      </c>
      <c r="H41" s="12">
        <v>0</v>
      </c>
      <c r="I41" s="12">
        <v>5237.4111800000001</v>
      </c>
      <c r="J41" s="12">
        <v>0</v>
      </c>
      <c r="K41" s="12">
        <v>0</v>
      </c>
      <c r="L41" s="12">
        <v>9486.0589199999995</v>
      </c>
      <c r="M41" s="12">
        <v>7000.8893500000004</v>
      </c>
      <c r="N41" s="12">
        <v>64.620930000000001</v>
      </c>
      <c r="O41" s="12">
        <v>1073.9472900000001</v>
      </c>
      <c r="P41" s="12">
        <v>0</v>
      </c>
      <c r="Q41" s="12">
        <v>132.809</v>
      </c>
      <c r="R41" s="12">
        <v>0</v>
      </c>
      <c r="S41" s="12">
        <v>1124.7582</v>
      </c>
      <c r="T41" s="12">
        <v>0</v>
      </c>
      <c r="U41" s="12">
        <v>120</v>
      </c>
      <c r="V41" s="12">
        <v>9517.02477</v>
      </c>
    </row>
    <row r="42" spans="2:22" x14ac:dyDescent="0.2">
      <c r="B42" s="16">
        <v>4044</v>
      </c>
      <c r="C42" s="16" t="s">
        <v>130</v>
      </c>
      <c r="D42" s="12">
        <v>6028.9057199999997</v>
      </c>
      <c r="E42" s="12">
        <v>7395.8586500000001</v>
      </c>
      <c r="F42" s="12">
        <v>2979.4963499999999</v>
      </c>
      <c r="G42" s="12">
        <v>792.34208999999998</v>
      </c>
      <c r="H42" s="12">
        <v>0</v>
      </c>
      <c r="I42" s="12">
        <v>16389.652770000001</v>
      </c>
      <c r="J42" s="12">
        <v>0</v>
      </c>
      <c r="K42" s="12">
        <v>0</v>
      </c>
      <c r="L42" s="12">
        <v>33586.255579999997</v>
      </c>
      <c r="M42" s="12">
        <v>23956.811000000002</v>
      </c>
      <c r="N42" s="12">
        <v>108.22989</v>
      </c>
      <c r="O42" s="12">
        <v>3999.04009</v>
      </c>
      <c r="P42" s="12">
        <v>0</v>
      </c>
      <c r="Q42" s="12">
        <v>572.52076999999997</v>
      </c>
      <c r="R42" s="12">
        <v>1006.12855</v>
      </c>
      <c r="S42" s="12">
        <v>4076.4837499999999</v>
      </c>
      <c r="T42" s="12">
        <v>0</v>
      </c>
      <c r="U42" s="12">
        <v>655.75215000000003</v>
      </c>
      <c r="V42" s="12">
        <v>34374.966200000003</v>
      </c>
    </row>
    <row r="43" spans="2:22" x14ac:dyDescent="0.2">
      <c r="B43" s="16">
        <v>4045</v>
      </c>
      <c r="C43" s="16" t="s">
        <v>131</v>
      </c>
      <c r="D43" s="12">
        <v>27853.099819999999</v>
      </c>
      <c r="E43" s="12">
        <v>18621.002130000001</v>
      </c>
      <c r="F43" s="12">
        <v>7375.9870499999997</v>
      </c>
      <c r="G43" s="12">
        <v>2822.9389799999999</v>
      </c>
      <c r="H43" s="12">
        <v>0</v>
      </c>
      <c r="I43" s="12">
        <v>51776.589469999999</v>
      </c>
      <c r="J43" s="12">
        <v>0</v>
      </c>
      <c r="K43" s="12">
        <v>113.87915</v>
      </c>
      <c r="L43" s="12">
        <v>108563.4966</v>
      </c>
      <c r="M43" s="12">
        <v>64564.808349999999</v>
      </c>
      <c r="N43" s="12">
        <v>873.34952999999996</v>
      </c>
      <c r="O43" s="12">
        <v>17064.944339999998</v>
      </c>
      <c r="P43" s="12">
        <v>34.229750000000003</v>
      </c>
      <c r="Q43" s="12">
        <v>2345.4951900000001</v>
      </c>
      <c r="R43" s="12">
        <v>17.344169999999998</v>
      </c>
      <c r="S43" s="12">
        <v>20505.933570000001</v>
      </c>
      <c r="T43" s="12">
        <v>0</v>
      </c>
      <c r="U43" s="12">
        <v>59.187840000000001</v>
      </c>
      <c r="V43" s="12">
        <v>105465.29274</v>
      </c>
    </row>
    <row r="44" spans="2:22" x14ac:dyDescent="0.2">
      <c r="B44" s="16">
        <v>4046</v>
      </c>
      <c r="C44" s="16" t="s">
        <v>132</v>
      </c>
      <c r="D44" s="12">
        <v>1008.86924</v>
      </c>
      <c r="E44" s="12">
        <v>3496.9542099999999</v>
      </c>
      <c r="F44" s="12">
        <v>717.8</v>
      </c>
      <c r="G44" s="12">
        <v>57.012</v>
      </c>
      <c r="H44" s="12">
        <v>0</v>
      </c>
      <c r="I44" s="12">
        <v>5248.9500600000001</v>
      </c>
      <c r="J44" s="12">
        <v>0</v>
      </c>
      <c r="K44" s="12">
        <v>0</v>
      </c>
      <c r="L44" s="12">
        <v>10529.585510000001</v>
      </c>
      <c r="M44" s="12">
        <v>5633.9889999999996</v>
      </c>
      <c r="N44" s="12">
        <v>86.194360000000003</v>
      </c>
      <c r="O44" s="12">
        <v>4107.3457099999996</v>
      </c>
      <c r="P44" s="12">
        <v>0</v>
      </c>
      <c r="Q44" s="12">
        <v>181.23204999999999</v>
      </c>
      <c r="R44" s="12">
        <v>1.68225</v>
      </c>
      <c r="S44" s="12">
        <v>1366.04251</v>
      </c>
      <c r="T44" s="12">
        <v>0</v>
      </c>
      <c r="U44" s="12">
        <v>0</v>
      </c>
      <c r="V44" s="12">
        <v>11376.48588</v>
      </c>
    </row>
    <row r="45" spans="2:22" x14ac:dyDescent="0.2">
      <c r="B45" s="16">
        <v>4047</v>
      </c>
      <c r="C45" s="16" t="s">
        <v>133</v>
      </c>
      <c r="D45" s="12">
        <v>5136.0095899999997</v>
      </c>
      <c r="E45" s="12">
        <v>16952.334930000001</v>
      </c>
      <c r="F45" s="12">
        <v>3766.4990499999999</v>
      </c>
      <c r="G45" s="12">
        <v>73.593199999999996</v>
      </c>
      <c r="H45" s="12">
        <v>0</v>
      </c>
      <c r="I45" s="12">
        <v>10923.14762</v>
      </c>
      <c r="J45" s="12">
        <v>0</v>
      </c>
      <c r="K45" s="12">
        <v>0</v>
      </c>
      <c r="L45" s="12">
        <v>36851.584390000004</v>
      </c>
      <c r="M45" s="12">
        <v>14583.541450000001</v>
      </c>
      <c r="N45" s="12">
        <v>380.00000999999997</v>
      </c>
      <c r="O45" s="12">
        <v>17404.05443</v>
      </c>
      <c r="P45" s="12">
        <v>149.25584000000001</v>
      </c>
      <c r="Q45" s="12">
        <v>1464.8701799999999</v>
      </c>
      <c r="R45" s="12">
        <v>4.1404500000000004</v>
      </c>
      <c r="S45" s="12">
        <v>3463.12336</v>
      </c>
      <c r="T45" s="12">
        <v>0</v>
      </c>
      <c r="U45" s="12">
        <v>0</v>
      </c>
      <c r="V45" s="12">
        <v>37448.985719999997</v>
      </c>
    </row>
    <row r="46" spans="2:22" x14ac:dyDescent="0.2">
      <c r="B46" s="16">
        <v>4048</v>
      </c>
      <c r="C46" s="16" t="s">
        <v>134</v>
      </c>
      <c r="D46" s="12">
        <v>6865.8432300000004</v>
      </c>
      <c r="E46" s="12">
        <v>14827.022790000001</v>
      </c>
      <c r="F46" s="12">
        <v>2997.1417499999998</v>
      </c>
      <c r="G46" s="12">
        <v>180.53</v>
      </c>
      <c r="H46" s="12">
        <v>73.902550000000005</v>
      </c>
      <c r="I46" s="12">
        <v>14167.81861</v>
      </c>
      <c r="J46" s="12">
        <v>0</v>
      </c>
      <c r="K46" s="12">
        <v>0</v>
      </c>
      <c r="L46" s="12">
        <v>39112.258930000004</v>
      </c>
      <c r="M46" s="12">
        <v>22954.934550000002</v>
      </c>
      <c r="N46" s="12">
        <v>236.74037000000001</v>
      </c>
      <c r="O46" s="12">
        <v>13635.374449999999</v>
      </c>
      <c r="P46" s="12">
        <v>1.27735</v>
      </c>
      <c r="Q46" s="12">
        <v>325.86407000000003</v>
      </c>
      <c r="R46" s="12">
        <v>85.9328</v>
      </c>
      <c r="S46" s="12">
        <v>2132.0607500000001</v>
      </c>
      <c r="T46" s="12">
        <v>0</v>
      </c>
      <c r="U46" s="12">
        <v>0</v>
      </c>
      <c r="V46" s="12">
        <v>39372.18434</v>
      </c>
    </row>
    <row r="47" spans="2:22" x14ac:dyDescent="0.2">
      <c r="B47" s="21">
        <v>4089</v>
      </c>
      <c r="C47" s="21" t="s">
        <v>135</v>
      </c>
      <c r="D47" s="22">
        <v>79322.749389999997</v>
      </c>
      <c r="E47" s="22">
        <v>111811.40969</v>
      </c>
      <c r="F47" s="22">
        <v>31460.349709999999</v>
      </c>
      <c r="G47" s="22">
        <v>4151.9846699999998</v>
      </c>
      <c r="H47" s="22">
        <v>1750.21478</v>
      </c>
      <c r="I47" s="22">
        <v>190674.33848999999</v>
      </c>
      <c r="J47" s="22">
        <v>0.54249999999999998</v>
      </c>
      <c r="K47" s="22">
        <v>3041.8442100000002</v>
      </c>
      <c r="L47" s="22">
        <v>422213.43343999999</v>
      </c>
      <c r="M47" s="22">
        <v>243448.30436000001</v>
      </c>
      <c r="N47" s="22">
        <v>1783.74053</v>
      </c>
      <c r="O47" s="22">
        <v>101702.58397000001</v>
      </c>
      <c r="P47" s="22">
        <v>1055.152</v>
      </c>
      <c r="Q47" s="22">
        <v>15364.130380000001</v>
      </c>
      <c r="R47" s="22">
        <v>219.86061000000001</v>
      </c>
      <c r="S47" s="22">
        <v>59798.828950000003</v>
      </c>
      <c r="T47" s="22">
        <v>0.54249999999999998</v>
      </c>
      <c r="U47" s="22">
        <v>6936.7537499999999</v>
      </c>
      <c r="V47" s="22">
        <v>430309.89705000003</v>
      </c>
    </row>
    <row r="48" spans="2:22" x14ac:dyDescent="0.2">
      <c r="B48" s="16">
        <v>4061</v>
      </c>
      <c r="C48" s="16" t="s">
        <v>136</v>
      </c>
      <c r="D48" s="12">
        <v>1079.8380099999999</v>
      </c>
      <c r="E48" s="12">
        <v>1150.76253</v>
      </c>
      <c r="F48" s="12">
        <v>559.04819999999995</v>
      </c>
      <c r="G48" s="12">
        <v>57.946730000000002</v>
      </c>
      <c r="H48" s="12">
        <v>0</v>
      </c>
      <c r="I48" s="12">
        <v>4514.4622799999997</v>
      </c>
      <c r="J48" s="12">
        <v>0</v>
      </c>
      <c r="K48" s="12">
        <v>522.13252999999997</v>
      </c>
      <c r="L48" s="12">
        <v>7884.1902799999998</v>
      </c>
      <c r="M48" s="12">
        <v>6166.5713500000002</v>
      </c>
      <c r="N48" s="12">
        <v>0.92190000000000005</v>
      </c>
      <c r="O48" s="12">
        <v>752.54102999999998</v>
      </c>
      <c r="P48" s="12">
        <v>0</v>
      </c>
      <c r="Q48" s="12">
        <v>204.27294000000001</v>
      </c>
      <c r="R48" s="12">
        <v>3.6934</v>
      </c>
      <c r="S48" s="12">
        <v>408.32294000000002</v>
      </c>
      <c r="T48" s="12">
        <v>0</v>
      </c>
      <c r="U48" s="12">
        <v>294.54399999999998</v>
      </c>
      <c r="V48" s="12">
        <v>7830.8675599999997</v>
      </c>
    </row>
    <row r="49" spans="2:22" x14ac:dyDescent="0.2">
      <c r="B49" s="16">
        <v>4062</v>
      </c>
      <c r="C49" s="16" t="s">
        <v>137</v>
      </c>
      <c r="D49" s="12">
        <v>4101.2427500000003</v>
      </c>
      <c r="E49" s="12">
        <v>9812.1470200000003</v>
      </c>
      <c r="F49" s="12">
        <v>1276.8634500000001</v>
      </c>
      <c r="G49" s="12">
        <v>196.13704000000001</v>
      </c>
      <c r="H49" s="12">
        <v>4.5220500000000001</v>
      </c>
      <c r="I49" s="12">
        <v>12417.40143</v>
      </c>
      <c r="J49" s="12">
        <v>0</v>
      </c>
      <c r="K49" s="12">
        <v>0</v>
      </c>
      <c r="L49" s="12">
        <v>27808.313740000001</v>
      </c>
      <c r="M49" s="12">
        <v>13892.6474</v>
      </c>
      <c r="N49" s="12">
        <v>43.511429999999997</v>
      </c>
      <c r="O49" s="12">
        <v>7516.1939499999999</v>
      </c>
      <c r="P49" s="12">
        <v>1.2802</v>
      </c>
      <c r="Q49" s="12">
        <v>400.53230000000002</v>
      </c>
      <c r="R49" s="12">
        <v>7.0220500000000001</v>
      </c>
      <c r="S49" s="12">
        <v>2581.63303</v>
      </c>
      <c r="T49" s="12">
        <v>0</v>
      </c>
      <c r="U49" s="12">
        <v>595.66499999999996</v>
      </c>
      <c r="V49" s="12">
        <v>25038.485359999999</v>
      </c>
    </row>
    <row r="50" spans="2:22" x14ac:dyDescent="0.2">
      <c r="B50" s="16">
        <v>4063</v>
      </c>
      <c r="C50" s="16" t="s">
        <v>138</v>
      </c>
      <c r="D50" s="12">
        <v>13114.89926</v>
      </c>
      <c r="E50" s="12">
        <v>9628.5503700000008</v>
      </c>
      <c r="F50" s="12">
        <v>4072.9780000000001</v>
      </c>
      <c r="G50" s="12">
        <v>307.42180999999999</v>
      </c>
      <c r="H50" s="12">
        <v>369.09942999999998</v>
      </c>
      <c r="I50" s="12">
        <v>16944.192070000001</v>
      </c>
      <c r="J50" s="12">
        <v>0</v>
      </c>
      <c r="K50" s="12">
        <v>74.756</v>
      </c>
      <c r="L50" s="12">
        <v>44511.896939999999</v>
      </c>
      <c r="M50" s="12">
        <v>24871.274099999999</v>
      </c>
      <c r="N50" s="12">
        <v>251.76339999999999</v>
      </c>
      <c r="O50" s="12">
        <v>8962.8879699999998</v>
      </c>
      <c r="P50" s="12">
        <v>256.68151</v>
      </c>
      <c r="Q50" s="12">
        <v>646.32663000000002</v>
      </c>
      <c r="R50" s="12">
        <v>54.8735</v>
      </c>
      <c r="S50" s="12">
        <v>7347.8744399999996</v>
      </c>
      <c r="T50" s="12">
        <v>0</v>
      </c>
      <c r="U50" s="12">
        <v>775.4</v>
      </c>
      <c r="V50" s="12">
        <v>43167.081550000003</v>
      </c>
    </row>
    <row r="51" spans="2:22" x14ac:dyDescent="0.2">
      <c r="B51" s="16">
        <v>4064</v>
      </c>
      <c r="C51" s="16" t="s">
        <v>139</v>
      </c>
      <c r="D51" s="12">
        <v>762.07860000000005</v>
      </c>
      <c r="E51" s="12">
        <v>2382.2789600000001</v>
      </c>
      <c r="F51" s="12">
        <v>255.56989999999999</v>
      </c>
      <c r="G51" s="12">
        <v>8.3391000000000002</v>
      </c>
      <c r="H51" s="12">
        <v>0</v>
      </c>
      <c r="I51" s="12">
        <v>2280.5845399999998</v>
      </c>
      <c r="J51" s="12">
        <v>0</v>
      </c>
      <c r="K51" s="12">
        <v>0</v>
      </c>
      <c r="L51" s="12">
        <v>5688.8510999999999</v>
      </c>
      <c r="M51" s="12">
        <v>3060.3537500000002</v>
      </c>
      <c r="N51" s="12">
        <v>0</v>
      </c>
      <c r="O51" s="12">
        <v>2080.93316</v>
      </c>
      <c r="P51" s="12">
        <v>0</v>
      </c>
      <c r="Q51" s="12">
        <v>43.314700000000002</v>
      </c>
      <c r="R51" s="12">
        <v>1.0345</v>
      </c>
      <c r="S51" s="12">
        <v>443.44504000000001</v>
      </c>
      <c r="T51" s="12">
        <v>0</v>
      </c>
      <c r="U51" s="12">
        <v>0</v>
      </c>
      <c r="V51" s="12">
        <v>5629.08115</v>
      </c>
    </row>
    <row r="52" spans="2:22" x14ac:dyDescent="0.2">
      <c r="B52" s="16">
        <v>4065</v>
      </c>
      <c r="C52" s="16" t="s">
        <v>140</v>
      </c>
      <c r="D52" s="12">
        <v>3008.15861</v>
      </c>
      <c r="E52" s="12">
        <v>2531.6320000000001</v>
      </c>
      <c r="F52" s="12">
        <v>982.31740000000002</v>
      </c>
      <c r="G52" s="12">
        <v>169.86978999999999</v>
      </c>
      <c r="H52" s="12">
        <v>0</v>
      </c>
      <c r="I52" s="12">
        <v>10889.005429999999</v>
      </c>
      <c r="J52" s="12">
        <v>0</v>
      </c>
      <c r="K52" s="12">
        <v>0</v>
      </c>
      <c r="L52" s="12">
        <v>17580.983230000002</v>
      </c>
      <c r="M52" s="12">
        <v>10337.7161</v>
      </c>
      <c r="N52" s="12">
        <v>105.00748</v>
      </c>
      <c r="O52" s="12">
        <v>2822.02936</v>
      </c>
      <c r="P52" s="12">
        <v>0</v>
      </c>
      <c r="Q52" s="12">
        <v>1074.7136700000001</v>
      </c>
      <c r="R52" s="12">
        <v>20.258849999999999</v>
      </c>
      <c r="S52" s="12">
        <v>3980.53006</v>
      </c>
      <c r="T52" s="12">
        <v>0</v>
      </c>
      <c r="U52" s="12">
        <v>0</v>
      </c>
      <c r="V52" s="12">
        <v>18340.255519999999</v>
      </c>
    </row>
    <row r="53" spans="2:22" x14ac:dyDescent="0.2">
      <c r="B53" s="16">
        <v>4066</v>
      </c>
      <c r="C53" s="16" t="s">
        <v>141</v>
      </c>
      <c r="D53" s="12">
        <v>1087.48597</v>
      </c>
      <c r="E53" s="12">
        <v>2292.14651</v>
      </c>
      <c r="F53" s="12">
        <v>478.54036000000002</v>
      </c>
      <c r="G53" s="12">
        <v>37.247149999999998</v>
      </c>
      <c r="H53" s="12">
        <v>0</v>
      </c>
      <c r="I53" s="12">
        <v>2201.9658199999999</v>
      </c>
      <c r="J53" s="12">
        <v>0</v>
      </c>
      <c r="K53" s="12">
        <v>0</v>
      </c>
      <c r="L53" s="12">
        <v>6097.3858099999998</v>
      </c>
      <c r="M53" s="12">
        <v>4185.0056500000001</v>
      </c>
      <c r="N53" s="12">
        <v>37.094230000000003</v>
      </c>
      <c r="O53" s="12">
        <v>2097.41345</v>
      </c>
      <c r="P53" s="12">
        <v>0</v>
      </c>
      <c r="Q53" s="12">
        <v>79.224239999999995</v>
      </c>
      <c r="R53" s="12">
        <v>1.76867</v>
      </c>
      <c r="S53" s="12">
        <v>315.22714999999999</v>
      </c>
      <c r="T53" s="12">
        <v>0</v>
      </c>
      <c r="U53" s="12">
        <v>82.9529</v>
      </c>
      <c r="V53" s="12">
        <v>6798.6862899999996</v>
      </c>
    </row>
    <row r="54" spans="2:22" x14ac:dyDescent="0.2">
      <c r="B54" s="16">
        <v>4067</v>
      </c>
      <c r="C54" s="16" t="s">
        <v>142</v>
      </c>
      <c r="D54" s="12">
        <v>1124.7376099999999</v>
      </c>
      <c r="E54" s="12">
        <v>1683.91445</v>
      </c>
      <c r="F54" s="12">
        <v>557.38570000000004</v>
      </c>
      <c r="G54" s="12">
        <v>15.396000000000001</v>
      </c>
      <c r="H54" s="12">
        <v>233.25800000000001</v>
      </c>
      <c r="I54" s="12">
        <v>3847.3644399999998</v>
      </c>
      <c r="J54" s="12">
        <v>0</v>
      </c>
      <c r="K54" s="12">
        <v>0</v>
      </c>
      <c r="L54" s="12">
        <v>7462.0562</v>
      </c>
      <c r="M54" s="12">
        <v>5703.1195500000003</v>
      </c>
      <c r="N54" s="12">
        <v>30</v>
      </c>
      <c r="O54" s="12">
        <v>1142.4048</v>
      </c>
      <c r="P54" s="12">
        <v>0</v>
      </c>
      <c r="Q54" s="12">
        <v>78.967089999999999</v>
      </c>
      <c r="R54" s="12">
        <v>4.5892999999999997</v>
      </c>
      <c r="S54" s="12">
        <v>391.87580000000003</v>
      </c>
      <c r="T54" s="12">
        <v>0</v>
      </c>
      <c r="U54" s="12">
        <v>126.02200000000001</v>
      </c>
      <c r="V54" s="12">
        <v>7476.9785400000001</v>
      </c>
    </row>
    <row r="55" spans="2:22" x14ac:dyDescent="0.2">
      <c r="B55" s="16">
        <v>4068</v>
      </c>
      <c r="C55" s="16" t="s">
        <v>143</v>
      </c>
      <c r="D55" s="12">
        <v>1770.6737700000001</v>
      </c>
      <c r="E55" s="12">
        <v>2562.2115699999999</v>
      </c>
      <c r="F55" s="12">
        <v>1446.6610499999999</v>
      </c>
      <c r="G55" s="12">
        <v>40.737299999999998</v>
      </c>
      <c r="H55" s="12">
        <v>0</v>
      </c>
      <c r="I55" s="12">
        <v>5984.5555800000002</v>
      </c>
      <c r="J55" s="12">
        <v>0</v>
      </c>
      <c r="K55" s="12">
        <v>0</v>
      </c>
      <c r="L55" s="12">
        <v>11804.83927</v>
      </c>
      <c r="M55" s="12">
        <v>9132.4948999999997</v>
      </c>
      <c r="N55" s="12">
        <v>67.389899999999997</v>
      </c>
      <c r="O55" s="12">
        <v>2251.8114599999999</v>
      </c>
      <c r="P55" s="12">
        <v>0</v>
      </c>
      <c r="Q55" s="12">
        <v>180.40764999999999</v>
      </c>
      <c r="R55" s="12">
        <v>3.36795</v>
      </c>
      <c r="S55" s="12">
        <v>1507.93833</v>
      </c>
      <c r="T55" s="12">
        <v>0</v>
      </c>
      <c r="U55" s="12">
        <v>469.06700000000001</v>
      </c>
      <c r="V55" s="12">
        <v>13612.47719</v>
      </c>
    </row>
    <row r="56" spans="2:22" x14ac:dyDescent="0.2">
      <c r="B56" s="16">
        <v>4084</v>
      </c>
      <c r="C56" s="16" t="s">
        <v>144</v>
      </c>
      <c r="D56" s="12">
        <v>487.27035000000001</v>
      </c>
      <c r="E56" s="12">
        <v>436.42079999999999</v>
      </c>
      <c r="F56" s="12">
        <v>330.04255000000001</v>
      </c>
      <c r="G56" s="12">
        <v>12.94075</v>
      </c>
      <c r="H56" s="12">
        <v>0</v>
      </c>
      <c r="I56" s="12">
        <v>1460.74603</v>
      </c>
      <c r="J56" s="12">
        <v>0</v>
      </c>
      <c r="K56" s="12">
        <v>0</v>
      </c>
      <c r="L56" s="12">
        <v>2727.4204800000002</v>
      </c>
      <c r="M56" s="12">
        <v>2353.0029599999998</v>
      </c>
      <c r="N56" s="12">
        <v>0</v>
      </c>
      <c r="O56" s="12">
        <v>180.61738</v>
      </c>
      <c r="P56" s="12">
        <v>0</v>
      </c>
      <c r="Q56" s="12">
        <v>66.935550000000006</v>
      </c>
      <c r="R56" s="12">
        <v>0</v>
      </c>
      <c r="S56" s="12">
        <v>157.28371000000001</v>
      </c>
      <c r="T56" s="12">
        <v>0</v>
      </c>
      <c r="U56" s="12">
        <v>64.599000000000004</v>
      </c>
      <c r="V56" s="12">
        <v>2822.4386</v>
      </c>
    </row>
    <row r="57" spans="2:22" x14ac:dyDescent="0.2">
      <c r="B57" s="16">
        <v>4071</v>
      </c>
      <c r="C57" s="16" t="s">
        <v>145</v>
      </c>
      <c r="D57" s="12">
        <v>1320.51837</v>
      </c>
      <c r="E57" s="12">
        <v>1713.1610499999999</v>
      </c>
      <c r="F57" s="12">
        <v>744.99635000000001</v>
      </c>
      <c r="G57" s="12">
        <v>378.11849000000001</v>
      </c>
      <c r="H57" s="12">
        <v>1135.694</v>
      </c>
      <c r="I57" s="12">
        <v>5644.9596899999997</v>
      </c>
      <c r="J57" s="12">
        <v>0</v>
      </c>
      <c r="K57" s="12">
        <v>0</v>
      </c>
      <c r="L57" s="12">
        <v>10937.44795</v>
      </c>
      <c r="M57" s="12">
        <v>8968.8353499999994</v>
      </c>
      <c r="N57" s="12">
        <v>0</v>
      </c>
      <c r="O57" s="12">
        <v>1294.44784</v>
      </c>
      <c r="P57" s="12">
        <v>0.87350000000000005</v>
      </c>
      <c r="Q57" s="12">
        <v>1073.2805599999999</v>
      </c>
      <c r="R57" s="12">
        <v>0</v>
      </c>
      <c r="S57" s="12">
        <v>815.11545000000001</v>
      </c>
      <c r="T57" s="12">
        <v>0</v>
      </c>
      <c r="U57" s="12">
        <v>0</v>
      </c>
      <c r="V57" s="12">
        <v>12152.5527</v>
      </c>
    </row>
    <row r="58" spans="2:22" x14ac:dyDescent="0.2">
      <c r="B58" s="16">
        <v>4072</v>
      </c>
      <c r="C58" s="16" t="s">
        <v>146</v>
      </c>
      <c r="D58" s="12">
        <v>1719.6610900000001</v>
      </c>
      <c r="E58" s="12">
        <v>7618.3116600000003</v>
      </c>
      <c r="F58" s="12">
        <v>1191.3101999999999</v>
      </c>
      <c r="G58" s="12">
        <v>220.34282999999999</v>
      </c>
      <c r="H58" s="12">
        <v>0</v>
      </c>
      <c r="I58" s="12">
        <v>6146.3011500000002</v>
      </c>
      <c r="J58" s="12">
        <v>0</v>
      </c>
      <c r="K58" s="12">
        <v>929.90394000000003</v>
      </c>
      <c r="L58" s="12">
        <v>17825.830870000002</v>
      </c>
      <c r="M58" s="12">
        <v>8376.02945</v>
      </c>
      <c r="N58" s="12">
        <v>116.30579</v>
      </c>
      <c r="O58" s="12">
        <v>6759.7195099999999</v>
      </c>
      <c r="P58" s="12">
        <v>0</v>
      </c>
      <c r="Q58" s="12">
        <v>471.00938000000002</v>
      </c>
      <c r="R58" s="12">
        <v>2.7991000000000001</v>
      </c>
      <c r="S58" s="12">
        <v>1848.5431900000001</v>
      </c>
      <c r="T58" s="12">
        <v>0</v>
      </c>
      <c r="U58" s="12">
        <v>227.23599999999999</v>
      </c>
      <c r="V58" s="12">
        <v>17801.64242</v>
      </c>
    </row>
    <row r="59" spans="2:22" x14ac:dyDescent="0.2">
      <c r="B59" s="16">
        <v>4073</v>
      </c>
      <c r="C59" s="16" t="s">
        <v>147</v>
      </c>
      <c r="D59" s="12">
        <v>1013.52095</v>
      </c>
      <c r="E59" s="12">
        <v>2153.4028800000001</v>
      </c>
      <c r="F59" s="12">
        <v>654.55655000000002</v>
      </c>
      <c r="G59" s="12">
        <v>78.917050000000003</v>
      </c>
      <c r="H59" s="12">
        <v>0</v>
      </c>
      <c r="I59" s="12">
        <v>5272.65553</v>
      </c>
      <c r="J59" s="12">
        <v>0</v>
      </c>
      <c r="K59" s="12">
        <v>1429.79583</v>
      </c>
      <c r="L59" s="12">
        <v>10602.84879</v>
      </c>
      <c r="M59" s="12">
        <v>8447.1018999999997</v>
      </c>
      <c r="N59" s="12">
        <v>0</v>
      </c>
      <c r="O59" s="12">
        <v>1208.85805</v>
      </c>
      <c r="P59" s="12">
        <v>0</v>
      </c>
      <c r="Q59" s="12">
        <v>116.65976999999999</v>
      </c>
      <c r="R59" s="12">
        <v>5.9649999999999999</v>
      </c>
      <c r="S59" s="12">
        <v>341.66449999999998</v>
      </c>
      <c r="T59" s="12">
        <v>0</v>
      </c>
      <c r="U59" s="12">
        <v>330.89499999999998</v>
      </c>
      <c r="V59" s="12">
        <v>10451.14422</v>
      </c>
    </row>
    <row r="60" spans="2:22" x14ac:dyDescent="0.2">
      <c r="B60" s="16">
        <v>4074</v>
      </c>
      <c r="C60" s="16" t="s">
        <v>148</v>
      </c>
      <c r="D60" s="12">
        <v>2832.0554999999999</v>
      </c>
      <c r="E60" s="12">
        <v>6023.1158999999998</v>
      </c>
      <c r="F60" s="12">
        <v>1731.16</v>
      </c>
      <c r="G60" s="12">
        <v>63.185119999999998</v>
      </c>
      <c r="H60" s="12">
        <v>0</v>
      </c>
      <c r="I60" s="12">
        <v>8090.8413899999996</v>
      </c>
      <c r="J60" s="12">
        <v>0</v>
      </c>
      <c r="K60" s="12">
        <v>0</v>
      </c>
      <c r="L60" s="12">
        <v>18740.357909999999</v>
      </c>
      <c r="M60" s="12">
        <v>9047.1962999999996</v>
      </c>
      <c r="N60" s="12">
        <v>90.810400000000001</v>
      </c>
      <c r="O60" s="12">
        <v>5207.16716</v>
      </c>
      <c r="P60" s="12">
        <v>27.855260000000001</v>
      </c>
      <c r="Q60" s="12">
        <v>1739.68869</v>
      </c>
      <c r="R60" s="12">
        <v>5.0743</v>
      </c>
      <c r="S60" s="12">
        <v>2228.8912500000001</v>
      </c>
      <c r="T60" s="12">
        <v>0</v>
      </c>
      <c r="U60" s="12">
        <v>425.077</v>
      </c>
      <c r="V60" s="12">
        <v>18771.76036</v>
      </c>
    </row>
    <row r="61" spans="2:22" x14ac:dyDescent="0.2">
      <c r="B61" s="16">
        <v>4075</v>
      </c>
      <c r="C61" s="16" t="s">
        <v>149</v>
      </c>
      <c r="D61" s="12">
        <v>3930.6761799999999</v>
      </c>
      <c r="E61" s="12">
        <v>3771.2048199999999</v>
      </c>
      <c r="F61" s="12">
        <v>1248.12364</v>
      </c>
      <c r="G61" s="12">
        <v>392.82880999999998</v>
      </c>
      <c r="H61" s="12">
        <v>0</v>
      </c>
      <c r="I61" s="12">
        <v>10502.275680000001</v>
      </c>
      <c r="J61" s="12">
        <v>0</v>
      </c>
      <c r="K61" s="12">
        <v>0</v>
      </c>
      <c r="L61" s="12">
        <v>19845.109130000001</v>
      </c>
      <c r="M61" s="12">
        <v>11989.7583</v>
      </c>
      <c r="N61" s="12">
        <v>94.935789999999997</v>
      </c>
      <c r="O61" s="12">
        <v>4435.8126300000004</v>
      </c>
      <c r="P61" s="12">
        <v>0</v>
      </c>
      <c r="Q61" s="12">
        <v>5192.4844000000003</v>
      </c>
      <c r="R61" s="12">
        <v>8.9524500000000007</v>
      </c>
      <c r="S61" s="12">
        <v>1982.9346399999999</v>
      </c>
      <c r="T61" s="12">
        <v>0</v>
      </c>
      <c r="U61" s="12">
        <v>0</v>
      </c>
      <c r="V61" s="12">
        <v>23704.878209999999</v>
      </c>
    </row>
    <row r="62" spans="2:22" x14ac:dyDescent="0.2">
      <c r="B62" s="16">
        <v>4076</v>
      </c>
      <c r="C62" s="16" t="s">
        <v>150</v>
      </c>
      <c r="D62" s="12">
        <v>1978.83754</v>
      </c>
      <c r="E62" s="12">
        <v>2504.05105</v>
      </c>
      <c r="F62" s="12">
        <v>579.93529999999998</v>
      </c>
      <c r="G62" s="12">
        <v>85.802170000000004</v>
      </c>
      <c r="H62" s="12">
        <v>1.4483999999999999</v>
      </c>
      <c r="I62" s="12">
        <v>6307.7349400000003</v>
      </c>
      <c r="J62" s="12">
        <v>0</v>
      </c>
      <c r="K62" s="12">
        <v>0</v>
      </c>
      <c r="L62" s="12">
        <v>11457.8094</v>
      </c>
      <c r="M62" s="12">
        <v>8670.4043000000001</v>
      </c>
      <c r="N62" s="12">
        <v>64.952860000000001</v>
      </c>
      <c r="O62" s="12">
        <v>2031.48314</v>
      </c>
      <c r="P62" s="12">
        <v>0</v>
      </c>
      <c r="Q62" s="12">
        <v>202.14198999999999</v>
      </c>
      <c r="R62" s="12">
        <v>5.2037000000000004</v>
      </c>
      <c r="S62" s="12">
        <v>1852.9257500000001</v>
      </c>
      <c r="T62" s="12">
        <v>0</v>
      </c>
      <c r="U62" s="12">
        <v>0</v>
      </c>
      <c r="V62" s="12">
        <v>12827.11174</v>
      </c>
    </row>
    <row r="63" spans="2:22" x14ac:dyDescent="0.2">
      <c r="B63" s="16">
        <v>4077</v>
      </c>
      <c r="C63" s="16" t="s">
        <v>151</v>
      </c>
      <c r="D63" s="12">
        <v>873.29267000000004</v>
      </c>
      <c r="E63" s="12">
        <v>1332.95207</v>
      </c>
      <c r="F63" s="12">
        <v>380.87795</v>
      </c>
      <c r="G63" s="12">
        <v>15.798310000000001</v>
      </c>
      <c r="H63" s="12">
        <v>0</v>
      </c>
      <c r="I63" s="12">
        <v>3498.5237000000002</v>
      </c>
      <c r="J63" s="12">
        <v>0</v>
      </c>
      <c r="K63" s="12">
        <v>0</v>
      </c>
      <c r="L63" s="12">
        <v>6101.4447</v>
      </c>
      <c r="M63" s="12">
        <v>4835.4361500000005</v>
      </c>
      <c r="N63" s="12">
        <v>35.925220000000003</v>
      </c>
      <c r="O63" s="12">
        <v>955.04222000000004</v>
      </c>
      <c r="P63" s="12">
        <v>0</v>
      </c>
      <c r="Q63" s="12">
        <v>40.759399999999999</v>
      </c>
      <c r="R63" s="12">
        <v>3.5761500000000002</v>
      </c>
      <c r="S63" s="12">
        <v>908.33554000000004</v>
      </c>
      <c r="T63" s="12">
        <v>0</v>
      </c>
      <c r="U63" s="12">
        <v>142.86500000000001</v>
      </c>
      <c r="V63" s="12">
        <v>6921.9396800000004</v>
      </c>
    </row>
    <row r="64" spans="2:22" x14ac:dyDescent="0.2">
      <c r="B64" s="16">
        <v>4078</v>
      </c>
      <c r="C64" s="16" t="s">
        <v>152</v>
      </c>
      <c r="D64" s="12">
        <v>257.74065000000002</v>
      </c>
      <c r="E64" s="12">
        <v>498.21602999999999</v>
      </c>
      <c r="F64" s="12">
        <v>81.445049999999995</v>
      </c>
      <c r="G64" s="12">
        <v>9.3049999999999997</v>
      </c>
      <c r="H64" s="12">
        <v>0</v>
      </c>
      <c r="I64" s="12">
        <v>1067.5186000000001</v>
      </c>
      <c r="J64" s="12">
        <v>0</v>
      </c>
      <c r="K64" s="12">
        <v>9.1875</v>
      </c>
      <c r="L64" s="12">
        <v>1923.41283</v>
      </c>
      <c r="M64" s="12">
        <v>1423.5233000000001</v>
      </c>
      <c r="N64" s="12">
        <v>10.618460000000001</v>
      </c>
      <c r="O64" s="12">
        <v>271.85275999999999</v>
      </c>
      <c r="P64" s="12">
        <v>0</v>
      </c>
      <c r="Q64" s="12">
        <v>40.309199999999997</v>
      </c>
      <c r="R64" s="12">
        <v>-11.59431</v>
      </c>
      <c r="S64" s="12">
        <v>213.13145</v>
      </c>
      <c r="T64" s="12">
        <v>0</v>
      </c>
      <c r="U64" s="12">
        <v>27.451550000000001</v>
      </c>
      <c r="V64" s="12">
        <v>1975.29241</v>
      </c>
    </row>
    <row r="65" spans="2:22" x14ac:dyDescent="0.2">
      <c r="B65" s="16">
        <v>4079</v>
      </c>
      <c r="C65" s="16" t="s">
        <v>153</v>
      </c>
      <c r="D65" s="12">
        <v>900.67505000000006</v>
      </c>
      <c r="E65" s="12">
        <v>3527.0184199999999</v>
      </c>
      <c r="F65" s="12">
        <v>557.80826000000002</v>
      </c>
      <c r="G65" s="12">
        <v>140.42644999999999</v>
      </c>
      <c r="H65" s="12">
        <v>0</v>
      </c>
      <c r="I65" s="12">
        <v>3410.1988900000001</v>
      </c>
      <c r="J65" s="12">
        <v>0</v>
      </c>
      <c r="K65" s="12">
        <v>76.06841</v>
      </c>
      <c r="L65" s="12">
        <v>8612.1954800000003</v>
      </c>
      <c r="M65" s="12">
        <v>4309.0547500000002</v>
      </c>
      <c r="N65" s="12">
        <v>2.89133</v>
      </c>
      <c r="O65" s="12">
        <v>3219.6720799999998</v>
      </c>
      <c r="P65" s="12">
        <v>0</v>
      </c>
      <c r="Q65" s="12">
        <v>143.40745000000001</v>
      </c>
      <c r="R65" s="12">
        <v>0</v>
      </c>
      <c r="S65" s="12">
        <v>724.83178999999996</v>
      </c>
      <c r="T65" s="12">
        <v>0</v>
      </c>
      <c r="U65" s="12">
        <v>203.67500000000001</v>
      </c>
      <c r="V65" s="12">
        <v>8603.5324000000001</v>
      </c>
    </row>
    <row r="66" spans="2:22" x14ac:dyDescent="0.2">
      <c r="B66" s="16">
        <v>4080</v>
      </c>
      <c r="C66" s="16" t="s">
        <v>154</v>
      </c>
      <c r="D66" s="12">
        <v>9710.7598600000001</v>
      </c>
      <c r="E66" s="12">
        <v>23011.039830000002</v>
      </c>
      <c r="F66" s="12">
        <v>4894.7774799999997</v>
      </c>
      <c r="G66" s="12">
        <v>229.88027</v>
      </c>
      <c r="H66" s="12">
        <v>0.96760000000000002</v>
      </c>
      <c r="I66" s="12">
        <v>20106.355159999999</v>
      </c>
      <c r="J66" s="12">
        <v>0</v>
      </c>
      <c r="K66" s="12">
        <v>0</v>
      </c>
      <c r="L66" s="12">
        <v>57953.780200000001</v>
      </c>
      <c r="M66" s="12">
        <v>20265.989150000001</v>
      </c>
      <c r="N66" s="12">
        <v>458.78107999999997</v>
      </c>
      <c r="O66" s="12">
        <v>27943.839950000001</v>
      </c>
      <c r="P66" s="12">
        <v>768.46153000000004</v>
      </c>
      <c r="Q66" s="12">
        <v>519.52507000000003</v>
      </c>
      <c r="R66" s="12">
        <v>37.424050000000001</v>
      </c>
      <c r="S66" s="12">
        <v>8359.2023499999996</v>
      </c>
      <c r="T66" s="12">
        <v>0</v>
      </c>
      <c r="U66" s="12">
        <v>900.57</v>
      </c>
      <c r="V66" s="12">
        <v>59253.793180000001</v>
      </c>
    </row>
    <row r="67" spans="2:22" x14ac:dyDescent="0.2">
      <c r="B67" s="16">
        <v>4081</v>
      </c>
      <c r="C67" s="16" t="s">
        <v>155</v>
      </c>
      <c r="D67" s="12">
        <v>3103.9844899999998</v>
      </c>
      <c r="E67" s="12">
        <v>2929.2690400000001</v>
      </c>
      <c r="F67" s="12">
        <v>1489.1707200000001</v>
      </c>
      <c r="G67" s="12">
        <v>58.079949999999997</v>
      </c>
      <c r="H67" s="12">
        <v>0</v>
      </c>
      <c r="I67" s="12">
        <v>10598.305840000001</v>
      </c>
      <c r="J67" s="12">
        <v>0</v>
      </c>
      <c r="K67" s="12">
        <v>0</v>
      </c>
      <c r="L67" s="12">
        <v>18178.81004</v>
      </c>
      <c r="M67" s="12">
        <v>14445.190399999999</v>
      </c>
      <c r="N67" s="12">
        <v>96.26191</v>
      </c>
      <c r="O67" s="12">
        <v>1643.07835</v>
      </c>
      <c r="P67" s="12">
        <v>0</v>
      </c>
      <c r="Q67" s="12">
        <v>282.42174</v>
      </c>
      <c r="R67" s="12">
        <v>3.58935</v>
      </c>
      <c r="S67" s="12">
        <v>2068.50261</v>
      </c>
      <c r="T67" s="12">
        <v>0</v>
      </c>
      <c r="U67" s="12">
        <v>1014.087</v>
      </c>
      <c r="V67" s="12">
        <v>19553.131359999999</v>
      </c>
    </row>
    <row r="68" spans="2:22" x14ac:dyDescent="0.2">
      <c r="B68" s="16">
        <v>4082</v>
      </c>
      <c r="C68" s="16" t="s">
        <v>156</v>
      </c>
      <c r="D68" s="12">
        <v>21054.434229999999</v>
      </c>
      <c r="E68" s="12">
        <v>14576.935520000001</v>
      </c>
      <c r="F68" s="12">
        <v>6413.5322999999999</v>
      </c>
      <c r="G68" s="12">
        <v>1592.7628999999999</v>
      </c>
      <c r="H68" s="12">
        <v>5.2252999999999998</v>
      </c>
      <c r="I68" s="12">
        <v>40261.664640000003</v>
      </c>
      <c r="J68" s="12">
        <v>0</v>
      </c>
      <c r="K68" s="12">
        <v>0</v>
      </c>
      <c r="L68" s="12">
        <v>83904.554889999999</v>
      </c>
      <c r="M68" s="12">
        <v>47643.322399999997</v>
      </c>
      <c r="N68" s="12">
        <v>189.06934999999999</v>
      </c>
      <c r="O68" s="12">
        <v>11103.472659999999</v>
      </c>
      <c r="P68" s="12">
        <v>0</v>
      </c>
      <c r="Q68" s="12">
        <v>2661.0434100000002</v>
      </c>
      <c r="R68" s="12">
        <v>22.514150000000001</v>
      </c>
      <c r="S68" s="12">
        <v>20106.279839999999</v>
      </c>
      <c r="T68" s="12">
        <v>0</v>
      </c>
      <c r="U68" s="12">
        <v>1256.6473000000001</v>
      </c>
      <c r="V68" s="12">
        <v>82982.349109999996</v>
      </c>
    </row>
    <row r="69" spans="2:22" x14ac:dyDescent="0.2">
      <c r="B69" s="16">
        <v>4083</v>
      </c>
      <c r="C69" s="16" t="s">
        <v>157</v>
      </c>
      <c r="D69" s="12">
        <v>4090.2078799999999</v>
      </c>
      <c r="E69" s="12">
        <v>9672.6672099999996</v>
      </c>
      <c r="F69" s="12">
        <v>1533.2492999999999</v>
      </c>
      <c r="G69" s="12">
        <v>40.501649999999998</v>
      </c>
      <c r="H69" s="12">
        <v>0</v>
      </c>
      <c r="I69" s="12">
        <v>9226.7256600000001</v>
      </c>
      <c r="J69" s="12">
        <v>0.54249999999999998</v>
      </c>
      <c r="K69" s="12">
        <v>0</v>
      </c>
      <c r="L69" s="12">
        <v>24563.894199999999</v>
      </c>
      <c r="M69" s="12">
        <v>15324.27685</v>
      </c>
      <c r="N69" s="12">
        <v>87.5</v>
      </c>
      <c r="O69" s="12">
        <v>7821.3050599999997</v>
      </c>
      <c r="P69" s="12">
        <v>0</v>
      </c>
      <c r="Q69" s="12">
        <v>106.70455</v>
      </c>
      <c r="R69" s="12">
        <v>39.748449999999998</v>
      </c>
      <c r="S69" s="12">
        <v>1214.3400899999999</v>
      </c>
      <c r="T69" s="12">
        <v>0.54249999999999998</v>
      </c>
      <c r="U69" s="12">
        <v>0</v>
      </c>
      <c r="V69" s="12">
        <v>24594.4175</v>
      </c>
    </row>
    <row r="70" spans="2:22" x14ac:dyDescent="0.2">
      <c r="B70" s="21">
        <v>4129</v>
      </c>
      <c r="C70" s="21" t="s">
        <v>158</v>
      </c>
      <c r="D70" s="22">
        <v>52884.635620000001</v>
      </c>
      <c r="E70" s="22">
        <v>65657.745809999993</v>
      </c>
      <c r="F70" s="22">
        <v>21663.979439999999</v>
      </c>
      <c r="G70" s="22">
        <v>2600.7749100000001</v>
      </c>
      <c r="H70" s="22">
        <v>363.56187999999997</v>
      </c>
      <c r="I70" s="22">
        <v>126836.91067</v>
      </c>
      <c r="J70" s="22">
        <v>0</v>
      </c>
      <c r="K70" s="22">
        <v>2945.7541000000001</v>
      </c>
      <c r="L70" s="22">
        <v>272953.36242999998</v>
      </c>
      <c r="M70" s="22">
        <v>152613.12252</v>
      </c>
      <c r="N70" s="22">
        <v>6051.0789800000002</v>
      </c>
      <c r="O70" s="22">
        <v>52080.467539999998</v>
      </c>
      <c r="P70" s="22">
        <v>306.56662999999998</v>
      </c>
      <c r="Q70" s="22">
        <v>17654.58223</v>
      </c>
      <c r="R70" s="22">
        <v>318.85127999999997</v>
      </c>
      <c r="S70" s="22">
        <v>42496.761590000002</v>
      </c>
      <c r="T70" s="22">
        <v>0</v>
      </c>
      <c r="U70" s="22">
        <v>1521.93905</v>
      </c>
      <c r="V70" s="22">
        <v>273043.36982000002</v>
      </c>
    </row>
    <row r="71" spans="2:22" x14ac:dyDescent="0.2">
      <c r="B71" s="16">
        <v>4091</v>
      </c>
      <c r="C71" s="16" t="s">
        <v>159</v>
      </c>
      <c r="D71" s="12">
        <v>1614.8362500000001</v>
      </c>
      <c r="E71" s="12">
        <v>1706.5628899999999</v>
      </c>
      <c r="F71" s="12">
        <v>795.61239999999998</v>
      </c>
      <c r="G71" s="12">
        <v>34.213740000000001</v>
      </c>
      <c r="H71" s="12">
        <v>0</v>
      </c>
      <c r="I71" s="12">
        <v>4193.8204900000001</v>
      </c>
      <c r="J71" s="12">
        <v>0</v>
      </c>
      <c r="K71" s="12">
        <v>0</v>
      </c>
      <c r="L71" s="12">
        <v>8345.0457700000006</v>
      </c>
      <c r="M71" s="12">
        <v>5720.1678000000002</v>
      </c>
      <c r="N71" s="12">
        <v>960.85550999999998</v>
      </c>
      <c r="O71" s="12">
        <v>1095.88003</v>
      </c>
      <c r="P71" s="12">
        <v>0</v>
      </c>
      <c r="Q71" s="12">
        <v>77.462289999999996</v>
      </c>
      <c r="R71" s="12">
        <v>17.23415</v>
      </c>
      <c r="S71" s="12">
        <v>821.17384000000004</v>
      </c>
      <c r="T71" s="12">
        <v>0</v>
      </c>
      <c r="U71" s="12">
        <v>0</v>
      </c>
      <c r="V71" s="12">
        <v>8692.7736199999999</v>
      </c>
    </row>
    <row r="72" spans="2:22" x14ac:dyDescent="0.2">
      <c r="B72" s="16">
        <v>4092</v>
      </c>
      <c r="C72" s="16" t="s">
        <v>160</v>
      </c>
      <c r="D72" s="12">
        <v>3961.22705</v>
      </c>
      <c r="E72" s="12">
        <v>3351.5103800000002</v>
      </c>
      <c r="F72" s="12">
        <v>1332.63545</v>
      </c>
      <c r="G72" s="12">
        <v>218.36043000000001</v>
      </c>
      <c r="H72" s="12">
        <v>0</v>
      </c>
      <c r="I72" s="12">
        <v>11521.271779999999</v>
      </c>
      <c r="J72" s="12">
        <v>0</v>
      </c>
      <c r="K72" s="12">
        <v>0</v>
      </c>
      <c r="L72" s="12">
        <v>20385.005089999999</v>
      </c>
      <c r="M72" s="12">
        <v>10848.5888</v>
      </c>
      <c r="N72" s="12">
        <v>1145.2935500000001</v>
      </c>
      <c r="O72" s="12">
        <v>3891.0527299999999</v>
      </c>
      <c r="P72" s="12">
        <v>0</v>
      </c>
      <c r="Q72" s="12">
        <v>560.96617000000003</v>
      </c>
      <c r="R72" s="12">
        <v>0</v>
      </c>
      <c r="S72" s="12">
        <v>4424.1873999999998</v>
      </c>
      <c r="T72" s="12">
        <v>0</v>
      </c>
      <c r="U72" s="12">
        <v>0</v>
      </c>
      <c r="V72" s="12">
        <v>20870.088650000002</v>
      </c>
    </row>
    <row r="73" spans="2:22" x14ac:dyDescent="0.2">
      <c r="B73" s="16">
        <v>4093</v>
      </c>
      <c r="C73" s="16" t="s">
        <v>161</v>
      </c>
      <c r="D73" s="12">
        <v>631.76104999999995</v>
      </c>
      <c r="E73" s="12">
        <v>953.94466</v>
      </c>
      <c r="F73" s="12">
        <v>252.39564999999999</v>
      </c>
      <c r="G73" s="12">
        <v>12.21702</v>
      </c>
      <c r="H73" s="12">
        <v>0</v>
      </c>
      <c r="I73" s="12">
        <v>1693.7834</v>
      </c>
      <c r="J73" s="12">
        <v>0</v>
      </c>
      <c r="K73" s="12">
        <v>0</v>
      </c>
      <c r="L73" s="12">
        <v>3544.10178</v>
      </c>
      <c r="M73" s="12">
        <v>2831.34645</v>
      </c>
      <c r="N73" s="12">
        <v>22.260629999999999</v>
      </c>
      <c r="O73" s="12">
        <v>616.86369999999999</v>
      </c>
      <c r="P73" s="12">
        <v>0</v>
      </c>
      <c r="Q73" s="12">
        <v>35.828600000000002</v>
      </c>
      <c r="R73" s="12">
        <v>1.51695</v>
      </c>
      <c r="S73" s="12">
        <v>370.57621999999998</v>
      </c>
      <c r="T73" s="12">
        <v>0</v>
      </c>
      <c r="U73" s="12">
        <v>0</v>
      </c>
      <c r="V73" s="12">
        <v>3878.39255</v>
      </c>
    </row>
    <row r="74" spans="2:22" x14ac:dyDescent="0.2">
      <c r="B74" s="16">
        <v>4124</v>
      </c>
      <c r="C74" s="16" t="s">
        <v>162</v>
      </c>
      <c r="D74" s="12">
        <v>1398.3032599999999</v>
      </c>
      <c r="E74" s="12">
        <v>1539.36249</v>
      </c>
      <c r="F74" s="12">
        <v>498.41199999999998</v>
      </c>
      <c r="G74" s="12">
        <v>70.763199999999998</v>
      </c>
      <c r="H74" s="12">
        <v>0</v>
      </c>
      <c r="I74" s="12">
        <v>3254.8332</v>
      </c>
      <c r="J74" s="12">
        <v>0</v>
      </c>
      <c r="K74" s="12">
        <v>0</v>
      </c>
      <c r="L74" s="12">
        <v>6761.6741499999998</v>
      </c>
      <c r="M74" s="12">
        <v>4968.0877</v>
      </c>
      <c r="N74" s="12">
        <v>34.215679999999999</v>
      </c>
      <c r="O74" s="12">
        <v>574.12338</v>
      </c>
      <c r="P74" s="12">
        <v>0</v>
      </c>
      <c r="Q74" s="12">
        <v>306.87741</v>
      </c>
      <c r="R74" s="12">
        <v>3.2505999999999999</v>
      </c>
      <c r="S74" s="12">
        <v>1356.2751900000001</v>
      </c>
      <c r="T74" s="12">
        <v>0</v>
      </c>
      <c r="U74" s="12">
        <v>92.798000000000002</v>
      </c>
      <c r="V74" s="12">
        <v>7335.6279599999998</v>
      </c>
    </row>
    <row r="75" spans="2:22" x14ac:dyDescent="0.2">
      <c r="B75" s="16">
        <v>4095</v>
      </c>
      <c r="C75" s="16" t="s">
        <v>163</v>
      </c>
      <c r="D75" s="12">
        <v>19461.74151</v>
      </c>
      <c r="E75" s="12">
        <v>16034.54844</v>
      </c>
      <c r="F75" s="12">
        <v>5783.5222000000003</v>
      </c>
      <c r="G75" s="12">
        <v>800.87103000000002</v>
      </c>
      <c r="H75" s="12">
        <v>362.58478000000002</v>
      </c>
      <c r="I75" s="12">
        <v>32537.537759999999</v>
      </c>
      <c r="J75" s="12">
        <v>0</v>
      </c>
      <c r="K75" s="12">
        <v>2945.7541000000001</v>
      </c>
      <c r="L75" s="12">
        <v>77926.559819999995</v>
      </c>
      <c r="M75" s="12">
        <v>39567.653050000001</v>
      </c>
      <c r="N75" s="12">
        <v>323.70310999999998</v>
      </c>
      <c r="O75" s="12">
        <v>10794.730089999999</v>
      </c>
      <c r="P75" s="12">
        <v>31.104310000000002</v>
      </c>
      <c r="Q75" s="12">
        <v>13358.77419</v>
      </c>
      <c r="R75" s="12">
        <v>124.01298</v>
      </c>
      <c r="S75" s="12">
        <v>12291.033740000001</v>
      </c>
      <c r="T75" s="12">
        <v>0</v>
      </c>
      <c r="U75" s="12">
        <v>0</v>
      </c>
      <c r="V75" s="12">
        <v>76491.011469999998</v>
      </c>
    </row>
    <row r="76" spans="2:22" x14ac:dyDescent="0.2">
      <c r="B76" s="16">
        <v>4099</v>
      </c>
      <c r="C76" s="16" t="s">
        <v>164</v>
      </c>
      <c r="D76" s="12">
        <v>277.40654999999998</v>
      </c>
      <c r="E76" s="12">
        <v>440.33181000000002</v>
      </c>
      <c r="F76" s="12">
        <v>161.52489</v>
      </c>
      <c r="G76" s="12">
        <v>9.7642000000000007</v>
      </c>
      <c r="H76" s="12">
        <v>0</v>
      </c>
      <c r="I76" s="12">
        <v>1167.5784100000001</v>
      </c>
      <c r="J76" s="12">
        <v>0</v>
      </c>
      <c r="K76" s="12">
        <v>0</v>
      </c>
      <c r="L76" s="12">
        <v>2056.6058600000001</v>
      </c>
      <c r="M76" s="12">
        <v>1514.59845</v>
      </c>
      <c r="N76" s="12">
        <v>11.95795</v>
      </c>
      <c r="O76" s="12">
        <v>192.32534999999999</v>
      </c>
      <c r="P76" s="12">
        <v>0</v>
      </c>
      <c r="Q76" s="12">
        <v>76.979470000000006</v>
      </c>
      <c r="R76" s="12">
        <v>0.85894999999999999</v>
      </c>
      <c r="S76" s="12">
        <v>119.38898</v>
      </c>
      <c r="T76" s="12">
        <v>0</v>
      </c>
      <c r="U76" s="12">
        <v>0</v>
      </c>
      <c r="V76" s="12">
        <v>1916.10915</v>
      </c>
    </row>
    <row r="77" spans="2:22" x14ac:dyDescent="0.2">
      <c r="B77" s="16">
        <v>4100</v>
      </c>
      <c r="C77" s="16" t="s">
        <v>165</v>
      </c>
      <c r="D77" s="12">
        <v>2450.85925</v>
      </c>
      <c r="E77" s="12">
        <v>2775.59987</v>
      </c>
      <c r="F77" s="12">
        <v>1490.8812499999999</v>
      </c>
      <c r="G77" s="12">
        <v>306.62806</v>
      </c>
      <c r="H77" s="12">
        <v>0</v>
      </c>
      <c r="I77" s="12">
        <v>8234.5177800000001</v>
      </c>
      <c r="J77" s="12">
        <v>0</v>
      </c>
      <c r="K77" s="12">
        <v>0</v>
      </c>
      <c r="L77" s="12">
        <v>15258.486209999999</v>
      </c>
      <c r="M77" s="12">
        <v>11065.353950000001</v>
      </c>
      <c r="N77" s="12">
        <v>63.652949999999997</v>
      </c>
      <c r="O77" s="12">
        <v>1877.9446800000001</v>
      </c>
      <c r="P77" s="12">
        <v>24.313099999999999</v>
      </c>
      <c r="Q77" s="12">
        <v>406.65771000000001</v>
      </c>
      <c r="R77" s="12">
        <v>89.105199999999996</v>
      </c>
      <c r="S77" s="12">
        <v>1561.3618300000001</v>
      </c>
      <c r="T77" s="12">
        <v>0</v>
      </c>
      <c r="U77" s="12">
        <v>338.24700000000001</v>
      </c>
      <c r="V77" s="12">
        <v>15426.636420000001</v>
      </c>
    </row>
    <row r="78" spans="2:22" x14ac:dyDescent="0.2">
      <c r="B78" s="16">
        <v>4104</v>
      </c>
      <c r="C78" s="16" t="s">
        <v>166</v>
      </c>
      <c r="D78" s="12">
        <v>2229.2330999999999</v>
      </c>
      <c r="E78" s="12">
        <v>2913.4287800000002</v>
      </c>
      <c r="F78" s="12">
        <v>1200.5224499999999</v>
      </c>
      <c r="G78" s="12">
        <v>132.6808</v>
      </c>
      <c r="H78" s="12">
        <v>0</v>
      </c>
      <c r="I78" s="12">
        <v>9392.9454600000008</v>
      </c>
      <c r="J78" s="12">
        <v>0</v>
      </c>
      <c r="K78" s="12">
        <v>0</v>
      </c>
      <c r="L78" s="12">
        <v>15868.810589999999</v>
      </c>
      <c r="M78" s="12">
        <v>11164.183370000001</v>
      </c>
      <c r="N78" s="12">
        <v>389.41676999999999</v>
      </c>
      <c r="O78" s="12">
        <v>2735.9197399999998</v>
      </c>
      <c r="P78" s="12">
        <v>0</v>
      </c>
      <c r="Q78" s="12">
        <v>488.09739000000002</v>
      </c>
      <c r="R78" s="12">
        <v>7.6913</v>
      </c>
      <c r="S78" s="12">
        <v>1500.5263600000001</v>
      </c>
      <c r="T78" s="12">
        <v>0</v>
      </c>
      <c r="U78" s="12">
        <v>0</v>
      </c>
      <c r="V78" s="12">
        <v>16285.834930000001</v>
      </c>
    </row>
    <row r="79" spans="2:22" x14ac:dyDescent="0.2">
      <c r="B79" s="16">
        <v>4105</v>
      </c>
      <c r="C79" s="16" t="s">
        <v>167</v>
      </c>
      <c r="D79" s="12">
        <v>436.2645</v>
      </c>
      <c r="E79" s="12">
        <v>455.32513999999998</v>
      </c>
      <c r="F79" s="12">
        <v>218.80535</v>
      </c>
      <c r="G79" s="12">
        <v>51.812820000000002</v>
      </c>
      <c r="H79" s="12">
        <v>0.80874999999999997</v>
      </c>
      <c r="I79" s="12">
        <v>771.39452000000006</v>
      </c>
      <c r="J79" s="12">
        <v>0</v>
      </c>
      <c r="K79" s="12">
        <v>0</v>
      </c>
      <c r="L79" s="12">
        <v>1934.4110800000001</v>
      </c>
      <c r="M79" s="12">
        <v>1195.1831500000001</v>
      </c>
      <c r="N79" s="12">
        <v>2.82376</v>
      </c>
      <c r="O79" s="12">
        <v>359.06054</v>
      </c>
      <c r="P79" s="12">
        <v>0</v>
      </c>
      <c r="Q79" s="12">
        <v>108.84693</v>
      </c>
      <c r="R79" s="12">
        <v>3.6126999999999998</v>
      </c>
      <c r="S79" s="12">
        <v>342.39704999999998</v>
      </c>
      <c r="T79" s="12">
        <v>0</v>
      </c>
      <c r="U79" s="12">
        <v>99.18</v>
      </c>
      <c r="V79" s="12">
        <v>2111.1041300000002</v>
      </c>
    </row>
    <row r="80" spans="2:22" x14ac:dyDescent="0.2">
      <c r="B80" s="16">
        <v>4106</v>
      </c>
      <c r="C80" s="16" t="s">
        <v>168</v>
      </c>
      <c r="D80" s="12">
        <v>315.82920000000001</v>
      </c>
      <c r="E80" s="12">
        <v>397.55549999999999</v>
      </c>
      <c r="F80" s="12">
        <v>109.6007</v>
      </c>
      <c r="G80" s="12">
        <v>3.1160999999999999</v>
      </c>
      <c r="H80" s="12">
        <v>0</v>
      </c>
      <c r="I80" s="12">
        <v>1033.1265000000001</v>
      </c>
      <c r="J80" s="12">
        <v>0</v>
      </c>
      <c r="K80" s="12">
        <v>0</v>
      </c>
      <c r="L80" s="12">
        <v>1859.2280000000001</v>
      </c>
      <c r="M80" s="12">
        <v>1291.5888500000001</v>
      </c>
      <c r="N80" s="12">
        <v>9.1567600000000002</v>
      </c>
      <c r="O80" s="12">
        <v>366.93671999999998</v>
      </c>
      <c r="P80" s="12">
        <v>0</v>
      </c>
      <c r="Q80" s="12">
        <v>96.297070000000005</v>
      </c>
      <c r="R80" s="12">
        <v>2.22485</v>
      </c>
      <c r="S80" s="12">
        <v>207.81795</v>
      </c>
      <c r="T80" s="12">
        <v>0</v>
      </c>
      <c r="U80" s="12">
        <v>0</v>
      </c>
      <c r="V80" s="12">
        <v>1974.0222000000001</v>
      </c>
    </row>
    <row r="81" spans="2:22" x14ac:dyDescent="0.2">
      <c r="B81" s="16">
        <v>4107</v>
      </c>
      <c r="C81" s="16" t="s">
        <v>169</v>
      </c>
      <c r="D81" s="12">
        <v>821.11985000000004</v>
      </c>
      <c r="E81" s="12">
        <v>1504.16695</v>
      </c>
      <c r="F81" s="12">
        <v>457.35340000000002</v>
      </c>
      <c r="G81" s="12">
        <v>53.402290000000001</v>
      </c>
      <c r="H81" s="12">
        <v>0</v>
      </c>
      <c r="I81" s="12">
        <v>2352.2890400000001</v>
      </c>
      <c r="J81" s="12">
        <v>0</v>
      </c>
      <c r="K81" s="12">
        <v>0</v>
      </c>
      <c r="L81" s="12">
        <v>5188.3315300000004</v>
      </c>
      <c r="M81" s="12">
        <v>3100.3643499999998</v>
      </c>
      <c r="N81" s="12">
        <v>877.50765000000001</v>
      </c>
      <c r="O81" s="12">
        <v>916.47351000000003</v>
      </c>
      <c r="P81" s="12">
        <v>0</v>
      </c>
      <c r="Q81" s="12">
        <v>143.19120000000001</v>
      </c>
      <c r="R81" s="12">
        <v>2.1473499999999999</v>
      </c>
      <c r="S81" s="12">
        <v>505.76670000000001</v>
      </c>
      <c r="T81" s="12">
        <v>0</v>
      </c>
      <c r="U81" s="12">
        <v>100.86199999999999</v>
      </c>
      <c r="V81" s="12">
        <v>5646.3127599999998</v>
      </c>
    </row>
    <row r="82" spans="2:22" x14ac:dyDescent="0.2">
      <c r="B82" s="16">
        <v>4110</v>
      </c>
      <c r="C82" s="16" t="s">
        <v>170</v>
      </c>
      <c r="D82" s="12">
        <v>1021.0416</v>
      </c>
      <c r="E82" s="12">
        <v>1046.5409500000001</v>
      </c>
      <c r="F82" s="12">
        <v>422.79079999999999</v>
      </c>
      <c r="G82" s="12">
        <v>7.5135500000000004</v>
      </c>
      <c r="H82" s="12">
        <v>0</v>
      </c>
      <c r="I82" s="12">
        <v>2960.8063499999998</v>
      </c>
      <c r="J82" s="12">
        <v>0</v>
      </c>
      <c r="K82" s="12">
        <v>0</v>
      </c>
      <c r="L82" s="12">
        <v>5458.6932500000003</v>
      </c>
      <c r="M82" s="12">
        <v>3714.8847000000001</v>
      </c>
      <c r="N82" s="12">
        <v>32.491639999999997</v>
      </c>
      <c r="O82" s="12">
        <v>762.58600000000001</v>
      </c>
      <c r="P82" s="12">
        <v>0.43780000000000002</v>
      </c>
      <c r="Q82" s="12">
        <v>129.03813</v>
      </c>
      <c r="R82" s="12">
        <v>6.7068500000000002</v>
      </c>
      <c r="S82" s="12">
        <v>1073.2354</v>
      </c>
      <c r="T82" s="12">
        <v>0</v>
      </c>
      <c r="U82" s="12">
        <v>163.178</v>
      </c>
      <c r="V82" s="12">
        <v>5882.5585199999996</v>
      </c>
    </row>
    <row r="83" spans="2:22" x14ac:dyDescent="0.2">
      <c r="B83" s="16">
        <v>4111</v>
      </c>
      <c r="C83" s="16" t="s">
        <v>171</v>
      </c>
      <c r="D83" s="12">
        <v>894.22032999999999</v>
      </c>
      <c r="E83" s="12">
        <v>1480.1920399999999</v>
      </c>
      <c r="F83" s="12">
        <v>374.42304999999999</v>
      </c>
      <c r="G83" s="12">
        <v>30.012599999999999</v>
      </c>
      <c r="H83" s="12">
        <v>0</v>
      </c>
      <c r="I83" s="12">
        <v>3792.5933500000001</v>
      </c>
      <c r="J83" s="12">
        <v>0</v>
      </c>
      <c r="K83" s="12">
        <v>0</v>
      </c>
      <c r="L83" s="12">
        <v>6571.4413699999996</v>
      </c>
      <c r="M83" s="12">
        <v>4431.6824500000002</v>
      </c>
      <c r="N83" s="12">
        <v>7.7109999999999998E-2</v>
      </c>
      <c r="O83" s="12">
        <v>1067.4059999999999</v>
      </c>
      <c r="P83" s="12">
        <v>0</v>
      </c>
      <c r="Q83" s="12">
        <v>73.194220000000001</v>
      </c>
      <c r="R83" s="12">
        <v>0.35</v>
      </c>
      <c r="S83" s="12">
        <v>552.78039000000001</v>
      </c>
      <c r="T83" s="12">
        <v>0</v>
      </c>
      <c r="U83" s="12">
        <v>50</v>
      </c>
      <c r="V83" s="12">
        <v>6175.49017</v>
      </c>
    </row>
    <row r="84" spans="2:22" x14ac:dyDescent="0.2">
      <c r="B84" s="16">
        <v>4112</v>
      </c>
      <c r="C84" s="16" t="s">
        <v>172</v>
      </c>
      <c r="D84" s="12">
        <v>676.85825999999997</v>
      </c>
      <c r="E84" s="12">
        <v>650.53421000000003</v>
      </c>
      <c r="F84" s="12">
        <v>464.21494999999999</v>
      </c>
      <c r="G84" s="12">
        <v>8.0591500000000007</v>
      </c>
      <c r="H84" s="12">
        <v>0</v>
      </c>
      <c r="I84" s="12">
        <v>1774.9151999999999</v>
      </c>
      <c r="J84" s="12">
        <v>0</v>
      </c>
      <c r="K84" s="12">
        <v>0</v>
      </c>
      <c r="L84" s="12">
        <v>3574.5817699999998</v>
      </c>
      <c r="M84" s="12">
        <v>2436.5915500000001</v>
      </c>
      <c r="N84" s="12">
        <v>17.196850000000001</v>
      </c>
      <c r="O84" s="12">
        <v>413.57155</v>
      </c>
      <c r="P84" s="12">
        <v>0</v>
      </c>
      <c r="Q84" s="12">
        <v>143.74506</v>
      </c>
      <c r="R84" s="12">
        <v>2.43485</v>
      </c>
      <c r="S84" s="12">
        <v>296.25563</v>
      </c>
      <c r="T84" s="12">
        <v>0</v>
      </c>
      <c r="U84" s="12">
        <v>84.378050000000002</v>
      </c>
      <c r="V84" s="12">
        <v>3394.1735399999998</v>
      </c>
    </row>
    <row r="85" spans="2:22" x14ac:dyDescent="0.2">
      <c r="B85" s="16">
        <v>4125</v>
      </c>
      <c r="C85" s="16" t="s">
        <v>173</v>
      </c>
      <c r="D85" s="12">
        <v>1771.7763500000001</v>
      </c>
      <c r="E85" s="12">
        <v>2847.61681</v>
      </c>
      <c r="F85" s="12">
        <v>1488.5072500000001</v>
      </c>
      <c r="G85" s="12">
        <v>95.134450000000001</v>
      </c>
      <c r="H85" s="12">
        <v>0.16835</v>
      </c>
      <c r="I85" s="12">
        <v>6614.5831200000002</v>
      </c>
      <c r="J85" s="12">
        <v>0</v>
      </c>
      <c r="K85" s="12">
        <v>0</v>
      </c>
      <c r="L85" s="12">
        <v>12817.786330000001</v>
      </c>
      <c r="M85" s="12">
        <v>7659.9750000000004</v>
      </c>
      <c r="N85" s="12">
        <v>65.881960000000007</v>
      </c>
      <c r="O85" s="12">
        <v>1939.962</v>
      </c>
      <c r="P85" s="12">
        <v>0</v>
      </c>
      <c r="Q85" s="12">
        <v>285.37475000000001</v>
      </c>
      <c r="R85" s="12">
        <v>4.70845</v>
      </c>
      <c r="S85" s="12">
        <v>1959.3271299999999</v>
      </c>
      <c r="T85" s="12">
        <v>0</v>
      </c>
      <c r="U85" s="12">
        <v>0</v>
      </c>
      <c r="V85" s="12">
        <v>11915.229289999999</v>
      </c>
    </row>
    <row r="86" spans="2:22" x14ac:dyDescent="0.2">
      <c r="B86" s="16">
        <v>4117</v>
      </c>
      <c r="C86" s="16" t="s">
        <v>174</v>
      </c>
      <c r="D86" s="12">
        <v>782.91851999999994</v>
      </c>
      <c r="E86" s="12">
        <v>1683.93625</v>
      </c>
      <c r="F86" s="12">
        <v>377.56175000000002</v>
      </c>
      <c r="G86" s="12">
        <v>62.526600000000002</v>
      </c>
      <c r="H86" s="12">
        <v>0</v>
      </c>
      <c r="I86" s="12">
        <v>1883.5422000000001</v>
      </c>
      <c r="J86" s="12">
        <v>0</v>
      </c>
      <c r="K86" s="12">
        <v>0</v>
      </c>
      <c r="L86" s="12">
        <v>4790.4853199999998</v>
      </c>
      <c r="M86" s="12">
        <v>2765.1914000000002</v>
      </c>
      <c r="N86" s="12">
        <v>36.30218</v>
      </c>
      <c r="O86" s="12">
        <v>1293.4945</v>
      </c>
      <c r="P86" s="12">
        <v>0</v>
      </c>
      <c r="Q86" s="12">
        <v>46.554310000000001</v>
      </c>
      <c r="R86" s="12">
        <v>6.0567500000000001</v>
      </c>
      <c r="S86" s="12">
        <v>904.52085</v>
      </c>
      <c r="T86" s="12">
        <v>0</v>
      </c>
      <c r="U86" s="12">
        <v>0</v>
      </c>
      <c r="V86" s="12">
        <v>5052.1199900000001</v>
      </c>
    </row>
    <row r="87" spans="2:22" x14ac:dyDescent="0.2">
      <c r="B87" s="16">
        <v>4120</v>
      </c>
      <c r="C87" s="16" t="s">
        <v>175</v>
      </c>
      <c r="D87" s="12">
        <v>1457.8496500000001</v>
      </c>
      <c r="E87" s="12">
        <v>1409.71118</v>
      </c>
      <c r="F87" s="12">
        <v>915.2912</v>
      </c>
      <c r="G87" s="12">
        <v>39.604849999999999</v>
      </c>
      <c r="H87" s="12">
        <v>0</v>
      </c>
      <c r="I87" s="12">
        <v>3866.2998600000001</v>
      </c>
      <c r="J87" s="12">
        <v>0</v>
      </c>
      <c r="K87" s="12">
        <v>0</v>
      </c>
      <c r="L87" s="12">
        <v>7688.7567399999998</v>
      </c>
      <c r="M87" s="12">
        <v>4749.4107000000004</v>
      </c>
      <c r="N87" s="12">
        <v>601.80868999999996</v>
      </c>
      <c r="O87" s="12">
        <v>1022.7702399999999</v>
      </c>
      <c r="P87" s="12">
        <v>33.468649999999997</v>
      </c>
      <c r="Q87" s="12">
        <v>59.095509999999997</v>
      </c>
      <c r="R87" s="12">
        <v>0</v>
      </c>
      <c r="S87" s="12">
        <v>1346.3926100000001</v>
      </c>
      <c r="T87" s="12">
        <v>0</v>
      </c>
      <c r="U87" s="12">
        <v>229.20599999999999</v>
      </c>
      <c r="V87" s="12">
        <v>8042.1523999999999</v>
      </c>
    </row>
    <row r="88" spans="2:22" x14ac:dyDescent="0.2">
      <c r="B88" s="16">
        <v>4121</v>
      </c>
      <c r="C88" s="16" t="s">
        <v>176</v>
      </c>
      <c r="D88" s="12">
        <v>1788.24109</v>
      </c>
      <c r="E88" s="12">
        <v>4552.0912600000001</v>
      </c>
      <c r="F88" s="12">
        <v>1035.19</v>
      </c>
      <c r="G88" s="12">
        <v>179.26634999999999</v>
      </c>
      <c r="H88" s="12">
        <v>0</v>
      </c>
      <c r="I88" s="12">
        <v>4498.3244000000004</v>
      </c>
      <c r="J88" s="12">
        <v>0</v>
      </c>
      <c r="K88" s="12">
        <v>0</v>
      </c>
      <c r="L88" s="12">
        <v>12053.1131</v>
      </c>
      <c r="M88" s="12">
        <v>5894.6338500000002</v>
      </c>
      <c r="N88" s="12">
        <v>925.02769000000001</v>
      </c>
      <c r="O88" s="12">
        <v>4031.8155299999999</v>
      </c>
      <c r="P88" s="12">
        <v>182.00541000000001</v>
      </c>
      <c r="Q88" s="12">
        <v>480.65874000000002</v>
      </c>
      <c r="R88" s="12">
        <v>4.2967000000000004</v>
      </c>
      <c r="S88" s="12">
        <v>808.03895</v>
      </c>
      <c r="T88" s="12">
        <v>0</v>
      </c>
      <c r="U88" s="12">
        <v>160.09899999999999</v>
      </c>
      <c r="V88" s="12">
        <v>12486.575870000001</v>
      </c>
    </row>
    <row r="89" spans="2:22" x14ac:dyDescent="0.2">
      <c r="B89" s="16">
        <v>4122</v>
      </c>
      <c r="C89" s="16" t="s">
        <v>177</v>
      </c>
      <c r="D89" s="12">
        <v>842.15800000000002</v>
      </c>
      <c r="E89" s="12">
        <v>1779.81477</v>
      </c>
      <c r="F89" s="12">
        <v>487.54655000000002</v>
      </c>
      <c r="G89" s="12">
        <v>79.571690000000004</v>
      </c>
      <c r="H89" s="12">
        <v>0</v>
      </c>
      <c r="I89" s="12">
        <v>3717.05242</v>
      </c>
      <c r="J89" s="12">
        <v>0</v>
      </c>
      <c r="K89" s="12">
        <v>0</v>
      </c>
      <c r="L89" s="12">
        <v>6906.1434300000001</v>
      </c>
      <c r="M89" s="12">
        <v>4639.3406999999997</v>
      </c>
      <c r="N89" s="12">
        <v>28.833290000000002</v>
      </c>
      <c r="O89" s="12">
        <v>1067.9199799999999</v>
      </c>
      <c r="P89" s="12">
        <v>16.083359999999999</v>
      </c>
      <c r="Q89" s="12">
        <v>124.49893</v>
      </c>
      <c r="R89" s="12">
        <v>17.948350000000001</v>
      </c>
      <c r="S89" s="12">
        <v>748.76386000000002</v>
      </c>
      <c r="T89" s="12">
        <v>0</v>
      </c>
      <c r="U89" s="12">
        <v>0</v>
      </c>
      <c r="V89" s="12">
        <v>6643.3884699999999</v>
      </c>
    </row>
    <row r="90" spans="2:22" x14ac:dyDescent="0.2">
      <c r="B90" s="16">
        <v>4123</v>
      </c>
      <c r="C90" s="16" t="s">
        <v>178</v>
      </c>
      <c r="D90" s="12">
        <v>10050.990250000001</v>
      </c>
      <c r="E90" s="12">
        <v>18134.971430000001</v>
      </c>
      <c r="F90" s="12">
        <v>3797.18815</v>
      </c>
      <c r="G90" s="12">
        <v>405.25598000000002</v>
      </c>
      <c r="H90" s="12">
        <v>0</v>
      </c>
      <c r="I90" s="12">
        <v>21575.69543</v>
      </c>
      <c r="J90" s="12">
        <v>0</v>
      </c>
      <c r="K90" s="12">
        <v>0</v>
      </c>
      <c r="L90" s="12">
        <v>53964.101240000004</v>
      </c>
      <c r="M90" s="12">
        <v>23054.296249999999</v>
      </c>
      <c r="N90" s="12">
        <v>502.61525</v>
      </c>
      <c r="O90" s="12">
        <v>17059.631270000002</v>
      </c>
      <c r="P90" s="12">
        <v>19.154</v>
      </c>
      <c r="Q90" s="12">
        <v>652.44415000000004</v>
      </c>
      <c r="R90" s="12">
        <v>24.694299999999998</v>
      </c>
      <c r="S90" s="12">
        <v>11306.941510000001</v>
      </c>
      <c r="T90" s="12">
        <v>0</v>
      </c>
      <c r="U90" s="12">
        <v>203.99100000000001</v>
      </c>
      <c r="V90" s="12">
        <v>52823.76773</v>
      </c>
    </row>
    <row r="91" spans="2:22" x14ac:dyDescent="0.2">
      <c r="B91" s="21">
        <v>4159</v>
      </c>
      <c r="C91" s="21" t="s">
        <v>179</v>
      </c>
      <c r="D91" s="22">
        <v>39909.653680000003</v>
      </c>
      <c r="E91" s="22">
        <v>52636.140469999998</v>
      </c>
      <c r="F91" s="22">
        <v>17313.61536</v>
      </c>
      <c r="G91" s="22">
        <v>1731.5540699999999</v>
      </c>
      <c r="H91" s="22">
        <v>132.23285999999999</v>
      </c>
      <c r="I91" s="22">
        <v>112554.98192999999</v>
      </c>
      <c r="J91" s="22">
        <v>0</v>
      </c>
      <c r="K91" s="22">
        <v>153.67597000000001</v>
      </c>
      <c r="L91" s="22">
        <v>224431.85433999999</v>
      </c>
      <c r="M91" s="22">
        <v>118944.53555</v>
      </c>
      <c r="N91" s="22">
        <v>1560.8407500000001</v>
      </c>
      <c r="O91" s="22">
        <v>51922.768340000002</v>
      </c>
      <c r="P91" s="22">
        <v>28.179590000000001</v>
      </c>
      <c r="Q91" s="22">
        <v>6375.7776199999998</v>
      </c>
      <c r="R91" s="22">
        <v>325.08551</v>
      </c>
      <c r="S91" s="22">
        <v>50624.093719999997</v>
      </c>
      <c r="T91" s="22">
        <v>0</v>
      </c>
      <c r="U91" s="22">
        <v>1667.6993</v>
      </c>
      <c r="V91" s="22">
        <v>231448.98037999999</v>
      </c>
    </row>
    <row r="92" spans="2:22" x14ac:dyDescent="0.2">
      <c r="B92" s="16">
        <v>4131</v>
      </c>
      <c r="C92" s="16" t="s">
        <v>180</v>
      </c>
      <c r="D92" s="12">
        <v>3180.5592000000001</v>
      </c>
      <c r="E92" s="12">
        <v>3114.0565900000001</v>
      </c>
      <c r="F92" s="12">
        <v>1624.9177999999999</v>
      </c>
      <c r="G92" s="12">
        <v>75.623850000000004</v>
      </c>
      <c r="H92" s="12">
        <v>0</v>
      </c>
      <c r="I92" s="12">
        <v>7659.8778499999999</v>
      </c>
      <c r="J92" s="12">
        <v>0</v>
      </c>
      <c r="K92" s="12">
        <v>0</v>
      </c>
      <c r="L92" s="12">
        <v>15655.03529</v>
      </c>
      <c r="M92" s="12">
        <v>11786.6949</v>
      </c>
      <c r="N92" s="12">
        <v>145.25630000000001</v>
      </c>
      <c r="O92" s="12">
        <v>3199.8027200000001</v>
      </c>
      <c r="P92" s="12">
        <v>2.8122799999999999</v>
      </c>
      <c r="Q92" s="12">
        <v>410.80115000000001</v>
      </c>
      <c r="R92" s="12">
        <v>37.65</v>
      </c>
      <c r="S92" s="12">
        <v>1351.6679200000001</v>
      </c>
      <c r="T92" s="12">
        <v>0</v>
      </c>
      <c r="U92" s="12">
        <v>0</v>
      </c>
      <c r="V92" s="12">
        <v>16934.685270000002</v>
      </c>
    </row>
    <row r="93" spans="2:22" x14ac:dyDescent="0.2">
      <c r="B93" s="16">
        <v>4132</v>
      </c>
      <c r="C93" s="16" t="s">
        <v>181</v>
      </c>
      <c r="D93" s="12">
        <v>932.59783000000004</v>
      </c>
      <c r="E93" s="12">
        <v>1450.2886900000001</v>
      </c>
      <c r="F93" s="12">
        <v>636.14464999999996</v>
      </c>
      <c r="G93" s="12">
        <v>96.812520000000006</v>
      </c>
      <c r="H93" s="12">
        <v>1.9050000000000001E-2</v>
      </c>
      <c r="I93" s="12">
        <v>2822.9220599999999</v>
      </c>
      <c r="J93" s="12">
        <v>0</v>
      </c>
      <c r="K93" s="12">
        <v>0</v>
      </c>
      <c r="L93" s="12">
        <v>5938.7848000000004</v>
      </c>
      <c r="M93" s="12">
        <v>4722.3355000000001</v>
      </c>
      <c r="N93" s="12">
        <v>0</v>
      </c>
      <c r="O93" s="12">
        <v>1058.77529</v>
      </c>
      <c r="P93" s="12">
        <v>0</v>
      </c>
      <c r="Q93" s="12">
        <v>124.89825</v>
      </c>
      <c r="R93" s="12">
        <v>3.0150000000000001</v>
      </c>
      <c r="S93" s="12">
        <v>514.61040000000003</v>
      </c>
      <c r="T93" s="12">
        <v>0</v>
      </c>
      <c r="U93" s="12">
        <v>0</v>
      </c>
      <c r="V93" s="12">
        <v>6423.6344399999998</v>
      </c>
    </row>
    <row r="94" spans="2:22" x14ac:dyDescent="0.2">
      <c r="B94" s="16">
        <v>4134</v>
      </c>
      <c r="C94" s="16" t="s">
        <v>182</v>
      </c>
      <c r="D94" s="12">
        <v>934.58425999999997</v>
      </c>
      <c r="E94" s="12">
        <v>4633.5709299999999</v>
      </c>
      <c r="F94" s="12">
        <v>1033.50251</v>
      </c>
      <c r="G94" s="12">
        <v>312.20085</v>
      </c>
      <c r="H94" s="12">
        <v>0</v>
      </c>
      <c r="I94" s="12">
        <v>3582.03035</v>
      </c>
      <c r="J94" s="12">
        <v>0</v>
      </c>
      <c r="K94" s="12">
        <v>101.58710000000001</v>
      </c>
      <c r="L94" s="12">
        <v>10597.476000000001</v>
      </c>
      <c r="M94" s="12">
        <v>3327.4819000000002</v>
      </c>
      <c r="N94" s="12">
        <v>79.550799999999995</v>
      </c>
      <c r="O94" s="12">
        <v>4195.9049800000003</v>
      </c>
      <c r="P94" s="12">
        <v>0</v>
      </c>
      <c r="Q94" s="12">
        <v>503.01175999999998</v>
      </c>
      <c r="R94" s="12">
        <v>2.2858499999999999</v>
      </c>
      <c r="S94" s="12">
        <v>1013.1903</v>
      </c>
      <c r="T94" s="12">
        <v>0</v>
      </c>
      <c r="U94" s="12">
        <v>47.63</v>
      </c>
      <c r="V94" s="12">
        <v>9169.0555899999999</v>
      </c>
    </row>
    <row r="95" spans="2:22" x14ac:dyDescent="0.2">
      <c r="B95" s="16">
        <v>4135</v>
      </c>
      <c r="C95" s="16" t="s">
        <v>183</v>
      </c>
      <c r="D95" s="12">
        <v>1601.3886</v>
      </c>
      <c r="E95" s="12">
        <v>2118.7042700000002</v>
      </c>
      <c r="F95" s="12">
        <v>466.23845</v>
      </c>
      <c r="G95" s="12">
        <v>205.8948</v>
      </c>
      <c r="H95" s="12">
        <v>104.483</v>
      </c>
      <c r="I95" s="12">
        <v>4934.05897</v>
      </c>
      <c r="J95" s="12">
        <v>0</v>
      </c>
      <c r="K95" s="12">
        <v>0</v>
      </c>
      <c r="L95" s="12">
        <v>9430.7680899999996</v>
      </c>
      <c r="M95" s="12">
        <v>6038.0751499999997</v>
      </c>
      <c r="N95" s="12">
        <v>70.806359999999998</v>
      </c>
      <c r="O95" s="12">
        <v>2093.6107299999999</v>
      </c>
      <c r="P95" s="12">
        <v>0</v>
      </c>
      <c r="Q95" s="12">
        <v>265.56049999999999</v>
      </c>
      <c r="R95" s="12">
        <v>1.7522</v>
      </c>
      <c r="S95" s="12">
        <v>1324.63455</v>
      </c>
      <c r="T95" s="12">
        <v>0</v>
      </c>
      <c r="U95" s="12">
        <v>179.29300000000001</v>
      </c>
      <c r="V95" s="12">
        <v>9973.7324900000003</v>
      </c>
    </row>
    <row r="96" spans="2:22" x14ac:dyDescent="0.2">
      <c r="B96" s="16">
        <v>4136</v>
      </c>
      <c r="C96" s="16" t="s">
        <v>184</v>
      </c>
      <c r="D96" s="12">
        <v>1198.9111499999999</v>
      </c>
      <c r="E96" s="12">
        <v>1000.95938</v>
      </c>
      <c r="F96" s="12">
        <v>488.77474999999998</v>
      </c>
      <c r="G96" s="12">
        <v>13.58104</v>
      </c>
      <c r="H96" s="12">
        <v>0</v>
      </c>
      <c r="I96" s="12">
        <v>3117.7294999999999</v>
      </c>
      <c r="J96" s="12">
        <v>0</v>
      </c>
      <c r="K96" s="12">
        <v>0</v>
      </c>
      <c r="L96" s="12">
        <v>5819.9558200000001</v>
      </c>
      <c r="M96" s="12">
        <v>4121.2017500000002</v>
      </c>
      <c r="N96" s="12">
        <v>47.335149999999999</v>
      </c>
      <c r="O96" s="12">
        <v>1044.1065000000001</v>
      </c>
      <c r="P96" s="12">
        <v>26.116700000000002</v>
      </c>
      <c r="Q96" s="12">
        <v>108.48282</v>
      </c>
      <c r="R96" s="12">
        <v>1.8830499999999999</v>
      </c>
      <c r="S96" s="12">
        <v>684.45600000000002</v>
      </c>
      <c r="T96" s="12">
        <v>0</v>
      </c>
      <c r="U96" s="12">
        <v>79.768000000000001</v>
      </c>
      <c r="V96" s="12">
        <v>6113.3499700000002</v>
      </c>
    </row>
    <row r="97" spans="2:22" x14ac:dyDescent="0.2">
      <c r="B97" s="16">
        <v>4137</v>
      </c>
      <c r="C97" s="16" t="s">
        <v>185</v>
      </c>
      <c r="D97" s="12">
        <v>411.25297999999998</v>
      </c>
      <c r="E97" s="12">
        <v>392.62896000000001</v>
      </c>
      <c r="F97" s="12">
        <v>188.58505</v>
      </c>
      <c r="G97" s="12">
        <v>68.860349999999997</v>
      </c>
      <c r="H97" s="12">
        <v>0</v>
      </c>
      <c r="I97" s="12">
        <v>1303.16328</v>
      </c>
      <c r="J97" s="12">
        <v>0</v>
      </c>
      <c r="K97" s="12">
        <v>0</v>
      </c>
      <c r="L97" s="12">
        <v>2364.49062</v>
      </c>
      <c r="M97" s="12">
        <v>1462.4664499999999</v>
      </c>
      <c r="N97" s="12">
        <v>12.72955</v>
      </c>
      <c r="O97" s="12">
        <v>332.82749999999999</v>
      </c>
      <c r="P97" s="12">
        <v>0</v>
      </c>
      <c r="Q97" s="12">
        <v>60.021900000000002</v>
      </c>
      <c r="R97" s="12">
        <v>3.5081099999999998</v>
      </c>
      <c r="S97" s="12">
        <v>387.66545000000002</v>
      </c>
      <c r="T97" s="12">
        <v>0</v>
      </c>
      <c r="U97" s="12">
        <v>0</v>
      </c>
      <c r="V97" s="12">
        <v>2259.2189600000002</v>
      </c>
    </row>
    <row r="98" spans="2:22" x14ac:dyDescent="0.2">
      <c r="B98" s="16">
        <v>4138</v>
      </c>
      <c r="C98" s="16" t="s">
        <v>186</v>
      </c>
      <c r="D98" s="12">
        <v>409.97147999999999</v>
      </c>
      <c r="E98" s="12">
        <v>664.52966000000004</v>
      </c>
      <c r="F98" s="12">
        <v>352.49355000000003</v>
      </c>
      <c r="G98" s="12">
        <v>29.994949999999999</v>
      </c>
      <c r="H98" s="12">
        <v>0</v>
      </c>
      <c r="I98" s="12">
        <v>1682.7386899999999</v>
      </c>
      <c r="J98" s="12">
        <v>0</v>
      </c>
      <c r="K98" s="12">
        <v>0</v>
      </c>
      <c r="L98" s="12">
        <v>3139.7283299999999</v>
      </c>
      <c r="M98" s="12">
        <v>2179.71135</v>
      </c>
      <c r="N98" s="12">
        <v>16.563800000000001</v>
      </c>
      <c r="O98" s="12">
        <v>501.58285000000001</v>
      </c>
      <c r="P98" s="12">
        <v>0</v>
      </c>
      <c r="Q98" s="12">
        <v>85.069969999999998</v>
      </c>
      <c r="R98" s="12">
        <v>0.94545000000000001</v>
      </c>
      <c r="S98" s="12">
        <v>243.11555000000001</v>
      </c>
      <c r="T98" s="12">
        <v>0</v>
      </c>
      <c r="U98" s="12">
        <v>117.905</v>
      </c>
      <c r="V98" s="12">
        <v>3144.8939700000001</v>
      </c>
    </row>
    <row r="99" spans="2:22" x14ac:dyDescent="0.2">
      <c r="B99" s="16">
        <v>4139</v>
      </c>
      <c r="C99" s="16" t="s">
        <v>187</v>
      </c>
      <c r="D99" s="12">
        <v>9118.8145999999997</v>
      </c>
      <c r="E99" s="12">
        <v>7387.7087499999998</v>
      </c>
      <c r="F99" s="12">
        <v>2191.21985</v>
      </c>
      <c r="G99" s="12">
        <v>69.363699999999994</v>
      </c>
      <c r="H99" s="12">
        <v>17.730810000000002</v>
      </c>
      <c r="I99" s="12">
        <v>21203.502710000001</v>
      </c>
      <c r="J99" s="12">
        <v>0</v>
      </c>
      <c r="K99" s="12">
        <v>0</v>
      </c>
      <c r="L99" s="12">
        <v>39988.34042</v>
      </c>
      <c r="M99" s="12">
        <v>21091.770499999999</v>
      </c>
      <c r="N99" s="12">
        <v>161.65604999999999</v>
      </c>
      <c r="O99" s="12">
        <v>9025.2370300000002</v>
      </c>
      <c r="P99" s="12">
        <v>0.89259999999999995</v>
      </c>
      <c r="Q99" s="12">
        <v>847.90569000000005</v>
      </c>
      <c r="R99" s="12">
        <v>0</v>
      </c>
      <c r="S99" s="12">
        <v>11846.337299999999</v>
      </c>
      <c r="T99" s="12">
        <v>0</v>
      </c>
      <c r="U99" s="12">
        <v>368.50099999999998</v>
      </c>
      <c r="V99" s="12">
        <v>43342.300170000002</v>
      </c>
    </row>
    <row r="100" spans="2:22" x14ac:dyDescent="0.2">
      <c r="B100" s="16">
        <v>4140</v>
      </c>
      <c r="C100" s="16" t="s">
        <v>188</v>
      </c>
      <c r="D100" s="12">
        <v>1532.00983</v>
      </c>
      <c r="E100" s="12">
        <v>2229.8820900000001</v>
      </c>
      <c r="F100" s="12">
        <v>627.69899999999996</v>
      </c>
      <c r="G100" s="12">
        <v>132.07055</v>
      </c>
      <c r="H100" s="12">
        <v>0</v>
      </c>
      <c r="I100" s="12">
        <v>6592.7102199999999</v>
      </c>
      <c r="J100" s="12">
        <v>0</v>
      </c>
      <c r="K100" s="12">
        <v>0</v>
      </c>
      <c r="L100" s="12">
        <v>11114.37169</v>
      </c>
      <c r="M100" s="12">
        <v>7287.97325</v>
      </c>
      <c r="N100" s="12">
        <v>68.653199999999998</v>
      </c>
      <c r="O100" s="12">
        <v>1385.80161</v>
      </c>
      <c r="P100" s="12">
        <v>-1.7451700000000001</v>
      </c>
      <c r="Q100" s="12">
        <v>315.44324999999998</v>
      </c>
      <c r="R100" s="12">
        <v>6.3211000000000004</v>
      </c>
      <c r="S100" s="12">
        <v>2379.7954399999999</v>
      </c>
      <c r="T100" s="12">
        <v>0</v>
      </c>
      <c r="U100" s="12">
        <v>46.564999999999998</v>
      </c>
      <c r="V100" s="12">
        <v>11488.80768</v>
      </c>
    </row>
    <row r="101" spans="2:22" x14ac:dyDescent="0.2">
      <c r="B101" s="16">
        <v>4141</v>
      </c>
      <c r="C101" s="16" t="s">
        <v>189</v>
      </c>
      <c r="D101" s="12">
        <v>6911.2529000000004</v>
      </c>
      <c r="E101" s="12">
        <v>7598.1399700000002</v>
      </c>
      <c r="F101" s="12">
        <v>3411.5527999999999</v>
      </c>
      <c r="G101" s="12">
        <v>366.20159999999998</v>
      </c>
      <c r="H101" s="12">
        <v>0</v>
      </c>
      <c r="I101" s="12">
        <v>30009.76729</v>
      </c>
      <c r="J101" s="12">
        <v>0</v>
      </c>
      <c r="K101" s="12">
        <v>0</v>
      </c>
      <c r="L101" s="12">
        <v>48296.914559999997</v>
      </c>
      <c r="M101" s="12">
        <v>22078.620050000001</v>
      </c>
      <c r="N101" s="12">
        <v>282.70929999999998</v>
      </c>
      <c r="O101" s="12">
        <v>7997.5697700000001</v>
      </c>
      <c r="P101" s="12">
        <v>0</v>
      </c>
      <c r="Q101" s="12">
        <v>1008.45687</v>
      </c>
      <c r="R101" s="12">
        <v>0</v>
      </c>
      <c r="S101" s="12">
        <v>16629.430509999998</v>
      </c>
      <c r="T101" s="12">
        <v>0</v>
      </c>
      <c r="U101" s="12">
        <v>0</v>
      </c>
      <c r="V101" s="12">
        <v>47996.786500000002</v>
      </c>
    </row>
    <row r="102" spans="2:22" x14ac:dyDescent="0.2">
      <c r="B102" s="16">
        <v>4142</v>
      </c>
      <c r="C102" s="16" t="s">
        <v>190</v>
      </c>
      <c r="D102" s="12">
        <v>980.68129999999996</v>
      </c>
      <c r="E102" s="12">
        <v>818.56998999999996</v>
      </c>
      <c r="F102" s="12">
        <v>327.94459999999998</v>
      </c>
      <c r="G102" s="12">
        <v>22.1432</v>
      </c>
      <c r="H102" s="12">
        <v>0</v>
      </c>
      <c r="I102" s="12">
        <v>1859.915</v>
      </c>
      <c r="J102" s="12">
        <v>0</v>
      </c>
      <c r="K102" s="12">
        <v>0</v>
      </c>
      <c r="L102" s="12">
        <v>4009.2540899999999</v>
      </c>
      <c r="M102" s="12">
        <v>2403.2507500000002</v>
      </c>
      <c r="N102" s="12">
        <v>26.00966</v>
      </c>
      <c r="O102" s="12">
        <v>567.76466000000005</v>
      </c>
      <c r="P102" s="12">
        <v>0</v>
      </c>
      <c r="Q102" s="12">
        <v>38.126739999999998</v>
      </c>
      <c r="R102" s="12">
        <v>0</v>
      </c>
      <c r="S102" s="12">
        <v>900.46145999999999</v>
      </c>
      <c r="T102" s="12">
        <v>0</v>
      </c>
      <c r="U102" s="12">
        <v>25.501000000000001</v>
      </c>
      <c r="V102" s="12">
        <v>3961.11427</v>
      </c>
    </row>
    <row r="103" spans="2:22" x14ac:dyDescent="0.2">
      <c r="B103" s="16">
        <v>4143</v>
      </c>
      <c r="C103" s="16" t="s">
        <v>191</v>
      </c>
      <c r="D103" s="12">
        <v>922.48125000000005</v>
      </c>
      <c r="E103" s="12">
        <v>1000.83897</v>
      </c>
      <c r="F103" s="12">
        <v>522.82380000000001</v>
      </c>
      <c r="G103" s="12">
        <v>97.166200000000003</v>
      </c>
      <c r="H103" s="12">
        <v>0</v>
      </c>
      <c r="I103" s="12">
        <v>2417.8960699999998</v>
      </c>
      <c r="J103" s="12">
        <v>0</v>
      </c>
      <c r="K103" s="12">
        <v>0</v>
      </c>
      <c r="L103" s="12">
        <v>4961.2062900000001</v>
      </c>
      <c r="M103" s="12">
        <v>2621.15517</v>
      </c>
      <c r="N103" s="12">
        <v>112.92616</v>
      </c>
      <c r="O103" s="12">
        <v>644.10630000000003</v>
      </c>
      <c r="P103" s="12">
        <v>0</v>
      </c>
      <c r="Q103" s="12">
        <v>107.69042</v>
      </c>
      <c r="R103" s="12">
        <v>151.29714999999999</v>
      </c>
      <c r="S103" s="12">
        <v>1358.6137799999999</v>
      </c>
      <c r="T103" s="12">
        <v>0</v>
      </c>
      <c r="U103" s="12">
        <v>34.15</v>
      </c>
      <c r="V103" s="12">
        <v>5029.9389799999999</v>
      </c>
    </row>
    <row r="104" spans="2:22" x14ac:dyDescent="0.2">
      <c r="B104" s="16">
        <v>4144</v>
      </c>
      <c r="C104" s="16" t="s">
        <v>192</v>
      </c>
      <c r="D104" s="12">
        <v>6403.8797100000002</v>
      </c>
      <c r="E104" s="12">
        <v>12229.16849</v>
      </c>
      <c r="F104" s="12">
        <v>2979.3054000000002</v>
      </c>
      <c r="G104" s="12">
        <v>97.245649999999998</v>
      </c>
      <c r="H104" s="12">
        <v>0</v>
      </c>
      <c r="I104" s="12">
        <v>9315.1911299999992</v>
      </c>
      <c r="J104" s="12">
        <v>0</v>
      </c>
      <c r="K104" s="12">
        <v>0</v>
      </c>
      <c r="L104" s="12">
        <v>31024.790379999999</v>
      </c>
      <c r="M104" s="12">
        <v>12244.335429999999</v>
      </c>
      <c r="N104" s="12">
        <v>318.20609999999999</v>
      </c>
      <c r="O104" s="12">
        <v>11998.60637</v>
      </c>
      <c r="P104" s="12">
        <v>0</v>
      </c>
      <c r="Q104" s="12">
        <v>776.36237000000006</v>
      </c>
      <c r="R104" s="12">
        <v>13.99375</v>
      </c>
      <c r="S104" s="12">
        <v>5258.1562800000002</v>
      </c>
      <c r="T104" s="12">
        <v>0</v>
      </c>
      <c r="U104" s="12">
        <v>0</v>
      </c>
      <c r="V104" s="12">
        <v>30609.6603</v>
      </c>
    </row>
    <row r="105" spans="2:22" x14ac:dyDescent="0.2">
      <c r="B105" s="16">
        <v>4145</v>
      </c>
      <c r="C105" s="16" t="s">
        <v>193</v>
      </c>
      <c r="D105" s="12">
        <v>1079.6227899999999</v>
      </c>
      <c r="E105" s="12">
        <v>3699.34924</v>
      </c>
      <c r="F105" s="12">
        <v>921.09405000000004</v>
      </c>
      <c r="G105" s="12">
        <v>57.690910000000002</v>
      </c>
      <c r="H105" s="12">
        <v>0</v>
      </c>
      <c r="I105" s="12">
        <v>3968.5436</v>
      </c>
      <c r="J105" s="12">
        <v>0</v>
      </c>
      <c r="K105" s="12">
        <v>0</v>
      </c>
      <c r="L105" s="12">
        <v>9726.3005900000007</v>
      </c>
      <c r="M105" s="12">
        <v>4799.3742499999998</v>
      </c>
      <c r="N105" s="12">
        <v>111.17055000000001</v>
      </c>
      <c r="O105" s="12">
        <v>3479.0599000000002</v>
      </c>
      <c r="P105" s="12">
        <v>0</v>
      </c>
      <c r="Q105" s="12">
        <v>175.9503</v>
      </c>
      <c r="R105" s="12">
        <v>18.40185</v>
      </c>
      <c r="S105" s="12">
        <v>1409.40879</v>
      </c>
      <c r="T105" s="12">
        <v>0</v>
      </c>
      <c r="U105" s="12">
        <v>27.2043</v>
      </c>
      <c r="V105" s="12">
        <v>10020.569939999999</v>
      </c>
    </row>
    <row r="106" spans="2:22" x14ac:dyDescent="0.2">
      <c r="B106" s="16">
        <v>4146</v>
      </c>
      <c r="C106" s="16" t="s">
        <v>194</v>
      </c>
      <c r="D106" s="12">
        <v>3500.6876499999998</v>
      </c>
      <c r="E106" s="12">
        <v>3332.58601</v>
      </c>
      <c r="F106" s="12">
        <v>1137.1972000000001</v>
      </c>
      <c r="G106" s="12">
        <v>42.764850000000003</v>
      </c>
      <c r="H106" s="12">
        <v>10</v>
      </c>
      <c r="I106" s="12">
        <v>8712.4335900000005</v>
      </c>
      <c r="J106" s="12">
        <v>0</v>
      </c>
      <c r="K106" s="12">
        <v>52.08887</v>
      </c>
      <c r="L106" s="12">
        <v>16787.758170000001</v>
      </c>
      <c r="M106" s="12">
        <v>9412.8863000000001</v>
      </c>
      <c r="N106" s="12">
        <v>78.826920000000001</v>
      </c>
      <c r="O106" s="12">
        <v>3426.0114199999998</v>
      </c>
      <c r="P106" s="12">
        <v>0</v>
      </c>
      <c r="Q106" s="12">
        <v>1436.3796600000001</v>
      </c>
      <c r="R106" s="12">
        <v>0</v>
      </c>
      <c r="S106" s="12">
        <v>4463.74539</v>
      </c>
      <c r="T106" s="12">
        <v>0</v>
      </c>
      <c r="U106" s="12">
        <v>601.29999999999995</v>
      </c>
      <c r="V106" s="12">
        <v>19419.149689999998</v>
      </c>
    </row>
    <row r="107" spans="2:22" x14ac:dyDescent="0.2">
      <c r="B107" s="16">
        <v>4147</v>
      </c>
      <c r="C107" s="16" t="s">
        <v>195</v>
      </c>
      <c r="D107" s="12">
        <v>790.95815000000005</v>
      </c>
      <c r="E107" s="12">
        <v>965.15848000000005</v>
      </c>
      <c r="F107" s="12">
        <v>404.12189999999998</v>
      </c>
      <c r="G107" s="12">
        <v>43.939050000000002</v>
      </c>
      <c r="H107" s="12">
        <v>0</v>
      </c>
      <c r="I107" s="12">
        <v>3372.50162</v>
      </c>
      <c r="J107" s="12">
        <v>0</v>
      </c>
      <c r="K107" s="12">
        <v>0</v>
      </c>
      <c r="L107" s="12">
        <v>5576.6791999999996</v>
      </c>
      <c r="M107" s="12">
        <v>3367.2028500000001</v>
      </c>
      <c r="N107" s="12">
        <v>28.440850000000001</v>
      </c>
      <c r="O107" s="12">
        <v>972.00071000000003</v>
      </c>
      <c r="P107" s="12">
        <v>0.10317999999999999</v>
      </c>
      <c r="Q107" s="12">
        <v>111.61597</v>
      </c>
      <c r="R107" s="12">
        <v>84.031999999999996</v>
      </c>
      <c r="S107" s="12">
        <v>858.80460000000005</v>
      </c>
      <c r="T107" s="12">
        <v>0</v>
      </c>
      <c r="U107" s="12">
        <v>139.88200000000001</v>
      </c>
      <c r="V107" s="12">
        <v>5562.0821599999999</v>
      </c>
    </row>
    <row r="108" spans="2:22" x14ac:dyDescent="0.2">
      <c r="B108" s="21">
        <v>4189</v>
      </c>
      <c r="C108" s="21" t="s">
        <v>196</v>
      </c>
      <c r="D108" s="22">
        <v>37356.920960000003</v>
      </c>
      <c r="E108" s="22">
        <v>50264.975879999998</v>
      </c>
      <c r="F108" s="22">
        <v>18394.46803</v>
      </c>
      <c r="G108" s="22">
        <v>2542.9625900000001</v>
      </c>
      <c r="H108" s="22">
        <v>59.555190000000003</v>
      </c>
      <c r="I108" s="22">
        <v>83612.774439999994</v>
      </c>
      <c r="J108" s="22">
        <v>0</v>
      </c>
      <c r="K108" s="22">
        <v>1158.40759</v>
      </c>
      <c r="L108" s="22">
        <v>193390.06468000001</v>
      </c>
      <c r="M108" s="22">
        <v>112257.23001</v>
      </c>
      <c r="N108" s="22">
        <v>1040.0652500000001</v>
      </c>
      <c r="O108" s="22">
        <v>43573.622130000003</v>
      </c>
      <c r="P108" s="22">
        <v>47.537739999999999</v>
      </c>
      <c r="Q108" s="22">
        <v>5131.0348400000003</v>
      </c>
      <c r="R108" s="22">
        <v>230.94699</v>
      </c>
      <c r="S108" s="22">
        <v>32455.381069999999</v>
      </c>
      <c r="T108" s="22">
        <v>0</v>
      </c>
      <c r="U108" s="22">
        <v>1805.6644799999999</v>
      </c>
      <c r="V108" s="22">
        <v>196541.48251</v>
      </c>
    </row>
    <row r="109" spans="2:22" x14ac:dyDescent="0.2">
      <c r="B109" s="16">
        <v>4185</v>
      </c>
      <c r="C109" s="16" t="s">
        <v>197</v>
      </c>
      <c r="D109" s="12">
        <v>2038.5827099999999</v>
      </c>
      <c r="E109" s="12">
        <v>2996.16057</v>
      </c>
      <c r="F109" s="12">
        <v>785.80340000000001</v>
      </c>
      <c r="G109" s="12">
        <v>143.81465</v>
      </c>
      <c r="H109" s="12">
        <v>3.8449</v>
      </c>
      <c r="I109" s="12">
        <v>6282.2182000000003</v>
      </c>
      <c r="J109" s="12">
        <v>0</v>
      </c>
      <c r="K109" s="12">
        <v>0</v>
      </c>
      <c r="L109" s="12">
        <v>12250.424429999999</v>
      </c>
      <c r="M109" s="12">
        <v>8100.6479499999996</v>
      </c>
      <c r="N109" s="12">
        <v>69.924120000000002</v>
      </c>
      <c r="O109" s="12">
        <v>2170.5167299999998</v>
      </c>
      <c r="P109" s="12">
        <v>0</v>
      </c>
      <c r="Q109" s="12">
        <v>492.40665999999999</v>
      </c>
      <c r="R109" s="12">
        <v>29.358899999999998</v>
      </c>
      <c r="S109" s="12">
        <v>2721.8282199999999</v>
      </c>
      <c r="T109" s="12">
        <v>0</v>
      </c>
      <c r="U109" s="12">
        <v>0</v>
      </c>
      <c r="V109" s="12">
        <v>13584.682580000001</v>
      </c>
    </row>
    <row r="110" spans="2:22" x14ac:dyDescent="0.2">
      <c r="B110" s="16">
        <v>4161</v>
      </c>
      <c r="C110" s="16" t="s">
        <v>198</v>
      </c>
      <c r="D110" s="12">
        <v>2072.3740600000001</v>
      </c>
      <c r="E110" s="12">
        <v>2257.12707</v>
      </c>
      <c r="F110" s="12">
        <v>936.16746000000001</v>
      </c>
      <c r="G110" s="12">
        <v>81.380549999999999</v>
      </c>
      <c r="H110" s="12">
        <v>0</v>
      </c>
      <c r="I110" s="12">
        <v>5027.8302800000001</v>
      </c>
      <c r="J110" s="12">
        <v>0</v>
      </c>
      <c r="K110" s="12">
        <v>0</v>
      </c>
      <c r="L110" s="12">
        <v>10374.879419999999</v>
      </c>
      <c r="M110" s="12">
        <v>7781.9921800000002</v>
      </c>
      <c r="N110" s="12">
        <v>83.881270000000001</v>
      </c>
      <c r="O110" s="12">
        <v>1551.5408</v>
      </c>
      <c r="P110" s="12">
        <v>19.855</v>
      </c>
      <c r="Q110" s="12">
        <v>180.10984999999999</v>
      </c>
      <c r="R110" s="12">
        <v>10.72555</v>
      </c>
      <c r="S110" s="12">
        <v>805.71941000000004</v>
      </c>
      <c r="T110" s="12">
        <v>0</v>
      </c>
      <c r="U110" s="12">
        <v>234</v>
      </c>
      <c r="V110" s="12">
        <v>10667.824060000001</v>
      </c>
    </row>
    <row r="111" spans="2:22" x14ac:dyDescent="0.2">
      <c r="B111" s="16">
        <v>4163</v>
      </c>
      <c r="C111" s="16" t="s">
        <v>199</v>
      </c>
      <c r="D111" s="12">
        <v>10985.748750000001</v>
      </c>
      <c r="E111" s="12">
        <v>7164.3182900000002</v>
      </c>
      <c r="F111" s="12">
        <v>3467.4663</v>
      </c>
      <c r="G111" s="12">
        <v>455.84881000000001</v>
      </c>
      <c r="H111" s="12">
        <v>12.06664</v>
      </c>
      <c r="I111" s="12">
        <v>13656.02763</v>
      </c>
      <c r="J111" s="12">
        <v>0</v>
      </c>
      <c r="K111" s="12">
        <v>0</v>
      </c>
      <c r="L111" s="12">
        <v>35741.476419999999</v>
      </c>
      <c r="M111" s="12">
        <v>18947.317849999999</v>
      </c>
      <c r="N111" s="12">
        <v>186.755</v>
      </c>
      <c r="O111" s="12">
        <v>6777.1500100000003</v>
      </c>
      <c r="P111" s="12">
        <v>20.000240000000002</v>
      </c>
      <c r="Q111" s="12">
        <v>897.15471000000002</v>
      </c>
      <c r="R111" s="12">
        <v>44.1038</v>
      </c>
      <c r="S111" s="12">
        <v>9514.1370000000006</v>
      </c>
      <c r="T111" s="12">
        <v>0</v>
      </c>
      <c r="U111" s="12">
        <v>111.51519999999999</v>
      </c>
      <c r="V111" s="12">
        <v>36498.133809999999</v>
      </c>
    </row>
    <row r="112" spans="2:22" x14ac:dyDescent="0.2">
      <c r="B112" s="16">
        <v>4164</v>
      </c>
      <c r="C112" s="16" t="s">
        <v>200</v>
      </c>
      <c r="D112" s="12">
        <v>777.50829999999996</v>
      </c>
      <c r="E112" s="12">
        <v>954.52081999999996</v>
      </c>
      <c r="F112" s="12">
        <v>690.63595999999995</v>
      </c>
      <c r="G112" s="12">
        <v>15.887600000000001</v>
      </c>
      <c r="H112" s="12">
        <v>0</v>
      </c>
      <c r="I112" s="12">
        <v>2520.7476099999999</v>
      </c>
      <c r="J112" s="12">
        <v>0</v>
      </c>
      <c r="K112" s="12">
        <v>0</v>
      </c>
      <c r="L112" s="12">
        <v>4959.3002900000001</v>
      </c>
      <c r="M112" s="12">
        <v>3065.3820500000002</v>
      </c>
      <c r="N112" s="12">
        <v>20.374089999999999</v>
      </c>
      <c r="O112" s="12">
        <v>746.15734999999995</v>
      </c>
      <c r="P112" s="12">
        <v>0</v>
      </c>
      <c r="Q112" s="12">
        <v>20.809000000000001</v>
      </c>
      <c r="R112" s="12">
        <v>0</v>
      </c>
      <c r="S112" s="12">
        <v>894.48740999999995</v>
      </c>
      <c r="T112" s="12">
        <v>0</v>
      </c>
      <c r="U112" s="12">
        <v>0</v>
      </c>
      <c r="V112" s="12">
        <v>4747.2098999999998</v>
      </c>
    </row>
    <row r="113" spans="2:22" x14ac:dyDescent="0.2">
      <c r="B113" s="16">
        <v>4165</v>
      </c>
      <c r="C113" s="16" t="s">
        <v>201</v>
      </c>
      <c r="D113" s="12">
        <v>2704.1189899999999</v>
      </c>
      <c r="E113" s="12">
        <v>2865.1183799999999</v>
      </c>
      <c r="F113" s="12">
        <v>1524.9422500000001</v>
      </c>
      <c r="G113" s="12">
        <v>89.2286</v>
      </c>
      <c r="H113" s="12">
        <v>41.851750000000003</v>
      </c>
      <c r="I113" s="12">
        <v>8314.0172399999992</v>
      </c>
      <c r="J113" s="12">
        <v>0</v>
      </c>
      <c r="K113" s="12">
        <v>0</v>
      </c>
      <c r="L113" s="12">
        <v>15539.27721</v>
      </c>
      <c r="M113" s="12">
        <v>12065.3068</v>
      </c>
      <c r="N113" s="12">
        <v>46.064419999999998</v>
      </c>
      <c r="O113" s="12">
        <v>2244.75326</v>
      </c>
      <c r="P113" s="12">
        <v>0</v>
      </c>
      <c r="Q113" s="12">
        <v>175.36449999999999</v>
      </c>
      <c r="R113" s="12">
        <v>46.181789999999999</v>
      </c>
      <c r="S113" s="12">
        <v>1674.14798</v>
      </c>
      <c r="T113" s="12">
        <v>0</v>
      </c>
      <c r="U113" s="12">
        <v>0</v>
      </c>
      <c r="V113" s="12">
        <v>16251.81875</v>
      </c>
    </row>
    <row r="114" spans="2:22" x14ac:dyDescent="0.2">
      <c r="B114" s="16">
        <v>4186</v>
      </c>
      <c r="C114" s="16" t="s">
        <v>202</v>
      </c>
      <c r="D114" s="12">
        <v>1753.0597299999999</v>
      </c>
      <c r="E114" s="12">
        <v>3419.13013</v>
      </c>
      <c r="F114" s="12">
        <v>567.14464999999996</v>
      </c>
      <c r="G114" s="12">
        <v>116.77894999999999</v>
      </c>
      <c r="H114" s="12">
        <v>0</v>
      </c>
      <c r="I114" s="12">
        <v>5458.2848599999998</v>
      </c>
      <c r="J114" s="12">
        <v>0</v>
      </c>
      <c r="K114" s="12">
        <v>0</v>
      </c>
      <c r="L114" s="12">
        <v>11314.39832</v>
      </c>
      <c r="M114" s="12">
        <v>7597.317</v>
      </c>
      <c r="N114" s="12">
        <v>55.463990000000003</v>
      </c>
      <c r="O114" s="12">
        <v>2377.3037899999999</v>
      </c>
      <c r="P114" s="12">
        <v>4.7793999999999999</v>
      </c>
      <c r="Q114" s="12">
        <v>310.82760000000002</v>
      </c>
      <c r="R114" s="12">
        <v>7.2135499999999997</v>
      </c>
      <c r="S114" s="12">
        <v>1089.8926200000001</v>
      </c>
      <c r="T114" s="12">
        <v>0</v>
      </c>
      <c r="U114" s="12">
        <v>0</v>
      </c>
      <c r="V114" s="12">
        <v>11442.79795</v>
      </c>
    </row>
    <row r="115" spans="2:22" x14ac:dyDescent="0.2">
      <c r="B115" s="16">
        <v>4169</v>
      </c>
      <c r="C115" s="16" t="s">
        <v>203</v>
      </c>
      <c r="D115" s="12">
        <v>2575.2978499999999</v>
      </c>
      <c r="E115" s="12">
        <v>4737.4187199999997</v>
      </c>
      <c r="F115" s="12">
        <v>2506.4270499999998</v>
      </c>
      <c r="G115" s="12">
        <v>297.07830000000001</v>
      </c>
      <c r="H115" s="12">
        <v>0</v>
      </c>
      <c r="I115" s="12">
        <v>6426.4643800000003</v>
      </c>
      <c r="J115" s="12">
        <v>0</v>
      </c>
      <c r="K115" s="12">
        <v>0</v>
      </c>
      <c r="L115" s="12">
        <v>16542.686300000001</v>
      </c>
      <c r="M115" s="12">
        <v>8927.8158299999996</v>
      </c>
      <c r="N115" s="12">
        <v>153.36464000000001</v>
      </c>
      <c r="O115" s="12">
        <v>4962.8819599999997</v>
      </c>
      <c r="P115" s="12">
        <v>0</v>
      </c>
      <c r="Q115" s="12">
        <v>222.65092000000001</v>
      </c>
      <c r="R115" s="12">
        <v>37.588099999999997</v>
      </c>
      <c r="S115" s="12">
        <v>1162.59385</v>
      </c>
      <c r="T115" s="12">
        <v>0</v>
      </c>
      <c r="U115" s="12">
        <v>579.30690000000004</v>
      </c>
      <c r="V115" s="12">
        <v>16046.2022</v>
      </c>
    </row>
    <row r="116" spans="2:22" x14ac:dyDescent="0.2">
      <c r="B116" s="16">
        <v>4170</v>
      </c>
      <c r="C116" s="16" t="s">
        <v>204</v>
      </c>
      <c r="D116" s="12">
        <v>5235.2395500000002</v>
      </c>
      <c r="E116" s="12">
        <v>10490.055039999999</v>
      </c>
      <c r="F116" s="12">
        <v>3271.7633799999999</v>
      </c>
      <c r="G116" s="12">
        <v>907.98523999999998</v>
      </c>
      <c r="H116" s="12">
        <v>1.2336</v>
      </c>
      <c r="I116" s="12">
        <v>10823.783869999999</v>
      </c>
      <c r="J116" s="12">
        <v>0</v>
      </c>
      <c r="K116" s="12">
        <v>0</v>
      </c>
      <c r="L116" s="12">
        <v>30730.060679999999</v>
      </c>
      <c r="M116" s="12">
        <v>11217.6466</v>
      </c>
      <c r="N116" s="12">
        <v>170.03764000000001</v>
      </c>
      <c r="O116" s="12">
        <v>10409.59014</v>
      </c>
      <c r="P116" s="12">
        <v>0</v>
      </c>
      <c r="Q116" s="12">
        <v>1314.3910800000001</v>
      </c>
      <c r="R116" s="12">
        <v>4.8763500000000004</v>
      </c>
      <c r="S116" s="12">
        <v>6806.50054</v>
      </c>
      <c r="T116" s="12">
        <v>0</v>
      </c>
      <c r="U116" s="12">
        <v>0</v>
      </c>
      <c r="V116" s="12">
        <v>29923.04235</v>
      </c>
    </row>
    <row r="117" spans="2:22" x14ac:dyDescent="0.2">
      <c r="B117" s="16">
        <v>4184</v>
      </c>
      <c r="C117" s="16" t="s">
        <v>205</v>
      </c>
      <c r="D117" s="12">
        <v>1983.72731</v>
      </c>
      <c r="E117" s="12">
        <v>2250.9595100000001</v>
      </c>
      <c r="F117" s="12">
        <v>1334.91193</v>
      </c>
      <c r="G117" s="12">
        <v>77.939220000000006</v>
      </c>
      <c r="H117" s="12">
        <v>0</v>
      </c>
      <c r="I117" s="12">
        <v>5262.2478300000002</v>
      </c>
      <c r="J117" s="12">
        <v>0</v>
      </c>
      <c r="K117" s="12">
        <v>170.43899999999999</v>
      </c>
      <c r="L117" s="12">
        <v>11080.2248</v>
      </c>
      <c r="M117" s="12">
        <v>6589.6727499999997</v>
      </c>
      <c r="N117" s="12">
        <v>25.895060000000001</v>
      </c>
      <c r="O117" s="12">
        <v>1867.5891799999999</v>
      </c>
      <c r="P117" s="12">
        <v>1.42</v>
      </c>
      <c r="Q117" s="12">
        <v>222.46510000000001</v>
      </c>
      <c r="R117" s="12">
        <v>2.76105</v>
      </c>
      <c r="S117" s="12">
        <v>2512.71774</v>
      </c>
      <c r="T117" s="12">
        <v>0</v>
      </c>
      <c r="U117" s="12">
        <v>0</v>
      </c>
      <c r="V117" s="12">
        <v>11222.52088</v>
      </c>
    </row>
    <row r="118" spans="2:22" x14ac:dyDescent="0.2">
      <c r="B118" s="16">
        <v>4172</v>
      </c>
      <c r="C118" s="16" t="s">
        <v>206</v>
      </c>
      <c r="D118" s="12">
        <v>920.14030000000002</v>
      </c>
      <c r="E118" s="12">
        <v>1177.2646999999999</v>
      </c>
      <c r="F118" s="12">
        <v>493.21899999999999</v>
      </c>
      <c r="G118" s="12">
        <v>48.04965</v>
      </c>
      <c r="H118" s="12">
        <v>0</v>
      </c>
      <c r="I118" s="12">
        <v>2398.0753</v>
      </c>
      <c r="J118" s="12">
        <v>0</v>
      </c>
      <c r="K118" s="12">
        <v>0</v>
      </c>
      <c r="L118" s="12">
        <v>5036.7489500000001</v>
      </c>
      <c r="M118" s="12">
        <v>4020.6246000000001</v>
      </c>
      <c r="N118" s="12">
        <v>40.564749999999997</v>
      </c>
      <c r="O118" s="12">
        <v>734.67204000000004</v>
      </c>
      <c r="P118" s="12">
        <v>0</v>
      </c>
      <c r="Q118" s="12">
        <v>53.78698</v>
      </c>
      <c r="R118" s="12">
        <v>17.50545</v>
      </c>
      <c r="S118" s="12">
        <v>378.6857</v>
      </c>
      <c r="T118" s="12">
        <v>0</v>
      </c>
      <c r="U118" s="12">
        <v>68.2</v>
      </c>
      <c r="V118" s="12">
        <v>5314.0395200000003</v>
      </c>
    </row>
    <row r="119" spans="2:22" x14ac:dyDescent="0.2">
      <c r="B119" s="16">
        <v>4173</v>
      </c>
      <c r="C119" s="16" t="s">
        <v>207</v>
      </c>
      <c r="D119" s="12">
        <v>484.53249</v>
      </c>
      <c r="E119" s="12">
        <v>656.36757999999998</v>
      </c>
      <c r="F119" s="12">
        <v>132.66014999999999</v>
      </c>
      <c r="G119" s="12">
        <v>12.33465</v>
      </c>
      <c r="H119" s="12">
        <v>0.55830000000000002</v>
      </c>
      <c r="I119" s="12">
        <v>1568.87427</v>
      </c>
      <c r="J119" s="12">
        <v>0</v>
      </c>
      <c r="K119" s="12">
        <v>0</v>
      </c>
      <c r="L119" s="12">
        <v>2855.32744</v>
      </c>
      <c r="M119" s="12">
        <v>1449.2829999999999</v>
      </c>
      <c r="N119" s="12">
        <v>5.5016999999999996</v>
      </c>
      <c r="O119" s="12">
        <v>250.33107999999999</v>
      </c>
      <c r="P119" s="12">
        <v>1.4831000000000001</v>
      </c>
      <c r="Q119" s="12">
        <v>12.9998</v>
      </c>
      <c r="R119" s="12">
        <v>0.75575000000000003</v>
      </c>
      <c r="S119" s="12">
        <v>716.87885000000006</v>
      </c>
      <c r="T119" s="12">
        <v>0</v>
      </c>
      <c r="U119" s="12">
        <v>33.483379999999997</v>
      </c>
      <c r="V119" s="12">
        <v>2470.71666</v>
      </c>
    </row>
    <row r="120" spans="2:22" x14ac:dyDescent="0.2">
      <c r="B120" s="16">
        <v>4175</v>
      </c>
      <c r="C120" s="16" t="s">
        <v>208</v>
      </c>
      <c r="D120" s="12">
        <v>860.79414999999995</v>
      </c>
      <c r="E120" s="12">
        <v>900.60297000000003</v>
      </c>
      <c r="F120" s="12">
        <v>387.88350000000003</v>
      </c>
      <c r="G120" s="12">
        <v>64.677999999999997</v>
      </c>
      <c r="H120" s="12">
        <v>0</v>
      </c>
      <c r="I120" s="12">
        <v>2623.23956</v>
      </c>
      <c r="J120" s="12">
        <v>0</v>
      </c>
      <c r="K120" s="12">
        <v>0</v>
      </c>
      <c r="L120" s="12">
        <v>4837.1981800000003</v>
      </c>
      <c r="M120" s="12">
        <v>3520.0444499999999</v>
      </c>
      <c r="N120" s="12">
        <v>24.454270000000001</v>
      </c>
      <c r="O120" s="12">
        <v>812.05646999999999</v>
      </c>
      <c r="P120" s="12">
        <v>0</v>
      </c>
      <c r="Q120" s="12">
        <v>73.270849999999996</v>
      </c>
      <c r="R120" s="12">
        <v>1.5115000000000001</v>
      </c>
      <c r="S120" s="12">
        <v>285.21370000000002</v>
      </c>
      <c r="T120" s="12">
        <v>0</v>
      </c>
      <c r="U120" s="12">
        <v>127.367</v>
      </c>
      <c r="V120" s="12">
        <v>4843.91824</v>
      </c>
    </row>
    <row r="121" spans="2:22" x14ac:dyDescent="0.2">
      <c r="B121" s="16">
        <v>4176</v>
      </c>
      <c r="C121" s="16" t="s">
        <v>209</v>
      </c>
      <c r="D121" s="12">
        <v>372.86329999999998</v>
      </c>
      <c r="E121" s="12">
        <v>666.12730999999997</v>
      </c>
      <c r="F121" s="12">
        <v>292.7765</v>
      </c>
      <c r="G121" s="12">
        <v>17.65605</v>
      </c>
      <c r="H121" s="12">
        <v>0</v>
      </c>
      <c r="I121" s="12">
        <v>1562.7533800000001</v>
      </c>
      <c r="J121" s="12">
        <v>0</v>
      </c>
      <c r="K121" s="12">
        <v>0</v>
      </c>
      <c r="L121" s="12">
        <v>2912.1765399999999</v>
      </c>
      <c r="M121" s="12">
        <v>2110.7968000000001</v>
      </c>
      <c r="N121" s="12">
        <v>5.9905200000000001</v>
      </c>
      <c r="O121" s="12">
        <v>554.71690999999998</v>
      </c>
      <c r="P121" s="12">
        <v>0</v>
      </c>
      <c r="Q121" s="12">
        <v>22.318940000000001</v>
      </c>
      <c r="R121" s="12">
        <v>8.6480999999999995</v>
      </c>
      <c r="S121" s="12">
        <v>256.02114999999998</v>
      </c>
      <c r="T121" s="12">
        <v>0</v>
      </c>
      <c r="U121" s="12">
        <v>19.792000000000002</v>
      </c>
      <c r="V121" s="12">
        <v>2978.28442</v>
      </c>
    </row>
    <row r="122" spans="2:22" x14ac:dyDescent="0.2">
      <c r="B122" s="16">
        <v>4177</v>
      </c>
      <c r="C122" s="16" t="s">
        <v>210</v>
      </c>
      <c r="D122" s="12">
        <v>2107.3207499999999</v>
      </c>
      <c r="E122" s="12">
        <v>4393.4194200000002</v>
      </c>
      <c r="F122" s="12">
        <v>995.30100000000004</v>
      </c>
      <c r="G122" s="12">
        <v>71.610799999999998</v>
      </c>
      <c r="H122" s="12">
        <v>0</v>
      </c>
      <c r="I122" s="12">
        <v>3620.2395999999999</v>
      </c>
      <c r="J122" s="12">
        <v>0</v>
      </c>
      <c r="K122" s="12">
        <v>0</v>
      </c>
      <c r="L122" s="12">
        <v>11187.89157</v>
      </c>
      <c r="M122" s="12">
        <v>5828.4472500000002</v>
      </c>
      <c r="N122" s="12">
        <v>79.537999999999997</v>
      </c>
      <c r="O122" s="12">
        <v>4183.2914199999996</v>
      </c>
      <c r="P122" s="12">
        <v>0</v>
      </c>
      <c r="Q122" s="12">
        <v>906.21974999999998</v>
      </c>
      <c r="R122" s="12">
        <v>4.0052500000000002</v>
      </c>
      <c r="S122" s="12">
        <v>839.16959999999995</v>
      </c>
      <c r="T122" s="12">
        <v>0</v>
      </c>
      <c r="U122" s="12">
        <v>632</v>
      </c>
      <c r="V122" s="12">
        <v>12472.671270000001</v>
      </c>
    </row>
    <row r="123" spans="2:22" x14ac:dyDescent="0.2">
      <c r="B123" s="16">
        <v>4181</v>
      </c>
      <c r="C123" s="16" t="s">
        <v>211</v>
      </c>
      <c r="D123" s="12">
        <v>789.63699999999994</v>
      </c>
      <c r="E123" s="12">
        <v>1445.68202</v>
      </c>
      <c r="F123" s="12">
        <v>298.91424999999998</v>
      </c>
      <c r="G123" s="12">
        <v>18.822399999999998</v>
      </c>
      <c r="H123" s="12">
        <v>0</v>
      </c>
      <c r="I123" s="12">
        <v>2848.8188300000002</v>
      </c>
      <c r="J123" s="12">
        <v>0</v>
      </c>
      <c r="K123" s="12">
        <v>987.96858999999995</v>
      </c>
      <c r="L123" s="12">
        <v>6389.8430900000003</v>
      </c>
      <c r="M123" s="12">
        <v>4465.2687999999998</v>
      </c>
      <c r="N123" s="12">
        <v>36.109499999999997</v>
      </c>
      <c r="O123" s="12">
        <v>986.76241000000005</v>
      </c>
      <c r="P123" s="12">
        <v>0</v>
      </c>
      <c r="Q123" s="12">
        <v>36.43121</v>
      </c>
      <c r="R123" s="12">
        <v>1.8140499999999999</v>
      </c>
      <c r="S123" s="12">
        <v>858.57506000000001</v>
      </c>
      <c r="T123" s="12">
        <v>0</v>
      </c>
      <c r="U123" s="12">
        <v>0</v>
      </c>
      <c r="V123" s="12">
        <v>6384.9610300000004</v>
      </c>
    </row>
    <row r="124" spans="2:22" x14ac:dyDescent="0.2">
      <c r="B124" s="16">
        <v>4182</v>
      </c>
      <c r="C124" s="16" t="s">
        <v>212</v>
      </c>
      <c r="D124" s="12">
        <v>982.99949000000004</v>
      </c>
      <c r="E124" s="12">
        <v>1193.9470799999999</v>
      </c>
      <c r="F124" s="12">
        <v>234.04365000000001</v>
      </c>
      <c r="G124" s="12">
        <v>58.035820000000001</v>
      </c>
      <c r="H124" s="12">
        <v>0</v>
      </c>
      <c r="I124" s="12">
        <v>2458.83187</v>
      </c>
      <c r="J124" s="12">
        <v>0</v>
      </c>
      <c r="K124" s="12">
        <v>0</v>
      </c>
      <c r="L124" s="12">
        <v>4927.8579099999997</v>
      </c>
      <c r="M124" s="12">
        <v>2971.5259500000002</v>
      </c>
      <c r="N124" s="12">
        <v>13.26506</v>
      </c>
      <c r="O124" s="12">
        <v>622.83848</v>
      </c>
      <c r="P124" s="12">
        <v>0</v>
      </c>
      <c r="Q124" s="12">
        <v>88.639060000000001</v>
      </c>
      <c r="R124" s="12">
        <v>3.60365</v>
      </c>
      <c r="S124" s="12">
        <v>1185.6957399999999</v>
      </c>
      <c r="T124" s="12">
        <v>0</v>
      </c>
      <c r="U124" s="12">
        <v>0</v>
      </c>
      <c r="V124" s="12">
        <v>4885.5679399999999</v>
      </c>
    </row>
    <row r="125" spans="2:22" x14ac:dyDescent="0.2">
      <c r="B125" s="16">
        <v>4183</v>
      </c>
      <c r="C125" s="16" t="s">
        <v>213</v>
      </c>
      <c r="D125" s="12">
        <v>712.97622999999999</v>
      </c>
      <c r="E125" s="12">
        <v>2696.7562699999999</v>
      </c>
      <c r="F125" s="12">
        <v>474.4076</v>
      </c>
      <c r="G125" s="12">
        <v>65.833299999999994</v>
      </c>
      <c r="H125" s="12">
        <v>0</v>
      </c>
      <c r="I125" s="12">
        <v>2760.3197300000002</v>
      </c>
      <c r="J125" s="12">
        <v>0</v>
      </c>
      <c r="K125" s="12">
        <v>0</v>
      </c>
      <c r="L125" s="12">
        <v>6710.29313</v>
      </c>
      <c r="M125" s="12">
        <v>3598.1401500000002</v>
      </c>
      <c r="N125" s="12">
        <v>22.881219999999999</v>
      </c>
      <c r="O125" s="12">
        <v>2321.4701</v>
      </c>
      <c r="P125" s="12">
        <v>0</v>
      </c>
      <c r="Q125" s="12">
        <v>101.18883</v>
      </c>
      <c r="R125" s="12">
        <v>10.29415</v>
      </c>
      <c r="S125" s="12">
        <v>753.11649999999997</v>
      </c>
      <c r="T125" s="12">
        <v>0</v>
      </c>
      <c r="U125" s="12">
        <v>0</v>
      </c>
      <c r="V125" s="12">
        <v>6807.0909499999998</v>
      </c>
    </row>
    <row r="126" spans="2:22" x14ac:dyDescent="0.2">
      <c r="B126" s="21">
        <v>4219</v>
      </c>
      <c r="C126" s="21" t="s">
        <v>214</v>
      </c>
      <c r="D126" s="22">
        <v>65405.987000000001</v>
      </c>
      <c r="E126" s="22">
        <v>86854.540429999994</v>
      </c>
      <c r="F126" s="22">
        <v>27087.448369999998</v>
      </c>
      <c r="G126" s="22">
        <v>4263.0756600000004</v>
      </c>
      <c r="H126" s="22">
        <v>519.11460999999997</v>
      </c>
      <c r="I126" s="22">
        <v>155816.42227000001</v>
      </c>
      <c r="J126" s="22">
        <v>0</v>
      </c>
      <c r="K126" s="22">
        <v>2871.7530099999999</v>
      </c>
      <c r="L126" s="22">
        <v>342818.34135</v>
      </c>
      <c r="M126" s="22">
        <v>201300.97070000001</v>
      </c>
      <c r="N126" s="22">
        <v>2175.0718900000002</v>
      </c>
      <c r="O126" s="22">
        <v>75847.362139999997</v>
      </c>
      <c r="P126" s="22">
        <v>149.88006999999999</v>
      </c>
      <c r="Q126" s="22">
        <v>10533.762339999999</v>
      </c>
      <c r="R126" s="22">
        <v>539.00616000000002</v>
      </c>
      <c r="S126" s="22">
        <v>49571.989410000002</v>
      </c>
      <c r="T126" s="22">
        <v>0</v>
      </c>
      <c r="U126" s="22">
        <v>3703.6455999999998</v>
      </c>
      <c r="V126" s="22">
        <v>343821.68831</v>
      </c>
    </row>
    <row r="127" spans="2:22" x14ac:dyDescent="0.2">
      <c r="B127" s="16">
        <v>4191</v>
      </c>
      <c r="C127" s="16" t="s">
        <v>215</v>
      </c>
      <c r="D127" s="12">
        <v>365.3698</v>
      </c>
      <c r="E127" s="12">
        <v>468.77555000000001</v>
      </c>
      <c r="F127" s="12">
        <v>241.5</v>
      </c>
      <c r="G127" s="12">
        <v>29.242650000000001</v>
      </c>
      <c r="H127" s="12">
        <v>7.6165700000000003</v>
      </c>
      <c r="I127" s="12">
        <v>1909.43138</v>
      </c>
      <c r="J127" s="12">
        <v>0</v>
      </c>
      <c r="K127" s="12">
        <v>0</v>
      </c>
      <c r="L127" s="12">
        <v>3021.93595</v>
      </c>
      <c r="M127" s="12">
        <v>1996.2177999999999</v>
      </c>
      <c r="N127" s="12">
        <v>14.617470000000001</v>
      </c>
      <c r="O127" s="12">
        <v>293.36329000000001</v>
      </c>
      <c r="P127" s="12">
        <v>0</v>
      </c>
      <c r="Q127" s="12">
        <v>103.16575</v>
      </c>
      <c r="R127" s="12">
        <v>1.3217000000000001</v>
      </c>
      <c r="S127" s="12">
        <v>301.11516</v>
      </c>
      <c r="T127" s="12">
        <v>0</v>
      </c>
      <c r="U127" s="12">
        <v>54.25</v>
      </c>
      <c r="V127" s="12">
        <v>2764.0511700000002</v>
      </c>
    </row>
    <row r="128" spans="2:22" x14ac:dyDescent="0.2">
      <c r="B128" s="16">
        <v>4192</v>
      </c>
      <c r="C128" s="16" t="s">
        <v>216</v>
      </c>
      <c r="D128" s="12">
        <v>1199.05861</v>
      </c>
      <c r="E128" s="12">
        <v>1256.549</v>
      </c>
      <c r="F128" s="12">
        <v>363.22185000000002</v>
      </c>
      <c r="G128" s="12">
        <v>125.59484999999999</v>
      </c>
      <c r="H128" s="12">
        <v>0</v>
      </c>
      <c r="I128" s="12">
        <v>3560.3053199999999</v>
      </c>
      <c r="J128" s="12">
        <v>0</v>
      </c>
      <c r="K128" s="12">
        <v>0</v>
      </c>
      <c r="L128" s="12">
        <v>6504.7296299999998</v>
      </c>
      <c r="M128" s="12">
        <v>4962.8064000000004</v>
      </c>
      <c r="N128" s="12">
        <v>36.809100000000001</v>
      </c>
      <c r="O128" s="12">
        <v>982.80188999999996</v>
      </c>
      <c r="P128" s="12">
        <v>25.224250000000001</v>
      </c>
      <c r="Q128" s="12">
        <v>103.11975</v>
      </c>
      <c r="R128" s="12">
        <v>1.49285</v>
      </c>
      <c r="S128" s="12">
        <v>608.32745999999997</v>
      </c>
      <c r="T128" s="12">
        <v>0</v>
      </c>
      <c r="U128" s="12">
        <v>0</v>
      </c>
      <c r="V128" s="12">
        <v>6720.5816999999997</v>
      </c>
    </row>
    <row r="129" spans="2:22" x14ac:dyDescent="0.2">
      <c r="B129" s="16">
        <v>4193</v>
      </c>
      <c r="C129" s="16" t="s">
        <v>217</v>
      </c>
      <c r="D129" s="12">
        <v>642.11181999999997</v>
      </c>
      <c r="E129" s="12">
        <v>875.84781999999996</v>
      </c>
      <c r="F129" s="12">
        <v>244.51755</v>
      </c>
      <c r="G129" s="12">
        <v>31.463000000000001</v>
      </c>
      <c r="H129" s="12">
        <v>10</v>
      </c>
      <c r="I129" s="12">
        <v>2032.09907</v>
      </c>
      <c r="J129" s="12">
        <v>0</v>
      </c>
      <c r="K129" s="12">
        <v>0</v>
      </c>
      <c r="L129" s="12">
        <v>3836.03926</v>
      </c>
      <c r="M129" s="12">
        <v>3066.4882499999999</v>
      </c>
      <c r="N129" s="12">
        <v>25.10548</v>
      </c>
      <c r="O129" s="12">
        <v>530.30462</v>
      </c>
      <c r="P129" s="12">
        <v>0</v>
      </c>
      <c r="Q129" s="12">
        <v>147.20580000000001</v>
      </c>
      <c r="R129" s="12">
        <v>2.8297500000000002</v>
      </c>
      <c r="S129" s="12">
        <v>354.46609999999998</v>
      </c>
      <c r="T129" s="12">
        <v>0</v>
      </c>
      <c r="U129" s="12">
        <v>0</v>
      </c>
      <c r="V129" s="12">
        <v>4126.3999999999996</v>
      </c>
    </row>
    <row r="130" spans="2:22" x14ac:dyDescent="0.2">
      <c r="B130" s="16">
        <v>4194</v>
      </c>
      <c r="C130" s="16" t="s">
        <v>218</v>
      </c>
      <c r="D130" s="12">
        <v>1500.6391000000001</v>
      </c>
      <c r="E130" s="12">
        <v>3616.88427</v>
      </c>
      <c r="F130" s="12">
        <v>673.14279999999997</v>
      </c>
      <c r="G130" s="12">
        <v>44.850499999999997</v>
      </c>
      <c r="H130" s="12">
        <v>0</v>
      </c>
      <c r="I130" s="12">
        <v>4814.4838099999997</v>
      </c>
      <c r="J130" s="12">
        <v>0</v>
      </c>
      <c r="K130" s="12">
        <v>0</v>
      </c>
      <c r="L130" s="12">
        <v>10650.000480000001</v>
      </c>
      <c r="M130" s="12">
        <v>6146.7186000000002</v>
      </c>
      <c r="N130" s="12">
        <v>120.9205</v>
      </c>
      <c r="O130" s="12">
        <v>3323.0399699999998</v>
      </c>
      <c r="P130" s="12">
        <v>7.3705499999999997</v>
      </c>
      <c r="Q130" s="12">
        <v>262.62139999999999</v>
      </c>
      <c r="R130" s="12">
        <v>2.2069000000000001</v>
      </c>
      <c r="S130" s="12">
        <v>1066.1286500000001</v>
      </c>
      <c r="T130" s="12">
        <v>0</v>
      </c>
      <c r="U130" s="12">
        <v>141.86330000000001</v>
      </c>
      <c r="V130" s="12">
        <v>11070.86987</v>
      </c>
    </row>
    <row r="131" spans="2:22" x14ac:dyDescent="0.2">
      <c r="B131" s="16">
        <v>4195</v>
      </c>
      <c r="C131" s="16" t="s">
        <v>219</v>
      </c>
      <c r="D131" s="12">
        <v>702.18341999999996</v>
      </c>
      <c r="E131" s="12">
        <v>1545.74236</v>
      </c>
      <c r="F131" s="12">
        <v>514.49725000000001</v>
      </c>
      <c r="G131" s="12">
        <v>27.645</v>
      </c>
      <c r="H131" s="12">
        <v>0</v>
      </c>
      <c r="I131" s="12">
        <v>3102.53269</v>
      </c>
      <c r="J131" s="12">
        <v>0</v>
      </c>
      <c r="K131" s="12">
        <v>0</v>
      </c>
      <c r="L131" s="12">
        <v>5892.6007200000004</v>
      </c>
      <c r="M131" s="12">
        <v>4383.3369499999999</v>
      </c>
      <c r="N131" s="12">
        <v>32.915909999999997</v>
      </c>
      <c r="O131" s="12">
        <v>584.71741999999995</v>
      </c>
      <c r="P131" s="12">
        <v>0</v>
      </c>
      <c r="Q131" s="12">
        <v>23.307500000000001</v>
      </c>
      <c r="R131" s="12">
        <v>2.6297999999999999</v>
      </c>
      <c r="S131" s="12">
        <v>476.36784</v>
      </c>
      <c r="T131" s="12">
        <v>0</v>
      </c>
      <c r="U131" s="12">
        <v>27.5</v>
      </c>
      <c r="V131" s="12">
        <v>5530.7754199999999</v>
      </c>
    </row>
    <row r="132" spans="2:22" x14ac:dyDescent="0.2">
      <c r="B132" s="16">
        <v>4196</v>
      </c>
      <c r="C132" s="16" t="s">
        <v>220</v>
      </c>
      <c r="D132" s="12">
        <v>1687.42517</v>
      </c>
      <c r="E132" s="12">
        <v>2561.3740699999998</v>
      </c>
      <c r="F132" s="12">
        <v>764.16099999999994</v>
      </c>
      <c r="G132" s="12">
        <v>306.48745000000002</v>
      </c>
      <c r="H132" s="12">
        <v>141.49199999999999</v>
      </c>
      <c r="I132" s="12">
        <v>5991.0461100000002</v>
      </c>
      <c r="J132" s="12">
        <v>0</v>
      </c>
      <c r="K132" s="12">
        <v>0</v>
      </c>
      <c r="L132" s="12">
        <v>11451.9858</v>
      </c>
      <c r="M132" s="12">
        <v>6469.0113000000001</v>
      </c>
      <c r="N132" s="12">
        <v>54.426259999999999</v>
      </c>
      <c r="O132" s="12">
        <v>1839.3231499999999</v>
      </c>
      <c r="P132" s="12">
        <v>1</v>
      </c>
      <c r="Q132" s="12">
        <v>128.29939999999999</v>
      </c>
      <c r="R132" s="12">
        <v>289.36223999999999</v>
      </c>
      <c r="S132" s="12">
        <v>2175.8087700000001</v>
      </c>
      <c r="T132" s="12">
        <v>0</v>
      </c>
      <c r="U132" s="12">
        <v>281.08199999999999</v>
      </c>
      <c r="V132" s="12">
        <v>11238.313120000001</v>
      </c>
    </row>
    <row r="133" spans="2:22" x14ac:dyDescent="0.2">
      <c r="B133" s="16">
        <v>4197</v>
      </c>
      <c r="C133" s="16" t="s">
        <v>221</v>
      </c>
      <c r="D133" s="12">
        <v>765.05965000000003</v>
      </c>
      <c r="E133" s="12">
        <v>992.65153999999995</v>
      </c>
      <c r="F133" s="12">
        <v>442.21035000000001</v>
      </c>
      <c r="G133" s="12">
        <v>1491.3034500000001</v>
      </c>
      <c r="H133" s="12">
        <v>0</v>
      </c>
      <c r="I133" s="12">
        <v>2316.92769</v>
      </c>
      <c r="J133" s="12">
        <v>0</v>
      </c>
      <c r="K133" s="12">
        <v>0</v>
      </c>
      <c r="L133" s="12">
        <v>6008.1526800000001</v>
      </c>
      <c r="M133" s="12">
        <v>3256.07375</v>
      </c>
      <c r="N133" s="12">
        <v>29.026700000000002</v>
      </c>
      <c r="O133" s="12">
        <v>871.13052000000005</v>
      </c>
      <c r="P133" s="12">
        <v>0</v>
      </c>
      <c r="Q133" s="12">
        <v>612.23648000000003</v>
      </c>
      <c r="R133" s="12">
        <v>0.4</v>
      </c>
      <c r="S133" s="12">
        <v>1353.8231000000001</v>
      </c>
      <c r="T133" s="12">
        <v>0</v>
      </c>
      <c r="U133" s="12">
        <v>73.501999999999995</v>
      </c>
      <c r="V133" s="12">
        <v>6196.1925499999998</v>
      </c>
    </row>
    <row r="134" spans="2:22" x14ac:dyDescent="0.2">
      <c r="B134" s="16">
        <v>4198</v>
      </c>
      <c r="C134" s="16" t="s">
        <v>222</v>
      </c>
      <c r="D134" s="12">
        <v>858.50819000000001</v>
      </c>
      <c r="E134" s="12">
        <v>1136.67191</v>
      </c>
      <c r="F134" s="12">
        <v>361.3125</v>
      </c>
      <c r="G134" s="12">
        <v>16.562449999999998</v>
      </c>
      <c r="H134" s="12">
        <v>0</v>
      </c>
      <c r="I134" s="12">
        <v>2881.1491900000001</v>
      </c>
      <c r="J134" s="12">
        <v>0</v>
      </c>
      <c r="K134" s="12">
        <v>0</v>
      </c>
      <c r="L134" s="12">
        <v>5254.20424</v>
      </c>
      <c r="M134" s="12">
        <v>3798.2310000000002</v>
      </c>
      <c r="N134" s="12">
        <v>37.301079999999999</v>
      </c>
      <c r="O134" s="12">
        <v>918.83654000000001</v>
      </c>
      <c r="P134" s="12">
        <v>0</v>
      </c>
      <c r="Q134" s="12">
        <v>54.597230000000003</v>
      </c>
      <c r="R134" s="12">
        <v>1.70295</v>
      </c>
      <c r="S134" s="12">
        <v>456.23354999999998</v>
      </c>
      <c r="T134" s="12">
        <v>0</v>
      </c>
      <c r="U134" s="12">
        <v>0</v>
      </c>
      <c r="V134" s="12">
        <v>5266.9023500000003</v>
      </c>
    </row>
    <row r="135" spans="2:22" x14ac:dyDescent="0.2">
      <c r="B135" s="16">
        <v>4199</v>
      </c>
      <c r="C135" s="16" t="s">
        <v>223</v>
      </c>
      <c r="D135" s="12">
        <v>689.64935000000003</v>
      </c>
      <c r="E135" s="12">
        <v>1182.69938</v>
      </c>
      <c r="F135" s="12">
        <v>762.08555000000001</v>
      </c>
      <c r="G135" s="12">
        <v>59.17295</v>
      </c>
      <c r="H135" s="12">
        <v>0</v>
      </c>
      <c r="I135" s="12">
        <v>2873.3175500000002</v>
      </c>
      <c r="J135" s="12">
        <v>0</v>
      </c>
      <c r="K135" s="12">
        <v>0</v>
      </c>
      <c r="L135" s="12">
        <v>5566.9247800000003</v>
      </c>
      <c r="M135" s="12">
        <v>5975.982</v>
      </c>
      <c r="N135" s="12">
        <v>45.868589999999998</v>
      </c>
      <c r="O135" s="12">
        <v>794.22366999999997</v>
      </c>
      <c r="P135" s="12">
        <v>0</v>
      </c>
      <c r="Q135" s="12">
        <v>159.35749999999999</v>
      </c>
      <c r="R135" s="12">
        <v>2.5315500000000002</v>
      </c>
      <c r="S135" s="12">
        <v>435.55549999999999</v>
      </c>
      <c r="T135" s="12">
        <v>0</v>
      </c>
      <c r="U135" s="12">
        <v>0</v>
      </c>
      <c r="V135" s="12">
        <v>7413.5188099999996</v>
      </c>
    </row>
    <row r="136" spans="2:22" x14ac:dyDescent="0.2">
      <c r="B136" s="16">
        <v>4200</v>
      </c>
      <c r="C136" s="16" t="s">
        <v>224</v>
      </c>
      <c r="D136" s="12">
        <v>3693.0427500000001</v>
      </c>
      <c r="E136" s="12">
        <v>3456.0822800000001</v>
      </c>
      <c r="F136" s="12">
        <v>1715.6311700000001</v>
      </c>
      <c r="G136" s="12">
        <v>253.36849000000001</v>
      </c>
      <c r="H136" s="12">
        <v>0</v>
      </c>
      <c r="I136" s="12">
        <v>8209.8701500000006</v>
      </c>
      <c r="J136" s="12">
        <v>0</v>
      </c>
      <c r="K136" s="12">
        <v>0</v>
      </c>
      <c r="L136" s="12">
        <v>17327.994839999999</v>
      </c>
      <c r="M136" s="12">
        <v>11586.611500000001</v>
      </c>
      <c r="N136" s="12">
        <v>96.332499999999996</v>
      </c>
      <c r="O136" s="12">
        <v>2589.6284900000001</v>
      </c>
      <c r="P136" s="12">
        <v>0</v>
      </c>
      <c r="Q136" s="12">
        <v>350.40924999999999</v>
      </c>
      <c r="R136" s="12">
        <v>7.2998000000000003</v>
      </c>
      <c r="S136" s="12">
        <v>2437.9645599999999</v>
      </c>
      <c r="T136" s="12">
        <v>0</v>
      </c>
      <c r="U136" s="12">
        <v>0</v>
      </c>
      <c r="V136" s="12">
        <v>17068.2461</v>
      </c>
    </row>
    <row r="137" spans="2:22" x14ac:dyDescent="0.2">
      <c r="B137" s="16">
        <v>4201</v>
      </c>
      <c r="C137" s="16" t="s">
        <v>225</v>
      </c>
      <c r="D137" s="12">
        <v>22427.292440000001</v>
      </c>
      <c r="E137" s="12">
        <v>15335.592329999999</v>
      </c>
      <c r="F137" s="12">
        <v>4894.2923499999997</v>
      </c>
      <c r="G137" s="12">
        <v>456.37029999999999</v>
      </c>
      <c r="H137" s="12">
        <v>240.52846</v>
      </c>
      <c r="I137" s="12">
        <v>30065.83899</v>
      </c>
      <c r="J137" s="12">
        <v>0</v>
      </c>
      <c r="K137" s="12">
        <v>0</v>
      </c>
      <c r="L137" s="12">
        <v>73419.914869999993</v>
      </c>
      <c r="M137" s="12">
        <v>39966.374219999998</v>
      </c>
      <c r="N137" s="12">
        <v>506.69155000000001</v>
      </c>
      <c r="O137" s="12">
        <v>15199.92418</v>
      </c>
      <c r="P137" s="12">
        <v>73.470749999999995</v>
      </c>
      <c r="Q137" s="12">
        <v>4398.4570599999997</v>
      </c>
      <c r="R137" s="12">
        <v>54.716799999999999</v>
      </c>
      <c r="S137" s="12">
        <v>14330.14127</v>
      </c>
      <c r="T137" s="12">
        <v>0</v>
      </c>
      <c r="U137" s="12">
        <v>0</v>
      </c>
      <c r="V137" s="12">
        <v>74529.775829999999</v>
      </c>
    </row>
    <row r="138" spans="2:22" x14ac:dyDescent="0.2">
      <c r="B138" s="16">
        <v>4202</v>
      </c>
      <c r="C138" s="16" t="s">
        <v>226</v>
      </c>
      <c r="D138" s="12">
        <v>3163.2770399999999</v>
      </c>
      <c r="E138" s="12">
        <v>3446.4308900000001</v>
      </c>
      <c r="F138" s="12">
        <v>994.60199999999998</v>
      </c>
      <c r="G138" s="12">
        <v>115.97881</v>
      </c>
      <c r="H138" s="12">
        <v>81.49006</v>
      </c>
      <c r="I138" s="12">
        <v>9985.1115599999994</v>
      </c>
      <c r="J138" s="12">
        <v>0</v>
      </c>
      <c r="K138" s="12">
        <v>0</v>
      </c>
      <c r="L138" s="12">
        <v>17786.890360000001</v>
      </c>
      <c r="M138" s="12">
        <v>10308.7606</v>
      </c>
      <c r="N138" s="12">
        <v>85.829570000000004</v>
      </c>
      <c r="O138" s="12">
        <v>1996.42109</v>
      </c>
      <c r="P138" s="12">
        <v>0</v>
      </c>
      <c r="Q138" s="12">
        <v>255.78442999999999</v>
      </c>
      <c r="R138" s="12">
        <v>106.66045</v>
      </c>
      <c r="S138" s="12">
        <v>2337.7687599999999</v>
      </c>
      <c r="T138" s="12">
        <v>0</v>
      </c>
      <c r="U138" s="12">
        <v>218.94085000000001</v>
      </c>
      <c r="V138" s="12">
        <v>15310.16575</v>
      </c>
    </row>
    <row r="139" spans="2:22" x14ac:dyDescent="0.2">
      <c r="B139" s="16">
        <v>4203</v>
      </c>
      <c r="C139" s="16" t="s">
        <v>227</v>
      </c>
      <c r="D139" s="12">
        <v>4154.7855</v>
      </c>
      <c r="E139" s="12">
        <v>4927.5242699999999</v>
      </c>
      <c r="F139" s="12">
        <v>2110.2933499999999</v>
      </c>
      <c r="G139" s="12">
        <v>28.673649999999999</v>
      </c>
      <c r="H139" s="12">
        <v>0</v>
      </c>
      <c r="I139" s="12">
        <v>11943.022660000001</v>
      </c>
      <c r="J139" s="12">
        <v>0</v>
      </c>
      <c r="K139" s="12">
        <v>1324.53541</v>
      </c>
      <c r="L139" s="12">
        <v>24488.83484</v>
      </c>
      <c r="M139" s="12">
        <v>15387.90965</v>
      </c>
      <c r="N139" s="12">
        <v>60.128439999999998</v>
      </c>
      <c r="O139" s="12">
        <v>2769.1285200000002</v>
      </c>
      <c r="P139" s="12">
        <v>20.758700000000001</v>
      </c>
      <c r="Q139" s="12">
        <v>330.51330000000002</v>
      </c>
      <c r="R139" s="12">
        <v>7.9453500000000004</v>
      </c>
      <c r="S139" s="12">
        <v>4882.4719800000003</v>
      </c>
      <c r="T139" s="12">
        <v>0</v>
      </c>
      <c r="U139" s="12">
        <v>1033.8150000000001</v>
      </c>
      <c r="V139" s="12">
        <v>24492.67094</v>
      </c>
    </row>
    <row r="140" spans="2:22" x14ac:dyDescent="0.2">
      <c r="B140" s="16">
        <v>4204</v>
      </c>
      <c r="C140" s="16" t="s">
        <v>228</v>
      </c>
      <c r="D140" s="12">
        <v>3097.8072699999998</v>
      </c>
      <c r="E140" s="12">
        <v>3534.9576000000002</v>
      </c>
      <c r="F140" s="12">
        <v>1023.026</v>
      </c>
      <c r="G140" s="12">
        <v>222.99983</v>
      </c>
      <c r="H140" s="12">
        <v>29.993510000000001</v>
      </c>
      <c r="I140" s="12">
        <v>10054.050429999999</v>
      </c>
      <c r="J140" s="12">
        <v>0</v>
      </c>
      <c r="K140" s="12">
        <v>0</v>
      </c>
      <c r="L140" s="12">
        <v>17962.834640000001</v>
      </c>
      <c r="M140" s="12">
        <v>12549.255800000001</v>
      </c>
      <c r="N140" s="12">
        <v>170.3998</v>
      </c>
      <c r="O140" s="12">
        <v>3466.9908999999998</v>
      </c>
      <c r="P140" s="12">
        <v>10</v>
      </c>
      <c r="Q140" s="12">
        <v>369.48502999999999</v>
      </c>
      <c r="R140" s="12">
        <v>8.1538000000000004</v>
      </c>
      <c r="S140" s="12">
        <v>1980.8171299999999</v>
      </c>
      <c r="T140" s="12">
        <v>0</v>
      </c>
      <c r="U140" s="12">
        <v>95.992999999999995</v>
      </c>
      <c r="V140" s="12">
        <v>18651.09546</v>
      </c>
    </row>
    <row r="141" spans="2:22" x14ac:dyDescent="0.2">
      <c r="B141" s="16">
        <v>4205</v>
      </c>
      <c r="C141" s="16" t="s">
        <v>229</v>
      </c>
      <c r="D141" s="12">
        <v>1430.05205</v>
      </c>
      <c r="E141" s="12">
        <v>2717.4679299999998</v>
      </c>
      <c r="F141" s="12">
        <v>1157.6820499999999</v>
      </c>
      <c r="G141" s="12">
        <v>81.678700000000006</v>
      </c>
      <c r="H141" s="12">
        <v>0</v>
      </c>
      <c r="I141" s="12">
        <v>7462.0067200000003</v>
      </c>
      <c r="J141" s="12">
        <v>0</v>
      </c>
      <c r="K141" s="12">
        <v>0</v>
      </c>
      <c r="L141" s="12">
        <v>12848.88745</v>
      </c>
      <c r="M141" s="12">
        <v>7701.5887000000002</v>
      </c>
      <c r="N141" s="12">
        <v>77.269239999999996</v>
      </c>
      <c r="O141" s="12">
        <v>1829.77521</v>
      </c>
      <c r="P141" s="12">
        <v>2E-3</v>
      </c>
      <c r="Q141" s="12">
        <v>1201.6303</v>
      </c>
      <c r="R141" s="12">
        <v>5.2494500000000004</v>
      </c>
      <c r="S141" s="12">
        <v>1256.7135499999999</v>
      </c>
      <c r="T141" s="12">
        <v>0</v>
      </c>
      <c r="U141" s="12">
        <v>1324.14669</v>
      </c>
      <c r="V141" s="12">
        <v>13396.37514</v>
      </c>
    </row>
    <row r="142" spans="2:22" x14ac:dyDescent="0.2">
      <c r="B142" s="16">
        <v>4206</v>
      </c>
      <c r="C142" s="16" t="s">
        <v>230</v>
      </c>
      <c r="D142" s="12">
        <v>4296.4885299999996</v>
      </c>
      <c r="E142" s="12">
        <v>11776.14229</v>
      </c>
      <c r="F142" s="12">
        <v>2829.7370000000001</v>
      </c>
      <c r="G142" s="12">
        <v>157.71540999999999</v>
      </c>
      <c r="H142" s="12">
        <v>4.6123700000000003</v>
      </c>
      <c r="I142" s="12">
        <v>12402.656209999999</v>
      </c>
      <c r="J142" s="12">
        <v>0</v>
      </c>
      <c r="K142" s="12">
        <v>0</v>
      </c>
      <c r="L142" s="12">
        <v>31467.35181</v>
      </c>
      <c r="M142" s="12">
        <v>15771.784799999999</v>
      </c>
      <c r="N142" s="12">
        <v>18.522400000000001</v>
      </c>
      <c r="O142" s="12">
        <v>11622.089900000001</v>
      </c>
      <c r="P142" s="12">
        <v>0.29191</v>
      </c>
      <c r="Q142" s="12">
        <v>330.61788000000001</v>
      </c>
      <c r="R142" s="12">
        <v>14.657170000000001</v>
      </c>
      <c r="S142" s="12">
        <v>3810.4513000000002</v>
      </c>
      <c r="T142" s="12">
        <v>0</v>
      </c>
      <c r="U142" s="12">
        <v>0</v>
      </c>
      <c r="V142" s="12">
        <v>31568.415359999999</v>
      </c>
    </row>
    <row r="143" spans="2:22" x14ac:dyDescent="0.2">
      <c r="B143" s="16">
        <v>4207</v>
      </c>
      <c r="C143" s="16" t="s">
        <v>231</v>
      </c>
      <c r="D143" s="12">
        <v>1948.8708099999999</v>
      </c>
      <c r="E143" s="12">
        <v>11325.950430000001</v>
      </c>
      <c r="F143" s="12">
        <v>2106.91975</v>
      </c>
      <c r="G143" s="12">
        <v>34.8979</v>
      </c>
      <c r="H143" s="12">
        <v>3.38164</v>
      </c>
      <c r="I143" s="12">
        <v>6839.9151300000003</v>
      </c>
      <c r="J143" s="12">
        <v>0</v>
      </c>
      <c r="K143" s="12">
        <v>0</v>
      </c>
      <c r="L143" s="12">
        <v>22259.935659999999</v>
      </c>
      <c r="M143" s="12">
        <v>7892.5853999999999</v>
      </c>
      <c r="N143" s="12">
        <v>416.35055</v>
      </c>
      <c r="O143" s="12">
        <v>11945.215120000001</v>
      </c>
      <c r="P143" s="12">
        <v>0</v>
      </c>
      <c r="Q143" s="12">
        <v>160.98473000000001</v>
      </c>
      <c r="R143" s="12">
        <v>6.2314499999999997</v>
      </c>
      <c r="S143" s="12">
        <v>1643.1064200000001</v>
      </c>
      <c r="T143" s="12">
        <v>0</v>
      </c>
      <c r="U143" s="12">
        <v>92.642759999999996</v>
      </c>
      <c r="V143" s="12">
        <v>22157.116429999998</v>
      </c>
    </row>
    <row r="144" spans="2:22" x14ac:dyDescent="0.2">
      <c r="B144" s="16">
        <v>4208</v>
      </c>
      <c r="C144" s="16" t="s">
        <v>232</v>
      </c>
      <c r="D144" s="12">
        <v>4208.0940799999998</v>
      </c>
      <c r="E144" s="12">
        <v>4548.9569000000001</v>
      </c>
      <c r="F144" s="12">
        <v>1968.8205</v>
      </c>
      <c r="G144" s="12">
        <v>145.90315000000001</v>
      </c>
      <c r="H144" s="12">
        <v>0</v>
      </c>
      <c r="I144" s="12">
        <v>9102.1123499999994</v>
      </c>
      <c r="J144" s="12">
        <v>0</v>
      </c>
      <c r="K144" s="12">
        <v>0</v>
      </c>
      <c r="L144" s="12">
        <v>19973.886979999999</v>
      </c>
      <c r="M144" s="12">
        <v>13045.5149</v>
      </c>
      <c r="N144" s="12">
        <v>102.29376999999999</v>
      </c>
      <c r="O144" s="12">
        <v>2301.9054299999998</v>
      </c>
      <c r="P144" s="12">
        <v>11.76191</v>
      </c>
      <c r="Q144" s="12">
        <v>412.55408</v>
      </c>
      <c r="R144" s="12">
        <v>7.3438499999999998</v>
      </c>
      <c r="S144" s="12">
        <v>3447.0466200000001</v>
      </c>
      <c r="T144" s="12">
        <v>0</v>
      </c>
      <c r="U144" s="12">
        <v>0</v>
      </c>
      <c r="V144" s="12">
        <v>19328.420559999999</v>
      </c>
    </row>
    <row r="145" spans="2:22" x14ac:dyDescent="0.2">
      <c r="B145" s="16">
        <v>4209</v>
      </c>
      <c r="C145" s="16" t="s">
        <v>233</v>
      </c>
      <c r="D145" s="12">
        <v>5743.2995199999996</v>
      </c>
      <c r="E145" s="12">
        <v>5554.62</v>
      </c>
      <c r="F145" s="12">
        <v>2432.8686499999999</v>
      </c>
      <c r="G145" s="12">
        <v>557.46271999999999</v>
      </c>
      <c r="H145" s="12">
        <v>0</v>
      </c>
      <c r="I145" s="12">
        <v>12110.118850000001</v>
      </c>
      <c r="J145" s="12">
        <v>0</v>
      </c>
      <c r="K145" s="12">
        <v>784.87260000000003</v>
      </c>
      <c r="L145" s="12">
        <v>27183.242340000001</v>
      </c>
      <c r="M145" s="12">
        <v>15487.511630000001</v>
      </c>
      <c r="N145" s="12">
        <v>163.88798</v>
      </c>
      <c r="O145" s="12">
        <v>4873.4971100000002</v>
      </c>
      <c r="P145" s="12">
        <v>0</v>
      </c>
      <c r="Q145" s="12">
        <v>789.38121999999998</v>
      </c>
      <c r="R145" s="12">
        <v>9.2026500000000002</v>
      </c>
      <c r="S145" s="12">
        <v>5191.83518</v>
      </c>
      <c r="T145" s="12">
        <v>0</v>
      </c>
      <c r="U145" s="12">
        <v>217.34</v>
      </c>
      <c r="V145" s="12">
        <v>26732.655770000001</v>
      </c>
    </row>
    <row r="146" spans="2:22" x14ac:dyDescent="0.2">
      <c r="B146" s="16">
        <v>4210</v>
      </c>
      <c r="C146" s="16" t="s">
        <v>234</v>
      </c>
      <c r="D146" s="12">
        <v>2832.9719</v>
      </c>
      <c r="E146" s="12">
        <v>6593.6196099999997</v>
      </c>
      <c r="F146" s="12">
        <v>1486.9267</v>
      </c>
      <c r="G146" s="12">
        <v>75.704400000000007</v>
      </c>
      <c r="H146" s="12">
        <v>0</v>
      </c>
      <c r="I146" s="12">
        <v>8160.42641</v>
      </c>
      <c r="J146" s="12">
        <v>0</v>
      </c>
      <c r="K146" s="12">
        <v>762.34500000000003</v>
      </c>
      <c r="L146" s="12">
        <v>19911.994019999998</v>
      </c>
      <c r="M146" s="12">
        <v>11548.20745</v>
      </c>
      <c r="N146" s="12">
        <v>80.375</v>
      </c>
      <c r="O146" s="12">
        <v>7115.0451199999998</v>
      </c>
      <c r="P146" s="12">
        <v>0</v>
      </c>
      <c r="Q146" s="12">
        <v>340.03424999999999</v>
      </c>
      <c r="R146" s="12">
        <v>7.0676500000000004</v>
      </c>
      <c r="S146" s="12">
        <v>1025.8465100000001</v>
      </c>
      <c r="T146" s="12">
        <v>0</v>
      </c>
      <c r="U146" s="12">
        <v>142.57</v>
      </c>
      <c r="V146" s="12">
        <v>20259.145980000001</v>
      </c>
    </row>
    <row r="147" spans="2:22" x14ac:dyDescent="0.2">
      <c r="B147" s="21">
        <v>4249</v>
      </c>
      <c r="C147" s="21" t="s">
        <v>235</v>
      </c>
      <c r="D147" s="22">
        <v>34285.231930000002</v>
      </c>
      <c r="E147" s="22">
        <v>37058.603479999998</v>
      </c>
      <c r="F147" s="22">
        <v>12967.82814</v>
      </c>
      <c r="G147" s="22">
        <v>5193.1457600000003</v>
      </c>
      <c r="H147" s="22">
        <v>2109.5197699999999</v>
      </c>
      <c r="I147" s="22">
        <v>77786.077850000001</v>
      </c>
      <c r="J147" s="22">
        <v>407.80250000000001</v>
      </c>
      <c r="K147" s="22">
        <v>7181.1845999999996</v>
      </c>
      <c r="L147" s="22">
        <v>176989.39403</v>
      </c>
      <c r="M147" s="22">
        <v>115043.4543</v>
      </c>
      <c r="N147" s="22">
        <v>739.83225000000004</v>
      </c>
      <c r="O147" s="22">
        <v>26342.642930000002</v>
      </c>
      <c r="P147" s="22">
        <v>91.57835</v>
      </c>
      <c r="Q147" s="22">
        <v>13537.72141</v>
      </c>
      <c r="R147" s="22">
        <v>143.81673000000001</v>
      </c>
      <c r="S147" s="22">
        <v>24994.18952</v>
      </c>
      <c r="T147" s="22">
        <v>407.80250000000001</v>
      </c>
      <c r="U147" s="22">
        <v>3141.9262199999998</v>
      </c>
      <c r="V147" s="22">
        <v>184442.96421000001</v>
      </c>
    </row>
    <row r="148" spans="2:22" x14ac:dyDescent="0.2">
      <c r="B148" s="16">
        <v>4221</v>
      </c>
      <c r="C148" s="16" t="s">
        <v>236</v>
      </c>
      <c r="D148" s="12">
        <v>573.48905000000002</v>
      </c>
      <c r="E148" s="12">
        <v>916.64850000000001</v>
      </c>
      <c r="F148" s="12">
        <v>310.16359999999997</v>
      </c>
      <c r="G148" s="12">
        <v>34.189549999999997</v>
      </c>
      <c r="H148" s="12">
        <v>0</v>
      </c>
      <c r="I148" s="12">
        <v>2188.6660000000002</v>
      </c>
      <c r="J148" s="12">
        <v>0</v>
      </c>
      <c r="K148" s="12">
        <v>0</v>
      </c>
      <c r="L148" s="12">
        <v>4023.1567</v>
      </c>
      <c r="M148" s="12">
        <v>2803.0885499999999</v>
      </c>
      <c r="N148" s="12">
        <v>9.4396900000000006</v>
      </c>
      <c r="O148" s="12">
        <v>603.08294999999998</v>
      </c>
      <c r="P148" s="12">
        <v>0.30449999999999999</v>
      </c>
      <c r="Q148" s="12">
        <v>58.422800000000002</v>
      </c>
      <c r="R148" s="12">
        <v>0</v>
      </c>
      <c r="S148" s="12">
        <v>629.36334999999997</v>
      </c>
      <c r="T148" s="12">
        <v>0</v>
      </c>
      <c r="U148" s="12">
        <v>0</v>
      </c>
      <c r="V148" s="12">
        <v>4103.7018399999997</v>
      </c>
    </row>
    <row r="149" spans="2:22" x14ac:dyDescent="0.2">
      <c r="B149" s="16">
        <v>4222</v>
      </c>
      <c r="C149" s="16" t="s">
        <v>237</v>
      </c>
      <c r="D149" s="12">
        <v>832.76250000000005</v>
      </c>
      <c r="E149" s="12">
        <v>1508.3478600000001</v>
      </c>
      <c r="F149" s="12">
        <v>675.80025000000001</v>
      </c>
      <c r="G149" s="12">
        <v>72.882300000000001</v>
      </c>
      <c r="H149" s="12">
        <v>0</v>
      </c>
      <c r="I149" s="12">
        <v>2925.1842499999998</v>
      </c>
      <c r="J149" s="12">
        <v>0</v>
      </c>
      <c r="K149" s="12">
        <v>0</v>
      </c>
      <c r="L149" s="12">
        <v>6014.9771600000004</v>
      </c>
      <c r="M149" s="12">
        <v>5038.7447499999998</v>
      </c>
      <c r="N149" s="12">
        <v>20.094550000000002</v>
      </c>
      <c r="O149" s="12">
        <v>1237.9086199999999</v>
      </c>
      <c r="P149" s="12">
        <v>0</v>
      </c>
      <c r="Q149" s="12">
        <v>52.465170000000001</v>
      </c>
      <c r="R149" s="12">
        <v>-2.0000000000000002E-5</v>
      </c>
      <c r="S149" s="12">
        <v>628.1925</v>
      </c>
      <c r="T149" s="12">
        <v>0</v>
      </c>
      <c r="U149" s="12">
        <v>0</v>
      </c>
      <c r="V149" s="12">
        <v>6977.4055699999999</v>
      </c>
    </row>
    <row r="150" spans="2:22" x14ac:dyDescent="0.2">
      <c r="B150" s="16">
        <v>4223</v>
      </c>
      <c r="C150" s="16" t="s">
        <v>238</v>
      </c>
      <c r="D150" s="12">
        <v>1117.8512000000001</v>
      </c>
      <c r="E150" s="12">
        <v>1782.4721300000001</v>
      </c>
      <c r="F150" s="12">
        <v>606.98720000000003</v>
      </c>
      <c r="G150" s="12">
        <v>75.157749999999993</v>
      </c>
      <c r="H150" s="12">
        <v>0</v>
      </c>
      <c r="I150" s="12">
        <v>4527.1102600000004</v>
      </c>
      <c r="J150" s="12">
        <v>6.5670000000000002</v>
      </c>
      <c r="K150" s="12">
        <v>0</v>
      </c>
      <c r="L150" s="12">
        <v>8116.1455400000004</v>
      </c>
      <c r="M150" s="12">
        <v>5787.0514000000003</v>
      </c>
      <c r="N150" s="12">
        <v>1.0900000000000001</v>
      </c>
      <c r="O150" s="12">
        <v>914.94604000000004</v>
      </c>
      <c r="P150" s="12">
        <v>0</v>
      </c>
      <c r="Q150" s="12">
        <v>110.88993000000001</v>
      </c>
      <c r="R150" s="12">
        <v>4.4558</v>
      </c>
      <c r="S150" s="12">
        <v>1181.1285499999999</v>
      </c>
      <c r="T150" s="12">
        <v>6.5670000000000002</v>
      </c>
      <c r="U150" s="12">
        <v>195.69585000000001</v>
      </c>
      <c r="V150" s="12">
        <v>8201.8245700000007</v>
      </c>
    </row>
    <row r="151" spans="2:22" x14ac:dyDescent="0.2">
      <c r="B151" s="16">
        <v>4224</v>
      </c>
      <c r="C151" s="16" t="s">
        <v>239</v>
      </c>
      <c r="D151" s="12">
        <v>827.17250000000001</v>
      </c>
      <c r="E151" s="12">
        <v>1188.17082</v>
      </c>
      <c r="F151" s="12">
        <v>557.7482</v>
      </c>
      <c r="G151" s="12">
        <v>36.941650000000003</v>
      </c>
      <c r="H151" s="12">
        <v>0</v>
      </c>
      <c r="I151" s="12">
        <v>2450.0164199999999</v>
      </c>
      <c r="J151" s="12">
        <v>0</v>
      </c>
      <c r="K151" s="12">
        <v>502.85809</v>
      </c>
      <c r="L151" s="12">
        <v>5562.9076800000003</v>
      </c>
      <c r="M151" s="12">
        <v>3544.26125</v>
      </c>
      <c r="N151" s="12">
        <v>21.5</v>
      </c>
      <c r="O151" s="12">
        <v>688.00978999999995</v>
      </c>
      <c r="P151" s="12">
        <v>0</v>
      </c>
      <c r="Q151" s="12">
        <v>539.40936999999997</v>
      </c>
      <c r="R151" s="12">
        <v>4.3499999999999996</v>
      </c>
      <c r="S151" s="12">
        <v>796.51345000000003</v>
      </c>
      <c r="T151" s="12">
        <v>0</v>
      </c>
      <c r="U151" s="12">
        <v>0</v>
      </c>
      <c r="V151" s="12">
        <v>5594.0438599999998</v>
      </c>
    </row>
    <row r="152" spans="2:22" x14ac:dyDescent="0.2">
      <c r="B152" s="16">
        <v>4226</v>
      </c>
      <c r="C152" s="16" t="s">
        <v>240</v>
      </c>
      <c r="D152" s="12">
        <v>585.36594000000002</v>
      </c>
      <c r="E152" s="12">
        <v>1549.39546</v>
      </c>
      <c r="F152" s="12">
        <v>265.78505000000001</v>
      </c>
      <c r="G152" s="12">
        <v>34.258499999999998</v>
      </c>
      <c r="H152" s="12">
        <v>0</v>
      </c>
      <c r="I152" s="12">
        <v>1502.1966</v>
      </c>
      <c r="J152" s="12">
        <v>0</v>
      </c>
      <c r="K152" s="12">
        <v>0</v>
      </c>
      <c r="L152" s="12">
        <v>3937.00155</v>
      </c>
      <c r="M152" s="12">
        <v>2227.7496500000002</v>
      </c>
      <c r="N152" s="12">
        <v>0</v>
      </c>
      <c r="O152" s="12">
        <v>1160.8262500000001</v>
      </c>
      <c r="P152" s="12">
        <v>0</v>
      </c>
      <c r="Q152" s="12">
        <v>218.07693</v>
      </c>
      <c r="R152" s="12">
        <v>1.2350000000000001</v>
      </c>
      <c r="S152" s="12">
        <v>398.46730000000002</v>
      </c>
      <c r="T152" s="12">
        <v>0</v>
      </c>
      <c r="U152" s="12">
        <v>0</v>
      </c>
      <c r="V152" s="12">
        <v>4006.3551299999999</v>
      </c>
    </row>
    <row r="153" spans="2:22" x14ac:dyDescent="0.2">
      <c r="B153" s="16">
        <v>4227</v>
      </c>
      <c r="C153" s="16" t="s">
        <v>241</v>
      </c>
      <c r="D153" s="12">
        <v>628.62165000000005</v>
      </c>
      <c r="E153" s="12">
        <v>1796.74782</v>
      </c>
      <c r="F153" s="12">
        <v>270.62464999999997</v>
      </c>
      <c r="G153" s="12">
        <v>50.205910000000003</v>
      </c>
      <c r="H153" s="12">
        <v>52.708500000000001</v>
      </c>
      <c r="I153" s="12">
        <v>1324.6432</v>
      </c>
      <c r="J153" s="12">
        <v>0</v>
      </c>
      <c r="K153" s="12">
        <v>0</v>
      </c>
      <c r="L153" s="12">
        <v>4123.5517300000001</v>
      </c>
      <c r="M153" s="12">
        <v>2904.9297499999998</v>
      </c>
      <c r="N153" s="12">
        <v>20.855360000000001</v>
      </c>
      <c r="O153" s="12">
        <v>1420.0550000000001</v>
      </c>
      <c r="P153" s="12">
        <v>0</v>
      </c>
      <c r="Q153" s="12">
        <v>194.79085000000001</v>
      </c>
      <c r="R153" s="12">
        <v>1.1573</v>
      </c>
      <c r="S153" s="12">
        <v>301.07202000000001</v>
      </c>
      <c r="T153" s="12">
        <v>0</v>
      </c>
      <c r="U153" s="12">
        <v>0</v>
      </c>
      <c r="V153" s="12">
        <v>4842.8602799999999</v>
      </c>
    </row>
    <row r="154" spans="2:22" x14ac:dyDescent="0.2">
      <c r="B154" s="16">
        <v>4228</v>
      </c>
      <c r="C154" s="16" t="s">
        <v>242</v>
      </c>
      <c r="D154" s="12">
        <v>2549.5862900000002</v>
      </c>
      <c r="E154" s="12">
        <v>2562.9210800000001</v>
      </c>
      <c r="F154" s="12">
        <v>473.6019</v>
      </c>
      <c r="G154" s="12">
        <v>160.76159999999999</v>
      </c>
      <c r="H154" s="12">
        <v>6.01485</v>
      </c>
      <c r="I154" s="12">
        <v>6776.06412</v>
      </c>
      <c r="J154" s="12">
        <v>0</v>
      </c>
      <c r="K154" s="12">
        <v>239.29271</v>
      </c>
      <c r="L154" s="12">
        <v>12768.242550000001</v>
      </c>
      <c r="M154" s="12">
        <v>8112.9896500000004</v>
      </c>
      <c r="N154" s="12">
        <v>57.026699999999998</v>
      </c>
      <c r="O154" s="12">
        <v>1952.0962099999999</v>
      </c>
      <c r="P154" s="12">
        <v>0</v>
      </c>
      <c r="Q154" s="12">
        <v>296.81518</v>
      </c>
      <c r="R154" s="12">
        <v>16.245349999999998</v>
      </c>
      <c r="S154" s="12">
        <v>2110.8901900000001</v>
      </c>
      <c r="T154" s="12">
        <v>0</v>
      </c>
      <c r="U154" s="12">
        <v>312.96699999999998</v>
      </c>
      <c r="V154" s="12">
        <v>12859.030280000001</v>
      </c>
    </row>
    <row r="155" spans="2:22" x14ac:dyDescent="0.2">
      <c r="B155" s="16">
        <v>4229</v>
      </c>
      <c r="C155" s="16" t="s">
        <v>243</v>
      </c>
      <c r="D155" s="12">
        <v>609.48186999999996</v>
      </c>
      <c r="E155" s="12">
        <v>885.82754999999997</v>
      </c>
      <c r="F155" s="12">
        <v>353.70524999999998</v>
      </c>
      <c r="G155" s="12">
        <v>116.19775</v>
      </c>
      <c r="H155" s="12">
        <v>30</v>
      </c>
      <c r="I155" s="12">
        <v>2937.5858199999998</v>
      </c>
      <c r="J155" s="12">
        <v>0</v>
      </c>
      <c r="K155" s="12">
        <v>0</v>
      </c>
      <c r="L155" s="12">
        <v>4932.7982400000001</v>
      </c>
      <c r="M155" s="12">
        <v>3338.3209999999999</v>
      </c>
      <c r="N155" s="12">
        <v>19.765250000000002</v>
      </c>
      <c r="O155" s="12">
        <v>649.36589000000004</v>
      </c>
      <c r="P155" s="12">
        <v>0</v>
      </c>
      <c r="Q155" s="12">
        <v>612.61195999999995</v>
      </c>
      <c r="R155" s="12">
        <v>2.3844500000000002</v>
      </c>
      <c r="S155" s="12">
        <v>406.07251000000002</v>
      </c>
      <c r="T155" s="12">
        <v>0</v>
      </c>
      <c r="U155" s="12">
        <v>170.08600000000001</v>
      </c>
      <c r="V155" s="12">
        <v>5198.6070600000003</v>
      </c>
    </row>
    <row r="156" spans="2:22" x14ac:dyDescent="0.2">
      <c r="B156" s="16">
        <v>4230</v>
      </c>
      <c r="C156" s="16" t="s">
        <v>244</v>
      </c>
      <c r="D156" s="12">
        <v>998.65488000000005</v>
      </c>
      <c r="E156" s="12">
        <v>941.61942999999997</v>
      </c>
      <c r="F156" s="12">
        <v>249.32574</v>
      </c>
      <c r="G156" s="12">
        <v>37.784489999999998</v>
      </c>
      <c r="H156" s="12">
        <v>0.75346000000000002</v>
      </c>
      <c r="I156" s="12">
        <v>2194.8939799999998</v>
      </c>
      <c r="J156" s="12">
        <v>0</v>
      </c>
      <c r="K156" s="12">
        <v>0</v>
      </c>
      <c r="L156" s="12">
        <v>4423.0319799999997</v>
      </c>
      <c r="M156" s="12">
        <v>3253.3382499999998</v>
      </c>
      <c r="N156" s="12">
        <v>25.4</v>
      </c>
      <c r="O156" s="12">
        <v>775.96753000000001</v>
      </c>
      <c r="P156" s="12">
        <v>0</v>
      </c>
      <c r="Q156" s="12">
        <v>113.29600000000001</v>
      </c>
      <c r="R156" s="12">
        <v>2.4875500000000001</v>
      </c>
      <c r="S156" s="12">
        <v>363.0736</v>
      </c>
      <c r="T156" s="12">
        <v>0</v>
      </c>
      <c r="U156" s="12">
        <v>101.64</v>
      </c>
      <c r="V156" s="12">
        <v>4635.2029300000004</v>
      </c>
    </row>
    <row r="157" spans="2:22" x14ac:dyDescent="0.2">
      <c r="B157" s="16">
        <v>4231</v>
      </c>
      <c r="C157" s="16" t="s">
        <v>245</v>
      </c>
      <c r="D157" s="12">
        <v>1193.6086</v>
      </c>
      <c r="E157" s="12">
        <v>1203.6955700000001</v>
      </c>
      <c r="F157" s="12">
        <v>711.84034999999994</v>
      </c>
      <c r="G157" s="12">
        <v>110.61855</v>
      </c>
      <c r="H157" s="12">
        <v>0</v>
      </c>
      <c r="I157" s="12">
        <v>2655.5751300000002</v>
      </c>
      <c r="J157" s="12">
        <v>399.9221</v>
      </c>
      <c r="K157" s="12">
        <v>165.73092</v>
      </c>
      <c r="L157" s="12">
        <v>6440.9912199999999</v>
      </c>
      <c r="M157" s="12">
        <v>3695.40085</v>
      </c>
      <c r="N157" s="12">
        <v>31.3</v>
      </c>
      <c r="O157" s="12">
        <v>1364.68543</v>
      </c>
      <c r="P157" s="12">
        <v>0</v>
      </c>
      <c r="Q157" s="12">
        <v>75.028130000000004</v>
      </c>
      <c r="R157" s="12">
        <v>11.14485</v>
      </c>
      <c r="S157" s="12">
        <v>963.70428000000004</v>
      </c>
      <c r="T157" s="12">
        <v>399.9221</v>
      </c>
      <c r="U157" s="12">
        <v>0</v>
      </c>
      <c r="V157" s="12">
        <v>6541.1856399999997</v>
      </c>
    </row>
    <row r="158" spans="2:22" x14ac:dyDescent="0.2">
      <c r="B158" s="16">
        <v>4232</v>
      </c>
      <c r="C158" s="16" t="s">
        <v>246</v>
      </c>
      <c r="D158" s="12">
        <v>168.20885000000001</v>
      </c>
      <c r="E158" s="12">
        <v>221.25792000000001</v>
      </c>
      <c r="F158" s="12">
        <v>151.30385000000001</v>
      </c>
      <c r="G158" s="12">
        <v>53.407550000000001</v>
      </c>
      <c r="H158" s="12">
        <v>0</v>
      </c>
      <c r="I158" s="12">
        <v>827.03210000000001</v>
      </c>
      <c r="J158" s="12">
        <v>0</v>
      </c>
      <c r="K158" s="12">
        <v>0</v>
      </c>
      <c r="L158" s="12">
        <v>1421.21027</v>
      </c>
      <c r="M158" s="12">
        <v>963.64679999999998</v>
      </c>
      <c r="N158" s="12">
        <v>0</v>
      </c>
      <c r="O158" s="12">
        <v>145.44165000000001</v>
      </c>
      <c r="P158" s="12">
        <v>0</v>
      </c>
      <c r="Q158" s="12">
        <v>190.7517</v>
      </c>
      <c r="R158" s="12">
        <v>0.45119999999999999</v>
      </c>
      <c r="S158" s="12">
        <v>61.283149999999999</v>
      </c>
      <c r="T158" s="12">
        <v>0</v>
      </c>
      <c r="U158" s="12">
        <v>0</v>
      </c>
      <c r="V158" s="12">
        <v>1361.5744999999999</v>
      </c>
    </row>
    <row r="159" spans="2:22" x14ac:dyDescent="0.2">
      <c r="B159" s="16">
        <v>4233</v>
      </c>
      <c r="C159" s="16" t="s">
        <v>247</v>
      </c>
      <c r="D159" s="12">
        <v>347.10845</v>
      </c>
      <c r="E159" s="12">
        <v>562.04215999999997</v>
      </c>
      <c r="F159" s="12">
        <v>122.15585</v>
      </c>
      <c r="G159" s="12">
        <v>3.7998500000000002</v>
      </c>
      <c r="H159" s="12">
        <v>0</v>
      </c>
      <c r="I159" s="12">
        <v>827.86620000000005</v>
      </c>
      <c r="J159" s="12">
        <v>0</v>
      </c>
      <c r="K159" s="12">
        <v>0</v>
      </c>
      <c r="L159" s="12">
        <v>1862.9725100000001</v>
      </c>
      <c r="M159" s="12">
        <v>1264.5062</v>
      </c>
      <c r="N159" s="12">
        <v>8.9705300000000001</v>
      </c>
      <c r="O159" s="12">
        <v>414.49144999999999</v>
      </c>
      <c r="P159" s="12">
        <v>5</v>
      </c>
      <c r="Q159" s="12">
        <v>25.950279999999999</v>
      </c>
      <c r="R159" s="12">
        <v>0.93974999999999997</v>
      </c>
      <c r="S159" s="12">
        <v>181.60390000000001</v>
      </c>
      <c r="T159" s="12">
        <v>0</v>
      </c>
      <c r="U159" s="12">
        <v>48.094999999999999</v>
      </c>
      <c r="V159" s="12">
        <v>1949.55711</v>
      </c>
    </row>
    <row r="160" spans="2:22" x14ac:dyDescent="0.2">
      <c r="B160" s="16">
        <v>4234</v>
      </c>
      <c r="C160" s="16" t="s">
        <v>248</v>
      </c>
      <c r="D160" s="12">
        <v>3119.0881199999999</v>
      </c>
      <c r="E160" s="12">
        <v>2808.8534199999999</v>
      </c>
      <c r="F160" s="12">
        <v>1072.8046999999999</v>
      </c>
      <c r="G160" s="12">
        <v>201.67156</v>
      </c>
      <c r="H160" s="12">
        <v>0</v>
      </c>
      <c r="I160" s="12">
        <v>7855.3296799999998</v>
      </c>
      <c r="J160" s="12">
        <v>0</v>
      </c>
      <c r="K160" s="12">
        <v>0</v>
      </c>
      <c r="L160" s="12">
        <v>15057.74748</v>
      </c>
      <c r="M160" s="12">
        <v>9442.6698500000002</v>
      </c>
      <c r="N160" s="12">
        <v>0.75</v>
      </c>
      <c r="O160" s="12">
        <v>1776.9986100000001</v>
      </c>
      <c r="P160" s="12">
        <v>0</v>
      </c>
      <c r="Q160" s="12">
        <v>567.24778000000003</v>
      </c>
      <c r="R160" s="12">
        <v>7.4276499999999999</v>
      </c>
      <c r="S160" s="12">
        <v>2396.1175499999999</v>
      </c>
      <c r="T160" s="12">
        <v>0</v>
      </c>
      <c r="U160" s="12">
        <v>591.55290000000002</v>
      </c>
      <c r="V160" s="12">
        <v>14782.76434</v>
      </c>
    </row>
    <row r="161" spans="2:22" x14ac:dyDescent="0.2">
      <c r="B161" s="16">
        <v>4235</v>
      </c>
      <c r="C161" s="16" t="s">
        <v>249</v>
      </c>
      <c r="D161" s="12">
        <v>835.12170000000003</v>
      </c>
      <c r="E161" s="12">
        <v>1251.1264000000001</v>
      </c>
      <c r="F161" s="12">
        <v>402.2362</v>
      </c>
      <c r="G161" s="12">
        <v>91.533019999999993</v>
      </c>
      <c r="H161" s="12">
        <v>0</v>
      </c>
      <c r="I161" s="12">
        <v>2487.8137700000002</v>
      </c>
      <c r="J161" s="12">
        <v>0</v>
      </c>
      <c r="K161" s="12">
        <v>725.90022999999997</v>
      </c>
      <c r="L161" s="12">
        <v>5793.7313199999999</v>
      </c>
      <c r="M161" s="12">
        <v>3980.1109499999998</v>
      </c>
      <c r="N161" s="12">
        <v>21.570650000000001</v>
      </c>
      <c r="O161" s="12">
        <v>921.82322999999997</v>
      </c>
      <c r="P161" s="12">
        <v>0</v>
      </c>
      <c r="Q161" s="12">
        <v>140.8631</v>
      </c>
      <c r="R161" s="12">
        <v>0</v>
      </c>
      <c r="S161" s="12">
        <v>848.57380000000001</v>
      </c>
      <c r="T161" s="12">
        <v>0</v>
      </c>
      <c r="U161" s="12">
        <v>0</v>
      </c>
      <c r="V161" s="12">
        <v>5912.9417299999996</v>
      </c>
    </row>
    <row r="162" spans="2:22" x14ac:dyDescent="0.2">
      <c r="B162" s="16">
        <v>4236</v>
      </c>
      <c r="C162" s="16" t="s">
        <v>250</v>
      </c>
      <c r="D162" s="12">
        <v>11035.9257</v>
      </c>
      <c r="E162" s="12">
        <v>8662.8118200000008</v>
      </c>
      <c r="F162" s="12">
        <v>2740.7337499999999</v>
      </c>
      <c r="G162" s="12">
        <v>3299.8873199999998</v>
      </c>
      <c r="H162" s="12">
        <v>2012.46495</v>
      </c>
      <c r="I162" s="12">
        <v>16571.49567</v>
      </c>
      <c r="J162" s="12">
        <v>0</v>
      </c>
      <c r="K162" s="12">
        <v>69.180059999999997</v>
      </c>
      <c r="L162" s="12">
        <v>44392.49927</v>
      </c>
      <c r="M162" s="12">
        <v>28130.659350000002</v>
      </c>
      <c r="N162" s="12">
        <v>211.76025000000001</v>
      </c>
      <c r="O162" s="12">
        <v>6383.1810299999997</v>
      </c>
      <c r="P162" s="12">
        <v>53.366999999999997</v>
      </c>
      <c r="Q162" s="12">
        <v>6064.0754699999998</v>
      </c>
      <c r="R162" s="12">
        <v>52.296399999999998</v>
      </c>
      <c r="S162" s="12">
        <v>6936.7630200000003</v>
      </c>
      <c r="T162" s="12">
        <v>0</v>
      </c>
      <c r="U162" s="12">
        <v>1030.03487</v>
      </c>
      <c r="V162" s="12">
        <v>48862.137390000004</v>
      </c>
    </row>
    <row r="163" spans="2:22" x14ac:dyDescent="0.2">
      <c r="B163" s="16">
        <v>4237</v>
      </c>
      <c r="C163" s="16" t="s">
        <v>251</v>
      </c>
      <c r="D163" s="12">
        <v>954.84726999999998</v>
      </c>
      <c r="E163" s="12">
        <v>1104.9876099999999</v>
      </c>
      <c r="F163" s="12">
        <v>662.50789999999995</v>
      </c>
      <c r="G163" s="12">
        <v>72.834199999999996</v>
      </c>
      <c r="H163" s="12">
        <v>0</v>
      </c>
      <c r="I163" s="12">
        <v>3227.7983100000001</v>
      </c>
      <c r="J163" s="12">
        <v>0</v>
      </c>
      <c r="K163" s="12">
        <v>0</v>
      </c>
      <c r="L163" s="12">
        <v>6022.9752900000003</v>
      </c>
      <c r="M163" s="12">
        <v>4153.2752499999997</v>
      </c>
      <c r="N163" s="12">
        <v>0</v>
      </c>
      <c r="O163" s="12">
        <v>654.76058</v>
      </c>
      <c r="P163" s="12">
        <v>0</v>
      </c>
      <c r="Q163" s="12">
        <v>21.62283</v>
      </c>
      <c r="R163" s="12">
        <v>3.1157499999999998</v>
      </c>
      <c r="S163" s="12">
        <v>928.43404999999996</v>
      </c>
      <c r="T163" s="12">
        <v>0</v>
      </c>
      <c r="U163" s="12">
        <v>81.393000000000001</v>
      </c>
      <c r="V163" s="12">
        <v>5842.6014599999999</v>
      </c>
    </row>
    <row r="164" spans="2:22" x14ac:dyDescent="0.2">
      <c r="B164" s="16">
        <v>4238</v>
      </c>
      <c r="C164" s="16" t="s">
        <v>252</v>
      </c>
      <c r="D164" s="12">
        <v>632.4923</v>
      </c>
      <c r="E164" s="12">
        <v>935.78278</v>
      </c>
      <c r="F164" s="12">
        <v>185.02789999999999</v>
      </c>
      <c r="G164" s="12">
        <v>9.1811500000000006</v>
      </c>
      <c r="H164" s="12">
        <v>0</v>
      </c>
      <c r="I164" s="12">
        <v>1802.1056100000001</v>
      </c>
      <c r="J164" s="12">
        <v>0</v>
      </c>
      <c r="K164" s="12">
        <v>284.60635000000002</v>
      </c>
      <c r="L164" s="12">
        <v>3849.1960899999999</v>
      </c>
      <c r="M164" s="12">
        <v>2881.2682</v>
      </c>
      <c r="N164" s="12">
        <v>0.55500000000000005</v>
      </c>
      <c r="O164" s="12">
        <v>565.72645</v>
      </c>
      <c r="P164" s="12">
        <v>0</v>
      </c>
      <c r="Q164" s="12">
        <v>64.77704</v>
      </c>
      <c r="R164" s="12">
        <v>1.84765</v>
      </c>
      <c r="S164" s="12">
        <v>201.80869999999999</v>
      </c>
      <c r="T164" s="12">
        <v>0</v>
      </c>
      <c r="U164" s="12">
        <v>31.518999999999998</v>
      </c>
      <c r="V164" s="12">
        <v>3747.5020399999999</v>
      </c>
    </row>
    <row r="165" spans="2:22" x14ac:dyDescent="0.2">
      <c r="B165" s="16">
        <v>4239</v>
      </c>
      <c r="C165" s="16" t="s">
        <v>253</v>
      </c>
      <c r="D165" s="12">
        <v>4967.6490899999999</v>
      </c>
      <c r="E165" s="12">
        <v>4887.4484700000003</v>
      </c>
      <c r="F165" s="12">
        <v>2364.8875499999999</v>
      </c>
      <c r="G165" s="12">
        <v>657.51135999999997</v>
      </c>
      <c r="H165" s="12">
        <v>2.9980099999999998</v>
      </c>
      <c r="I165" s="12">
        <v>8589.1777500000007</v>
      </c>
      <c r="J165" s="12">
        <v>1.3133999999999999</v>
      </c>
      <c r="K165" s="12">
        <v>4069.10248</v>
      </c>
      <c r="L165" s="12">
        <v>25540.088110000001</v>
      </c>
      <c r="M165" s="12">
        <v>14742.9246</v>
      </c>
      <c r="N165" s="12">
        <v>137.93839</v>
      </c>
      <c r="O165" s="12">
        <v>2138.8859699999998</v>
      </c>
      <c r="P165" s="12">
        <v>28.32685</v>
      </c>
      <c r="Q165" s="12">
        <v>3991.50128</v>
      </c>
      <c r="R165" s="12">
        <v>10.21115</v>
      </c>
      <c r="S165" s="12">
        <v>4629.4332999999997</v>
      </c>
      <c r="T165" s="12">
        <v>1.3133999999999999</v>
      </c>
      <c r="U165" s="12">
        <v>467.3426</v>
      </c>
      <c r="V165" s="12">
        <v>26147.877540000001</v>
      </c>
    </row>
    <row r="166" spans="2:22" x14ac:dyDescent="0.2">
      <c r="B166" s="16">
        <v>4240</v>
      </c>
      <c r="C166" s="16" t="s">
        <v>254</v>
      </c>
      <c r="D166" s="12">
        <v>2308.1959700000002</v>
      </c>
      <c r="E166" s="12">
        <v>2288.44668</v>
      </c>
      <c r="F166" s="12">
        <v>790.58825000000002</v>
      </c>
      <c r="G166" s="12">
        <v>74.321700000000007</v>
      </c>
      <c r="H166" s="12">
        <v>4.58</v>
      </c>
      <c r="I166" s="12">
        <v>6115.5229799999997</v>
      </c>
      <c r="J166" s="12">
        <v>0</v>
      </c>
      <c r="K166" s="12">
        <v>1124.51376</v>
      </c>
      <c r="L166" s="12">
        <v>12706.16934</v>
      </c>
      <c r="M166" s="12">
        <v>8778.518</v>
      </c>
      <c r="N166" s="12">
        <v>151.81587999999999</v>
      </c>
      <c r="O166" s="12">
        <v>2574.3902499999999</v>
      </c>
      <c r="P166" s="12">
        <v>4.58</v>
      </c>
      <c r="Q166" s="12">
        <v>199.12560999999999</v>
      </c>
      <c r="R166" s="12">
        <v>24.0669</v>
      </c>
      <c r="S166" s="12">
        <v>1031.6943000000001</v>
      </c>
      <c r="T166" s="12">
        <v>0</v>
      </c>
      <c r="U166" s="12">
        <v>111.6</v>
      </c>
      <c r="V166" s="12">
        <v>12875.790940000001</v>
      </c>
    </row>
    <row r="167" spans="2:22" x14ac:dyDescent="0.2">
      <c r="B167" s="21">
        <v>4269</v>
      </c>
      <c r="C167" s="21" t="s">
        <v>255</v>
      </c>
      <c r="D167" s="22">
        <v>53828.988400000002</v>
      </c>
      <c r="E167" s="22">
        <v>49837.567340000001</v>
      </c>
      <c r="F167" s="22">
        <v>21941.919979999999</v>
      </c>
      <c r="G167" s="22">
        <v>1593.5380299999999</v>
      </c>
      <c r="H167" s="22">
        <v>351.51765</v>
      </c>
      <c r="I167" s="22">
        <v>119384.83568</v>
      </c>
      <c r="J167" s="22">
        <v>0</v>
      </c>
      <c r="K167" s="22">
        <v>0</v>
      </c>
      <c r="L167" s="22">
        <v>246938.36708</v>
      </c>
      <c r="M167" s="22">
        <v>180937.087</v>
      </c>
      <c r="N167" s="22">
        <v>2061.0311299999998</v>
      </c>
      <c r="O167" s="22">
        <v>39168.194660000001</v>
      </c>
      <c r="P167" s="22">
        <v>39.083129999999997</v>
      </c>
      <c r="Q167" s="22">
        <v>10062.01341</v>
      </c>
      <c r="R167" s="22">
        <v>487.46309000000002</v>
      </c>
      <c r="S167" s="22">
        <v>26855.713469999999</v>
      </c>
      <c r="T167" s="22">
        <v>0</v>
      </c>
      <c r="U167" s="22">
        <v>2493.1125000000002</v>
      </c>
      <c r="V167" s="22">
        <v>262103.69839000001</v>
      </c>
    </row>
    <row r="168" spans="2:22" x14ac:dyDescent="0.2">
      <c r="B168" s="16">
        <v>4251</v>
      </c>
      <c r="C168" s="16" t="s">
        <v>256</v>
      </c>
      <c r="D168" s="12">
        <v>503.19409999999999</v>
      </c>
      <c r="E168" s="12">
        <v>659.11769000000004</v>
      </c>
      <c r="F168" s="12">
        <v>348.12</v>
      </c>
      <c r="G168" s="12">
        <v>30.782869999999999</v>
      </c>
      <c r="H168" s="12">
        <v>0</v>
      </c>
      <c r="I168" s="12">
        <v>2116.2003500000001</v>
      </c>
      <c r="J168" s="12">
        <v>0</v>
      </c>
      <c r="K168" s="12">
        <v>0</v>
      </c>
      <c r="L168" s="12">
        <v>3657.4150100000002</v>
      </c>
      <c r="M168" s="12">
        <v>2189.1089999999999</v>
      </c>
      <c r="N168" s="12">
        <v>59.766759999999998</v>
      </c>
      <c r="O168" s="12">
        <v>410.33605</v>
      </c>
      <c r="P168" s="12">
        <v>0</v>
      </c>
      <c r="Q168" s="12">
        <v>283.43594999999999</v>
      </c>
      <c r="R168" s="12">
        <v>0.45</v>
      </c>
      <c r="S168" s="12">
        <v>502.54984999999999</v>
      </c>
      <c r="T168" s="12">
        <v>0</v>
      </c>
      <c r="U168" s="12">
        <v>0</v>
      </c>
      <c r="V168" s="12">
        <v>3445.64761</v>
      </c>
    </row>
    <row r="169" spans="2:22" x14ac:dyDescent="0.2">
      <c r="B169" s="16">
        <v>4252</v>
      </c>
      <c r="C169" s="16" t="s">
        <v>257</v>
      </c>
      <c r="D169" s="12">
        <v>7180.6853899999996</v>
      </c>
      <c r="E169" s="12">
        <v>6463.4520499999999</v>
      </c>
      <c r="F169" s="12">
        <v>2284.5562399999999</v>
      </c>
      <c r="G169" s="12">
        <v>181.80716000000001</v>
      </c>
      <c r="H169" s="12">
        <v>260.8</v>
      </c>
      <c r="I169" s="12">
        <v>16194.065049999999</v>
      </c>
      <c r="J169" s="12">
        <v>0</v>
      </c>
      <c r="K169" s="12">
        <v>0</v>
      </c>
      <c r="L169" s="12">
        <v>32565.365890000001</v>
      </c>
      <c r="M169" s="12">
        <v>28673.672699999999</v>
      </c>
      <c r="N169" s="12">
        <v>253.96540999999999</v>
      </c>
      <c r="O169" s="12">
        <v>4193.9240399999999</v>
      </c>
      <c r="P169" s="12">
        <v>0</v>
      </c>
      <c r="Q169" s="12">
        <v>1099.6475600000001</v>
      </c>
      <c r="R169" s="12">
        <v>324.98653000000002</v>
      </c>
      <c r="S169" s="12">
        <v>2297.1470800000002</v>
      </c>
      <c r="T169" s="12">
        <v>0</v>
      </c>
      <c r="U169" s="12">
        <v>1135.72</v>
      </c>
      <c r="V169" s="12">
        <v>37979.063320000001</v>
      </c>
    </row>
    <row r="170" spans="2:22" x14ac:dyDescent="0.2">
      <c r="B170" s="16">
        <v>4253</v>
      </c>
      <c r="C170" s="16" t="s">
        <v>258</v>
      </c>
      <c r="D170" s="12">
        <v>3610.4430000000002</v>
      </c>
      <c r="E170" s="12">
        <v>4567.5344400000004</v>
      </c>
      <c r="F170" s="12">
        <v>2224.4432499999998</v>
      </c>
      <c r="G170" s="12">
        <v>143.42001999999999</v>
      </c>
      <c r="H170" s="12">
        <v>0</v>
      </c>
      <c r="I170" s="12">
        <v>9286.4816499999997</v>
      </c>
      <c r="J170" s="12">
        <v>0</v>
      </c>
      <c r="K170" s="12">
        <v>0</v>
      </c>
      <c r="L170" s="12">
        <v>19832.322359999998</v>
      </c>
      <c r="M170" s="12">
        <v>15940.31445</v>
      </c>
      <c r="N170" s="12">
        <v>73.685720000000003</v>
      </c>
      <c r="O170" s="12">
        <v>1864.9929199999999</v>
      </c>
      <c r="P170" s="12">
        <v>8.3699999999999992</v>
      </c>
      <c r="Q170" s="12">
        <v>320.53404999999998</v>
      </c>
      <c r="R170" s="12">
        <v>9.2775999999999996</v>
      </c>
      <c r="S170" s="12">
        <v>1424.2815000000001</v>
      </c>
      <c r="T170" s="12">
        <v>0</v>
      </c>
      <c r="U170" s="12">
        <v>1213.0362500000001</v>
      </c>
      <c r="V170" s="12">
        <v>20854.492490000001</v>
      </c>
    </row>
    <row r="171" spans="2:22" x14ac:dyDescent="0.2">
      <c r="B171" s="16">
        <v>4254</v>
      </c>
      <c r="C171" s="16" t="s">
        <v>259</v>
      </c>
      <c r="D171" s="12">
        <v>12436.371810000001</v>
      </c>
      <c r="E171" s="12">
        <v>7840.7791100000004</v>
      </c>
      <c r="F171" s="12">
        <v>4386.0625799999998</v>
      </c>
      <c r="G171" s="12">
        <v>330.25216</v>
      </c>
      <c r="H171" s="12">
        <v>19.612850000000002</v>
      </c>
      <c r="I171" s="12">
        <v>23547.449970000001</v>
      </c>
      <c r="J171" s="12">
        <v>0</v>
      </c>
      <c r="K171" s="12">
        <v>0</v>
      </c>
      <c r="L171" s="12">
        <v>48560.528480000001</v>
      </c>
      <c r="M171" s="12">
        <v>36365.315600000002</v>
      </c>
      <c r="N171" s="12">
        <v>692.17514000000006</v>
      </c>
      <c r="O171" s="12">
        <v>8166.6124799999998</v>
      </c>
      <c r="P171" s="12">
        <v>15.554500000000001</v>
      </c>
      <c r="Q171" s="12">
        <v>801.10820000000001</v>
      </c>
      <c r="R171" s="12">
        <v>37.412750000000003</v>
      </c>
      <c r="S171" s="12">
        <v>6128.1903199999997</v>
      </c>
      <c r="T171" s="12">
        <v>0</v>
      </c>
      <c r="U171" s="12">
        <v>0</v>
      </c>
      <c r="V171" s="12">
        <v>52206.368990000003</v>
      </c>
    </row>
    <row r="172" spans="2:22" x14ac:dyDescent="0.2">
      <c r="B172" s="16">
        <v>4255</v>
      </c>
      <c r="C172" s="16" t="s">
        <v>260</v>
      </c>
      <c r="D172" s="12">
        <v>1225.33159</v>
      </c>
      <c r="E172" s="12">
        <v>1172.3155999999999</v>
      </c>
      <c r="F172" s="12">
        <v>376.72415000000001</v>
      </c>
      <c r="G172" s="12">
        <v>54.953850000000003</v>
      </c>
      <c r="H172" s="12">
        <v>0</v>
      </c>
      <c r="I172" s="12">
        <v>2967.47658</v>
      </c>
      <c r="J172" s="12">
        <v>0</v>
      </c>
      <c r="K172" s="12">
        <v>0</v>
      </c>
      <c r="L172" s="12">
        <v>5796.80177</v>
      </c>
      <c r="M172" s="12">
        <v>4843.9112999999998</v>
      </c>
      <c r="N172" s="12">
        <v>49.472009999999997</v>
      </c>
      <c r="O172" s="12">
        <v>1258.74659</v>
      </c>
      <c r="P172" s="12">
        <v>0</v>
      </c>
      <c r="Q172" s="12">
        <v>167.71163999999999</v>
      </c>
      <c r="R172" s="12">
        <v>3.6707000000000001</v>
      </c>
      <c r="S172" s="12">
        <v>522.14685999999995</v>
      </c>
      <c r="T172" s="12">
        <v>0</v>
      </c>
      <c r="U172" s="12">
        <v>0</v>
      </c>
      <c r="V172" s="12">
        <v>6845.6590999999999</v>
      </c>
    </row>
    <row r="173" spans="2:22" x14ac:dyDescent="0.2">
      <c r="B173" s="16">
        <v>4256</v>
      </c>
      <c r="C173" s="16" t="s">
        <v>261</v>
      </c>
      <c r="D173" s="12">
        <v>607.55322999999999</v>
      </c>
      <c r="E173" s="12">
        <v>778.32532000000003</v>
      </c>
      <c r="F173" s="12">
        <v>350.33485000000002</v>
      </c>
      <c r="G173" s="12">
        <v>32.266820000000003</v>
      </c>
      <c r="H173" s="12">
        <v>0</v>
      </c>
      <c r="I173" s="12">
        <v>2241.6115</v>
      </c>
      <c r="J173" s="12">
        <v>0</v>
      </c>
      <c r="K173" s="12">
        <v>0</v>
      </c>
      <c r="L173" s="12">
        <v>4010.0917199999999</v>
      </c>
      <c r="M173" s="12">
        <v>3161.8867500000001</v>
      </c>
      <c r="N173" s="12">
        <v>22.750360000000001</v>
      </c>
      <c r="O173" s="12">
        <v>572.82182999999998</v>
      </c>
      <c r="P173" s="12">
        <v>0</v>
      </c>
      <c r="Q173" s="12">
        <v>92.996189999999999</v>
      </c>
      <c r="R173" s="12">
        <v>2.5484</v>
      </c>
      <c r="S173" s="12">
        <v>330.18410999999998</v>
      </c>
      <c r="T173" s="12">
        <v>0</v>
      </c>
      <c r="U173" s="12">
        <v>0</v>
      </c>
      <c r="V173" s="12">
        <v>4183.1876400000001</v>
      </c>
    </row>
    <row r="174" spans="2:22" x14ac:dyDescent="0.2">
      <c r="B174" s="16">
        <v>4257</v>
      </c>
      <c r="C174" s="16" t="s">
        <v>262</v>
      </c>
      <c r="D174" s="12">
        <v>555.26324999999997</v>
      </c>
      <c r="E174" s="12">
        <v>498.98755999999997</v>
      </c>
      <c r="F174" s="12">
        <v>314.86236000000002</v>
      </c>
      <c r="G174" s="12">
        <v>10.61725</v>
      </c>
      <c r="H174" s="12">
        <v>0</v>
      </c>
      <c r="I174" s="12">
        <v>616.96109999999999</v>
      </c>
      <c r="J174" s="12">
        <v>0</v>
      </c>
      <c r="K174" s="12">
        <v>0</v>
      </c>
      <c r="L174" s="12">
        <v>1996.6915200000001</v>
      </c>
      <c r="M174" s="12">
        <v>1584.4988499999999</v>
      </c>
      <c r="N174" s="12">
        <v>0.42914999999999998</v>
      </c>
      <c r="O174" s="12">
        <v>248.98157</v>
      </c>
      <c r="P174" s="12">
        <v>0</v>
      </c>
      <c r="Q174" s="12">
        <v>24.600760000000001</v>
      </c>
      <c r="R174" s="12">
        <v>0.86129999999999995</v>
      </c>
      <c r="S174" s="12">
        <v>139.39439999999999</v>
      </c>
      <c r="T174" s="12">
        <v>0</v>
      </c>
      <c r="U174" s="12">
        <v>11.823</v>
      </c>
      <c r="V174" s="12">
        <v>2010.5890300000001</v>
      </c>
    </row>
    <row r="175" spans="2:22" x14ac:dyDescent="0.2">
      <c r="B175" s="16">
        <v>4258</v>
      </c>
      <c r="C175" s="16" t="s">
        <v>263</v>
      </c>
      <c r="D175" s="12">
        <v>18133.56466</v>
      </c>
      <c r="E175" s="12">
        <v>13719.7714</v>
      </c>
      <c r="F175" s="12">
        <v>7365.7816000000003</v>
      </c>
      <c r="G175" s="12">
        <v>388.83936999999997</v>
      </c>
      <c r="H175" s="12">
        <v>23.546500000000002</v>
      </c>
      <c r="I175" s="12">
        <v>36358.894379999998</v>
      </c>
      <c r="J175" s="12">
        <v>0</v>
      </c>
      <c r="K175" s="12">
        <v>0</v>
      </c>
      <c r="L175" s="12">
        <v>75990.39791</v>
      </c>
      <c r="M175" s="12">
        <v>49783.968650000003</v>
      </c>
      <c r="N175" s="12">
        <v>591.68615999999997</v>
      </c>
      <c r="O175" s="12">
        <v>12549.47334</v>
      </c>
      <c r="P175" s="12">
        <v>8.5327500000000001</v>
      </c>
      <c r="Q175" s="12">
        <v>5853.8394699999999</v>
      </c>
      <c r="R175" s="12">
        <v>63.552</v>
      </c>
      <c r="S175" s="12">
        <v>8852.2146100000009</v>
      </c>
      <c r="T175" s="12">
        <v>0</v>
      </c>
      <c r="U175" s="12">
        <v>0</v>
      </c>
      <c r="V175" s="12">
        <v>77703.26698</v>
      </c>
    </row>
    <row r="176" spans="2:22" x14ac:dyDescent="0.2">
      <c r="B176" s="16">
        <v>4259</v>
      </c>
      <c r="C176" s="16" t="s">
        <v>264</v>
      </c>
      <c r="D176" s="12">
        <v>494.54395</v>
      </c>
      <c r="E176" s="12">
        <v>726.36773000000005</v>
      </c>
      <c r="F176" s="12">
        <v>327.95325000000003</v>
      </c>
      <c r="G176" s="12">
        <v>37.693550000000002</v>
      </c>
      <c r="H176" s="12">
        <v>0</v>
      </c>
      <c r="I176" s="12">
        <v>1883.1996999999999</v>
      </c>
      <c r="J176" s="12">
        <v>0</v>
      </c>
      <c r="K176" s="12">
        <v>0</v>
      </c>
      <c r="L176" s="12">
        <v>3469.7581799999998</v>
      </c>
      <c r="M176" s="12">
        <v>2687.0376999999999</v>
      </c>
      <c r="N176" s="12">
        <v>18.788340000000002</v>
      </c>
      <c r="O176" s="12">
        <v>434.17674</v>
      </c>
      <c r="P176" s="12">
        <v>0</v>
      </c>
      <c r="Q176" s="12">
        <v>21.727150000000002</v>
      </c>
      <c r="R176" s="12">
        <v>2.0429499999999998</v>
      </c>
      <c r="S176" s="12">
        <v>621.44550000000004</v>
      </c>
      <c r="T176" s="12">
        <v>0</v>
      </c>
      <c r="U176" s="12">
        <v>12.873250000000001</v>
      </c>
      <c r="V176" s="12">
        <v>3798.0916299999999</v>
      </c>
    </row>
    <row r="177" spans="2:22" x14ac:dyDescent="0.2">
      <c r="B177" s="16">
        <v>4260</v>
      </c>
      <c r="C177" s="16" t="s">
        <v>265</v>
      </c>
      <c r="D177" s="12">
        <v>3141.10448</v>
      </c>
      <c r="E177" s="12">
        <v>3470.4830499999998</v>
      </c>
      <c r="F177" s="12">
        <v>1089.7608</v>
      </c>
      <c r="G177" s="12">
        <v>120.57664</v>
      </c>
      <c r="H177" s="12">
        <v>35</v>
      </c>
      <c r="I177" s="12">
        <v>8925.5950699999994</v>
      </c>
      <c r="J177" s="12">
        <v>0</v>
      </c>
      <c r="K177" s="12">
        <v>0</v>
      </c>
      <c r="L177" s="12">
        <v>16782.520039999999</v>
      </c>
      <c r="M177" s="12">
        <v>12917.441150000001</v>
      </c>
      <c r="N177" s="12">
        <v>140.67177000000001</v>
      </c>
      <c r="O177" s="12">
        <v>2483.3868299999999</v>
      </c>
      <c r="P177" s="12">
        <v>0</v>
      </c>
      <c r="Q177" s="12">
        <v>476.38506999999998</v>
      </c>
      <c r="R177" s="12">
        <v>33.219709999999999</v>
      </c>
      <c r="S177" s="12">
        <v>1476.4376299999999</v>
      </c>
      <c r="T177" s="12">
        <v>0</v>
      </c>
      <c r="U177" s="12">
        <v>0</v>
      </c>
      <c r="V177" s="12">
        <v>17527.542160000001</v>
      </c>
    </row>
    <row r="178" spans="2:22" x14ac:dyDescent="0.2">
      <c r="B178" s="16">
        <v>4261</v>
      </c>
      <c r="C178" s="16" t="s">
        <v>266</v>
      </c>
      <c r="D178" s="12">
        <v>2587.7186299999998</v>
      </c>
      <c r="E178" s="12">
        <v>2194.31765</v>
      </c>
      <c r="F178" s="12">
        <v>980.84175000000005</v>
      </c>
      <c r="G178" s="12">
        <v>77.826350000000005</v>
      </c>
      <c r="H178" s="12">
        <v>12.558299999999999</v>
      </c>
      <c r="I178" s="12">
        <v>4901.86852</v>
      </c>
      <c r="J178" s="12">
        <v>0</v>
      </c>
      <c r="K178" s="12">
        <v>0</v>
      </c>
      <c r="L178" s="12">
        <v>10755.1312</v>
      </c>
      <c r="M178" s="12">
        <v>7481.63015</v>
      </c>
      <c r="N178" s="12">
        <v>73.261889999999994</v>
      </c>
      <c r="O178" s="12">
        <v>786.77999</v>
      </c>
      <c r="P178" s="12">
        <v>0</v>
      </c>
      <c r="Q178" s="12">
        <v>280.4255</v>
      </c>
      <c r="R178" s="12">
        <v>4.9140499999999996</v>
      </c>
      <c r="S178" s="12">
        <v>1538.8116</v>
      </c>
      <c r="T178" s="12">
        <v>0</v>
      </c>
      <c r="U178" s="12">
        <v>0</v>
      </c>
      <c r="V178" s="12">
        <v>10165.823179999999</v>
      </c>
    </row>
    <row r="179" spans="2:22" x14ac:dyDescent="0.2">
      <c r="B179" s="16">
        <v>4262</v>
      </c>
      <c r="C179" s="16" t="s">
        <v>267</v>
      </c>
      <c r="D179" s="12">
        <v>724.99495000000002</v>
      </c>
      <c r="E179" s="12">
        <v>1343.61601</v>
      </c>
      <c r="F179" s="12">
        <v>473.54840000000002</v>
      </c>
      <c r="G179" s="12">
        <v>26.87865</v>
      </c>
      <c r="H179" s="12">
        <v>0</v>
      </c>
      <c r="I179" s="12">
        <v>2716.0940599999999</v>
      </c>
      <c r="J179" s="12">
        <v>0</v>
      </c>
      <c r="K179" s="12">
        <v>0</v>
      </c>
      <c r="L179" s="12">
        <v>5285.1320699999997</v>
      </c>
      <c r="M179" s="12">
        <v>2814.7561000000001</v>
      </c>
      <c r="N179" s="12">
        <v>21.387129999999999</v>
      </c>
      <c r="O179" s="12">
        <v>447.26877999999999</v>
      </c>
      <c r="P179" s="12">
        <v>6.6258800000000004</v>
      </c>
      <c r="Q179" s="12">
        <v>324.98074000000003</v>
      </c>
      <c r="R179" s="12">
        <v>2.4081999999999999</v>
      </c>
      <c r="S179" s="12">
        <v>1567.47505</v>
      </c>
      <c r="T179" s="12">
        <v>0</v>
      </c>
      <c r="U179" s="12">
        <v>0</v>
      </c>
      <c r="V179" s="12">
        <v>5184.9018800000003</v>
      </c>
    </row>
    <row r="180" spans="2:22" x14ac:dyDescent="0.2">
      <c r="B180" s="16">
        <v>4263</v>
      </c>
      <c r="C180" s="16" t="s">
        <v>268</v>
      </c>
      <c r="D180" s="12">
        <v>1806.48091</v>
      </c>
      <c r="E180" s="12">
        <v>5123.1313099999998</v>
      </c>
      <c r="F180" s="12">
        <v>1002.4499499999999</v>
      </c>
      <c r="G180" s="12">
        <v>123.01958999999999</v>
      </c>
      <c r="H180" s="12">
        <v>0</v>
      </c>
      <c r="I180" s="12">
        <v>5881.5389999999998</v>
      </c>
      <c r="J180" s="12">
        <v>0</v>
      </c>
      <c r="K180" s="12">
        <v>0</v>
      </c>
      <c r="L180" s="12">
        <v>13936.62076</v>
      </c>
      <c r="M180" s="12">
        <v>9320.5385000000006</v>
      </c>
      <c r="N180" s="12">
        <v>39.942120000000003</v>
      </c>
      <c r="O180" s="12">
        <v>5099.7599700000001</v>
      </c>
      <c r="P180" s="12">
        <v>0</v>
      </c>
      <c r="Q180" s="12">
        <v>216.45099999999999</v>
      </c>
      <c r="R180" s="12">
        <v>0</v>
      </c>
      <c r="S180" s="12">
        <v>758.82498999999996</v>
      </c>
      <c r="T180" s="12">
        <v>0</v>
      </c>
      <c r="U180" s="12">
        <v>119.66</v>
      </c>
      <c r="V180" s="12">
        <v>15555.176579999999</v>
      </c>
    </row>
    <row r="181" spans="2:22" x14ac:dyDescent="0.2">
      <c r="B181" s="16">
        <v>4264</v>
      </c>
      <c r="C181" s="16" t="s">
        <v>269</v>
      </c>
      <c r="D181" s="12">
        <v>821.73844999999994</v>
      </c>
      <c r="E181" s="12">
        <v>1279.36842</v>
      </c>
      <c r="F181" s="12">
        <v>416.48079999999999</v>
      </c>
      <c r="G181" s="12">
        <v>34.603749999999998</v>
      </c>
      <c r="H181" s="12">
        <v>0</v>
      </c>
      <c r="I181" s="12">
        <v>1747.3987500000001</v>
      </c>
      <c r="J181" s="12">
        <v>0</v>
      </c>
      <c r="K181" s="12">
        <v>0</v>
      </c>
      <c r="L181" s="12">
        <v>4299.5901700000004</v>
      </c>
      <c r="M181" s="12">
        <v>3173.0061000000001</v>
      </c>
      <c r="N181" s="12">
        <v>23.04917</v>
      </c>
      <c r="O181" s="12">
        <v>650.93353000000002</v>
      </c>
      <c r="P181" s="12">
        <v>0</v>
      </c>
      <c r="Q181" s="12">
        <v>98.17013</v>
      </c>
      <c r="R181" s="12">
        <v>2.1189</v>
      </c>
      <c r="S181" s="12">
        <v>696.60996999999998</v>
      </c>
      <c r="T181" s="12">
        <v>0</v>
      </c>
      <c r="U181" s="12">
        <v>0</v>
      </c>
      <c r="V181" s="12">
        <v>4643.8878000000004</v>
      </c>
    </row>
    <row r="182" spans="2:22" x14ac:dyDescent="0.2">
      <c r="B182" s="21">
        <v>4299</v>
      </c>
      <c r="C182" s="21" t="s">
        <v>270</v>
      </c>
      <c r="D182" s="22">
        <v>90976.084889999998</v>
      </c>
      <c r="E182" s="22">
        <v>74992.862469999993</v>
      </c>
      <c r="F182" s="22">
        <v>27777.874299999999</v>
      </c>
      <c r="G182" s="22">
        <v>5098.0643399999999</v>
      </c>
      <c r="H182" s="22">
        <v>205.65215000000001</v>
      </c>
      <c r="I182" s="22">
        <v>165740.47761999999</v>
      </c>
      <c r="J182" s="22">
        <v>0</v>
      </c>
      <c r="K182" s="22">
        <v>420.95650000000001</v>
      </c>
      <c r="L182" s="22">
        <v>365211.97227000003</v>
      </c>
      <c r="M182" s="22">
        <v>213850.90607999999</v>
      </c>
      <c r="N182" s="22">
        <v>2995.17985</v>
      </c>
      <c r="O182" s="22">
        <v>87241.414950000006</v>
      </c>
      <c r="P182" s="22">
        <v>499.52764000000002</v>
      </c>
      <c r="Q182" s="22">
        <v>10463.21614</v>
      </c>
      <c r="R182" s="22">
        <v>1375.53979</v>
      </c>
      <c r="S182" s="22">
        <v>59756.885909999997</v>
      </c>
      <c r="T182" s="22">
        <v>0</v>
      </c>
      <c r="U182" s="22">
        <v>9590.2688099999996</v>
      </c>
      <c r="V182" s="22">
        <v>385772.93917000003</v>
      </c>
    </row>
    <row r="183" spans="2:22" x14ac:dyDescent="0.2">
      <c r="B183" s="16">
        <v>4271</v>
      </c>
      <c r="C183" s="16" t="s">
        <v>271</v>
      </c>
      <c r="D183" s="12">
        <v>7929.6429500000004</v>
      </c>
      <c r="E183" s="12">
        <v>6205.3724400000001</v>
      </c>
      <c r="F183" s="12">
        <v>2694.44823</v>
      </c>
      <c r="G183" s="12">
        <v>801.48031000000003</v>
      </c>
      <c r="H183" s="12">
        <v>40.96555</v>
      </c>
      <c r="I183" s="12">
        <v>15534.08786</v>
      </c>
      <c r="J183" s="12">
        <v>0</v>
      </c>
      <c r="K183" s="12">
        <v>0</v>
      </c>
      <c r="L183" s="12">
        <v>33205.997340000002</v>
      </c>
      <c r="M183" s="12">
        <v>24179.537810000002</v>
      </c>
      <c r="N183" s="12">
        <v>220.18641</v>
      </c>
      <c r="O183" s="12">
        <v>5270.2711900000004</v>
      </c>
      <c r="P183" s="12">
        <v>0</v>
      </c>
      <c r="Q183" s="12">
        <v>735.82339000000002</v>
      </c>
      <c r="R183" s="12">
        <v>286.78829999999999</v>
      </c>
      <c r="S183" s="12">
        <v>4862.8670499999998</v>
      </c>
      <c r="T183" s="12">
        <v>0</v>
      </c>
      <c r="U183" s="12">
        <v>0</v>
      </c>
      <c r="V183" s="12">
        <v>35555.474150000002</v>
      </c>
    </row>
    <row r="184" spans="2:22" x14ac:dyDescent="0.2">
      <c r="B184" s="16">
        <v>4273</v>
      </c>
      <c r="C184" s="16" t="s">
        <v>272</v>
      </c>
      <c r="D184" s="12">
        <v>1040.0081600000001</v>
      </c>
      <c r="E184" s="12">
        <v>1241.3712499999999</v>
      </c>
      <c r="F184" s="12">
        <v>320.2792</v>
      </c>
      <c r="G184" s="12">
        <v>47.048279999999998</v>
      </c>
      <c r="H184" s="12">
        <v>87.93</v>
      </c>
      <c r="I184" s="12">
        <v>2422.8807900000002</v>
      </c>
      <c r="J184" s="12">
        <v>0</v>
      </c>
      <c r="K184" s="12">
        <v>0</v>
      </c>
      <c r="L184" s="12">
        <v>5159.5176799999999</v>
      </c>
      <c r="M184" s="12">
        <v>2556.6231499999999</v>
      </c>
      <c r="N184" s="12">
        <v>31.694330000000001</v>
      </c>
      <c r="O184" s="12">
        <v>1233.6800800000001</v>
      </c>
      <c r="P184" s="12">
        <v>0</v>
      </c>
      <c r="Q184" s="12">
        <v>85.200879999999998</v>
      </c>
      <c r="R184" s="12">
        <v>88.883849999999995</v>
      </c>
      <c r="S184" s="12">
        <v>870.99301000000003</v>
      </c>
      <c r="T184" s="12">
        <v>0</v>
      </c>
      <c r="U184" s="12">
        <v>0</v>
      </c>
      <c r="V184" s="12">
        <v>4867.0753000000004</v>
      </c>
    </row>
    <row r="185" spans="2:22" x14ac:dyDescent="0.2">
      <c r="B185" s="16">
        <v>4274</v>
      </c>
      <c r="C185" s="16" t="s">
        <v>273</v>
      </c>
      <c r="D185" s="12">
        <v>2552.0425</v>
      </c>
      <c r="E185" s="12">
        <v>3316.5596399999999</v>
      </c>
      <c r="F185" s="12">
        <v>1381.3615500000001</v>
      </c>
      <c r="G185" s="12">
        <v>67.322699999999998</v>
      </c>
      <c r="H185" s="12">
        <v>0</v>
      </c>
      <c r="I185" s="12">
        <v>7701.6445700000004</v>
      </c>
      <c r="J185" s="12">
        <v>0</v>
      </c>
      <c r="K185" s="12">
        <v>0</v>
      </c>
      <c r="L185" s="12">
        <v>15018.93096</v>
      </c>
      <c r="M185" s="12">
        <v>11846.3552</v>
      </c>
      <c r="N185" s="12">
        <v>73.231120000000004</v>
      </c>
      <c r="O185" s="12">
        <v>2198.5039200000001</v>
      </c>
      <c r="P185" s="12">
        <v>0</v>
      </c>
      <c r="Q185" s="12">
        <v>239.99852000000001</v>
      </c>
      <c r="R185" s="12">
        <v>5.8585500000000001</v>
      </c>
      <c r="S185" s="12">
        <v>2130.1035000000002</v>
      </c>
      <c r="T185" s="12">
        <v>0</v>
      </c>
      <c r="U185" s="12">
        <v>358.45</v>
      </c>
      <c r="V185" s="12">
        <v>16852.500810000001</v>
      </c>
    </row>
    <row r="186" spans="2:22" x14ac:dyDescent="0.2">
      <c r="B186" s="16">
        <v>4275</v>
      </c>
      <c r="C186" s="16" t="s">
        <v>274</v>
      </c>
      <c r="D186" s="12">
        <v>458.60264999999998</v>
      </c>
      <c r="E186" s="12">
        <v>777.16504999999995</v>
      </c>
      <c r="F186" s="12">
        <v>258.10455000000002</v>
      </c>
      <c r="G186" s="12">
        <v>48.16</v>
      </c>
      <c r="H186" s="12">
        <v>0</v>
      </c>
      <c r="I186" s="12">
        <v>2376.5859799999998</v>
      </c>
      <c r="J186" s="12">
        <v>0</v>
      </c>
      <c r="K186" s="12">
        <v>29.800599999999999</v>
      </c>
      <c r="L186" s="12">
        <v>3948.4188300000001</v>
      </c>
      <c r="M186" s="12">
        <v>2511.5415499999999</v>
      </c>
      <c r="N186" s="12">
        <v>31.47392</v>
      </c>
      <c r="O186" s="12">
        <v>517.55915000000005</v>
      </c>
      <c r="P186" s="12">
        <v>0</v>
      </c>
      <c r="Q186" s="12">
        <v>92.113849999999999</v>
      </c>
      <c r="R186" s="12">
        <v>11.683299999999999</v>
      </c>
      <c r="S186" s="12">
        <v>599.66516999999999</v>
      </c>
      <c r="T186" s="12">
        <v>0</v>
      </c>
      <c r="U186" s="12">
        <v>2098.2109</v>
      </c>
      <c r="V186" s="12">
        <v>5862.24784</v>
      </c>
    </row>
    <row r="187" spans="2:22" x14ac:dyDescent="0.2">
      <c r="B187" s="16">
        <v>4276</v>
      </c>
      <c r="C187" s="16" t="s">
        <v>275</v>
      </c>
      <c r="D187" s="12">
        <v>4352.61031</v>
      </c>
      <c r="E187" s="12">
        <v>4638.3454000000002</v>
      </c>
      <c r="F187" s="12">
        <v>1625.3862999999999</v>
      </c>
      <c r="G187" s="12">
        <v>215.80670000000001</v>
      </c>
      <c r="H187" s="12">
        <v>3.01</v>
      </c>
      <c r="I187" s="12">
        <v>10094.136909999999</v>
      </c>
      <c r="J187" s="12">
        <v>0</v>
      </c>
      <c r="K187" s="12">
        <v>0</v>
      </c>
      <c r="L187" s="12">
        <v>20929.295620000001</v>
      </c>
      <c r="M187" s="12">
        <v>12783.404399999999</v>
      </c>
      <c r="N187" s="12">
        <v>227.63243</v>
      </c>
      <c r="O187" s="12">
        <v>4212.1704399999999</v>
      </c>
      <c r="P187" s="12">
        <v>0</v>
      </c>
      <c r="Q187" s="12">
        <v>518.80287999999996</v>
      </c>
      <c r="R187" s="12">
        <v>0</v>
      </c>
      <c r="S187" s="12">
        <v>3424.7725</v>
      </c>
      <c r="T187" s="12">
        <v>0</v>
      </c>
      <c r="U187" s="12">
        <v>0</v>
      </c>
      <c r="V187" s="12">
        <v>21166.782650000001</v>
      </c>
    </row>
    <row r="188" spans="2:22" x14ac:dyDescent="0.2">
      <c r="B188" s="16">
        <v>4277</v>
      </c>
      <c r="C188" s="16" t="s">
        <v>276</v>
      </c>
      <c r="D188" s="12">
        <v>673.31164999999999</v>
      </c>
      <c r="E188" s="12">
        <v>775.55688999999995</v>
      </c>
      <c r="F188" s="12">
        <v>222.75389999999999</v>
      </c>
      <c r="G188" s="12">
        <v>384.16574000000003</v>
      </c>
      <c r="H188" s="12">
        <v>0</v>
      </c>
      <c r="I188" s="12">
        <v>2617.6252599999998</v>
      </c>
      <c r="J188" s="12">
        <v>0</v>
      </c>
      <c r="K188" s="12">
        <v>0</v>
      </c>
      <c r="L188" s="12">
        <v>4673.4134400000003</v>
      </c>
      <c r="M188" s="12">
        <v>2653.0115999999998</v>
      </c>
      <c r="N188" s="12">
        <v>73.023960000000002</v>
      </c>
      <c r="O188" s="12">
        <v>683.56874000000005</v>
      </c>
      <c r="P188" s="12">
        <v>0</v>
      </c>
      <c r="Q188" s="12">
        <v>55.299599999999998</v>
      </c>
      <c r="R188" s="12">
        <v>7.3580500000000004</v>
      </c>
      <c r="S188" s="12">
        <v>680.59272999999996</v>
      </c>
      <c r="T188" s="12">
        <v>0</v>
      </c>
      <c r="U188" s="12">
        <v>1575.2706599999999</v>
      </c>
      <c r="V188" s="12">
        <v>5728.1253399999996</v>
      </c>
    </row>
    <row r="189" spans="2:22" x14ac:dyDescent="0.2">
      <c r="B189" s="16">
        <v>4279</v>
      </c>
      <c r="C189" s="16" t="s">
        <v>277</v>
      </c>
      <c r="D189" s="12">
        <v>2901.3335999999999</v>
      </c>
      <c r="E189" s="12">
        <v>7185.3213800000003</v>
      </c>
      <c r="F189" s="12">
        <v>1471.86985</v>
      </c>
      <c r="G189" s="12">
        <v>37.338549999999998</v>
      </c>
      <c r="H189" s="12">
        <v>0</v>
      </c>
      <c r="I189" s="12">
        <v>6856.2283399999997</v>
      </c>
      <c r="J189" s="12">
        <v>0</v>
      </c>
      <c r="K189" s="12">
        <v>0</v>
      </c>
      <c r="L189" s="12">
        <v>18452.09172</v>
      </c>
      <c r="M189" s="12">
        <v>7981.9032500000003</v>
      </c>
      <c r="N189" s="12">
        <v>201.76463000000001</v>
      </c>
      <c r="O189" s="12">
        <v>7371.5138100000004</v>
      </c>
      <c r="P189" s="12">
        <v>0.65349999999999997</v>
      </c>
      <c r="Q189" s="12">
        <v>157.41444999999999</v>
      </c>
      <c r="R189" s="12">
        <v>4.3204500000000001</v>
      </c>
      <c r="S189" s="12">
        <v>2204.62718</v>
      </c>
      <c r="T189" s="12">
        <v>0</v>
      </c>
      <c r="U189" s="12">
        <v>250.71123</v>
      </c>
      <c r="V189" s="12">
        <v>18172.908500000001</v>
      </c>
    </row>
    <row r="190" spans="2:22" x14ac:dyDescent="0.2">
      <c r="B190" s="16">
        <v>4280</v>
      </c>
      <c r="C190" s="16" t="s">
        <v>278</v>
      </c>
      <c r="D190" s="12">
        <v>12143.407880000001</v>
      </c>
      <c r="E190" s="12">
        <v>10751.351619999999</v>
      </c>
      <c r="F190" s="12">
        <v>4105.85005</v>
      </c>
      <c r="G190" s="12">
        <v>686.58371</v>
      </c>
      <c r="H190" s="12">
        <v>60.3566</v>
      </c>
      <c r="I190" s="12">
        <v>26918.73417</v>
      </c>
      <c r="J190" s="12">
        <v>0</v>
      </c>
      <c r="K190" s="12">
        <v>0</v>
      </c>
      <c r="L190" s="12">
        <v>54666.284030000003</v>
      </c>
      <c r="M190" s="12">
        <v>38261.815150000002</v>
      </c>
      <c r="N190" s="12">
        <v>586.08929999999998</v>
      </c>
      <c r="O190" s="12">
        <v>10356.700150000001</v>
      </c>
      <c r="P190" s="12">
        <v>6.1</v>
      </c>
      <c r="Q190" s="12">
        <v>1227.5995499999999</v>
      </c>
      <c r="R190" s="12">
        <v>216.44534999999999</v>
      </c>
      <c r="S190" s="12">
        <v>8004.3559699999996</v>
      </c>
      <c r="T190" s="12">
        <v>0</v>
      </c>
      <c r="U190" s="12">
        <v>1531.19049</v>
      </c>
      <c r="V190" s="12">
        <v>60190.295960000003</v>
      </c>
    </row>
    <row r="191" spans="2:22" x14ac:dyDescent="0.2">
      <c r="B191" s="16">
        <v>4281</v>
      </c>
      <c r="C191" s="16" t="s">
        <v>279</v>
      </c>
      <c r="D191" s="12">
        <v>1337.8878999999999</v>
      </c>
      <c r="E191" s="12">
        <v>1342.53235</v>
      </c>
      <c r="F191" s="12">
        <v>668.08024999999998</v>
      </c>
      <c r="G191" s="12">
        <v>60.862099999999998</v>
      </c>
      <c r="H191" s="12">
        <v>0</v>
      </c>
      <c r="I191" s="12">
        <v>3596.7426</v>
      </c>
      <c r="J191" s="12">
        <v>0</v>
      </c>
      <c r="K191" s="12">
        <v>0</v>
      </c>
      <c r="L191" s="12">
        <v>7006.1052</v>
      </c>
      <c r="M191" s="12">
        <v>4168.1912499999999</v>
      </c>
      <c r="N191" s="12">
        <v>60.335850000000001</v>
      </c>
      <c r="O191" s="12">
        <v>1053.4072799999999</v>
      </c>
      <c r="P191" s="12">
        <v>0</v>
      </c>
      <c r="Q191" s="12">
        <v>299.05790999999999</v>
      </c>
      <c r="R191" s="12">
        <v>7.57125</v>
      </c>
      <c r="S191" s="12">
        <v>1156.9602500000001</v>
      </c>
      <c r="T191" s="12">
        <v>0</v>
      </c>
      <c r="U191" s="12">
        <v>70</v>
      </c>
      <c r="V191" s="12">
        <v>6815.5237900000002</v>
      </c>
    </row>
    <row r="192" spans="2:22" x14ac:dyDescent="0.2">
      <c r="B192" s="16">
        <v>4282</v>
      </c>
      <c r="C192" s="16" t="s">
        <v>280</v>
      </c>
      <c r="D192" s="12">
        <v>9626.4148100000002</v>
      </c>
      <c r="E192" s="12">
        <v>9288.1973300000009</v>
      </c>
      <c r="F192" s="12">
        <v>4554.1821</v>
      </c>
      <c r="G192" s="12">
        <v>256.84665000000001</v>
      </c>
      <c r="H192" s="12">
        <v>0</v>
      </c>
      <c r="I192" s="12">
        <v>18679.28398</v>
      </c>
      <c r="J192" s="12">
        <v>0</v>
      </c>
      <c r="K192" s="12">
        <v>378.05500000000001</v>
      </c>
      <c r="L192" s="12">
        <v>42782.979870000003</v>
      </c>
      <c r="M192" s="12">
        <v>26325.876349999999</v>
      </c>
      <c r="N192" s="12">
        <v>409.91815000000003</v>
      </c>
      <c r="O192" s="12">
        <v>8718.7570199999991</v>
      </c>
      <c r="P192" s="12">
        <v>9.2637699999999992</v>
      </c>
      <c r="Q192" s="12">
        <v>775.44894999999997</v>
      </c>
      <c r="R192" s="12">
        <v>24.0443</v>
      </c>
      <c r="S192" s="12">
        <v>5257.7907100000002</v>
      </c>
      <c r="T192" s="12">
        <v>0</v>
      </c>
      <c r="U192" s="12">
        <v>1457.05078</v>
      </c>
      <c r="V192" s="12">
        <v>42978.150029999997</v>
      </c>
    </row>
    <row r="193" spans="2:22" x14ac:dyDescent="0.2">
      <c r="B193" s="16">
        <v>4283</v>
      </c>
      <c r="C193" s="16" t="s">
        <v>281</v>
      </c>
      <c r="D193" s="12">
        <v>2797.8362900000002</v>
      </c>
      <c r="E193" s="12">
        <v>3395.6980699999999</v>
      </c>
      <c r="F193" s="12">
        <v>1385.3081500000001</v>
      </c>
      <c r="G193" s="12">
        <v>67.910600000000002</v>
      </c>
      <c r="H193" s="12">
        <v>0</v>
      </c>
      <c r="I193" s="12">
        <v>11217.92152</v>
      </c>
      <c r="J193" s="12">
        <v>0</v>
      </c>
      <c r="K193" s="12">
        <v>0</v>
      </c>
      <c r="L193" s="12">
        <v>18864.674630000001</v>
      </c>
      <c r="M193" s="12">
        <v>13342.542520000001</v>
      </c>
      <c r="N193" s="12">
        <v>101.65063000000001</v>
      </c>
      <c r="O193" s="12">
        <v>3595.8748099999998</v>
      </c>
      <c r="P193" s="12">
        <v>134.2294</v>
      </c>
      <c r="Q193" s="12">
        <v>221.68888999999999</v>
      </c>
      <c r="R193" s="12">
        <v>5.2637499999999999</v>
      </c>
      <c r="S193" s="12">
        <v>2631.2073599999999</v>
      </c>
      <c r="T193" s="12">
        <v>0</v>
      </c>
      <c r="U193" s="12">
        <v>411.83</v>
      </c>
      <c r="V193" s="12">
        <v>20444.287359999998</v>
      </c>
    </row>
    <row r="194" spans="2:22" x14ac:dyDescent="0.2">
      <c r="B194" s="16">
        <v>4284</v>
      </c>
      <c r="C194" s="16" t="s">
        <v>282</v>
      </c>
      <c r="D194" s="12">
        <v>966.82725000000005</v>
      </c>
      <c r="E194" s="12">
        <v>1187.6125300000001</v>
      </c>
      <c r="F194" s="12">
        <v>393.34359999999998</v>
      </c>
      <c r="G194" s="12">
        <v>182.3374</v>
      </c>
      <c r="H194" s="12">
        <v>9.0516000000000005</v>
      </c>
      <c r="I194" s="12">
        <v>2868.0354699999998</v>
      </c>
      <c r="J194" s="12">
        <v>0</v>
      </c>
      <c r="K194" s="12">
        <v>0</v>
      </c>
      <c r="L194" s="12">
        <v>5607.2078499999998</v>
      </c>
      <c r="M194" s="12">
        <v>3802.3465500000002</v>
      </c>
      <c r="N194" s="12">
        <v>44.300649999999997</v>
      </c>
      <c r="O194" s="12">
        <v>996.81456000000003</v>
      </c>
      <c r="P194" s="12">
        <v>0.45551999999999998</v>
      </c>
      <c r="Q194" s="12">
        <v>274.37344999999999</v>
      </c>
      <c r="R194" s="12">
        <v>10.56005</v>
      </c>
      <c r="S194" s="12">
        <v>1256.9374</v>
      </c>
      <c r="T194" s="12">
        <v>0</v>
      </c>
      <c r="U194" s="12">
        <v>1837.55475</v>
      </c>
      <c r="V194" s="12">
        <v>8223.3429300000007</v>
      </c>
    </row>
    <row r="195" spans="2:22" x14ac:dyDescent="0.2">
      <c r="B195" s="16">
        <v>4285</v>
      </c>
      <c r="C195" s="16" t="s">
        <v>283</v>
      </c>
      <c r="D195" s="12">
        <v>2777.1595499999999</v>
      </c>
      <c r="E195" s="12">
        <v>2719.8419699999999</v>
      </c>
      <c r="F195" s="12">
        <v>1433.3787500000001</v>
      </c>
      <c r="G195" s="12">
        <v>79.487549999999999</v>
      </c>
      <c r="H195" s="12">
        <v>0</v>
      </c>
      <c r="I195" s="12">
        <v>11424.4835</v>
      </c>
      <c r="J195" s="12">
        <v>0</v>
      </c>
      <c r="K195" s="12">
        <v>0</v>
      </c>
      <c r="L195" s="12">
        <v>18434.351320000002</v>
      </c>
      <c r="M195" s="12">
        <v>10597.739750000001</v>
      </c>
      <c r="N195" s="12">
        <v>155.4539</v>
      </c>
      <c r="O195" s="12">
        <v>3634.14489</v>
      </c>
      <c r="P195" s="12">
        <v>0.58504999999999996</v>
      </c>
      <c r="Q195" s="12">
        <v>237.91477</v>
      </c>
      <c r="R195" s="12">
        <v>6.9945500000000003</v>
      </c>
      <c r="S195" s="12">
        <v>2870.48612</v>
      </c>
      <c r="T195" s="12">
        <v>0</v>
      </c>
      <c r="U195" s="12">
        <v>0</v>
      </c>
      <c r="V195" s="12">
        <v>17503.319029999999</v>
      </c>
    </row>
    <row r="196" spans="2:22" x14ac:dyDescent="0.2">
      <c r="B196" s="16">
        <v>4286</v>
      </c>
      <c r="C196" s="16" t="s">
        <v>284</v>
      </c>
      <c r="D196" s="12">
        <v>1400.96342</v>
      </c>
      <c r="E196" s="12">
        <v>1457.7535</v>
      </c>
      <c r="F196" s="12">
        <v>372.33503000000002</v>
      </c>
      <c r="G196" s="12">
        <v>188.75660999999999</v>
      </c>
      <c r="H196" s="12">
        <v>4.3384</v>
      </c>
      <c r="I196" s="12">
        <v>3230.7642000000001</v>
      </c>
      <c r="J196" s="12">
        <v>0</v>
      </c>
      <c r="K196" s="12">
        <v>0</v>
      </c>
      <c r="L196" s="12">
        <v>6654.9111599999997</v>
      </c>
      <c r="M196" s="12">
        <v>3876.68345</v>
      </c>
      <c r="N196" s="12">
        <v>32.268369999999997</v>
      </c>
      <c r="O196" s="12">
        <v>1000.1813</v>
      </c>
      <c r="P196" s="12">
        <v>0.8</v>
      </c>
      <c r="Q196" s="12">
        <v>285.40010000000001</v>
      </c>
      <c r="R196" s="12">
        <v>24.297000000000001</v>
      </c>
      <c r="S196" s="12">
        <v>1229.6999800000001</v>
      </c>
      <c r="T196" s="12">
        <v>0</v>
      </c>
      <c r="U196" s="12">
        <v>0</v>
      </c>
      <c r="V196" s="12">
        <v>6449.3302000000003</v>
      </c>
    </row>
    <row r="197" spans="2:22" x14ac:dyDescent="0.2">
      <c r="B197" s="16">
        <v>4287</v>
      </c>
      <c r="C197" s="16" t="s">
        <v>285</v>
      </c>
      <c r="D197" s="12">
        <v>1531.94785</v>
      </c>
      <c r="E197" s="12">
        <v>1394.1881100000001</v>
      </c>
      <c r="F197" s="12">
        <v>706.27750000000003</v>
      </c>
      <c r="G197" s="12">
        <v>78.584100000000007</v>
      </c>
      <c r="H197" s="12">
        <v>0</v>
      </c>
      <c r="I197" s="12">
        <v>4119.2511999999997</v>
      </c>
      <c r="J197" s="12">
        <v>0</v>
      </c>
      <c r="K197" s="12">
        <v>0</v>
      </c>
      <c r="L197" s="12">
        <v>7830.2487600000004</v>
      </c>
      <c r="M197" s="12">
        <v>5303.6693999999998</v>
      </c>
      <c r="N197" s="12">
        <v>60.949449999999999</v>
      </c>
      <c r="O197" s="12">
        <v>1097.37754</v>
      </c>
      <c r="P197" s="12">
        <v>0</v>
      </c>
      <c r="Q197" s="12">
        <v>336.44547</v>
      </c>
      <c r="R197" s="12">
        <v>15.801600000000001</v>
      </c>
      <c r="S197" s="12">
        <v>800.16381000000001</v>
      </c>
      <c r="T197" s="12">
        <v>0</v>
      </c>
      <c r="U197" s="12">
        <v>0</v>
      </c>
      <c r="V197" s="12">
        <v>7614.4072699999997</v>
      </c>
    </row>
    <row r="198" spans="2:22" x14ac:dyDescent="0.2">
      <c r="B198" s="16">
        <v>4288</v>
      </c>
      <c r="C198" s="16" t="s">
        <v>286</v>
      </c>
      <c r="D198" s="12">
        <v>64.816749999999999</v>
      </c>
      <c r="E198" s="12">
        <v>258.60313000000002</v>
      </c>
      <c r="F198" s="12">
        <v>51.733150000000002</v>
      </c>
      <c r="G198" s="12">
        <v>13.200100000000001</v>
      </c>
      <c r="H198" s="12">
        <v>0</v>
      </c>
      <c r="I198" s="12">
        <v>613.49631999999997</v>
      </c>
      <c r="J198" s="12">
        <v>0</v>
      </c>
      <c r="K198" s="12">
        <v>0</v>
      </c>
      <c r="L198" s="12">
        <v>1001.84945</v>
      </c>
      <c r="M198" s="12">
        <v>530.06685000000004</v>
      </c>
      <c r="N198" s="12">
        <v>7.5994999999999999</v>
      </c>
      <c r="O198" s="12">
        <v>155.12397000000001</v>
      </c>
      <c r="P198" s="12">
        <v>0</v>
      </c>
      <c r="Q198" s="12">
        <v>55.859310000000001</v>
      </c>
      <c r="R198" s="12">
        <v>1.27125</v>
      </c>
      <c r="S198" s="12">
        <v>85.439899999999994</v>
      </c>
      <c r="T198" s="12">
        <v>0</v>
      </c>
      <c r="U198" s="12">
        <v>0</v>
      </c>
      <c r="V198" s="12">
        <v>835.36077999999998</v>
      </c>
    </row>
    <row r="199" spans="2:22" x14ac:dyDescent="0.2">
      <c r="B199" s="16">
        <v>4289</v>
      </c>
      <c r="C199" s="16" t="s">
        <v>287</v>
      </c>
      <c r="D199" s="12">
        <v>38421.271370000002</v>
      </c>
      <c r="E199" s="12">
        <v>19057.391810000001</v>
      </c>
      <c r="F199" s="12">
        <v>6133.1821399999999</v>
      </c>
      <c r="G199" s="12">
        <v>1882.1732400000001</v>
      </c>
      <c r="H199" s="12">
        <v>0</v>
      </c>
      <c r="I199" s="12">
        <v>35468.574950000002</v>
      </c>
      <c r="J199" s="12">
        <v>0</v>
      </c>
      <c r="K199" s="12">
        <v>13.100899999999999</v>
      </c>
      <c r="L199" s="12">
        <v>100975.69441</v>
      </c>
      <c r="M199" s="12">
        <v>43129.597849999998</v>
      </c>
      <c r="N199" s="12">
        <v>677.60725000000002</v>
      </c>
      <c r="O199" s="12">
        <v>35145.766100000001</v>
      </c>
      <c r="P199" s="12">
        <v>347.44040000000001</v>
      </c>
      <c r="Q199" s="12">
        <v>4864.7741699999997</v>
      </c>
      <c r="R199" s="12">
        <v>658.39819</v>
      </c>
      <c r="S199" s="12">
        <v>21690.223269999999</v>
      </c>
      <c r="T199" s="12">
        <v>0</v>
      </c>
      <c r="U199" s="12">
        <v>0</v>
      </c>
      <c r="V199" s="12">
        <v>106513.80723000001</v>
      </c>
    </row>
    <row r="200" spans="2:22" x14ac:dyDescent="0.2">
      <c r="B200" s="21">
        <v>4329</v>
      </c>
      <c r="C200" s="21" t="s">
        <v>288</v>
      </c>
      <c r="D200" s="22">
        <v>39583.099300000002</v>
      </c>
      <c r="E200" s="22">
        <v>41715.363279999998</v>
      </c>
      <c r="F200" s="22">
        <v>13525.50949</v>
      </c>
      <c r="G200" s="22">
        <v>2820.9093800000001</v>
      </c>
      <c r="H200" s="22">
        <v>272.56259999999997</v>
      </c>
      <c r="I200" s="22">
        <v>88032.079549999995</v>
      </c>
      <c r="J200" s="22">
        <v>0</v>
      </c>
      <c r="K200" s="22">
        <v>33985.39314</v>
      </c>
      <c r="L200" s="22">
        <v>219934.91673999999</v>
      </c>
      <c r="M200" s="22">
        <v>146459.79412999999</v>
      </c>
      <c r="N200" s="22">
        <v>891.02606000000003</v>
      </c>
      <c r="O200" s="22">
        <v>36158.705179999997</v>
      </c>
      <c r="P200" s="22">
        <v>109.24772</v>
      </c>
      <c r="Q200" s="22">
        <v>4963.9619899999998</v>
      </c>
      <c r="R200" s="22">
        <v>199.61199999999999</v>
      </c>
      <c r="S200" s="22">
        <v>36607.68232</v>
      </c>
      <c r="T200" s="22">
        <v>0</v>
      </c>
      <c r="U200" s="22">
        <v>2320.3693499999999</v>
      </c>
      <c r="V200" s="22">
        <v>227710.39874999999</v>
      </c>
    </row>
    <row r="201" spans="2:22" x14ac:dyDescent="0.2">
      <c r="B201" s="16">
        <v>4303</v>
      </c>
      <c r="C201" s="16" t="s">
        <v>289</v>
      </c>
      <c r="D201" s="12">
        <v>2906.3155900000002</v>
      </c>
      <c r="E201" s="12">
        <v>5073.2275600000003</v>
      </c>
      <c r="F201" s="12">
        <v>1616.3789999999999</v>
      </c>
      <c r="G201" s="12">
        <v>103.8429</v>
      </c>
      <c r="H201" s="12">
        <v>0</v>
      </c>
      <c r="I201" s="12">
        <v>8063.7511299999996</v>
      </c>
      <c r="J201" s="12">
        <v>0</v>
      </c>
      <c r="K201" s="12">
        <v>0</v>
      </c>
      <c r="L201" s="12">
        <v>17763.516179999999</v>
      </c>
      <c r="M201" s="12">
        <v>11278.22805</v>
      </c>
      <c r="N201" s="12">
        <v>88.196979999999996</v>
      </c>
      <c r="O201" s="12">
        <v>5135.75342</v>
      </c>
      <c r="P201" s="12">
        <v>0</v>
      </c>
      <c r="Q201" s="12">
        <v>236.51623000000001</v>
      </c>
      <c r="R201" s="12">
        <v>9.5145</v>
      </c>
      <c r="S201" s="12">
        <v>2327.4030600000001</v>
      </c>
      <c r="T201" s="12">
        <v>0</v>
      </c>
      <c r="U201" s="12">
        <v>0</v>
      </c>
      <c r="V201" s="12">
        <v>19075.612239999999</v>
      </c>
    </row>
    <row r="202" spans="2:22" x14ac:dyDescent="0.2">
      <c r="B202" s="16">
        <v>4304</v>
      </c>
      <c r="C202" s="16" t="s">
        <v>290</v>
      </c>
      <c r="D202" s="12">
        <v>4813.5621199999996</v>
      </c>
      <c r="E202" s="12">
        <v>5936.0582100000001</v>
      </c>
      <c r="F202" s="12">
        <v>1823.471</v>
      </c>
      <c r="G202" s="12">
        <v>1250.8440000000001</v>
      </c>
      <c r="H202" s="12">
        <v>11.21515</v>
      </c>
      <c r="I202" s="12">
        <v>12232.5165</v>
      </c>
      <c r="J202" s="12">
        <v>0</v>
      </c>
      <c r="K202" s="12">
        <v>33315.454749999997</v>
      </c>
      <c r="L202" s="12">
        <v>59383.121729999999</v>
      </c>
      <c r="M202" s="12">
        <v>46821.012349999997</v>
      </c>
      <c r="N202" s="12">
        <v>98.903000000000006</v>
      </c>
      <c r="O202" s="12">
        <v>5554.8270499999999</v>
      </c>
      <c r="P202" s="12">
        <v>0</v>
      </c>
      <c r="Q202" s="12">
        <v>1266.3752899999999</v>
      </c>
      <c r="R202" s="12">
        <v>0</v>
      </c>
      <c r="S202" s="12">
        <v>6898.7236999999996</v>
      </c>
      <c r="T202" s="12">
        <v>0</v>
      </c>
      <c r="U202" s="12">
        <v>610.31394999999998</v>
      </c>
      <c r="V202" s="12">
        <v>61250.155339999998</v>
      </c>
    </row>
    <row r="203" spans="2:22" x14ac:dyDescent="0.2">
      <c r="B203" s="16">
        <v>4305</v>
      </c>
      <c r="C203" s="16" t="s">
        <v>291</v>
      </c>
      <c r="D203" s="12">
        <v>3064.51845</v>
      </c>
      <c r="E203" s="12">
        <v>3494.8977100000002</v>
      </c>
      <c r="F203" s="12">
        <v>963.39644999999996</v>
      </c>
      <c r="G203" s="12">
        <v>320.91025000000002</v>
      </c>
      <c r="H203" s="12">
        <v>137.42269999999999</v>
      </c>
      <c r="I203" s="12">
        <v>6929.4714000000004</v>
      </c>
      <c r="J203" s="12">
        <v>0</v>
      </c>
      <c r="K203" s="12">
        <v>0</v>
      </c>
      <c r="L203" s="12">
        <v>14910.616959999999</v>
      </c>
      <c r="M203" s="12">
        <v>7733.7310500000003</v>
      </c>
      <c r="N203" s="12">
        <v>63.219799999999999</v>
      </c>
      <c r="O203" s="12">
        <v>2870.1218399999998</v>
      </c>
      <c r="P203" s="12">
        <v>0</v>
      </c>
      <c r="Q203" s="12">
        <v>353.83323999999999</v>
      </c>
      <c r="R203" s="12">
        <v>5.9955999999999996</v>
      </c>
      <c r="S203" s="12">
        <v>4405.9106499999998</v>
      </c>
      <c r="T203" s="12">
        <v>0</v>
      </c>
      <c r="U203" s="12">
        <v>0</v>
      </c>
      <c r="V203" s="12">
        <v>15432.812180000001</v>
      </c>
    </row>
    <row r="204" spans="2:22" x14ac:dyDescent="0.2">
      <c r="B204" s="16">
        <v>4306</v>
      </c>
      <c r="C204" s="16" t="s">
        <v>292</v>
      </c>
      <c r="D204" s="12">
        <v>557.52869999999996</v>
      </c>
      <c r="E204" s="12">
        <v>689.80803000000003</v>
      </c>
      <c r="F204" s="12">
        <v>234.5522</v>
      </c>
      <c r="G204" s="12">
        <v>19.202200000000001</v>
      </c>
      <c r="H204" s="12">
        <v>0</v>
      </c>
      <c r="I204" s="12">
        <v>1480.24326</v>
      </c>
      <c r="J204" s="12">
        <v>0</v>
      </c>
      <c r="K204" s="12">
        <v>0</v>
      </c>
      <c r="L204" s="12">
        <v>2981.33439</v>
      </c>
      <c r="M204" s="12">
        <v>1570.43075</v>
      </c>
      <c r="N204" s="12">
        <v>29.81549</v>
      </c>
      <c r="O204" s="12">
        <v>471.31085000000002</v>
      </c>
      <c r="P204" s="12">
        <v>0</v>
      </c>
      <c r="Q204" s="12">
        <v>153.33707999999999</v>
      </c>
      <c r="R204" s="12">
        <v>1.3520000000000001</v>
      </c>
      <c r="S204" s="12">
        <v>667.62311</v>
      </c>
      <c r="T204" s="12">
        <v>0</v>
      </c>
      <c r="U204" s="12">
        <v>123.97499999999999</v>
      </c>
      <c r="V204" s="12">
        <v>3017.8442799999998</v>
      </c>
    </row>
    <row r="205" spans="2:22" x14ac:dyDescent="0.2">
      <c r="B205" s="16">
        <v>4307</v>
      </c>
      <c r="C205" s="16" t="s">
        <v>293</v>
      </c>
      <c r="D205" s="12">
        <v>116.7923</v>
      </c>
      <c r="E205" s="12">
        <v>657.26133000000004</v>
      </c>
      <c r="F205" s="12">
        <v>327.81670000000003</v>
      </c>
      <c r="G205" s="12">
        <v>28.318449999999999</v>
      </c>
      <c r="H205" s="12">
        <v>8.0067500000000003</v>
      </c>
      <c r="I205" s="12">
        <v>2896.6278299999999</v>
      </c>
      <c r="J205" s="12">
        <v>0</v>
      </c>
      <c r="K205" s="12">
        <v>0</v>
      </c>
      <c r="L205" s="12">
        <v>4034.8233599999999</v>
      </c>
      <c r="M205" s="12">
        <v>3137.3886000000002</v>
      </c>
      <c r="N205" s="12">
        <v>29.64423</v>
      </c>
      <c r="O205" s="12">
        <v>782.67205000000001</v>
      </c>
      <c r="P205" s="12">
        <v>0</v>
      </c>
      <c r="Q205" s="12">
        <v>68.527420000000006</v>
      </c>
      <c r="R205" s="12">
        <v>2.2035999999999998</v>
      </c>
      <c r="S205" s="12">
        <v>369.03215</v>
      </c>
      <c r="T205" s="12">
        <v>0</v>
      </c>
      <c r="U205" s="12">
        <v>0</v>
      </c>
      <c r="V205" s="12">
        <v>4389.4680500000004</v>
      </c>
    </row>
    <row r="206" spans="2:22" x14ac:dyDescent="0.2">
      <c r="B206" s="16">
        <v>4309</v>
      </c>
      <c r="C206" s="16" t="s">
        <v>294</v>
      </c>
      <c r="D206" s="12">
        <v>6151.3926300000003</v>
      </c>
      <c r="E206" s="12">
        <v>3311.2800099999999</v>
      </c>
      <c r="F206" s="12">
        <v>1257.2682</v>
      </c>
      <c r="G206" s="12">
        <v>95.372299999999996</v>
      </c>
      <c r="H206" s="12">
        <v>5.8</v>
      </c>
      <c r="I206" s="12">
        <v>8576.9362000000001</v>
      </c>
      <c r="J206" s="12">
        <v>0</v>
      </c>
      <c r="K206" s="12">
        <v>3.5259999999999998</v>
      </c>
      <c r="L206" s="12">
        <v>19401.575339999999</v>
      </c>
      <c r="M206" s="12">
        <v>10763.34425</v>
      </c>
      <c r="N206" s="12">
        <v>129.71375</v>
      </c>
      <c r="O206" s="12">
        <v>3756.4475900000002</v>
      </c>
      <c r="P206" s="12">
        <v>0</v>
      </c>
      <c r="Q206" s="12">
        <v>240.54925</v>
      </c>
      <c r="R206" s="12">
        <v>8.2726500000000005</v>
      </c>
      <c r="S206" s="12">
        <v>4671.3318600000002</v>
      </c>
      <c r="T206" s="12">
        <v>0</v>
      </c>
      <c r="U206" s="12">
        <v>421</v>
      </c>
      <c r="V206" s="12">
        <v>19990.659350000002</v>
      </c>
    </row>
    <row r="207" spans="2:22" x14ac:dyDescent="0.2">
      <c r="B207" s="16">
        <v>4310</v>
      </c>
      <c r="C207" s="16" t="s">
        <v>295</v>
      </c>
      <c r="D207" s="12">
        <v>1228.0959600000001</v>
      </c>
      <c r="E207" s="12">
        <v>2178.7727799999998</v>
      </c>
      <c r="F207" s="12">
        <v>435.23419999999999</v>
      </c>
      <c r="G207" s="12">
        <v>79.355099999999993</v>
      </c>
      <c r="H207" s="12">
        <v>40</v>
      </c>
      <c r="I207" s="12">
        <v>3893.08448</v>
      </c>
      <c r="J207" s="12">
        <v>0</v>
      </c>
      <c r="K207" s="12">
        <v>0</v>
      </c>
      <c r="L207" s="12">
        <v>7854.54252</v>
      </c>
      <c r="M207" s="12">
        <v>4469.7558499999996</v>
      </c>
      <c r="N207" s="12">
        <v>43.945219999999999</v>
      </c>
      <c r="O207" s="12">
        <v>1493.56158</v>
      </c>
      <c r="P207" s="12">
        <v>0.39</v>
      </c>
      <c r="Q207" s="12">
        <v>190.84514999999999</v>
      </c>
      <c r="R207" s="12">
        <v>71.784649999999999</v>
      </c>
      <c r="S207" s="12">
        <v>1093.27268</v>
      </c>
      <c r="T207" s="12">
        <v>0</v>
      </c>
      <c r="U207" s="12">
        <v>144.47200000000001</v>
      </c>
      <c r="V207" s="12">
        <v>7508.0271300000004</v>
      </c>
    </row>
    <row r="208" spans="2:22" x14ac:dyDescent="0.2">
      <c r="B208" s="16">
        <v>4311</v>
      </c>
      <c r="C208" s="16" t="s">
        <v>296</v>
      </c>
      <c r="D208" s="12">
        <v>2293.4333099999999</v>
      </c>
      <c r="E208" s="12">
        <v>1715.4467999999999</v>
      </c>
      <c r="F208" s="12">
        <v>746.56759999999997</v>
      </c>
      <c r="G208" s="12">
        <v>21.654050000000002</v>
      </c>
      <c r="H208" s="12">
        <v>0</v>
      </c>
      <c r="I208" s="12">
        <v>4774.98074</v>
      </c>
      <c r="J208" s="12">
        <v>0</v>
      </c>
      <c r="K208" s="12">
        <v>0</v>
      </c>
      <c r="L208" s="12">
        <v>9552.0825000000004</v>
      </c>
      <c r="M208" s="12">
        <v>5061.5169500000002</v>
      </c>
      <c r="N208" s="12">
        <v>17.722280000000001</v>
      </c>
      <c r="O208" s="12">
        <v>1657.0112799999999</v>
      </c>
      <c r="P208" s="12">
        <v>0</v>
      </c>
      <c r="Q208" s="12">
        <v>151.39430999999999</v>
      </c>
      <c r="R208" s="12">
        <v>3.5074000000000001</v>
      </c>
      <c r="S208" s="12">
        <v>2829.55726</v>
      </c>
      <c r="T208" s="12">
        <v>0</v>
      </c>
      <c r="U208" s="12">
        <v>342.495</v>
      </c>
      <c r="V208" s="12">
        <v>10063.20448</v>
      </c>
    </row>
    <row r="209" spans="2:22" x14ac:dyDescent="0.2">
      <c r="B209" s="16">
        <v>4312</v>
      </c>
      <c r="C209" s="16" t="s">
        <v>297</v>
      </c>
      <c r="D209" s="12">
        <v>2322.7118999999998</v>
      </c>
      <c r="E209" s="12">
        <v>2626.9324499999998</v>
      </c>
      <c r="F209" s="12">
        <v>1231.2407000000001</v>
      </c>
      <c r="G209" s="12">
        <v>82.450400000000002</v>
      </c>
      <c r="H209" s="12">
        <v>0</v>
      </c>
      <c r="I209" s="12">
        <v>7206.56196</v>
      </c>
      <c r="J209" s="12">
        <v>0</v>
      </c>
      <c r="K209" s="12">
        <v>0</v>
      </c>
      <c r="L209" s="12">
        <v>13469.89741</v>
      </c>
      <c r="M209" s="12">
        <v>10132.428400000001</v>
      </c>
      <c r="N209" s="12">
        <v>79.020359999999997</v>
      </c>
      <c r="O209" s="12">
        <v>1759.4223</v>
      </c>
      <c r="P209" s="12">
        <v>0</v>
      </c>
      <c r="Q209" s="12">
        <v>162.41212999999999</v>
      </c>
      <c r="R209" s="12">
        <v>6.6177000000000001</v>
      </c>
      <c r="S209" s="12">
        <v>2697.1970000000001</v>
      </c>
      <c r="T209" s="12">
        <v>0</v>
      </c>
      <c r="U209" s="12">
        <v>0</v>
      </c>
      <c r="V209" s="12">
        <v>14837.097889999999</v>
      </c>
    </row>
    <row r="210" spans="2:22" x14ac:dyDescent="0.2">
      <c r="B210" s="16">
        <v>4313</v>
      </c>
      <c r="C210" s="16" t="s">
        <v>298</v>
      </c>
      <c r="D210" s="12">
        <v>2098.9538200000002</v>
      </c>
      <c r="E210" s="12">
        <v>2248.65011</v>
      </c>
      <c r="F210" s="12">
        <v>760.71184000000005</v>
      </c>
      <c r="G210" s="12">
        <v>74.324349999999995</v>
      </c>
      <c r="H210" s="12">
        <v>0</v>
      </c>
      <c r="I210" s="12">
        <v>4274.5743700000003</v>
      </c>
      <c r="J210" s="12">
        <v>0</v>
      </c>
      <c r="K210" s="12">
        <v>376.52199999999999</v>
      </c>
      <c r="L210" s="12">
        <v>9833.7364899999993</v>
      </c>
      <c r="M210" s="12">
        <v>6323.7465000000002</v>
      </c>
      <c r="N210" s="12">
        <v>52.702480000000001</v>
      </c>
      <c r="O210" s="12">
        <v>1520.5054500000001</v>
      </c>
      <c r="P210" s="12">
        <v>0</v>
      </c>
      <c r="Q210" s="12">
        <v>767.12213999999994</v>
      </c>
      <c r="R210" s="12">
        <v>5.4539</v>
      </c>
      <c r="S210" s="12">
        <v>1529.66553</v>
      </c>
      <c r="T210" s="12">
        <v>0</v>
      </c>
      <c r="U210" s="12">
        <v>0</v>
      </c>
      <c r="V210" s="12">
        <v>10199.196</v>
      </c>
    </row>
    <row r="211" spans="2:22" x14ac:dyDescent="0.2">
      <c r="B211" s="16">
        <v>4314</v>
      </c>
      <c r="C211" s="16" t="s">
        <v>299</v>
      </c>
      <c r="D211" s="12">
        <v>111.47624999999999</v>
      </c>
      <c r="E211" s="12">
        <v>270.75583</v>
      </c>
      <c r="F211" s="12">
        <v>112.117</v>
      </c>
      <c r="G211" s="12">
        <v>10.542999999999999</v>
      </c>
      <c r="H211" s="12">
        <v>0</v>
      </c>
      <c r="I211" s="12">
        <v>781.30336999999997</v>
      </c>
      <c r="J211" s="12">
        <v>0</v>
      </c>
      <c r="K211" s="12">
        <v>0</v>
      </c>
      <c r="L211" s="12">
        <v>1286.1954499999999</v>
      </c>
      <c r="M211" s="12">
        <v>905.53189999999995</v>
      </c>
      <c r="N211" s="12">
        <v>0.46317000000000003</v>
      </c>
      <c r="O211" s="12">
        <v>147.57865000000001</v>
      </c>
      <c r="P211" s="12">
        <v>0</v>
      </c>
      <c r="Q211" s="12">
        <v>31.419350000000001</v>
      </c>
      <c r="R211" s="12">
        <v>0.53025</v>
      </c>
      <c r="S211" s="12">
        <v>116.35505000000001</v>
      </c>
      <c r="T211" s="12">
        <v>0</v>
      </c>
      <c r="U211" s="12">
        <v>46.277000000000001</v>
      </c>
      <c r="V211" s="12">
        <v>1248.1553699999999</v>
      </c>
    </row>
    <row r="212" spans="2:22" x14ac:dyDescent="0.2">
      <c r="B212" s="16">
        <v>4318</v>
      </c>
      <c r="C212" s="16" t="s">
        <v>300</v>
      </c>
      <c r="D212" s="12">
        <v>1752.3791100000001</v>
      </c>
      <c r="E212" s="12">
        <v>1522.53006</v>
      </c>
      <c r="F212" s="12">
        <v>474.30784999999997</v>
      </c>
      <c r="G212" s="12">
        <v>41.677950000000003</v>
      </c>
      <c r="H212" s="12">
        <v>0</v>
      </c>
      <c r="I212" s="12">
        <v>2797.4475499999999</v>
      </c>
      <c r="J212" s="12">
        <v>0</v>
      </c>
      <c r="K212" s="12">
        <v>0</v>
      </c>
      <c r="L212" s="12">
        <v>6588.3425200000001</v>
      </c>
      <c r="M212" s="12">
        <v>5481.5805</v>
      </c>
      <c r="N212" s="12">
        <v>18.676950000000001</v>
      </c>
      <c r="O212" s="12">
        <v>1323.9980700000001</v>
      </c>
      <c r="P212" s="12">
        <v>0</v>
      </c>
      <c r="Q212" s="12">
        <v>46.749290000000002</v>
      </c>
      <c r="R212" s="12">
        <v>3.4982000000000002</v>
      </c>
      <c r="S212" s="12">
        <v>363.83629000000002</v>
      </c>
      <c r="T212" s="12">
        <v>0</v>
      </c>
      <c r="U212" s="12">
        <v>0</v>
      </c>
      <c r="V212" s="12">
        <v>7238.3392999999996</v>
      </c>
    </row>
    <row r="213" spans="2:22" x14ac:dyDescent="0.2">
      <c r="B213" s="16">
        <v>4319</v>
      </c>
      <c r="C213" s="16" t="s">
        <v>301</v>
      </c>
      <c r="D213" s="12">
        <v>769.58235000000002</v>
      </c>
      <c r="E213" s="12">
        <v>817.38531999999998</v>
      </c>
      <c r="F213" s="12">
        <v>136.41589999999999</v>
      </c>
      <c r="G213" s="12">
        <v>49.35689</v>
      </c>
      <c r="H213" s="12">
        <v>0</v>
      </c>
      <c r="I213" s="12">
        <v>1506.92849</v>
      </c>
      <c r="J213" s="12">
        <v>0</v>
      </c>
      <c r="K213" s="12">
        <v>0</v>
      </c>
      <c r="L213" s="12">
        <v>3279.6689500000002</v>
      </c>
      <c r="M213" s="12">
        <v>2453.85635</v>
      </c>
      <c r="N213" s="12">
        <v>12.203659999999999</v>
      </c>
      <c r="O213" s="12">
        <v>602.33664999999996</v>
      </c>
      <c r="P213" s="12">
        <v>0</v>
      </c>
      <c r="Q213" s="12">
        <v>124.0493</v>
      </c>
      <c r="R213" s="12">
        <v>1.6527000000000001</v>
      </c>
      <c r="S213" s="12">
        <v>538.14441999999997</v>
      </c>
      <c r="T213" s="12">
        <v>0</v>
      </c>
      <c r="U213" s="12">
        <v>0</v>
      </c>
      <c r="V213" s="12">
        <v>3732.2430800000002</v>
      </c>
    </row>
    <row r="214" spans="2:22" x14ac:dyDescent="0.2">
      <c r="B214" s="16">
        <v>4320</v>
      </c>
      <c r="C214" s="16" t="s">
        <v>302</v>
      </c>
      <c r="D214" s="12">
        <v>720.64769999999999</v>
      </c>
      <c r="E214" s="12">
        <v>1287.7310399999999</v>
      </c>
      <c r="F214" s="12">
        <v>285.01785000000001</v>
      </c>
      <c r="G214" s="12">
        <v>26.109480000000001</v>
      </c>
      <c r="H214" s="12">
        <v>0</v>
      </c>
      <c r="I214" s="12">
        <v>3102.05303</v>
      </c>
      <c r="J214" s="12">
        <v>0</v>
      </c>
      <c r="K214" s="12">
        <v>289.89039000000002</v>
      </c>
      <c r="L214" s="12">
        <v>5711.44949</v>
      </c>
      <c r="M214" s="12">
        <v>3944.6041</v>
      </c>
      <c r="N214" s="12">
        <v>34.738759999999999</v>
      </c>
      <c r="O214" s="12">
        <v>907.23837000000003</v>
      </c>
      <c r="P214" s="12">
        <v>0.82499999999999996</v>
      </c>
      <c r="Q214" s="12">
        <v>62.544820000000001</v>
      </c>
      <c r="R214" s="12">
        <v>43.042999999999999</v>
      </c>
      <c r="S214" s="12">
        <v>709.34713999999997</v>
      </c>
      <c r="T214" s="12">
        <v>0</v>
      </c>
      <c r="U214" s="12">
        <v>46.947000000000003</v>
      </c>
      <c r="V214" s="12">
        <v>5749.2881900000002</v>
      </c>
    </row>
    <row r="215" spans="2:22" x14ac:dyDescent="0.2">
      <c r="B215" s="23">
        <v>4324</v>
      </c>
      <c r="C215" s="23" t="s">
        <v>303</v>
      </c>
      <c r="D215" s="14">
        <v>10675.70911</v>
      </c>
      <c r="E215" s="14">
        <v>9884.6260399999992</v>
      </c>
      <c r="F215" s="14">
        <v>3121.0129999999999</v>
      </c>
      <c r="G215" s="14">
        <v>616.94806000000005</v>
      </c>
      <c r="H215" s="14">
        <v>70.117999999999995</v>
      </c>
      <c r="I215" s="14">
        <v>19515.59924</v>
      </c>
      <c r="J215" s="14">
        <v>0</v>
      </c>
      <c r="K215" s="14">
        <v>0</v>
      </c>
      <c r="L215" s="14">
        <v>43884.013449999999</v>
      </c>
      <c r="M215" s="14">
        <v>26382.63853</v>
      </c>
      <c r="N215" s="14">
        <v>192.05993000000001</v>
      </c>
      <c r="O215" s="14">
        <v>8175.9200300000002</v>
      </c>
      <c r="P215" s="14">
        <v>108.03272</v>
      </c>
      <c r="Q215" s="14">
        <v>1108.2869900000001</v>
      </c>
      <c r="R215" s="14">
        <v>36.185850000000002</v>
      </c>
      <c r="S215" s="14">
        <v>7390.2824199999995</v>
      </c>
      <c r="T215" s="14">
        <v>0</v>
      </c>
      <c r="U215" s="14">
        <v>584.88940000000002</v>
      </c>
      <c r="V215" s="14">
        <v>43978.295870000002</v>
      </c>
    </row>
    <row r="217" spans="2:22" x14ac:dyDescent="0.2">
      <c r="B217" s="31" t="s">
        <v>330</v>
      </c>
      <c r="C217" s="32"/>
      <c r="D217" s="32"/>
      <c r="E217" s="32"/>
      <c r="F217" s="32"/>
      <c r="G217" s="32"/>
      <c r="H217" s="32"/>
      <c r="I217" s="32"/>
      <c r="J217" s="32"/>
      <c r="K217" s="32"/>
      <c r="L217" s="32"/>
      <c r="M217" s="32"/>
      <c r="N217" s="32"/>
      <c r="O217" s="32"/>
      <c r="P217" s="32"/>
      <c r="Q217" s="32"/>
      <c r="R217" s="32"/>
      <c r="S217" s="32"/>
      <c r="T217" s="32"/>
      <c r="U217" s="32"/>
      <c r="V217" s="32"/>
    </row>
    <row r="218" spans="2:22" x14ac:dyDescent="0.2">
      <c r="B218" s="31" t="s">
        <v>331</v>
      </c>
      <c r="C218" s="32"/>
      <c r="D218" s="32"/>
      <c r="E218" s="32"/>
      <c r="F218" s="32"/>
      <c r="G218" s="32"/>
      <c r="H218" s="32"/>
      <c r="I218" s="32"/>
      <c r="J218" s="32"/>
      <c r="K218" s="32"/>
      <c r="L218" s="32"/>
      <c r="M218" s="32"/>
      <c r="N218" s="32"/>
      <c r="O218" s="32"/>
      <c r="P218" s="32"/>
      <c r="Q218" s="32"/>
      <c r="R218" s="32"/>
      <c r="S218" s="32"/>
      <c r="T218" s="32"/>
      <c r="U218" s="32"/>
      <c r="V218" s="32"/>
    </row>
  </sheetData>
  <mergeCells count="6">
    <mergeCell ref="B218:V218"/>
    <mergeCell ref="B5:B6"/>
    <mergeCell ref="C5:C6"/>
    <mergeCell ref="D5:L5"/>
    <mergeCell ref="M5:V5"/>
    <mergeCell ref="B217:V217"/>
  </mergeCells>
  <pageMargins left="0.70866141732283472" right="0.70866141732283472" top="0.74803149606299213" bottom="0.74803149606299213" header="0.31496062992125984" footer="0.31496062992125984"/>
  <pageSetup paperSize="9" scale="54" fitToWidth="0" fitToHeight="0" orientation="portrait" horizontalDpi="300" verticalDpi="300" r:id="rId1"/>
  <headerFooter differentFirst="1" scaleWithDoc="0" alignWithMargins="0">
    <firstHeader>&amp;L&amp;C&amp;R&amp;B DEPARTEMENT FINANZEN UND RESSOURCEN
Statistik Aargau</firstHeader>
  </headerFooter>
  <rowBreaks count="2" manualBreakCount="2">
    <brk id="89" max="16383" man="1"/>
    <brk id="146" max="16383" man="1"/>
  </rowBreaks>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3</vt:i4>
      </vt:variant>
    </vt:vector>
  </HeadingPairs>
  <TitlesOfParts>
    <vt:vector size="18" baseType="lpstr">
      <vt:lpstr>Inhaltsverzeichnis</vt:lpstr>
      <vt:lpstr>T1</vt:lpstr>
      <vt:lpstr>T2</vt:lpstr>
      <vt:lpstr>T3</vt:lpstr>
      <vt:lpstr>T4</vt:lpstr>
      <vt:lpstr>T5</vt:lpstr>
      <vt:lpstr>T6</vt:lpstr>
      <vt:lpstr>T7</vt:lpstr>
      <vt:lpstr>T8</vt:lpstr>
      <vt:lpstr>T9</vt:lpstr>
      <vt:lpstr>T10</vt:lpstr>
      <vt:lpstr>T11</vt:lpstr>
      <vt:lpstr>T12</vt:lpstr>
      <vt:lpstr>K1</vt:lpstr>
      <vt:lpstr>Erläuterungen</vt:lpstr>
      <vt:lpstr>'K1'!Druckbereich</vt:lpstr>
      <vt:lpstr>'T2'!Druckbereich</vt:lpstr>
      <vt:lpstr>'T3'!Druckbereich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ldez</dc:creator>
  <cp:lastModifiedBy>Gees Laura  DFRSTAAG</cp:lastModifiedBy>
  <dcterms:created xsi:type="dcterms:W3CDTF">2025-06-19T12:35:20Z</dcterms:created>
  <dcterms:modified xsi:type="dcterms:W3CDTF">2025-07-02T06:36:10Z</dcterms:modified>
</cp:coreProperties>
</file>