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L:\Publikationen\18_Gemeindefinanzen\02_Tabellen\2023\"/>
    </mc:Choice>
  </mc:AlternateContent>
  <xr:revisionPtr revIDLastSave="0" documentId="13_ncr:1_{F30E7151-3C65-4116-B8BC-1D522DB19EBE}" xr6:coauthVersionLast="47" xr6:coauthVersionMax="47" xr10:uidLastSave="{00000000-0000-0000-0000-000000000000}"/>
  <bookViews>
    <workbookView xWindow="3828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K1" sheetId="14" r:id="rId14"/>
    <sheet name="Erläuterungen" sheetId="15" r:id="rId15"/>
  </sheets>
  <definedNames>
    <definedName name="_xlnm.Print_Area" localSheetId="13">'K1'!$A$1:$L$45</definedName>
    <definedName name="_xlnm.Print_Area" localSheetId="2">'T2'!$A$1:$K$17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9" i="15" l="1"/>
  <c r="B9" i="15"/>
  <c r="B8" i="15"/>
  <c r="D33" i="1"/>
  <c r="B33" i="1"/>
  <c r="D31" i="1"/>
  <c r="B31" i="1"/>
  <c r="D29" i="1"/>
  <c r="B29" i="1"/>
  <c r="D28" i="1"/>
  <c r="B28" i="1"/>
  <c r="D27" i="1"/>
  <c r="B27" i="1"/>
  <c r="D26" i="1"/>
  <c r="B26" i="1"/>
  <c r="D25" i="1"/>
  <c r="B25" i="1"/>
  <c r="D24" i="1"/>
  <c r="B24" i="1"/>
  <c r="D23" i="1"/>
  <c r="B23" i="1"/>
  <c r="D22" i="1"/>
  <c r="B22" i="1"/>
  <c r="D19" i="1"/>
  <c r="B19" i="1"/>
  <c r="D18" i="1"/>
  <c r="B18" i="1"/>
  <c r="D17" i="1"/>
  <c r="B17" i="1"/>
  <c r="D16" i="1"/>
  <c r="B16" i="1"/>
</calcChain>
</file>

<file path=xl/sharedStrings.xml><?xml version="1.0" encoding="utf-8"?>
<sst xmlns="http://schemas.openxmlformats.org/spreadsheetml/2006/main" count="2342" uniqueCount="444">
  <si>
    <t>Gemeindefinanzstatistik 2023</t>
  </si>
  <si>
    <t>Quelle: Jahresrechnungen der Aargauer Gemeinden, Kantonales Steueramt AG</t>
  </si>
  <si>
    <t>Tabellenverzeichnis</t>
  </si>
  <si>
    <t>Tabelle 1: Anzahl Gemeinden nach Gemeindesteuerfussklasse, 1975−2023</t>
  </si>
  <si>
    <t>Tabelle 2: Anzahl Gemeinden nach Gemeindesteuerfussklasse und Gemeindegrösse, 2023</t>
  </si>
  <si>
    <t>Tabelle 3: Gemeinden, Einwohner/-innen und Normsteuerertrag nach Grössenklasse des Normsteuerertrags, absolut und in Prozent, 2023</t>
  </si>
  <si>
    <t>Tabelle 4: Steuerfuss und Steuererträge, 1974−2023</t>
  </si>
  <si>
    <t/>
  </si>
  <si>
    <t>Tabelle 5: Funktionale Gliederung der Erfolgsrechnung, Aufwand, in 1'000 Franken, 2023</t>
  </si>
  <si>
    <t>Beträge inklusive Konto 39 "Interne Verrechnungen" sowie inklusive Spezialfinanzierungen, ohne Konto 90 "Abschluss Erfolgsrechnung"</t>
  </si>
  <si>
    <t>Tabelle 6: Funktionale Gliederung der Erfolgsrechnung, Ertrag, in 1'000 Franken, 2023</t>
  </si>
  <si>
    <t>Beträge inklusive Konto 49 "Interne Verrechnungen" sowie inklusive Spezialfinanzierungen, ohne Konto 90 "Abschluss Erfolgsrechnung"</t>
  </si>
  <si>
    <t>Tabelle 7: Funktionale Gliederung der Investitionsrechnung, Ausgaben und Einnahmen, in 1'000 Franken, 2023</t>
  </si>
  <si>
    <t>Beträge inklusive Spezialfinanzierungen</t>
  </si>
  <si>
    <t>Tabelle 8: Artengliederung der Erfolgsrechnung, Aufwand und Ertrag, in 1'000 Franken, 2023</t>
  </si>
  <si>
    <t>Beträge inklusive Spezialfinanzierungen und ohne Konto 90 "Abschluss Erfolgsrechnung"</t>
  </si>
  <si>
    <t>Tabelle 9: Artengliederung der Investitionsrechnung, Ausgaben und Einnahmen, in 1'000 Franken, 2023</t>
  </si>
  <si>
    <t>Tabelle 10: Bilanzrechnung, Aktiven und Passiven, in 1'000 Franken, 2023</t>
  </si>
  <si>
    <t>Tabelle 11: Ergebnis und Finanzierung, in 1'000 Franken, 2023</t>
  </si>
  <si>
    <t>Tabelle 12: Kennzahlen, 2023</t>
  </si>
  <si>
    <t>Gemeindetabellen:</t>
  </si>
  <si>
    <t>Karte 1: Selbstfinanzierungsgrad im Fünfjahresdurchschnitt in den Gemeinden, 2019–2023</t>
  </si>
  <si>
    <t>Erläuterungen: Begriffe und Definitionen</t>
  </si>
  <si>
    <t>Jahr</t>
  </si>
  <si>
    <t>Anzahl Gemeinden mit einem Steuerfuss von … %</t>
  </si>
  <si>
    <r>
      <rPr>
        <b/>
        <sz val="10"/>
        <rFont val="Arial"/>
        <family val="2"/>
      </rPr>
      <t>Durch-
schnitt-
licher
Steuerfuss</t>
    </r>
    <r>
      <rPr>
        <b/>
        <vertAlign val="superscript"/>
        <sz val="10"/>
        <rFont val="Arial"/>
        <family val="2"/>
      </rPr>
      <t>1</t>
    </r>
    <r>
      <rPr>
        <b/>
        <sz val="10"/>
        <rFont val="Arial"/>
        <family val="2"/>
      </rPr>
      <t/>
    </r>
  </si>
  <si>
    <t>– 89</t>
  </si>
  <si>
    <t>90 – 99</t>
  </si>
  <si>
    <t>100 – 109</t>
  </si>
  <si>
    <t>110 – 119</t>
  </si>
  <si>
    <t>120 – 129</t>
  </si>
  <si>
    <t>130 – 139</t>
  </si>
  <si>
    <t>140 – 149</t>
  </si>
  <si>
    <t>150 – 159</t>
  </si>
  <si>
    <t>160 +</t>
  </si>
  <si>
    <t>Total</t>
  </si>
  <si>
    <t>1)  Bis und mit 2016 mit der Einwohnerzahl gewichtet. Ab 2017 mit dem Steuerertrag der natürlichen Personen gewichtet (für Details siehe Erläuterungen).</t>
  </si>
  <si>
    <t>Gemeindegrösse nach
Einwohnerzahl</t>
  </si>
  <si>
    <t>Anzahl
Ge-
meinden</t>
  </si>
  <si>
    <t>−79</t>
  </si>
  <si>
    <t>80−89</t>
  </si>
  <si>
    <t>90−99</t>
  </si>
  <si>
    <t>100−109</t>
  </si>
  <si>
    <t>110−119</t>
  </si>
  <si>
    <t>120−129</t>
  </si>
  <si>
    <t>− 199</t>
  </si>
  <si>
    <t>200 − 499</t>
  </si>
  <si>
    <t>500 − 999</t>
  </si>
  <si>
    <t>1'000 − 1'999</t>
  </si>
  <si>
    <t>2'000 − 2'999</t>
  </si>
  <si>
    <t>3'000 − 4'999</t>
  </si>
  <si>
    <t>5'000 − 7'499</t>
  </si>
  <si>
    <t>7'500 − 9'999</t>
  </si>
  <si>
    <t>10'000 +</t>
  </si>
  <si>
    <t>1)  Mit dem Steuerertrag der natürlichen Personen gewichtet (für Details siehe Erläuterungen).</t>
  </si>
  <si>
    <t>Grössenklassen des
Normsteuerertrags,
in Franken pro
Einwohner/-in</t>
  </si>
  <si>
    <t>Anzahl Gemeinden</t>
  </si>
  <si>
    <t>Einwohner/-innen</t>
  </si>
  <si>
    <t>Normsteuerertrag,
in 1'000 Franken</t>
  </si>
  <si>
    <t>Norm-
steuer-
ertrag,
in Franken
pro Einw.</t>
  </si>
  <si>
    <t>absolut</t>
  </si>
  <si>
    <t>in %</t>
  </si>
  <si>
    <t>− 1'999</t>
  </si>
  <si>
    <t>2'000 − 2'249</t>
  </si>
  <si>
    <t>2'250 − 2'499</t>
  </si>
  <si>
    <t>2'500 − 2'749</t>
  </si>
  <si>
    <t>2'750 − 2'999</t>
  </si>
  <si>
    <t>3'000 − 3'249</t>
  </si>
  <si>
    <t>3'250 +</t>
  </si>
  <si>
    <r>
      <rPr>
        <b/>
        <sz val="10"/>
        <rFont val="Arial"/>
        <family val="2"/>
      </rPr>
      <t>Durch-
schnittlicher
Steuerfuss</t>
    </r>
    <r>
      <rPr>
        <b/>
        <vertAlign val="superscript"/>
        <sz val="10"/>
        <rFont val="Arial"/>
        <family val="2"/>
      </rPr>
      <t>1</t>
    </r>
    <r>
      <rPr>
        <b/>
        <sz val="10"/>
        <rFont val="Arial"/>
        <family val="2"/>
      </rPr>
      <t/>
    </r>
  </si>
  <si>
    <r>
      <rPr>
        <b/>
        <sz val="10"/>
        <rFont val="Arial"/>
        <family val="2"/>
      </rPr>
      <t>Sollsteuer</t>
    </r>
    <r>
      <rPr>
        <b/>
        <vertAlign val="superscript"/>
        <sz val="10"/>
        <rFont val="Arial"/>
        <family val="2"/>
      </rPr>
      <t>2</t>
    </r>
    <r>
      <rPr>
        <b/>
        <sz val="10"/>
        <rFont val="Arial"/>
        <family val="2"/>
      </rPr>
      <t xml:space="preserve">
normiert,
in Franken</t>
    </r>
  </si>
  <si>
    <r>
      <rPr>
        <b/>
        <sz val="10"/>
        <rFont val="Arial"/>
        <family val="2"/>
      </rPr>
      <t>Steuerertrag
jur.
Personen,
in Franken</t>
    </r>
    <r>
      <rPr>
        <b/>
        <vertAlign val="superscript"/>
        <sz val="10"/>
        <rFont val="Arial"/>
        <family val="2"/>
      </rPr>
      <t>3</t>
    </r>
    <r>
      <rPr>
        <b/>
        <sz val="10"/>
        <rFont val="Arial"/>
        <family val="2"/>
      </rPr>
      <t/>
    </r>
  </si>
  <si>
    <r>
      <rPr>
        <b/>
        <sz val="10"/>
        <rFont val="Arial"/>
        <family val="2"/>
      </rPr>
      <t>Grundstück-
gewinn-
steuer</t>
    </r>
    <r>
      <rPr>
        <b/>
        <vertAlign val="superscript"/>
        <sz val="10"/>
        <rFont val="Arial"/>
        <family val="2"/>
      </rPr>
      <t>4</t>
    </r>
    <r>
      <rPr>
        <b/>
        <sz val="10"/>
        <rFont val="Arial"/>
        <family val="2"/>
      </rPr>
      <t>,
in Franken</t>
    </r>
  </si>
  <si>
    <t>Erbschafts-
und
Schenkungs-
steuer,
in Franken</t>
  </si>
  <si>
    <t>Steuerkraft,
in Franken</t>
  </si>
  <si>
    <r>
      <rPr>
        <b/>
        <sz val="10"/>
        <rFont val="Arial"/>
        <family val="2"/>
      </rPr>
      <t>Normsteuerertrag</t>
    </r>
    <r>
      <rPr>
        <b/>
        <vertAlign val="superscript"/>
        <sz val="10"/>
        <rFont val="Arial"/>
        <family val="2"/>
      </rPr>
      <t>5</t>
    </r>
    <r>
      <rPr>
        <b/>
        <sz val="10"/>
        <rFont val="Arial"/>
        <family val="2"/>
      </rPr>
      <t>,
in Franken</t>
    </r>
  </si>
  <si>
    <t>pro Einw.</t>
  </si>
  <si>
    <t>...</t>
  </si>
  <si>
    <t>2)  Entspricht bis und mit 2014 den ordentlichen Steuern der natürlichen Personen umgerechnet auf den 100%-igen Steuerfuss; ab 2015 entsprechen die Werte dem Ertrag bei mittlerem Steuerfuss gemäss dem neuen Finanzausgleich. Ab dem Jahr 2018 inkl. Nachsteuern. Die Erträge ab 2021 entsprechen den Zahlen des Finanzausgleichs 2025.</t>
  </si>
  <si>
    <t>3)  Aufgrund eines Wechsels des Abrechnungszyklus umfasst der Steuerertrag der juristischen Personen von 2018 die Erträge von Januar bis Dezember 2018 sowie jene vom Dezember 2017. Davor entspricht der Steuerertrag der juristischen Personen dem Ertrag vom Dezember des Vorjahres bis und mit November des jeweiligen Jahres. Ab 2019 handelt es sich um die Erträge von Januar bis Dezember. Ab 2020 mit Abzug der Sicherungssteuer (Depotzahlung).</t>
  </si>
  <si>
    <t>4)  Ab 2020 mit Abzug der Sicherungssteuer (Depotzahlung).</t>
  </si>
  <si>
    <t>5)  Die Berechnungen der Finanzausgleichszahlungen zwischen den Gemeinden basieren ab dem Jahr 2018 auf dem Normsteuerertrag von drei vorangehenden Basisjahren. Der Normsteuerertrag setzt sich aus dem Steuerertrag der natürlichen Personen bei mittlerem Steuerfuss zuzüglich dem Steuerertrag der juristischen Personen, der Grundstücksgewinnsteuer sowie der Erbschafts- und Schenkungssteuer zusammen (für weitere Details siehe Erläuterungen). Die Erträge ab 2021 entsprechen den Zahlen des Finanzausgleichs 2025.</t>
  </si>
  <si>
    <t>BFSNR</t>
  </si>
  <si>
    <t>Gemeinde</t>
  </si>
  <si>
    <t>Allgemeine
Verwaltung</t>
  </si>
  <si>
    <t>Öffentliche
Sicherheit</t>
  </si>
  <si>
    <t>Bildung</t>
  </si>
  <si>
    <t>Kultur,
Freizeit</t>
  </si>
  <si>
    <t>Gesundheit</t>
  </si>
  <si>
    <t>Soziale
Wohlfahrt</t>
  </si>
  <si>
    <t>Verkehr</t>
  </si>
  <si>
    <t>Umwelt,
Raum-
ordnung</t>
  </si>
  <si>
    <t>Volks-
wirtschaft</t>
  </si>
  <si>
    <t>Finanzen</t>
  </si>
  <si>
    <t>Kanton Aargau</t>
  </si>
  <si>
    <t>Bezirk Aarau</t>
  </si>
  <si>
    <t>Aarau</t>
  </si>
  <si>
    <t>Biberstein</t>
  </si>
  <si>
    <t>Buchs (AG)</t>
  </si>
  <si>
    <t>Densbüren</t>
  </si>
  <si>
    <t>Erlinsbach (AG)</t>
  </si>
  <si>
    <t>Gränichen</t>
  </si>
  <si>
    <t>Hirschthal</t>
  </si>
  <si>
    <t>Küttigen</t>
  </si>
  <si>
    <t>Muhen</t>
  </si>
  <si>
    <t>Oberentfelden</t>
  </si>
  <si>
    <t>Suhr</t>
  </si>
  <si>
    <t>Unterentfelden</t>
  </si>
  <si>
    <t>Bezirk Baden</t>
  </si>
  <si>
    <t>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</si>
  <si>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</si>
  <si>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</si>
  <si>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</si>
  <si>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</si>
  <si>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</si>
  <si>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</si>
  <si>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</si>
  <si>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</si>
  <si>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</si>
  <si>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</si>
  <si>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</si>
  <si>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</si>
  <si>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</si>
  <si>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</si>
  <si>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</si>
  <si>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</si>
  <si>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</si>
  <si>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</si>
  <si>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</si>
  <si>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</si>
  <si>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</si>
  <si>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</si>
  <si>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</si>
  <si>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</si>
  <si>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</si>
  <si>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</si>
  <si>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</si>
  <si>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</si>
  <si>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</si>
  <si>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</si>
  <si>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</si>
  <si>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</si>
  <si>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</si>
  <si>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</si>
  <si>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</si>
  <si>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</si>
  <si>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</si>
  <si>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</si>
  <si>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</si>
  <si>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</si>
  <si>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</si>
  <si>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</si>
  <si>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</si>
  <si>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</si>
  <si>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</si>
  <si>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</si>
  <si>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</si>
  <si>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</si>
  <si>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</si>
  <si>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</si>
  <si>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</si>
  <si>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</si>
  <si>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</si>
  <si>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Brugg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</si>
  <si>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</si>
  <si>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</si>
  <si>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</si>
  <si>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</si>
  <si>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</si>
  <si>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</si>
  <si>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</si>
  <si>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</si>
  <si>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</si>
  <si>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</si>
  <si>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</si>
  <si>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</si>
  <si>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</si>
  <si>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</si>
  <si>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</si>
  <si>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</si>
  <si>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</si>
  <si>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</si>
  <si>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</si>
  <si>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</si>
  <si>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</si>
  <si>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</si>
  <si>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</si>
  <si>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</si>
  <si>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</si>
  <si>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</si>
  <si>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</si>
  <si>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</si>
  <si>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</si>
  <si>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</si>
  <si>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</si>
  <si>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</si>
  <si>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</si>
  <si>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</si>
  <si>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</si>
  <si>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</si>
  <si>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</si>
  <si>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</si>
  <si>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Herznach-Ueken</t>
  </si>
  <si>
    <t>Kaisten</t>
  </si>
  <si>
    <t>Laufenburg</t>
  </si>
  <si>
    <t>Mettauertal</t>
  </si>
  <si>
    <t>Münchwilen (AG)</t>
  </si>
  <si>
    <t>Oberhof</t>
  </si>
  <si>
    <t>Oeschgen</t>
  </si>
  <si>
    <t>Schwaderloch</t>
  </si>
  <si>
    <t>Sisseln</t>
  </si>
  <si>
    <t>Wittnau</t>
  </si>
  <si>
    <t>Wölflinswil</t>
  </si>
  <si>
    <t>Zeihen</t>
  </si>
  <si>
    <t>Bezirk Lenzburg</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</si>
  <si>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</si>
  <si>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</si>
  <si>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</si>
  <si>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</si>
  <si>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</si>
  <si>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</si>
  <si>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</si>
  <si>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</si>
  <si>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</si>
  <si>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</si>
  <si>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</si>
  <si>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</si>
  <si>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</si>
  <si>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</si>
  <si>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</si>
  <si>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</si>
  <si>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</si>
  <si>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</si>
  <si>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</si>
  <si>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</si>
  <si>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</si>
  <si>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</si>
  <si>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</si>
  <si>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</si>
  <si>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</si>
  <si>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</si>
  <si>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</si>
  <si>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</si>
  <si>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</si>
  <si>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</si>
  <si>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</si>
  <si>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</si>
  <si>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</si>
  <si>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</si>
  <si>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</si>
  <si>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</si>
  <si>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</si>
  <si>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</si>
  <si>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</si>
  <si>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</si>
  <si>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</si>
  <si>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</si>
  <si>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</si>
  <si>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</si>
  <si>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</si>
  <si>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</si>
  <si>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</si>
  <si>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</si>
  <si>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Rheinfelden</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</si>
  <si>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</si>
  <si>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</si>
  <si>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</si>
  <si>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</si>
  <si>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</si>
  <si>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</si>
  <si>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</si>
  <si>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</si>
  <si>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</si>
  <si>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</si>
  <si>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</si>
  <si>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</si>
  <si>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</si>
  <si>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</si>
  <si>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</si>
  <si>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</si>
  <si>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</si>
  <si>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</si>
  <si>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</si>
  <si>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</si>
  <si>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</si>
  <si>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</si>
  <si>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</si>
  <si>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</si>
  <si>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</si>
  <si>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</si>
  <si>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</si>
  <si>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</si>
  <si>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</si>
  <si>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</si>
  <si>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</si>
  <si>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</si>
  <si>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</si>
  <si>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</si>
  <si>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</si>
  <si>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</si>
  <si>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</si>
  <si>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</si>
  <si>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</si>
  <si>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Zurzach</t>
  </si>
  <si>
    <r>
      <rPr>
        <b/>
        <sz val="10"/>
        <rFont val="Arial"/>
        <family val="2"/>
      </rPr>
      <t>Investitionsausgaben</t>
    </r>
    <r>
      <rPr>
        <b/>
        <vertAlign val="superscript"/>
        <sz val="10"/>
        <rFont val="Arial"/>
        <family val="2"/>
      </rPr>
      <t>1</t>
    </r>
    <r>
      <rPr>
        <b/>
        <sz val="10"/>
        <rFont val="Arial"/>
        <family val="2"/>
      </rPr>
      <t/>
    </r>
  </si>
  <si>
    <r>
      <rPr>
        <b/>
        <sz val="10"/>
        <rFont val="Arial"/>
        <family val="2"/>
      </rPr>
      <t>Investitionseinnahmen</t>
    </r>
    <r>
      <rPr>
        <b/>
        <vertAlign val="superscript"/>
        <sz val="10"/>
        <rFont val="Arial"/>
        <family val="2"/>
      </rPr>
      <t>2</t>
    </r>
    <r>
      <rPr>
        <b/>
        <sz val="10"/>
        <rFont val="Arial"/>
        <family val="2"/>
      </rPr>
      <t/>
    </r>
  </si>
  <si>
    <t>Total
Ausgaben</t>
  </si>
  <si>
    <t>Total Ein-
nahmen</t>
  </si>
  <si>
    <t>1)  Exklusive Konto 59 "Übertrag an Bilanz"</t>
  </si>
  <si>
    <t>2)  Exklusive Konto 69 "Übertrag an Bilanz"</t>
  </si>
  <si>
    <t>Aufwand</t>
  </si>
  <si>
    <t>Ertrag</t>
  </si>
  <si>
    <t>Personal-
aufwand</t>
  </si>
  <si>
    <t>Sach- und
übriger
Betriebs-
aufwand</t>
  </si>
  <si>
    <t>Abschrei-
bungen Ver-
waltungs-
vermögen</t>
  </si>
  <si>
    <t>Finanz-
aufwand</t>
  </si>
  <si>
    <t>Einlagen in
Fonds und
Spezial-
finan-
zierungen</t>
  </si>
  <si>
    <t>Transfer-
aufwand</t>
  </si>
  <si>
    <t>Durch-
laufende
Beiträge</t>
  </si>
  <si>
    <t>Ausser-
ordent-
licher
Aufwand</t>
  </si>
  <si>
    <r>
      <rPr>
        <b/>
        <sz val="10"/>
        <rFont val="Arial"/>
        <family val="2"/>
      </rPr>
      <t>Total</t>
    </r>
    <r>
      <rPr>
        <b/>
        <vertAlign val="superscript"/>
        <sz val="10"/>
        <rFont val="Arial"/>
        <family val="2"/>
      </rPr>
      <t>1</t>
    </r>
    <r>
      <rPr>
        <b/>
        <sz val="10"/>
        <rFont val="Arial"/>
        <family val="2"/>
      </rPr>
      <t/>
    </r>
  </si>
  <si>
    <t>Fiskalertrag</t>
  </si>
  <si>
    <t>Regalien
und Konzes-
sionen</t>
  </si>
  <si>
    <t>Entgelte</t>
  </si>
  <si>
    <t>Verschie-
dene
Erträge</t>
  </si>
  <si>
    <t>Finanz-
ertrag</t>
  </si>
  <si>
    <t>Entnahmen
aus
Fonds und
Spezial-
finan-
zierungen</t>
  </si>
  <si>
    <t>Transfer-
ertrag</t>
  </si>
  <si>
    <t>Ausser-
ordent-
licher
Ertrag</t>
  </si>
  <si>
    <r>
      <rPr>
        <b/>
        <sz val="10"/>
        <rFont val="Arial"/>
        <family val="2"/>
      </rPr>
      <t>Total</t>
    </r>
    <r>
      <rPr>
        <b/>
        <vertAlign val="superscript"/>
        <sz val="10"/>
        <rFont val="Arial"/>
        <family val="2"/>
      </rPr>
      <t>2</t>
    </r>
    <r>
      <rPr>
        <b/>
        <sz val="10"/>
        <rFont val="Arial"/>
        <family val="2"/>
      </rPr>
      <t/>
    </r>
  </si>
  <si>
    <t>1)  Exklusive Konto 39 "Interne Verrechnungen"</t>
  </si>
  <si>
    <t>2)  Exklusive Konto 49 "Interne Verrechnungen"</t>
  </si>
  <si>
    <t>Investitionsausgaben</t>
  </si>
  <si>
    <t>Investitionseinnahmen</t>
  </si>
  <si>
    <t>Sach-
anlagen</t>
  </si>
  <si>
    <t>Investitionen
auf
Rechnung
Dritter</t>
  </si>
  <si>
    <t>Immaterielle
Anlagen</t>
  </si>
  <si>
    <t>Darlehen</t>
  </si>
  <si>
    <t>Beteili-
gungen,
Grund-
kapitalien</t>
  </si>
  <si>
    <t>Investitions-
beiträge</t>
  </si>
  <si>
    <t>Durch-
laufende
Investitions-
beiträge</t>
  </si>
  <si>
    <t>Ausser-
ordentliche
Investitionen</t>
  </si>
  <si>
    <t>Abgang
von
Sachanlagen</t>
  </si>
  <si>
    <t>Rücker-
stattungen
Investitionen
auf
Rechnung
Dritter</t>
  </si>
  <si>
    <t>Abgang
von immate-
riellen
Anlagen</t>
  </si>
  <si>
    <t>Rückzahlung
von
Darlehen</t>
  </si>
  <si>
    <t>Abgang
von Beteili-
gungen,
Grund-
kapitalien</t>
  </si>
  <si>
    <t>Rückzahlung
von
Investitions-
beiträgen</t>
  </si>
  <si>
    <t>Ausser-
ordentliche
Investitions-
einnahmen</t>
  </si>
  <si>
    <t>Aktiven</t>
  </si>
  <si>
    <t>Passiven</t>
  </si>
  <si>
    <t>Finanz-
vermögen</t>
  </si>
  <si>
    <t>Verwaltungs-
vermögen</t>
  </si>
  <si>
    <t>Total Aktiven</t>
  </si>
  <si>
    <t>Fremdkapital</t>
  </si>
  <si>
    <t>Eigenkapital</t>
  </si>
  <si>
    <t>Total
Passiven</t>
  </si>
  <si>
    <t>Betriebl.
Aufwand</t>
  </si>
  <si>
    <t>Betriebl.
Ertrag</t>
  </si>
  <si>
    <t>Ergebnis
Betriebl.
Tätigkeit</t>
  </si>
  <si>
    <t>Ergebnis
Finan-
zierung</t>
  </si>
  <si>
    <t>Operatives
Ergebnis</t>
  </si>
  <si>
    <t>Ausser-
ordentliches
Ergebnis</t>
  </si>
  <si>
    <t>Gesamter-
gebnis
Erfolgs-
rechnung</t>
  </si>
  <si>
    <t>Investitions-
ausgaben</t>
  </si>
  <si>
    <t>Investitions-
einnahmen</t>
  </si>
  <si>
    <t>Ergebnis
Investitions-
rechnung</t>
  </si>
  <si>
    <t>Finan-
zierungs-
ergebnis</t>
  </si>
  <si>
    <t>Selbst-
finanzierung</t>
  </si>
  <si>
    <t>Einwohner/-
innen per
31.
Dezember</t>
  </si>
  <si>
    <r>
      <rPr>
        <b/>
        <sz val="10"/>
        <rFont val="Arial"/>
        <family val="2"/>
      </rPr>
      <t>Steuerfuss</t>
    </r>
    <r>
      <rPr>
        <b/>
        <vertAlign val="superscript"/>
        <sz val="10"/>
        <rFont val="Arial"/>
        <family val="2"/>
      </rPr>
      <t>1</t>
    </r>
    <r>
      <rPr>
        <b/>
        <sz val="10"/>
        <rFont val="Arial"/>
        <family val="2"/>
      </rPr>
      <t/>
    </r>
  </si>
  <si>
    <t>Abschrei-
bungen
Verwaltungs-
vermögen,
in 1'000
Franken</t>
  </si>
  <si>
    <t>Laufender
Ertrag, in
1'000
Franken</t>
  </si>
  <si>
    <t>Fiskalertrag
und Finanz-
ausgleich,
in 1'000
Franken</t>
  </si>
  <si>
    <t>Nettozins-
aufwand, in
1'000
Franken</t>
  </si>
  <si>
    <t>Nettoschuld
I (+)
bzw.
Nettover-
mögen (-),
in 1'000
Franken</t>
  </si>
  <si>
    <t>Nettoschuld
I pro
Einwohner,
in Franken</t>
  </si>
  <si>
    <t>Nettover-
schuldungs-
quotient, in
Prozent</t>
  </si>
  <si>
    <t>Zinsbe-
lastungs-
anteil, in
Prozent</t>
  </si>
  <si>
    <r>
      <rPr>
        <b/>
        <sz val="10"/>
        <rFont val="Arial"/>
        <family val="2"/>
      </rPr>
      <t>Selbst-
finanzie-
rungsgrad</t>
    </r>
    <r>
      <rPr>
        <b/>
        <vertAlign val="superscript"/>
        <sz val="10"/>
        <rFont val="Arial"/>
        <family val="2"/>
      </rPr>
      <t>2</t>
    </r>
    <r>
      <rPr>
        <b/>
        <sz val="10"/>
        <rFont val="Arial"/>
        <family val="2"/>
      </rPr>
      <t>,
in Prozent</t>
    </r>
  </si>
  <si>
    <r>
      <rPr>
        <b/>
        <sz val="10"/>
        <rFont val="Arial"/>
        <family val="2"/>
      </rPr>
      <t>Selbst-
finanzie-
rungsanteil</t>
    </r>
    <r>
      <rPr>
        <b/>
        <vertAlign val="superscript"/>
        <sz val="10"/>
        <rFont val="Arial"/>
        <family val="2"/>
      </rPr>
      <t>3</t>
    </r>
    <r>
      <rPr>
        <b/>
        <sz val="10"/>
        <rFont val="Arial"/>
        <family val="2"/>
      </rPr>
      <t>,
in Prozent</t>
    </r>
  </si>
  <si>
    <t>Kapital-
dienst-
anteil, in
Prozent</t>
  </si>
  <si>
    <t>1)  Die durchschnittlichen Steuerfüsse der Bezirke und des Kantons sind mit dem Steuerertrag der natürlichen Personen gewichtet (für Details siehe Erläuterungen).</t>
  </si>
  <si>
    <t>2)  Der Selbstfinanzierungsgrad wird gepunktet (nicht berechenbar) ausgewiesen, wenn die Investitionseinnahmen &gt; Investitionsausgaben und / oder die Selbstfinanzierung negativ ist.</t>
  </si>
  <si>
    <t>3)  Der Selbstfinanzierungsanteil wird gepunktet (nicht berechenbar) ausgewiesen, wenn die Selbstfinanzierung negativ ist.</t>
  </si>
  <si>
    <r>
      <rPr>
        <b/>
        <sz val="10"/>
        <rFont val="Arial"/>
        <family val="2"/>
      </rPr>
      <t>Das neue Rechnungslegungsmodell HRM2</t>
    </r>
    <r>
      <rPr>
        <sz val="10"/>
        <color rgb="FF000000"/>
        <rFont val="Arial"/>
        <family val="2"/>
      </rPr>
      <t/>
    </r>
  </si>
  <si>
    <t>Das "Harmonisierte Rechnungslegungsmodell für die Kantone und Gemeinden" (HRM2) ist die Grundlage für die Rechnungslegung der Kantone und Gemeinden. Es wurde im Auftrag der Konferenz der Kantonalen Finanzdirektorinnen und Finanzdirektoren von der Fachgruppe für kantonale Finanzfragen (FkF) als Weiterentwicklung von HRM1 erarbeitet. Die Umsetzung sowie Weiterentwicklung wird durch das Schweizerische Rechnungslegungsgremium für den öffentlichen Sektor (SRS-CSPCP) begleitet, welches laufend Praxisempfehlungen und Auslegungen erarbeitet.</t>
  </si>
  <si>
    <t>Seit 2014 gilt das neue Rechnungslegungsmodell HRM2 für alle Aargauer Gemeinden. HRM2 basiert auf einem neuen Kontenrahmen und die Berechnung der Kennzahlen wurde harmonisiert. Daneben wurden weitere Anpassungen vorgenommen, beispielsweise wurde das Finanzvermögen gem. Verkehrswert neu bewertet. Und neu sind in allen Kennzahlen die Spezialfinanzierungen enthalten. Die Daten der Gemeindefinanzstatistik ab 2014 sind deshalb nur sehr eingeschränkt mit jenen der Vorjahre vergleichbar.</t>
  </si>
  <si>
    <t>Weitere Informationen finden Sie auf folgenden Internetseiten:</t>
  </si>
  <si>
    <r>
      <rPr>
        <b/>
        <sz val="10"/>
        <rFont val="Arial"/>
        <family val="2"/>
      </rPr>
      <t>Abschreibungen Verwaltungsvermögen (T12)</t>
    </r>
    <r>
      <rPr>
        <sz val="10"/>
        <color rgb="FF000000"/>
        <rFont val="Arial"/>
        <family val="2"/>
      </rPr>
      <t/>
    </r>
  </si>
  <si>
    <t>Abschreibungen Sachanlagen (Konto-Nr. 330) zuzüglich Abschreibungen immaterielle Sachanlagen (332) zuzüglich Wertberichtigungen Darlehen (364) zuzüglich Wertberichtigungen Beteiligungen (365) zuzüglich Abschreibungen Investitionsbeiträge (366) und abzüglich Auflösung passivierte Investitionsbeiträge (466).</t>
  </si>
  <si>
    <r>
      <rPr>
        <b/>
        <sz val="10"/>
        <rFont val="Arial"/>
        <family val="2"/>
      </rPr>
      <t>Durchschnittlicher Steuerfuss (ab 2017)</t>
    </r>
    <r>
      <rPr>
        <sz val="10"/>
        <color rgb="FF000000"/>
        <rFont val="Arial"/>
        <family val="2"/>
      </rPr>
      <t/>
    </r>
  </si>
  <si>
    <t>Gemäss Art. 5 Abs. 3 FiAG ergibt sich der durchschnittliche Steuerfuss (ausgedrückt in Prozentpunkten) aus der Division der über alle Gemeinden summierten Erträge der Gemeindesteuern der natürlichen Personen durch die Summe der für alle Gemeinden auf 100 Prozent umgerechneten Erträge der Gemeindesteuern der natürlichen Personen, multipliziert mit 100.</t>
  </si>
  <si>
    <r>
      <rPr>
        <b/>
        <sz val="10"/>
        <rFont val="Arial"/>
        <family val="2"/>
      </rPr>
      <t>Einwohnerzahl</t>
    </r>
    <r>
      <rPr>
        <sz val="10"/>
        <color rgb="FF000000"/>
        <rFont val="Arial"/>
        <family val="2"/>
      </rPr>
      <t/>
    </r>
  </si>
  <si>
    <t>Massgebend ist die Anzahl Einwohner gemäss kantonaler Bevölkerungsstatistik per 31. Dezember.</t>
  </si>
  <si>
    <r>
      <rPr>
        <b/>
        <sz val="10"/>
        <rFont val="Arial"/>
        <family val="2"/>
      </rPr>
      <t>Fiskalertrag / Finanzausgleich</t>
    </r>
    <r>
      <rPr>
        <sz val="10"/>
        <color rgb="FF000000"/>
        <rFont val="Arial"/>
        <family val="2"/>
      </rPr>
      <t/>
    </r>
  </si>
  <si>
    <t>Fiskalertrag (Konto-Nr. 40) zuzüglich Beiträge aus dem Finanz- und Lastenausgleich (462) und abzüglich Abgaben in den Finanz- und Lastenausgleich (362) gemäss Erfolgsrechnung.</t>
  </si>
  <si>
    <r>
      <rPr>
        <b/>
        <sz val="10"/>
        <rFont val="Arial"/>
        <family val="2"/>
      </rPr>
      <t>Gemeinde</t>
    </r>
    <r>
      <rPr>
        <sz val="10"/>
        <color rgb="FF000000"/>
        <rFont val="Arial"/>
        <family val="2"/>
      </rPr>
      <t/>
    </r>
  </si>
  <si>
    <t>In der Gemeindefinanzstatistik entsprechen die Gemeinden den Einwohnergemeinden.</t>
  </si>
  <si>
    <r>
      <rPr>
        <b/>
        <sz val="10"/>
        <rFont val="Arial"/>
        <family val="2"/>
      </rPr>
      <t>Kapitaldienstanteil</t>
    </r>
    <r>
      <rPr>
        <sz val="10"/>
        <color rgb="FF000000"/>
        <rFont val="Arial"/>
        <family val="2"/>
      </rPr>
      <t/>
    </r>
  </si>
  <si>
    <t>Nettozinsaufwand zuzüglich Abschreibungen in Prozent des laufenden Ertrags.</t>
  </si>
  <si>
    <t>Zeigt, wie stark der laufende Ertrag durch den Zinsendienst und die Abschreibungen (Kapitaldienst) belastet ist. Ein hoher Anteil weist auf einen enger werdenden finanziellen Spielraum hin. Ein Wert bis 5 Prozent ist gut, der Anteil sollte nicht über 15 Prozent betragen.</t>
  </si>
  <si>
    <r>
      <rPr>
        <b/>
        <sz val="10"/>
        <rFont val="Arial"/>
        <family val="2"/>
      </rPr>
      <t>Laufender Ertrag</t>
    </r>
    <r>
      <rPr>
        <sz val="10"/>
        <color rgb="FF000000"/>
        <rFont val="Arial"/>
        <family val="2"/>
      </rPr>
      <t/>
    </r>
  </si>
  <si>
    <t>Fiskalertrag (40) zuzüglich Regalien und Konzessionen (41) zuzüglich Entgelte (42) zuzüglich Verschiedene Erträge (43) zuzüglich Finanzertrag (44) zuzüglich Entnahmen aus Fonds und Spezialfinanzierungen (45) abzüglich Entnahmen aus Spezialfinanzierungen und Fonds des Eigenkapitals (451) zuzüglich Transferertrag (46) zuzüglich Ausserordentlicher Ertrag (48), abzüglich Entnahmen aus dem Eigenkapitel (489), zuzüglich Entnahmen aus Aufwertungsreserve (4895).</t>
  </si>
  <si>
    <r>
      <rPr>
        <b/>
        <sz val="10"/>
        <rFont val="Arial"/>
        <family val="2"/>
      </rPr>
      <t>Nettozinsaufwand</t>
    </r>
    <r>
      <rPr>
        <sz val="10"/>
        <color rgb="FF000000"/>
        <rFont val="Arial"/>
        <family val="2"/>
      </rPr>
      <t/>
    </r>
  </si>
  <si>
    <t>Zinsaufwand (Konto-Nr. 340) abzüglich Zinsertrag (440) gemäss Erfolgsrechnung.</t>
  </si>
  <si>
    <r>
      <rPr>
        <b/>
        <sz val="10"/>
        <rFont val="Arial"/>
        <family val="2"/>
      </rPr>
      <t>Nettoinvestitionen ( = Ergebnis Investitionsrechnung)</t>
    </r>
    <r>
      <rPr>
        <sz val="10"/>
        <color rgb="FF000000"/>
        <rFont val="Arial"/>
        <family val="2"/>
      </rPr>
      <t/>
    </r>
  </si>
  <si>
    <t>Investitionsausgaben (Konto-Nr. 50 bis und mit 58) abzüglich Investitionseinnahmen (60 bis und mit 68) gemäss Investitionsrechnung.</t>
  </si>
  <si>
    <r>
      <rPr>
        <b/>
        <sz val="10"/>
        <rFont val="Arial"/>
        <family val="2"/>
      </rPr>
      <t>Nettoschuld I</t>
    </r>
    <r>
      <rPr>
        <sz val="10"/>
        <color rgb="FF000000"/>
        <rFont val="Arial"/>
        <family val="2"/>
      </rPr>
      <t/>
    </r>
  </si>
  <si>
    <t>Fremdkapital (Konto-Nr. 20), abzüglich passivierte Investitionsbeiträge (2068), abzüglich Finanzvermögen (10) gemäss Bilanzrechnung.</t>
  </si>
  <si>
    <r>
      <rPr>
        <b/>
        <sz val="10"/>
        <rFont val="Arial"/>
        <family val="2"/>
      </rPr>
      <t>Nettoschuld I pro Einwohner</t>
    </r>
    <r>
      <rPr>
        <sz val="10"/>
        <color rgb="FF000000"/>
        <rFont val="Arial"/>
        <family val="2"/>
      </rPr>
      <t/>
    </r>
  </si>
  <si>
    <t>Nettoschuld I in Franken pro Einwohner (Pro-Kopf-Verschuldung).</t>
  </si>
  <si>
    <t>Die Nettoschuld I pro Einwohner wird als Gradmesser für die Verschuldung verwendet. Eine Pro-Kopf-Verschuldung bis 2'500 Franken kann als tragbar eingestuft werden. Bei der Beurteilung ist ergänzend die finanzielle Leistungsfähigkeit massgebend, wobei insbesondere der Selbstfinanzierungsanteil zu berücksichtigen ist.</t>
  </si>
  <si>
    <r>
      <rPr>
        <b/>
        <sz val="10"/>
        <rFont val="Arial"/>
        <family val="2"/>
      </rPr>
      <t>Nettoverschuldungsquotient</t>
    </r>
    <r>
      <rPr>
        <sz val="10"/>
        <color rgb="FF000000"/>
        <rFont val="Arial"/>
        <family val="2"/>
      </rPr>
      <t/>
    </r>
  </si>
  <si>
    <t>Nettoschuld I in Prozent des "Fiskalertrag und Finanzausgleich".</t>
  </si>
  <si>
    <t>Zeigt, welcher Anteil vom "Fiskalertrag und Finanzausgleich" erforderlich wäre, um die Nettoschuld I abzutragen. Ein Nettoverschuldungsquotient von unter 100 Prozent weist auf eine kurze Bindungsdauer hin. Der Quotient sollte nicht über 150 Prozent betragen.</t>
  </si>
  <si>
    <r>
      <rPr>
        <b/>
        <sz val="10"/>
        <rFont val="Arial"/>
        <family val="2"/>
      </rPr>
      <t>Normsteuerertrag</t>
    </r>
    <r>
      <rPr>
        <sz val="10"/>
        <color rgb="FF000000"/>
        <rFont val="Arial"/>
        <family val="2"/>
      </rPr>
      <t/>
    </r>
  </si>
  <si>
    <t>Summe verschiedener Gemeindesteuererträge, wobei die Erträge aus dem jeweiligen Rechnungsjahr massgebend sind.</t>
  </si>
  <si>
    <t>Gemäss Art. 5 Abs. 2 FiAG entspricht der Normsteuerertrag der Summe aus dem Ertrag der Einkommens- und Vermögenssteuern der natürlichen Personen (inkl. Sollsteuern) bei Anwendung des durchschnittlichen Steuerfusses, dem Gemeindeanteil an den Kapital- und Gewinnsteuern der juristischen Personen, dem Gemeindeanteil an der Grundstückgewinnsteuer sowie dem Gemeindeanteil an den Erbschafts- und Schenkungssteuern.</t>
  </si>
  <si>
    <r>
      <rPr>
        <b/>
        <sz val="10"/>
        <rFont val="Arial"/>
        <family val="2"/>
      </rPr>
      <t>Operativer Aufwand Vorjahr</t>
    </r>
    <r>
      <rPr>
        <sz val="10"/>
        <color rgb="FF000000"/>
        <rFont val="Arial"/>
        <family val="2"/>
      </rPr>
      <t/>
    </r>
  </si>
  <si>
    <t>Betrieblicher Aufwand gemäss Erfolgsausweis Vorjahr zuzüglich Finanzaufwand (Konto-Nr. 34) Vorjahr.</t>
  </si>
  <si>
    <r>
      <rPr>
        <b/>
        <sz val="10"/>
        <rFont val="Arial"/>
        <family val="2"/>
      </rPr>
      <t>Selbstfinanzierung</t>
    </r>
    <r>
      <rPr>
        <sz val="10"/>
        <color rgb="FF000000"/>
        <rFont val="Arial"/>
        <family val="2"/>
      </rPr>
      <t/>
    </r>
  </si>
  <si>
    <t>Gesamtergebnis Erfolgsrechnung gemäss Erfolgsausweis, zuzüglich berechnete Abschreibungen aus Basisdaten, zuzüglich Einlagen in Fonds und Spezialfinanzierungen im Eigenkapital (Konto-Nr. 351), zuzüglich Einlagen in Eigenkapital (389), abzüglich Aufwertungen im Verwaltungsvermögen (4490), abzüglich Entnahmen aus Fonds und Spezialfinanzierungen im Eigenkapital (451), abzüglich Entnahme aus Eigenkapital (489).</t>
  </si>
  <si>
    <r>
      <rPr>
        <b/>
        <sz val="10"/>
        <rFont val="Arial"/>
        <family val="2"/>
      </rPr>
      <t>Selbstfinanzierungsanteil</t>
    </r>
    <r>
      <rPr>
        <sz val="10"/>
        <color rgb="FF000000"/>
        <rFont val="Arial"/>
        <family val="2"/>
      </rPr>
      <t/>
    </r>
  </si>
  <si>
    <t>Selbstfinanzierung in Prozent des laufenden Ertrags.</t>
  </si>
  <si>
    <t>Zeigt die Finanzkraft und den finanziellen Spielraum einer Gemeinde. Er gibt an, welcher Anteil des Ertrags zur Finanzierung der Investitionen oder zum Abbau von Schulden aufgewendet werden kann (finanzielle Leistungsfähigkeit). Ein Selbstfinanzierungsanteil von über 20 Prozent weist auf ein hohes Investitions-/Amortisationspotenzial hin. Der Anteil sollte nicht unter 10 Prozent betragen.</t>
  </si>
  <si>
    <r>
      <rPr>
        <b/>
        <sz val="10"/>
        <rFont val="Arial"/>
        <family val="2"/>
      </rPr>
      <t>Selbstfinanzierungsgrad</t>
    </r>
    <r>
      <rPr>
        <sz val="10"/>
        <color rgb="FF000000"/>
        <rFont val="Arial"/>
        <family val="2"/>
      </rPr>
      <t/>
    </r>
  </si>
  <si>
    <t>Selbstfinanzierung in Prozent der Nettoinvestitionen.</t>
  </si>
  <si>
    <t>Zeigt, welcher Anteil der Nettoinvestitionen aus eigenen Mitteln finanziert werden kann. Ein Selbstfinanzierungsgrad von über 100 Prozent weist auf eine hohe Eigenfinanzierung hin. Der Anteil sollte nicht unter 50 Prozent betragen. Jährliche Schwankungen beim Selbstfinanzierungsgrad sind nicht ungewöhnlich, langfristig sollte ein Selbstfinanzierungsgrad von 100 Prozent angestrebt werden.</t>
  </si>
  <si>
    <r>
      <rPr>
        <b/>
        <sz val="10"/>
        <rFont val="Arial"/>
        <family val="2"/>
      </rPr>
      <t>Steuerkraft</t>
    </r>
    <r>
      <rPr>
        <sz val="10"/>
        <color rgb="FF000000"/>
        <rFont val="Arial"/>
        <family val="2"/>
      </rPr>
      <t/>
    </r>
  </si>
  <si>
    <t>Auf 100 Prozent umgerechneter Gemeindesteuersollbetrag von natürlichen Personen zuzüglich des Gemeindeanteils an den Gewinn- und Kapitalsteuern der juristischen Personen. Dient zur Bemessung der Gemeindebeiträge an AHV / IV / EL.</t>
  </si>
  <si>
    <r>
      <rPr>
        <b/>
        <sz val="10"/>
        <rFont val="Arial"/>
        <family val="2"/>
      </rPr>
      <t>Zinsbelastungsanteil</t>
    </r>
    <r>
      <rPr>
        <sz val="10"/>
        <color rgb="FF000000"/>
        <rFont val="Arial"/>
        <family val="2"/>
      </rPr>
      <t/>
    </r>
  </si>
  <si>
    <t>Nettozinsaufwand in Prozent des laufenden Ertrags.</t>
  </si>
  <si>
    <t>Zeigt, welcher Anteil des laufenden Ertrags durch den Nettozinsaufwand gebunden ist. Je tiefer der Wert, desto grösser der Handlungsspielraum. Ein Wert bis 4 Prozent ist gut, der Anteil sollte nicht über 9 Prozent betragen.</t>
  </si>
  <si>
    <r>
      <rPr>
        <b/>
        <sz val="10"/>
        <rFont val="Arial"/>
        <family val="2"/>
      </rPr>
      <t>Legende:</t>
    </r>
    <r>
      <rPr>
        <sz val="10"/>
        <color rgb="FF000000"/>
        <rFont val="Arial"/>
        <family val="2"/>
      </rPr>
      <t/>
    </r>
  </si>
  <si>
    <t>...  Drei Punkte an Stelle einer Zahl bedeuten, dass diese nicht erhältlich oder ohne Bedeutung ist oder aus anderen Gründen weggelassen wurde.</t>
  </si>
  <si>
    <r>
      <rPr>
        <b/>
        <sz val="10"/>
        <rFont val="Arial"/>
        <family val="2"/>
      </rPr>
      <t>Quellen:</t>
    </r>
    <r>
      <rPr>
        <sz val="10"/>
        <color rgb="FF000000"/>
        <rFont val="Arial"/>
        <family val="2"/>
      </rPr>
      <t/>
    </r>
  </si>
  <si>
    <t>Kapitel 11, Finanzkennzahlen und Statistik</t>
  </si>
  <si>
    <t>FiAG (Gesetz über den Finanzausgleich zwischen den Gemeinden, Finanzausgleichsgesetz, Stand: 31. Dezember 2017)</t>
  </si>
  <si>
    <r>
      <rPr>
        <b/>
        <sz val="10"/>
        <rFont val="Arial"/>
        <family val="2"/>
      </rPr>
      <t>Datenquellen:</t>
    </r>
    <r>
      <rPr>
        <sz val="10"/>
        <color rgb="FF000000"/>
        <rFont val="Arial"/>
        <family val="2"/>
      </rPr>
      <t/>
    </r>
  </si>
  <si>
    <t>T1-T4: Kantonales Steueramt des Kantons Aargau.</t>
  </si>
  <si>
    <t>T5-T12: Jahresrechnungen der Aargauer Gemeinden.</t>
  </si>
  <si>
    <t>T2-T4, T12: Kantonale Bevölkerungsstatistik (ständige Wohnbevölkerung).</t>
  </si>
  <si>
    <t>© Statistik Aargau, 04. Juli 2024, überarbeitete Ausgabe (07.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</si>
</sst>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
  </numFmts>
  <fonts count="12" x14ac:knownFonts="1">
    <font>
      <sz val="10"/>
      <color rgb="FF000000"/>
      <name val="Arial"/>
    </font>
    <font>
      <b/>
      <sz val="16"/>
      <color rgb="FFFFFFFF"/>
      <name val="Arial"/>
      <family val="2"/>
    </font>
    <font>
      <b/>
      <sz val="12"/>
      <color rgb="FF000000"/>
      <name val="Arial"/>
      <family val="2"/>
    </font>
    <font>
      <b/>
      <sz val="14"/>
      <color rgb="FF000000"/>
      <name val="Arial"/>
      <family val="2"/>
    </font>
    <font>
      <sz val="10"/>
      <color rgb="FFFFFFFF"/>
      <name val="Arial"/>
      <family val="2"/>
    </font>
    <font>
      <u/>
      <sz val="10"/>
      <color rgb="FF000000"/>
      <name val="Arial"/>
      <family val="2"/>
    </font>
    <font>
      <i/>
      <sz val="10"/>
      <color rgb="FF000000"/>
      <name val="Arial"/>
      <family val="2"/>
    </font>
    <font>
      <b/>
      <sz val="10"/>
      <color rgb="FF000000"/>
      <name val="Arial"/>
      <family val="2"/>
    </font>
    <font>
      <u/>
      <sz val="10"/>
      <color rgb="FF0000FF"/>
      <name val="Arial"/>
      <family val="2"/>
    </font>
    <font>
      <b/>
      <sz val="10"/>
      <name val="Arial"/>
      <family val="2"/>
    </font>
    <font>
      <b/>
      <vertAlign val="superscript"/>
      <sz val="10"/>
      <name val="Arial"/>
      <family val="2"/>
    </font>
    <font>
      <sz val="10"/>
      <color rgb="FF000000"/>
      <name val="Arial"/>
      <family val="2"/>
    </font>
  </fonts>
  <fills count="6">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s>
  <borders count="4">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40">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2" borderId="1" xfId="0" applyFont="1" applyFill="1" applyBorder="1"/>
    <xf numFmtId="0" fontId="5" fillId="0" borderId="0" xfId="0" applyFont="1"/>
    <xf numFmtId="0" fontId="6" fillId="0" borderId="0" xfId="0" applyFont="1"/>
    <xf numFmtId="0" fontId="0" fillId="3" borderId="1" xfId="0" applyFill="1" applyBorder="1"/>
    <xf numFmtId="0" fontId="0" fillId="4" borderId="1" xfId="0" applyFill="1" applyBorder="1"/>
    <xf numFmtId="0" fontId="0" fillId="5" borderId="1" xfId="0" applyFill="1" applyBorder="1"/>
    <xf numFmtId="0" fontId="7" fillId="0" borderId="2" xfId="0" applyFont="1" applyBorder="1" applyAlignment="1">
      <alignment horizontal="right" vertical="top" wrapText="1"/>
    </xf>
    <xf numFmtId="164" fontId="0" fillId="0" borderId="0" xfId="0" applyNumberFormat="1" applyAlignment="1">
      <alignment horizontal="center" vertical="center"/>
    </xf>
    <xf numFmtId="3" fontId="0" fillId="0" borderId="0" xfId="0" applyNumberFormat="1" applyAlignment="1">
      <alignment horizontal="right" vertical="center"/>
    </xf>
    <xf numFmtId="164" fontId="0" fillId="0" borderId="3" xfId="0" applyNumberFormat="1" applyBorder="1" applyAlignment="1">
      <alignment horizontal="center" vertical="center"/>
    </xf>
    <xf numFmtId="3" fontId="0" fillId="0" borderId="3" xfId="0" applyNumberFormat="1" applyBorder="1" applyAlignment="1">
      <alignment horizontal="right" vertical="center"/>
    </xf>
    <xf numFmtId="0" fontId="7" fillId="0" borderId="2" xfId="0" applyFont="1" applyBorder="1" applyAlignment="1">
      <alignment horizontal="left" vertical="top" wrapText="1"/>
    </xf>
    <xf numFmtId="0" fontId="0" fillId="0" borderId="0" xfId="0" applyAlignment="1">
      <alignment horizontal="left" vertical="center"/>
    </xf>
    <xf numFmtId="0" fontId="7" fillId="0" borderId="3" xfId="0" applyFont="1" applyBorder="1" applyAlignment="1">
      <alignment horizontal="left" vertical="center"/>
    </xf>
    <xf numFmtId="3" fontId="7" fillId="0" borderId="3" xfId="0" applyNumberFormat="1" applyFont="1" applyBorder="1" applyAlignment="1">
      <alignment horizontal="right" vertical="center"/>
    </xf>
    <xf numFmtId="4" fontId="0" fillId="0" borderId="0" xfId="0" applyNumberFormat="1" applyAlignment="1">
      <alignment horizontal="right" vertical="center"/>
    </xf>
    <xf numFmtId="4" fontId="0" fillId="0" borderId="3" xfId="0" applyNumberFormat="1" applyBorder="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0" fontId="0" fillId="0" borderId="3" xfId="0" applyBorder="1" applyAlignment="1">
      <alignment horizontal="left" vertical="center"/>
    </xf>
    <xf numFmtId="0" fontId="0" fillId="0" borderId="0" xfId="0" applyAlignment="1">
      <alignment horizontal="left" vertical="top" wrapText="1"/>
    </xf>
    <xf numFmtId="0" fontId="8" fillId="0" borderId="0" xfId="0" applyFont="1" applyAlignment="1">
      <alignment horizontal="left" vertical="top" wrapText="1"/>
    </xf>
    <xf numFmtId="165" fontId="0" fillId="0" borderId="0" xfId="0" applyNumberFormat="1" applyAlignment="1">
      <alignment horizontal="right" vertical="center"/>
    </xf>
    <xf numFmtId="166" fontId="0" fillId="0" borderId="0" xfId="0" applyNumberFormat="1" applyAlignment="1">
      <alignment horizontal="right" vertical="center"/>
    </xf>
    <xf numFmtId="166" fontId="7" fillId="0" borderId="3" xfId="0" applyNumberFormat="1" applyFont="1" applyBorder="1" applyAlignment="1">
      <alignment horizontal="right" vertical="center"/>
    </xf>
    <xf numFmtId="165" fontId="7" fillId="0" borderId="0" xfId="0" applyNumberFormat="1" applyFont="1" applyAlignment="1">
      <alignment horizontal="right" vertical="center"/>
    </xf>
    <xf numFmtId="165" fontId="0" fillId="0" borderId="3" xfId="0" applyNumberFormat="1" applyBorder="1" applyAlignment="1">
      <alignment horizontal="right" vertical="center"/>
    </xf>
    <xf numFmtId="4" fontId="7" fillId="0" borderId="0" xfId="0" applyNumberFormat="1" applyFont="1" applyAlignment="1">
      <alignment horizontal="right" vertical="center"/>
    </xf>
    <xf numFmtId="0" fontId="1" fillId="2" borderId="0" xfId="0" applyFont="1" applyFill="1" applyAlignment="1">
      <alignment horizontal="left" wrapText="1"/>
    </xf>
    <xf numFmtId="0" fontId="7" fillId="0" borderId="2" xfId="0" applyFont="1" applyBorder="1" applyAlignment="1">
      <alignment horizontal="center" vertical="top" wrapText="1"/>
    </xf>
    <xf numFmtId="0" fontId="0" fillId="0" borderId="0" xfId="0" applyAlignment="1">
      <alignment horizontal="left" vertical="center" wrapText="1"/>
    </xf>
    <xf numFmtId="0" fontId="0" fillId="0" borderId="0" xfId="0"/>
    <xf numFmtId="0" fontId="7" fillId="0" borderId="2" xfId="0" applyFont="1" applyBorder="1" applyAlignment="1">
      <alignment horizontal="left" vertical="top" wrapText="1"/>
    </xf>
    <xf numFmtId="2" fontId="3" fillId="0" borderId="0" xfId="0" applyNumberFormat="1" applyFont="1" applyAlignment="1">
      <alignment wrapText="1"/>
    </xf>
    <xf numFmtId="2" fontId="0" fillId="0" borderId="0" xfId="0" applyNumberFormat="1" applyAlignment="1">
      <alignment wrapText="1"/>
    </xf>
    <xf numFmtId="0" fontId="11" fillId="0" borderId="0" xfId="0" applyFont="1"/>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840000" cy="6624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33"/>
  <sheetViews>
    <sheetView showGridLines="0" tabSelected="1" view="pageBreakPreview" zoomScaleNormal="100" zoomScaleSheetLayoutView="100" workbookViewId="0">
      <selection activeCell="B10" sqref="B10"/>
    </sheetView>
  </sheetViews>
  <sheetFormatPr baseColWidth="10" defaultRowHeight="12.75" x14ac:dyDescent="0.2"/>
  <cols>
    <col min="1" max="1" width="2.5703125" customWidth="1"/>
    <col min="2" max="2" width="12.5703125" customWidth="1"/>
    <col min="3" max="3" width="3.5703125" customWidth="1"/>
    <col min="4" max="4" width="106.85546875" customWidth="1"/>
  </cols>
  <sheetData>
    <row r="4" spans="2:4" ht="14.45" customHeight="1" x14ac:dyDescent="0.3">
      <c r="B4" s="1"/>
      <c r="C4" s="1"/>
      <c r="D4" s="1"/>
    </row>
    <row r="5" spans="2:4" ht="14.45" customHeight="1" x14ac:dyDescent="0.3">
      <c r="B5" s="1"/>
      <c r="C5" s="1"/>
      <c r="D5" s="1"/>
    </row>
    <row r="6" spans="2:4" ht="21" customHeight="1" x14ac:dyDescent="0.3">
      <c r="B6" s="32" t="s">
        <v>0</v>
      </c>
      <c r="C6" s="32"/>
      <c r="D6" s="32"/>
    </row>
    <row r="7" spans="2:4" ht="6" customHeight="1" x14ac:dyDescent="0.2"/>
    <row r="8" spans="2:4" x14ac:dyDescent="0.2">
      <c r="B8" t="s">
        <v>1</v>
      </c>
    </row>
    <row r="9" spans="2:4" x14ac:dyDescent="0.2">
      <c r="B9" s="39" t="s">
        <v>443</v>
      </c>
    </row>
    <row r="14" spans="2:4" ht="15.75" x14ac:dyDescent="0.25">
      <c r="B14" s="2" t="s">
        <v>2</v>
      </c>
    </row>
    <row r="16" spans="2:4" x14ac:dyDescent="0.2">
      <c r="B16" s="4" t="str">
        <f>HYPERLINK("#'T1'!A1", "Tabelle 1:")</f>
        <v>Tabelle 1:</v>
      </c>
      <c r="C16" t="s">
        <v>7</v>
      </c>
      <c r="D16" s="5" t="str">
        <f>HYPERLINK("#'T1'!A1", "Anzahl Gemeinden nach Gemeindesteuerfussklasse, 1975−2023")</f>
        <v>Anzahl Gemeinden nach Gemeindesteuerfussklasse, 1975−2023</v>
      </c>
    </row>
    <row r="17" spans="2:4" x14ac:dyDescent="0.2">
      <c r="B17" s="4" t="str">
        <f>HYPERLINK("#'T2'!A1", "Tabelle 2:")</f>
        <v>Tabelle 2:</v>
      </c>
      <c r="C17" t="s">
        <v>7</v>
      </c>
      <c r="D17" s="5" t="str">
        <f>HYPERLINK("#'T2'!A1", "Anzahl Gemeinden nach Gemeindesteuerfussklasse und Gemeindegrösse, 2023")</f>
        <v>Anzahl Gemeinden nach Gemeindesteuerfussklasse und Gemeindegrösse, 2023</v>
      </c>
    </row>
    <row r="18" spans="2:4" x14ac:dyDescent="0.2">
      <c r="B18" s="4" t="str">
        <f>HYPERLINK("#'T3'!A1", "Tabelle 3:")</f>
        <v>Tabelle 3:</v>
      </c>
      <c r="C18" t="s">
        <v>7</v>
      </c>
      <c r="D18" s="5" t="str">
        <f>HYPERLINK("#'T3'!A1", "Gemeinden, Einwohner/-innen und Normsteuerertrag nach Grössenklasse des Normsteuerertrags, absolut und in Prozent, 2023")</f>
        <v>Gemeinden, Einwohner/-innen und Normsteuerertrag nach Grössenklasse des Normsteuerertrags, absolut und in Prozent, 2023</v>
      </c>
    </row>
    <row r="19" spans="2:4" x14ac:dyDescent="0.2">
      <c r="B19" s="4" t="str">
        <f>HYPERLINK("#'T4'!A1", "Tabelle 4:")</f>
        <v>Tabelle 4:</v>
      </c>
      <c r="C19" t="s">
        <v>7</v>
      </c>
      <c r="D19" s="5" t="str">
        <f>HYPERLINK("#'T4'!A1", "Steuerfuss und Steuererträge, 1974−2023")</f>
        <v>Steuerfuss und Steuererträge, 1974−2023</v>
      </c>
    </row>
    <row r="21" spans="2:4" x14ac:dyDescent="0.2">
      <c r="B21" s="6" t="s">
        <v>20</v>
      </c>
    </row>
    <row r="22" spans="2:4" x14ac:dyDescent="0.2">
      <c r="B22" s="7" t="str">
        <f>HYPERLINK("#'T5'!A1", "Tabelle 5:")</f>
        <v>Tabelle 5:</v>
      </c>
      <c r="C22" t="s">
        <v>7</v>
      </c>
      <c r="D22" s="5" t="str">
        <f>HYPERLINK("#'T5'!A1", "Funktionale Gliederung der Erfolgsrechnung, Aufwand, in 1'000 Franken, 2023")</f>
        <v>Funktionale Gliederung der Erfolgsrechnung, Aufwand, in 1'000 Franken, 2023</v>
      </c>
    </row>
    <row r="23" spans="2:4" x14ac:dyDescent="0.2">
      <c r="B23" s="7" t="str">
        <f>HYPERLINK("#'T6'!A1", "Tabelle 6:")</f>
        <v>Tabelle 6:</v>
      </c>
      <c r="C23" t="s">
        <v>7</v>
      </c>
      <c r="D23" s="5" t="str">
        <f>HYPERLINK("#'T6'!A1", "Funktionale Gliederung der Erfolgsrechnung, Ertrag, in 1'000 Franken, 2023")</f>
        <v>Funktionale Gliederung der Erfolgsrechnung, Ertrag, in 1'000 Franken, 2023</v>
      </c>
    </row>
    <row r="24" spans="2:4" x14ac:dyDescent="0.2">
      <c r="B24" s="7" t="str">
        <f>HYPERLINK("#'T7'!A1", "Tabelle 7:")</f>
        <v>Tabelle 7:</v>
      </c>
      <c r="C24" t="s">
        <v>7</v>
      </c>
      <c r="D24" s="5" t="str">
        <f>HYPERLINK("#'T7'!A1", "Funktionale Gliederung der Investitionsrechnung, Ausgaben und Einnahmen, in 1'000 Franken, 2023")</f>
        <v>Funktionale Gliederung der Investitionsrechnung, Ausgaben und Einnahmen, in 1'000 Franken, 2023</v>
      </c>
    </row>
    <row r="25" spans="2:4" x14ac:dyDescent="0.2">
      <c r="B25" s="7" t="str">
        <f>HYPERLINK("#'T8'!A1", "Tabelle 8:")</f>
        <v>Tabelle 8:</v>
      </c>
      <c r="C25" t="s">
        <v>7</v>
      </c>
      <c r="D25" s="5" t="str">
        <f>HYPERLINK("#'T8'!A1", "Artengliederung der Erfolgsrechnung, Aufwand und Ertrag, in 1'000 Franken, 2023")</f>
        <v>Artengliederung der Erfolgsrechnung, Aufwand und Ertrag, in 1'000 Franken, 2023</v>
      </c>
    </row>
    <row r="26" spans="2:4" x14ac:dyDescent="0.2">
      <c r="B26" s="7" t="str">
        <f>HYPERLINK("#'T9'!A1", "Tabelle 9:")</f>
        <v>Tabelle 9:</v>
      </c>
      <c r="C26" t="s">
        <v>7</v>
      </c>
      <c r="D26" s="5" t="str">
        <f>HYPERLINK("#'T9'!A1", "Artengliederung der Investitionsrechnung, Ausgaben und Einnahmen, in 1'000 Franken, 2023")</f>
        <v>Artengliederung der Investitionsrechnung, Ausgaben und Einnahmen, in 1'000 Franken, 2023</v>
      </c>
    </row>
    <row r="27" spans="2:4" x14ac:dyDescent="0.2">
      <c r="B27" s="7" t="str">
        <f>HYPERLINK("#'T10'!A1", "Tabelle 10:")</f>
        <v>Tabelle 10:</v>
      </c>
      <c r="C27" t="s">
        <v>7</v>
      </c>
      <c r="D27" s="5" t="str">
        <f>HYPERLINK("#'T10'!A1", "Bilanzrechnung, Aktiven und Passiven, in 1'000 Franken, 2023")</f>
        <v>Bilanzrechnung, Aktiven und Passiven, in 1'000 Franken, 2023</v>
      </c>
    </row>
    <row r="28" spans="2:4" x14ac:dyDescent="0.2">
      <c r="B28" s="7" t="str">
        <f>HYPERLINK("#'T11'!A1", "Tabelle 11:")</f>
        <v>Tabelle 11:</v>
      </c>
      <c r="C28" t="s">
        <v>7</v>
      </c>
      <c r="D28" s="5" t="str">
        <f>HYPERLINK("#'T11'!A1", "Ergebnis und Finanzierung, in 1'000 Franken, 2023")</f>
        <v>Ergebnis und Finanzierung, in 1'000 Franken, 2023</v>
      </c>
    </row>
    <row r="29" spans="2:4" x14ac:dyDescent="0.2">
      <c r="B29" s="7" t="str">
        <f>HYPERLINK("#'T12'!A1", "Tabelle 12:")</f>
        <v>Tabelle 12:</v>
      </c>
      <c r="C29" t="s">
        <v>7</v>
      </c>
      <c r="D29" s="5" t="str">
        <f>HYPERLINK("#'T12'!A1", "Kennzahlen, 2023")</f>
        <v>Kennzahlen, 2023</v>
      </c>
    </row>
    <row r="31" spans="2:4" x14ac:dyDescent="0.2">
      <c r="B31" s="8" t="str">
        <f>HYPERLINK("#'K1'!A1", "Karte 1:")</f>
        <v>Karte 1:</v>
      </c>
      <c r="C31" t="s">
        <v>7</v>
      </c>
      <c r="D31" s="5" t="str">
        <f>HYPERLINK("#'K1'!A1", "Selbstfinanzierungsgrad im Fünfjahresdurchschnitt in den Gemeinden, 2019–2023")</f>
        <v>Selbstfinanzierungsgrad im Fünfjahresdurchschnitt in den Gemeinden, 2019–2023</v>
      </c>
    </row>
    <row r="33" spans="2:4" x14ac:dyDescent="0.2">
      <c r="B33" s="9" t="str">
        <f>HYPERLINK("#'Erläuterungen'!A1", "Erläuterungen:")</f>
        <v>Erläuterungen:</v>
      </c>
      <c r="C33" t="s">
        <v>7</v>
      </c>
      <c r="D33" s="5" t="str">
        <f>HYPERLINK("#'Erläuterungen'!A1", "Begriffe und Definitionen")</f>
        <v>Begriffe und Definitionen</v>
      </c>
    </row>
  </sheetData>
  <mergeCells count="1">
    <mergeCell ref="B6:D6"/>
  </mergeCells>
  <pageMargins left="0.7" right="0.7" top="0.75" bottom="0.75" header="0.3" footer="0.3"/>
  <pageSetup paperSize="9" scale="71"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6D4FF"/>
  </sheetPr>
  <dimension ref="B1:V219"/>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7109375" customWidth="1"/>
    <col min="13" max="22" width="14.28515625" customWidth="1"/>
  </cols>
  <sheetData>
    <row r="1" spans="2:22" ht="18" x14ac:dyDescent="0.25">
      <c r="B1" s="3" t="s">
        <v>16</v>
      </c>
    </row>
    <row r="2" spans="2:22" x14ac:dyDescent="0.2">
      <c r="B2" t="s">
        <v>13</v>
      </c>
    </row>
    <row r="5" spans="2:22" x14ac:dyDescent="0.2">
      <c r="B5" s="36" t="s">
        <v>82</v>
      </c>
      <c r="C5" s="36" t="s">
        <v>83</v>
      </c>
      <c r="D5" s="33" t="s">
        <v>332</v>
      </c>
      <c r="E5" s="33" t="s">
        <v>332</v>
      </c>
      <c r="F5" s="33" t="s">
        <v>332</v>
      </c>
      <c r="G5" s="33" t="s">
        <v>332</v>
      </c>
      <c r="H5" s="33" t="s">
        <v>332</v>
      </c>
      <c r="I5" s="33" t="s">
        <v>332</v>
      </c>
      <c r="J5" s="33" t="s">
        <v>332</v>
      </c>
      <c r="K5" s="33" t="s">
        <v>332</v>
      </c>
      <c r="L5" s="33" t="s">
        <v>332</v>
      </c>
      <c r="M5" s="33" t="s">
        <v>333</v>
      </c>
      <c r="N5" s="33" t="s">
        <v>333</v>
      </c>
      <c r="O5" s="33" t="s">
        <v>333</v>
      </c>
      <c r="P5" s="33" t="s">
        <v>333</v>
      </c>
      <c r="Q5" s="33" t="s">
        <v>333</v>
      </c>
      <c r="R5" s="33" t="s">
        <v>333</v>
      </c>
      <c r="S5" s="33" t="s">
        <v>333</v>
      </c>
      <c r="T5" s="33" t="s">
        <v>333</v>
      </c>
      <c r="U5" s="33" t="s">
        <v>333</v>
      </c>
      <c r="V5" s="33" t="s">
        <v>333</v>
      </c>
    </row>
    <row r="6" spans="2:22" ht="84" customHeight="1" x14ac:dyDescent="0.2">
      <c r="B6" s="36" t="s">
        <v>82</v>
      </c>
      <c r="C6" s="36" t="s">
        <v>83</v>
      </c>
      <c r="D6" s="10" t="s">
        <v>334</v>
      </c>
      <c r="E6" s="10" t="s">
        <v>335</v>
      </c>
      <c r="F6" s="10" t="s">
        <v>336</v>
      </c>
      <c r="G6" s="10" t="s">
        <v>337</v>
      </c>
      <c r="H6" s="10" t="s">
        <v>338</v>
      </c>
      <c r="I6" s="10" t="s">
        <v>339</v>
      </c>
      <c r="J6" s="10" t="s">
        <v>340</v>
      </c>
      <c r="K6" s="10" t="s">
        <v>341</v>
      </c>
      <c r="L6" s="10" t="s">
        <v>320</v>
      </c>
      <c r="M6" s="10" t="s">
        <v>342</v>
      </c>
      <c r="N6" s="10" t="s">
        <v>343</v>
      </c>
      <c r="O6" s="10" t="s">
        <v>344</v>
      </c>
      <c r="P6" s="10" t="s">
        <v>339</v>
      </c>
      <c r="Q6" s="10" t="s">
        <v>345</v>
      </c>
      <c r="R6" s="10" t="s">
        <v>346</v>
      </c>
      <c r="S6" s="10" t="s">
        <v>347</v>
      </c>
      <c r="T6" s="10" t="s">
        <v>340</v>
      </c>
      <c r="U6" s="10" t="s">
        <v>348</v>
      </c>
      <c r="V6" s="10" t="s">
        <v>329</v>
      </c>
    </row>
    <row r="7" spans="2:22" x14ac:dyDescent="0.2">
      <c r="B7" s="21">
        <v>4335</v>
      </c>
      <c r="C7" s="21" t="s">
        <v>94</v>
      </c>
      <c r="D7" s="29">
        <v>457164.10538000002</v>
      </c>
      <c r="E7" s="29">
        <v>0</v>
      </c>
      <c r="F7" s="29">
        <v>18874.43204</v>
      </c>
      <c r="G7" s="29">
        <v>17282.237939999999</v>
      </c>
      <c r="H7" s="29">
        <v>3242.9760900000001</v>
      </c>
      <c r="I7" s="29">
        <v>51526.152309999998</v>
      </c>
      <c r="J7" s="29">
        <v>0</v>
      </c>
      <c r="K7" s="29">
        <v>0</v>
      </c>
      <c r="L7" s="29">
        <v>548089.90376000002</v>
      </c>
      <c r="M7" s="29">
        <v>25985.065320000002</v>
      </c>
      <c r="N7" s="29">
        <v>1030.9586999999999</v>
      </c>
      <c r="O7" s="29">
        <v>50.000999999999998</v>
      </c>
      <c r="P7" s="29">
        <v>109497.16954</v>
      </c>
      <c r="Q7" s="29">
        <v>6418.6873999999998</v>
      </c>
      <c r="R7" s="29">
        <v>350</v>
      </c>
      <c r="S7" s="29">
        <v>153.01085</v>
      </c>
      <c r="T7" s="29">
        <v>0</v>
      </c>
      <c r="U7" s="29">
        <v>9.9820499999999992</v>
      </c>
      <c r="V7" s="29">
        <v>143494.87486000001</v>
      </c>
    </row>
    <row r="8" spans="2:22" x14ac:dyDescent="0.2">
      <c r="B8" s="21">
        <v>4019</v>
      </c>
      <c r="C8" s="21" t="s">
        <v>95</v>
      </c>
      <c r="D8" s="29">
        <v>44392.204720000002</v>
      </c>
      <c r="E8" s="29">
        <v>0</v>
      </c>
      <c r="F8" s="29">
        <v>3070.9072799999999</v>
      </c>
      <c r="G8" s="29">
        <v>180</v>
      </c>
      <c r="H8" s="29">
        <v>0</v>
      </c>
      <c r="I8" s="29">
        <v>5966.8047500000002</v>
      </c>
      <c r="J8" s="29">
        <v>0</v>
      </c>
      <c r="K8" s="29">
        <v>0</v>
      </c>
      <c r="L8" s="29">
        <v>53609.916749999997</v>
      </c>
      <c r="M8" s="29">
        <v>366.68875000000003</v>
      </c>
      <c r="N8" s="29">
        <v>0</v>
      </c>
      <c r="O8" s="29">
        <v>50</v>
      </c>
      <c r="P8" s="29">
        <v>14675.2806</v>
      </c>
      <c r="Q8" s="29">
        <v>1216.0725</v>
      </c>
      <c r="R8" s="29">
        <v>350</v>
      </c>
      <c r="S8" s="29">
        <v>0</v>
      </c>
      <c r="T8" s="29">
        <v>0</v>
      </c>
      <c r="U8" s="29">
        <v>0</v>
      </c>
      <c r="V8" s="29">
        <v>16658.041850000001</v>
      </c>
    </row>
    <row r="9" spans="2:22" x14ac:dyDescent="0.2">
      <c r="B9" s="16">
        <v>4001</v>
      </c>
      <c r="C9" s="16" t="s">
        <v>96</v>
      </c>
      <c r="D9" s="26">
        <v>20157.734929999999</v>
      </c>
      <c r="E9" s="26">
        <v>0</v>
      </c>
      <c r="F9" s="26">
        <v>2508.2385800000002</v>
      </c>
      <c r="G9" s="26">
        <v>180</v>
      </c>
      <c r="H9" s="26">
        <v>0</v>
      </c>
      <c r="I9" s="26">
        <v>3530.0657500000002</v>
      </c>
      <c r="J9" s="26">
        <v>0</v>
      </c>
      <c r="K9" s="26">
        <v>0</v>
      </c>
      <c r="L9" s="26">
        <v>26376.039260000001</v>
      </c>
      <c r="M9" s="26">
        <v>115</v>
      </c>
      <c r="N9" s="26">
        <v>0</v>
      </c>
      <c r="O9" s="26">
        <v>50</v>
      </c>
      <c r="P9" s="26">
        <v>8863.9577000000008</v>
      </c>
      <c r="Q9" s="26">
        <v>136.07249999999999</v>
      </c>
      <c r="R9" s="26">
        <v>0</v>
      </c>
      <c r="S9" s="26">
        <v>0</v>
      </c>
      <c r="T9" s="26">
        <v>0</v>
      </c>
      <c r="U9" s="26">
        <v>0</v>
      </c>
      <c r="V9" s="26">
        <v>9165.0301999999992</v>
      </c>
    </row>
    <row r="10" spans="2:22" x14ac:dyDescent="0.2">
      <c r="B10" s="16">
        <v>4002</v>
      </c>
      <c r="C10" s="16" t="s">
        <v>97</v>
      </c>
      <c r="D10" s="26">
        <v>398.37549999999999</v>
      </c>
      <c r="E10" s="26">
        <v>0</v>
      </c>
      <c r="F10" s="26">
        <v>87.363799999999998</v>
      </c>
      <c r="G10" s="26">
        <v>0</v>
      </c>
      <c r="H10" s="26">
        <v>0</v>
      </c>
      <c r="I10" s="26">
        <v>41</v>
      </c>
      <c r="J10" s="26">
        <v>0</v>
      </c>
      <c r="K10" s="26">
        <v>0</v>
      </c>
      <c r="L10" s="26">
        <v>526.73929999999996</v>
      </c>
      <c r="M10" s="26">
        <v>0</v>
      </c>
      <c r="N10" s="26">
        <v>0</v>
      </c>
      <c r="O10" s="26">
        <v>0</v>
      </c>
      <c r="P10" s="26">
        <v>48.023200000000003</v>
      </c>
      <c r="Q10" s="26">
        <v>0</v>
      </c>
      <c r="R10" s="26">
        <v>0</v>
      </c>
      <c r="S10" s="26">
        <v>0</v>
      </c>
      <c r="T10" s="26">
        <v>0</v>
      </c>
      <c r="U10" s="26">
        <v>0</v>
      </c>
      <c r="V10" s="26">
        <v>48.023200000000003</v>
      </c>
    </row>
    <row r="11" spans="2:22" x14ac:dyDescent="0.2">
      <c r="B11" s="16">
        <v>4003</v>
      </c>
      <c r="C11" s="16" t="s">
        <v>98</v>
      </c>
      <c r="D11" s="26">
        <v>1871.58761</v>
      </c>
      <c r="E11" s="26">
        <v>0</v>
      </c>
      <c r="F11" s="26">
        <v>9.4591499999999993</v>
      </c>
      <c r="G11" s="26">
        <v>0</v>
      </c>
      <c r="H11" s="26">
        <v>0</v>
      </c>
      <c r="I11" s="26">
        <v>398.77555000000001</v>
      </c>
      <c r="J11" s="26">
        <v>0</v>
      </c>
      <c r="K11" s="26">
        <v>0</v>
      </c>
      <c r="L11" s="26">
        <v>2279.82231</v>
      </c>
      <c r="M11" s="26">
        <v>0</v>
      </c>
      <c r="N11" s="26">
        <v>0</v>
      </c>
      <c r="O11" s="26">
        <v>0</v>
      </c>
      <c r="P11" s="26">
        <v>231.58674999999999</v>
      </c>
      <c r="Q11" s="26">
        <v>0</v>
      </c>
      <c r="R11" s="26">
        <v>350</v>
      </c>
      <c r="S11" s="26">
        <v>0</v>
      </c>
      <c r="T11" s="26">
        <v>0</v>
      </c>
      <c r="U11" s="26">
        <v>0</v>
      </c>
      <c r="V11" s="26">
        <v>581.58675000000005</v>
      </c>
    </row>
    <row r="12" spans="2:22" x14ac:dyDescent="0.2">
      <c r="B12" s="16">
        <v>4004</v>
      </c>
      <c r="C12" s="16" t="s">
        <v>99</v>
      </c>
      <c r="D12" s="26">
        <v>266.61047000000002</v>
      </c>
      <c r="E12" s="26">
        <v>0</v>
      </c>
      <c r="F12" s="26">
        <v>35.312649999999998</v>
      </c>
      <c r="G12" s="26">
        <v>0</v>
      </c>
      <c r="H12" s="26">
        <v>0</v>
      </c>
      <c r="I12" s="26">
        <v>25.6</v>
      </c>
      <c r="J12" s="26">
        <v>0</v>
      </c>
      <c r="K12" s="26">
        <v>0</v>
      </c>
      <c r="L12" s="26">
        <v>327.52312000000001</v>
      </c>
      <c r="M12" s="26">
        <v>251.68875</v>
      </c>
      <c r="N12" s="26">
        <v>0</v>
      </c>
      <c r="O12" s="26">
        <v>0</v>
      </c>
      <c r="P12" s="26">
        <v>643.96015</v>
      </c>
      <c r="Q12" s="26">
        <v>0</v>
      </c>
      <c r="R12" s="26">
        <v>0</v>
      </c>
      <c r="S12" s="26">
        <v>0</v>
      </c>
      <c r="T12" s="26">
        <v>0</v>
      </c>
      <c r="U12" s="26">
        <v>0</v>
      </c>
      <c r="V12" s="26">
        <v>895.64890000000003</v>
      </c>
    </row>
    <row r="13" spans="2:22" x14ac:dyDescent="0.2">
      <c r="B13" s="16">
        <v>4005</v>
      </c>
      <c r="C13" s="16" t="s">
        <v>100</v>
      </c>
      <c r="D13" s="26">
        <v>1730.1413</v>
      </c>
      <c r="E13" s="26">
        <v>0</v>
      </c>
      <c r="F13" s="26">
        <v>86.973050000000001</v>
      </c>
      <c r="G13" s="26">
        <v>0</v>
      </c>
      <c r="H13" s="26">
        <v>0</v>
      </c>
      <c r="I13" s="26">
        <v>238.91645</v>
      </c>
      <c r="J13" s="26">
        <v>0</v>
      </c>
      <c r="K13" s="26">
        <v>0</v>
      </c>
      <c r="L13" s="26">
        <v>2056.0308</v>
      </c>
      <c r="M13" s="26">
        <v>0</v>
      </c>
      <c r="N13" s="26">
        <v>0</v>
      </c>
      <c r="O13" s="26">
        <v>0</v>
      </c>
      <c r="P13" s="26">
        <v>744.38049999999998</v>
      </c>
      <c r="Q13" s="26">
        <v>0</v>
      </c>
      <c r="R13" s="26">
        <v>0</v>
      </c>
      <c r="S13" s="26">
        <v>0</v>
      </c>
      <c r="T13" s="26">
        <v>0</v>
      </c>
      <c r="U13" s="26">
        <v>0</v>
      </c>
      <c r="V13" s="26">
        <v>744.38049999999998</v>
      </c>
    </row>
    <row r="14" spans="2:22" x14ac:dyDescent="0.2">
      <c r="B14" s="16">
        <v>4006</v>
      </c>
      <c r="C14" s="16" t="s">
        <v>101</v>
      </c>
      <c r="D14" s="26">
        <v>2148.5540500000002</v>
      </c>
      <c r="E14" s="26">
        <v>0</v>
      </c>
      <c r="F14" s="26">
        <v>53.313400000000001</v>
      </c>
      <c r="G14" s="26">
        <v>0</v>
      </c>
      <c r="H14" s="26">
        <v>0</v>
      </c>
      <c r="I14" s="26">
        <v>243</v>
      </c>
      <c r="J14" s="26">
        <v>0</v>
      </c>
      <c r="K14" s="26">
        <v>0</v>
      </c>
      <c r="L14" s="26">
        <v>2444.8674500000002</v>
      </c>
      <c r="M14" s="26">
        <v>0</v>
      </c>
      <c r="N14" s="26">
        <v>0</v>
      </c>
      <c r="O14" s="26">
        <v>0</v>
      </c>
      <c r="P14" s="26">
        <v>283.02224999999999</v>
      </c>
      <c r="Q14" s="26">
        <v>80</v>
      </c>
      <c r="R14" s="26">
        <v>0</v>
      </c>
      <c r="S14" s="26">
        <v>0</v>
      </c>
      <c r="T14" s="26">
        <v>0</v>
      </c>
      <c r="U14" s="26">
        <v>0</v>
      </c>
      <c r="V14" s="26">
        <v>363.02224999999999</v>
      </c>
    </row>
    <row r="15" spans="2:22" x14ac:dyDescent="0.2">
      <c r="B15" s="16">
        <v>4007</v>
      </c>
      <c r="C15" s="16" t="s">
        <v>102</v>
      </c>
      <c r="D15" s="26">
        <v>863.11015999999995</v>
      </c>
      <c r="E15" s="26">
        <v>0</v>
      </c>
      <c r="F15" s="26">
        <v>0</v>
      </c>
      <c r="G15" s="26">
        <v>0</v>
      </c>
      <c r="H15" s="26">
        <v>0</v>
      </c>
      <c r="I15" s="26">
        <v>0</v>
      </c>
      <c r="J15" s="26">
        <v>0</v>
      </c>
      <c r="K15" s="26">
        <v>0</v>
      </c>
      <c r="L15" s="26">
        <v>863.11015999999995</v>
      </c>
      <c r="M15" s="26">
        <v>0</v>
      </c>
      <c r="N15" s="26">
        <v>0</v>
      </c>
      <c r="O15" s="26">
        <v>0</v>
      </c>
      <c r="P15" s="26">
        <v>512.52665000000002</v>
      </c>
      <c r="Q15" s="26">
        <v>0</v>
      </c>
      <c r="R15" s="26">
        <v>0</v>
      </c>
      <c r="S15" s="26">
        <v>0</v>
      </c>
      <c r="T15" s="26">
        <v>0</v>
      </c>
      <c r="U15" s="26">
        <v>0</v>
      </c>
      <c r="V15" s="26">
        <v>512.52665000000002</v>
      </c>
    </row>
    <row r="16" spans="2:22" x14ac:dyDescent="0.2">
      <c r="B16" s="16">
        <v>4008</v>
      </c>
      <c r="C16" s="16" t="s">
        <v>103</v>
      </c>
      <c r="D16" s="26">
        <v>4781.5219500000003</v>
      </c>
      <c r="E16" s="26">
        <v>0</v>
      </c>
      <c r="F16" s="26">
        <v>0</v>
      </c>
      <c r="G16" s="26">
        <v>0</v>
      </c>
      <c r="H16" s="26">
        <v>0</v>
      </c>
      <c r="I16" s="26">
        <v>148.07015000000001</v>
      </c>
      <c r="J16" s="26">
        <v>0</v>
      </c>
      <c r="K16" s="26">
        <v>0</v>
      </c>
      <c r="L16" s="26">
        <v>4929.5920999999998</v>
      </c>
      <c r="M16" s="26">
        <v>0</v>
      </c>
      <c r="N16" s="26">
        <v>0</v>
      </c>
      <c r="O16" s="26">
        <v>0</v>
      </c>
      <c r="P16" s="26">
        <v>1033.8217999999999</v>
      </c>
      <c r="Q16" s="26">
        <v>0</v>
      </c>
      <c r="R16" s="26">
        <v>0</v>
      </c>
      <c r="S16" s="26">
        <v>0</v>
      </c>
      <c r="T16" s="26">
        <v>0</v>
      </c>
      <c r="U16" s="26">
        <v>0</v>
      </c>
      <c r="V16" s="26">
        <v>1033.8217999999999</v>
      </c>
    </row>
    <row r="17" spans="2:22" x14ac:dyDescent="0.2">
      <c r="B17" s="16">
        <v>4009</v>
      </c>
      <c r="C17" s="16" t="s">
        <v>104</v>
      </c>
      <c r="D17" s="26">
        <v>340.97895</v>
      </c>
      <c r="E17" s="26">
        <v>0</v>
      </c>
      <c r="F17" s="26">
        <v>44.81335</v>
      </c>
      <c r="G17" s="26">
        <v>0</v>
      </c>
      <c r="H17" s="26">
        <v>0</v>
      </c>
      <c r="I17" s="26">
        <v>0</v>
      </c>
      <c r="J17" s="26">
        <v>0</v>
      </c>
      <c r="K17" s="26">
        <v>0</v>
      </c>
      <c r="L17" s="26">
        <v>385.79230000000001</v>
      </c>
      <c r="M17" s="26">
        <v>0</v>
      </c>
      <c r="N17" s="26">
        <v>0</v>
      </c>
      <c r="O17" s="26">
        <v>0</v>
      </c>
      <c r="P17" s="26">
        <v>378.48304999999999</v>
      </c>
      <c r="Q17" s="26">
        <v>0</v>
      </c>
      <c r="R17" s="26">
        <v>0</v>
      </c>
      <c r="S17" s="26">
        <v>0</v>
      </c>
      <c r="T17" s="26">
        <v>0</v>
      </c>
      <c r="U17" s="26">
        <v>0</v>
      </c>
      <c r="V17" s="26">
        <v>378.48304999999999</v>
      </c>
    </row>
    <row r="18" spans="2:22" x14ac:dyDescent="0.2">
      <c r="B18" s="16">
        <v>4010</v>
      </c>
      <c r="C18" s="16" t="s">
        <v>105</v>
      </c>
      <c r="D18" s="26">
        <v>2732.0119</v>
      </c>
      <c r="E18" s="26">
        <v>0</v>
      </c>
      <c r="F18" s="26">
        <v>129.2773</v>
      </c>
      <c r="G18" s="26">
        <v>0</v>
      </c>
      <c r="H18" s="26">
        <v>0</v>
      </c>
      <c r="I18" s="26">
        <v>651.93439999999998</v>
      </c>
      <c r="J18" s="26">
        <v>0</v>
      </c>
      <c r="K18" s="26">
        <v>0</v>
      </c>
      <c r="L18" s="26">
        <v>3513.2235999999998</v>
      </c>
      <c r="M18" s="26">
        <v>0</v>
      </c>
      <c r="N18" s="26">
        <v>0</v>
      </c>
      <c r="O18" s="26">
        <v>0</v>
      </c>
      <c r="P18" s="26">
        <v>680.55520000000001</v>
      </c>
      <c r="Q18" s="26">
        <v>0</v>
      </c>
      <c r="R18" s="26">
        <v>0</v>
      </c>
      <c r="S18" s="26">
        <v>0</v>
      </c>
      <c r="T18" s="26">
        <v>0</v>
      </c>
      <c r="U18" s="26">
        <v>0</v>
      </c>
      <c r="V18" s="26">
        <v>680.55520000000001</v>
      </c>
    </row>
    <row r="19" spans="2:22" x14ac:dyDescent="0.2">
      <c r="B19" s="16">
        <v>4012</v>
      </c>
      <c r="C19" s="16" t="s">
        <v>106</v>
      </c>
      <c r="D19" s="26">
        <v>8928.0300000000007</v>
      </c>
      <c r="E19" s="26">
        <v>0</v>
      </c>
      <c r="F19" s="26">
        <v>116.15600000000001</v>
      </c>
      <c r="G19" s="26">
        <v>0</v>
      </c>
      <c r="H19" s="26">
        <v>0</v>
      </c>
      <c r="I19" s="26">
        <v>302.83749999999998</v>
      </c>
      <c r="J19" s="26">
        <v>0</v>
      </c>
      <c r="K19" s="26">
        <v>0</v>
      </c>
      <c r="L19" s="26">
        <v>9347.0234999999993</v>
      </c>
      <c r="M19" s="26">
        <v>0</v>
      </c>
      <c r="N19" s="26">
        <v>0</v>
      </c>
      <c r="O19" s="26">
        <v>0</v>
      </c>
      <c r="P19" s="26">
        <v>1236.2828</v>
      </c>
      <c r="Q19" s="26">
        <v>1000</v>
      </c>
      <c r="R19" s="26">
        <v>0</v>
      </c>
      <c r="S19" s="26">
        <v>0</v>
      </c>
      <c r="T19" s="26">
        <v>0</v>
      </c>
      <c r="U19" s="26">
        <v>0</v>
      </c>
      <c r="V19" s="26">
        <v>2236.2828</v>
      </c>
    </row>
    <row r="20" spans="2:22" x14ac:dyDescent="0.2">
      <c r="B20" s="16">
        <v>4013</v>
      </c>
      <c r="C20" s="16" t="s">
        <v>107</v>
      </c>
      <c r="D20" s="26">
        <v>173.5479</v>
      </c>
      <c r="E20" s="26">
        <v>0</v>
      </c>
      <c r="F20" s="26">
        <v>0</v>
      </c>
      <c r="G20" s="26">
        <v>0</v>
      </c>
      <c r="H20" s="26">
        <v>0</v>
      </c>
      <c r="I20" s="26">
        <v>386.60494999999997</v>
      </c>
      <c r="J20" s="26">
        <v>0</v>
      </c>
      <c r="K20" s="26">
        <v>0</v>
      </c>
      <c r="L20" s="26">
        <v>560.15284999999994</v>
      </c>
      <c r="M20" s="26">
        <v>0</v>
      </c>
      <c r="N20" s="26">
        <v>0</v>
      </c>
      <c r="O20" s="26">
        <v>0</v>
      </c>
      <c r="P20" s="26">
        <v>18.68055</v>
      </c>
      <c r="Q20" s="26">
        <v>0</v>
      </c>
      <c r="R20" s="26">
        <v>0</v>
      </c>
      <c r="S20" s="26">
        <v>0</v>
      </c>
      <c r="T20" s="26">
        <v>0</v>
      </c>
      <c r="U20" s="26">
        <v>0</v>
      </c>
      <c r="V20" s="26">
        <v>18.68055</v>
      </c>
    </row>
    <row r="21" spans="2:22" x14ac:dyDescent="0.2">
      <c r="B21" s="21">
        <v>4059</v>
      </c>
      <c r="C21" s="21" t="s">
        <v>108</v>
      </c>
      <c r="D21" s="29">
        <v>118385.45733</v>
      </c>
      <c r="E21" s="29">
        <v>0</v>
      </c>
      <c r="F21" s="29">
        <v>5137.4764400000004</v>
      </c>
      <c r="G21" s="29">
        <v>16574.234130000001</v>
      </c>
      <c r="H21" s="29">
        <v>1600</v>
      </c>
      <c r="I21" s="29">
        <v>16154.59274</v>
      </c>
      <c r="J21" s="29">
        <v>0</v>
      </c>
      <c r="K21" s="29">
        <v>0</v>
      </c>
      <c r="L21" s="29">
        <v>157851.76063999999</v>
      </c>
      <c r="M21" s="29">
        <v>21186.79178</v>
      </c>
      <c r="N21" s="29">
        <v>0</v>
      </c>
      <c r="O21" s="29">
        <v>0</v>
      </c>
      <c r="P21" s="29">
        <v>20970.85007</v>
      </c>
      <c r="Q21" s="29">
        <v>1060</v>
      </c>
      <c r="R21" s="29">
        <v>0</v>
      </c>
      <c r="S21" s="29">
        <v>0</v>
      </c>
      <c r="T21" s="29">
        <v>0</v>
      </c>
      <c r="U21" s="29">
        <v>0</v>
      </c>
      <c r="V21" s="29">
        <v>43217.64185</v>
      </c>
    </row>
    <row r="22" spans="2:22" x14ac:dyDescent="0.2">
      <c r="B22" s="16">
        <v>4021</v>
      </c>
      <c r="C22" s="16" t="s">
        <v>109</v>
      </c>
      <c r="D22" s="26">
        <v>23193.414519999998</v>
      </c>
      <c r="E22" s="26">
        <v>0</v>
      </c>
      <c r="F22" s="26">
        <v>1781.8296700000001</v>
      </c>
      <c r="G22" s="26">
        <v>15802.234130000001</v>
      </c>
      <c r="H22" s="26">
        <v>0</v>
      </c>
      <c r="I22" s="26">
        <v>11497.864799999999</v>
      </c>
      <c r="J22" s="26">
        <v>0</v>
      </c>
      <c r="K22" s="26">
        <v>0</v>
      </c>
      <c r="L22" s="26">
        <v>52275.343119999998</v>
      </c>
      <c r="M22" s="26">
        <v>15842.120629999999</v>
      </c>
      <c r="N22" s="26">
        <v>0</v>
      </c>
      <c r="O22" s="26">
        <v>0</v>
      </c>
      <c r="P22" s="26">
        <v>2584.35068</v>
      </c>
      <c r="Q22" s="26">
        <v>0</v>
      </c>
      <c r="R22" s="26">
        <v>0</v>
      </c>
      <c r="S22" s="26">
        <v>0</v>
      </c>
      <c r="T22" s="26">
        <v>0</v>
      </c>
      <c r="U22" s="26">
        <v>0</v>
      </c>
      <c r="V22" s="26">
        <v>18426.471310000001</v>
      </c>
    </row>
    <row r="23" spans="2:22" x14ac:dyDescent="0.2">
      <c r="B23" s="16">
        <v>4022</v>
      </c>
      <c r="C23" s="16" t="s">
        <v>110</v>
      </c>
      <c r="D23" s="26">
        <v>1048.4826</v>
      </c>
      <c r="E23" s="26">
        <v>0</v>
      </c>
      <c r="F23" s="26">
        <v>12.410550000000001</v>
      </c>
      <c r="G23" s="26">
        <v>0</v>
      </c>
      <c r="H23" s="26">
        <v>0</v>
      </c>
      <c r="I23" s="26">
        <v>52.219799999999999</v>
      </c>
      <c r="J23" s="26">
        <v>0</v>
      </c>
      <c r="K23" s="26">
        <v>0</v>
      </c>
      <c r="L23" s="26">
        <v>1113.11295</v>
      </c>
      <c r="M23" s="26">
        <v>13.89015</v>
      </c>
      <c r="N23" s="26">
        <v>0</v>
      </c>
      <c r="O23" s="26">
        <v>0</v>
      </c>
      <c r="P23" s="26">
        <v>747.17944999999997</v>
      </c>
      <c r="Q23" s="26">
        <v>0</v>
      </c>
      <c r="R23" s="26">
        <v>0</v>
      </c>
      <c r="S23" s="26">
        <v>0</v>
      </c>
      <c r="T23" s="26">
        <v>0</v>
      </c>
      <c r="U23" s="26">
        <v>0</v>
      </c>
      <c r="V23" s="26">
        <v>761.06960000000004</v>
      </c>
    </row>
    <row r="24" spans="2:22" x14ac:dyDescent="0.2">
      <c r="B24" s="16">
        <v>4023</v>
      </c>
      <c r="C24" s="16" t="s">
        <v>111</v>
      </c>
      <c r="D24" s="26">
        <v>2556.3995</v>
      </c>
      <c r="E24" s="26">
        <v>0</v>
      </c>
      <c r="F24" s="26">
        <v>41.087600000000002</v>
      </c>
      <c r="G24" s="26">
        <v>0</v>
      </c>
      <c r="H24" s="26">
        <v>0</v>
      </c>
      <c r="I24" s="26">
        <v>0</v>
      </c>
      <c r="J24" s="26">
        <v>0</v>
      </c>
      <c r="K24" s="26">
        <v>0</v>
      </c>
      <c r="L24" s="26">
        <v>2597.4870999999998</v>
      </c>
      <c r="M24" s="26">
        <v>4390.75</v>
      </c>
      <c r="N24" s="26">
        <v>0</v>
      </c>
      <c r="O24" s="26">
        <v>0</v>
      </c>
      <c r="P24" s="26">
        <v>416.69265000000001</v>
      </c>
      <c r="Q24" s="26">
        <v>0</v>
      </c>
      <c r="R24" s="26">
        <v>0</v>
      </c>
      <c r="S24" s="26">
        <v>0</v>
      </c>
      <c r="T24" s="26">
        <v>0</v>
      </c>
      <c r="U24" s="26">
        <v>0</v>
      </c>
      <c r="V24" s="26">
        <v>4807.44265</v>
      </c>
    </row>
    <row r="25" spans="2:22" x14ac:dyDescent="0.2">
      <c r="B25" s="16">
        <v>4024</v>
      </c>
      <c r="C25" s="16" t="s">
        <v>112</v>
      </c>
      <c r="D25" s="26">
        <v>1542.33563</v>
      </c>
      <c r="E25" s="26">
        <v>0</v>
      </c>
      <c r="F25" s="26">
        <v>11.47265</v>
      </c>
      <c r="G25" s="26">
        <v>0</v>
      </c>
      <c r="H25" s="26">
        <v>0</v>
      </c>
      <c r="I25" s="26">
        <v>105.4431</v>
      </c>
      <c r="J25" s="26">
        <v>0</v>
      </c>
      <c r="K25" s="26">
        <v>0</v>
      </c>
      <c r="L25" s="26">
        <v>1659.2513799999999</v>
      </c>
      <c r="M25" s="26">
        <v>0</v>
      </c>
      <c r="N25" s="26">
        <v>0</v>
      </c>
      <c r="O25" s="26">
        <v>0</v>
      </c>
      <c r="P25" s="26">
        <v>162.91735</v>
      </c>
      <c r="Q25" s="26">
        <v>0</v>
      </c>
      <c r="R25" s="26">
        <v>0</v>
      </c>
      <c r="S25" s="26">
        <v>0</v>
      </c>
      <c r="T25" s="26">
        <v>0</v>
      </c>
      <c r="U25" s="26">
        <v>0</v>
      </c>
      <c r="V25" s="26">
        <v>162.91735</v>
      </c>
    </row>
    <row r="26" spans="2:22" x14ac:dyDescent="0.2">
      <c r="B26" s="16">
        <v>4049</v>
      </c>
      <c r="C26" s="16" t="s">
        <v>113</v>
      </c>
      <c r="D26" s="26">
        <v>930.28441999999995</v>
      </c>
      <c r="E26" s="26">
        <v>0</v>
      </c>
      <c r="F26" s="26">
        <v>141.5754</v>
      </c>
      <c r="G26" s="26">
        <v>0</v>
      </c>
      <c r="H26" s="26">
        <v>0</v>
      </c>
      <c r="I26" s="26">
        <v>246</v>
      </c>
      <c r="J26" s="26">
        <v>0</v>
      </c>
      <c r="K26" s="26">
        <v>0</v>
      </c>
      <c r="L26" s="26">
        <v>1317.8598199999999</v>
      </c>
      <c r="M26" s="26">
        <v>0</v>
      </c>
      <c r="N26" s="26">
        <v>0</v>
      </c>
      <c r="O26" s="26">
        <v>0</v>
      </c>
      <c r="P26" s="26">
        <v>371.58965000000001</v>
      </c>
      <c r="Q26" s="26">
        <v>0</v>
      </c>
      <c r="R26" s="26">
        <v>0</v>
      </c>
      <c r="S26" s="26">
        <v>0</v>
      </c>
      <c r="T26" s="26">
        <v>0</v>
      </c>
      <c r="U26" s="26">
        <v>0</v>
      </c>
      <c r="V26" s="26">
        <v>371.58965000000001</v>
      </c>
    </row>
    <row r="27" spans="2:22" x14ac:dyDescent="0.2">
      <c r="B27" s="16">
        <v>4026</v>
      </c>
      <c r="C27" s="16" t="s">
        <v>114</v>
      </c>
      <c r="D27" s="26">
        <v>9974.9842800000006</v>
      </c>
      <c r="E27" s="26">
        <v>0</v>
      </c>
      <c r="F27" s="26">
        <v>30.968990000000002</v>
      </c>
      <c r="G27" s="26">
        <v>0</v>
      </c>
      <c r="H27" s="26">
        <v>1000</v>
      </c>
      <c r="I27" s="26">
        <v>0</v>
      </c>
      <c r="J27" s="26">
        <v>0</v>
      </c>
      <c r="K27" s="26">
        <v>0</v>
      </c>
      <c r="L27" s="26">
        <v>11005.95327</v>
      </c>
      <c r="M27" s="26">
        <v>0</v>
      </c>
      <c r="N27" s="26">
        <v>0</v>
      </c>
      <c r="O27" s="26">
        <v>0</v>
      </c>
      <c r="P27" s="26">
        <v>584.27554999999995</v>
      </c>
      <c r="Q27" s="26">
        <v>0</v>
      </c>
      <c r="R27" s="26">
        <v>0</v>
      </c>
      <c r="S27" s="26">
        <v>0</v>
      </c>
      <c r="T27" s="26">
        <v>0</v>
      </c>
      <c r="U27" s="26">
        <v>0</v>
      </c>
      <c r="V27" s="26">
        <v>584.27554999999995</v>
      </c>
    </row>
    <row r="28" spans="2:22" x14ac:dyDescent="0.2">
      <c r="B28" s="16">
        <v>4027</v>
      </c>
      <c r="C28" s="16" t="s">
        <v>115</v>
      </c>
      <c r="D28" s="26">
        <v>462.67883</v>
      </c>
      <c r="E28" s="26">
        <v>0</v>
      </c>
      <c r="F28" s="26">
        <v>0</v>
      </c>
      <c r="G28" s="26">
        <v>0</v>
      </c>
      <c r="H28" s="26">
        <v>0</v>
      </c>
      <c r="I28" s="26">
        <v>61.486600000000003</v>
      </c>
      <c r="J28" s="26">
        <v>0</v>
      </c>
      <c r="K28" s="26">
        <v>0</v>
      </c>
      <c r="L28" s="26">
        <v>524.16543000000001</v>
      </c>
      <c r="M28" s="26">
        <v>0</v>
      </c>
      <c r="N28" s="26">
        <v>0</v>
      </c>
      <c r="O28" s="26">
        <v>0</v>
      </c>
      <c r="P28" s="26">
        <v>38.458449999999999</v>
      </c>
      <c r="Q28" s="26">
        <v>0</v>
      </c>
      <c r="R28" s="26">
        <v>0</v>
      </c>
      <c r="S28" s="26">
        <v>0</v>
      </c>
      <c r="T28" s="26">
        <v>0</v>
      </c>
      <c r="U28" s="26">
        <v>0</v>
      </c>
      <c r="V28" s="26">
        <v>38.458449999999999</v>
      </c>
    </row>
    <row r="29" spans="2:22" x14ac:dyDescent="0.2">
      <c r="B29" s="16">
        <v>4028</v>
      </c>
      <c r="C29" s="16" t="s">
        <v>116</v>
      </c>
      <c r="D29" s="26">
        <v>387.25276000000002</v>
      </c>
      <c r="E29" s="26">
        <v>0</v>
      </c>
      <c r="F29" s="26">
        <v>74.856849999999994</v>
      </c>
      <c r="G29" s="26">
        <v>0</v>
      </c>
      <c r="H29" s="26">
        <v>0</v>
      </c>
      <c r="I29" s="26">
        <v>0</v>
      </c>
      <c r="J29" s="26">
        <v>0</v>
      </c>
      <c r="K29" s="26">
        <v>0</v>
      </c>
      <c r="L29" s="26">
        <v>462.10960999999998</v>
      </c>
      <c r="M29" s="26">
        <v>0</v>
      </c>
      <c r="N29" s="26">
        <v>0</v>
      </c>
      <c r="O29" s="26">
        <v>0</v>
      </c>
      <c r="P29" s="26">
        <v>64.319540000000003</v>
      </c>
      <c r="Q29" s="26">
        <v>0</v>
      </c>
      <c r="R29" s="26">
        <v>0</v>
      </c>
      <c r="S29" s="26">
        <v>0</v>
      </c>
      <c r="T29" s="26">
        <v>0</v>
      </c>
      <c r="U29" s="26">
        <v>0</v>
      </c>
      <c r="V29" s="26">
        <v>64.319540000000003</v>
      </c>
    </row>
    <row r="30" spans="2:22" x14ac:dyDescent="0.2">
      <c r="B30" s="16">
        <v>4029</v>
      </c>
      <c r="C30" s="16" t="s">
        <v>117</v>
      </c>
      <c r="D30" s="26">
        <v>3943.1141699999998</v>
      </c>
      <c r="E30" s="26">
        <v>0</v>
      </c>
      <c r="F30" s="26">
        <v>179.82669000000001</v>
      </c>
      <c r="G30" s="26">
        <v>0</v>
      </c>
      <c r="H30" s="26">
        <v>0</v>
      </c>
      <c r="I30" s="26">
        <v>958.27099999999996</v>
      </c>
      <c r="J30" s="26">
        <v>0</v>
      </c>
      <c r="K30" s="26">
        <v>0</v>
      </c>
      <c r="L30" s="26">
        <v>5081.2118600000003</v>
      </c>
      <c r="M30" s="26">
        <v>0</v>
      </c>
      <c r="N30" s="26">
        <v>0</v>
      </c>
      <c r="O30" s="26">
        <v>0</v>
      </c>
      <c r="P30" s="26">
        <v>785.16125</v>
      </c>
      <c r="Q30" s="26">
        <v>1000</v>
      </c>
      <c r="R30" s="26">
        <v>0</v>
      </c>
      <c r="S30" s="26">
        <v>0</v>
      </c>
      <c r="T30" s="26">
        <v>0</v>
      </c>
      <c r="U30" s="26">
        <v>0</v>
      </c>
      <c r="V30" s="26">
        <v>1785.1612500000001</v>
      </c>
    </row>
    <row r="31" spans="2:22" x14ac:dyDescent="0.2">
      <c r="B31" s="16">
        <v>4030</v>
      </c>
      <c r="C31" s="16" t="s">
        <v>118</v>
      </c>
      <c r="D31" s="26">
        <v>1634.04701</v>
      </c>
      <c r="E31" s="26">
        <v>0</v>
      </c>
      <c r="F31" s="26">
        <v>0</v>
      </c>
      <c r="G31" s="26">
        <v>0</v>
      </c>
      <c r="H31" s="26">
        <v>0</v>
      </c>
      <c r="I31" s="26">
        <v>0</v>
      </c>
      <c r="J31" s="26">
        <v>0</v>
      </c>
      <c r="K31" s="26">
        <v>0</v>
      </c>
      <c r="L31" s="26">
        <v>1634.04701</v>
      </c>
      <c r="M31" s="26">
        <v>0</v>
      </c>
      <c r="N31" s="26">
        <v>0</v>
      </c>
      <c r="O31" s="26">
        <v>0</v>
      </c>
      <c r="P31" s="26">
        <v>595.55550000000005</v>
      </c>
      <c r="Q31" s="26">
        <v>0</v>
      </c>
      <c r="R31" s="26">
        <v>0</v>
      </c>
      <c r="S31" s="26">
        <v>0</v>
      </c>
      <c r="T31" s="26">
        <v>0</v>
      </c>
      <c r="U31" s="26">
        <v>0</v>
      </c>
      <c r="V31" s="26">
        <v>595.55550000000005</v>
      </c>
    </row>
    <row r="32" spans="2:22" x14ac:dyDescent="0.2">
      <c r="B32" s="16">
        <v>4031</v>
      </c>
      <c r="C32" s="16" t="s">
        <v>119</v>
      </c>
      <c r="D32" s="26">
        <v>3262.1257999999998</v>
      </c>
      <c r="E32" s="26">
        <v>0</v>
      </c>
      <c r="F32" s="26">
        <v>113.45837</v>
      </c>
      <c r="G32" s="26">
        <v>0</v>
      </c>
      <c r="H32" s="26">
        <v>0</v>
      </c>
      <c r="I32" s="26">
        <v>0</v>
      </c>
      <c r="J32" s="26">
        <v>0</v>
      </c>
      <c r="K32" s="26">
        <v>0</v>
      </c>
      <c r="L32" s="26">
        <v>3375.5841700000001</v>
      </c>
      <c r="M32" s="26">
        <v>0</v>
      </c>
      <c r="N32" s="26">
        <v>0</v>
      </c>
      <c r="O32" s="26">
        <v>0</v>
      </c>
      <c r="P32" s="26">
        <v>2.7243499999999998</v>
      </c>
      <c r="Q32" s="26">
        <v>0</v>
      </c>
      <c r="R32" s="26">
        <v>0</v>
      </c>
      <c r="S32" s="26">
        <v>0</v>
      </c>
      <c r="T32" s="26">
        <v>0</v>
      </c>
      <c r="U32" s="26">
        <v>0</v>
      </c>
      <c r="V32" s="26">
        <v>2.7243499999999998</v>
      </c>
    </row>
    <row r="33" spans="2:22" x14ac:dyDescent="0.2">
      <c r="B33" s="16">
        <v>4032</v>
      </c>
      <c r="C33" s="16" t="s">
        <v>120</v>
      </c>
      <c r="D33" s="26">
        <v>143.06796</v>
      </c>
      <c r="E33" s="26">
        <v>0</v>
      </c>
      <c r="F33" s="26">
        <v>32.53745</v>
      </c>
      <c r="G33" s="26">
        <v>0</v>
      </c>
      <c r="H33" s="26">
        <v>0</v>
      </c>
      <c r="I33" s="26">
        <v>3</v>
      </c>
      <c r="J33" s="26">
        <v>0</v>
      </c>
      <c r="K33" s="26">
        <v>0</v>
      </c>
      <c r="L33" s="26">
        <v>178.60541000000001</v>
      </c>
      <c r="M33" s="26">
        <v>0</v>
      </c>
      <c r="N33" s="26">
        <v>0</v>
      </c>
      <c r="O33" s="26">
        <v>0</v>
      </c>
      <c r="P33" s="26">
        <v>136.42500000000001</v>
      </c>
      <c r="Q33" s="26">
        <v>0</v>
      </c>
      <c r="R33" s="26">
        <v>0</v>
      </c>
      <c r="S33" s="26">
        <v>0</v>
      </c>
      <c r="T33" s="26">
        <v>0</v>
      </c>
      <c r="U33" s="26">
        <v>0</v>
      </c>
      <c r="V33" s="26">
        <v>136.42500000000001</v>
      </c>
    </row>
    <row r="34" spans="2:22" x14ac:dyDescent="0.2">
      <c r="B34" s="16">
        <v>4033</v>
      </c>
      <c r="C34" s="16" t="s">
        <v>121</v>
      </c>
      <c r="D34" s="26">
        <v>4556.0386099999996</v>
      </c>
      <c r="E34" s="26">
        <v>0</v>
      </c>
      <c r="F34" s="26">
        <v>0</v>
      </c>
      <c r="G34" s="26">
        <v>0</v>
      </c>
      <c r="H34" s="26">
        <v>0</v>
      </c>
      <c r="I34" s="26">
        <v>724.64099999999996</v>
      </c>
      <c r="J34" s="26">
        <v>0</v>
      </c>
      <c r="K34" s="26">
        <v>0</v>
      </c>
      <c r="L34" s="26">
        <v>5280.6796100000001</v>
      </c>
      <c r="M34" s="26">
        <v>0</v>
      </c>
      <c r="N34" s="26">
        <v>0</v>
      </c>
      <c r="O34" s="26">
        <v>0</v>
      </c>
      <c r="P34" s="26">
        <v>756.36080000000004</v>
      </c>
      <c r="Q34" s="26">
        <v>0</v>
      </c>
      <c r="R34" s="26">
        <v>0</v>
      </c>
      <c r="S34" s="26">
        <v>0</v>
      </c>
      <c r="T34" s="26">
        <v>0</v>
      </c>
      <c r="U34" s="26">
        <v>0</v>
      </c>
      <c r="V34" s="26">
        <v>756.36080000000004</v>
      </c>
    </row>
    <row r="35" spans="2:22" x14ac:dyDescent="0.2">
      <c r="B35" s="16">
        <v>4034</v>
      </c>
      <c r="C35" s="16" t="s">
        <v>122</v>
      </c>
      <c r="D35" s="26">
        <v>2683.4438</v>
      </c>
      <c r="E35" s="26">
        <v>0</v>
      </c>
      <c r="F35" s="26">
        <v>381.57249999999999</v>
      </c>
      <c r="G35" s="26">
        <v>0</v>
      </c>
      <c r="H35" s="26">
        <v>0</v>
      </c>
      <c r="I35" s="26">
        <v>136.12180000000001</v>
      </c>
      <c r="J35" s="26">
        <v>0</v>
      </c>
      <c r="K35" s="26">
        <v>0</v>
      </c>
      <c r="L35" s="26">
        <v>3201.1381000000001</v>
      </c>
      <c r="M35" s="26">
        <v>0</v>
      </c>
      <c r="N35" s="26">
        <v>0</v>
      </c>
      <c r="O35" s="26">
        <v>0</v>
      </c>
      <c r="P35" s="26">
        <v>843.96180000000004</v>
      </c>
      <c r="Q35" s="26">
        <v>60</v>
      </c>
      <c r="R35" s="26">
        <v>0</v>
      </c>
      <c r="S35" s="26">
        <v>0</v>
      </c>
      <c r="T35" s="26">
        <v>0</v>
      </c>
      <c r="U35" s="26">
        <v>0</v>
      </c>
      <c r="V35" s="26">
        <v>903.96180000000004</v>
      </c>
    </row>
    <row r="36" spans="2:22" x14ac:dyDescent="0.2">
      <c r="B36" s="16">
        <v>4035</v>
      </c>
      <c r="C36" s="16" t="s">
        <v>123</v>
      </c>
      <c r="D36" s="26">
        <v>1349.8249000000001</v>
      </c>
      <c r="E36" s="26">
        <v>0</v>
      </c>
      <c r="F36" s="26">
        <v>0</v>
      </c>
      <c r="G36" s="26">
        <v>0</v>
      </c>
      <c r="H36" s="26">
        <v>0</v>
      </c>
      <c r="I36" s="26">
        <v>238.96960000000001</v>
      </c>
      <c r="J36" s="26">
        <v>0</v>
      </c>
      <c r="K36" s="26">
        <v>0</v>
      </c>
      <c r="L36" s="26">
        <v>1588.7945</v>
      </c>
      <c r="M36" s="26">
        <v>0</v>
      </c>
      <c r="N36" s="26">
        <v>0</v>
      </c>
      <c r="O36" s="26">
        <v>0</v>
      </c>
      <c r="P36" s="26">
        <v>276.20949999999999</v>
      </c>
      <c r="Q36" s="26">
        <v>0</v>
      </c>
      <c r="R36" s="26">
        <v>0</v>
      </c>
      <c r="S36" s="26">
        <v>0</v>
      </c>
      <c r="T36" s="26">
        <v>0</v>
      </c>
      <c r="U36" s="26">
        <v>0</v>
      </c>
      <c r="V36" s="26">
        <v>276.20949999999999</v>
      </c>
    </row>
    <row r="37" spans="2:22" x14ac:dyDescent="0.2">
      <c r="B37" s="16">
        <v>4037</v>
      </c>
      <c r="C37" s="16" t="s">
        <v>124</v>
      </c>
      <c r="D37" s="26">
        <v>706.62899000000004</v>
      </c>
      <c r="E37" s="26">
        <v>0</v>
      </c>
      <c r="F37" s="26">
        <v>23.86805</v>
      </c>
      <c r="G37" s="26">
        <v>0</v>
      </c>
      <c r="H37" s="26">
        <v>0</v>
      </c>
      <c r="I37" s="26">
        <v>1359.1229000000001</v>
      </c>
      <c r="J37" s="26">
        <v>0</v>
      </c>
      <c r="K37" s="26">
        <v>0</v>
      </c>
      <c r="L37" s="26">
        <v>2089.61994</v>
      </c>
      <c r="M37" s="26">
        <v>72.831000000000003</v>
      </c>
      <c r="N37" s="26">
        <v>0</v>
      </c>
      <c r="O37" s="26">
        <v>0</v>
      </c>
      <c r="P37" s="26">
        <v>434.83075000000002</v>
      </c>
      <c r="Q37" s="26">
        <v>0</v>
      </c>
      <c r="R37" s="26">
        <v>0</v>
      </c>
      <c r="S37" s="26">
        <v>0</v>
      </c>
      <c r="T37" s="26">
        <v>0</v>
      </c>
      <c r="U37" s="26">
        <v>0</v>
      </c>
      <c r="V37" s="26">
        <v>507.66174999999998</v>
      </c>
    </row>
    <row r="38" spans="2:22" x14ac:dyDescent="0.2">
      <c r="B38" s="16">
        <v>4038</v>
      </c>
      <c r="C38" s="16" t="s">
        <v>125</v>
      </c>
      <c r="D38" s="26">
        <v>8526.5065799999993</v>
      </c>
      <c r="E38" s="26">
        <v>0</v>
      </c>
      <c r="F38" s="26">
        <v>74.213549999999998</v>
      </c>
      <c r="G38" s="26">
        <v>0</v>
      </c>
      <c r="H38" s="26">
        <v>0</v>
      </c>
      <c r="I38" s="26">
        <v>108.9</v>
      </c>
      <c r="J38" s="26">
        <v>0</v>
      </c>
      <c r="K38" s="26">
        <v>0</v>
      </c>
      <c r="L38" s="26">
        <v>8709.6201299999993</v>
      </c>
      <c r="M38" s="26">
        <v>0</v>
      </c>
      <c r="N38" s="26">
        <v>0</v>
      </c>
      <c r="O38" s="26">
        <v>0</v>
      </c>
      <c r="P38" s="26">
        <v>589.93060000000003</v>
      </c>
      <c r="Q38" s="26">
        <v>0</v>
      </c>
      <c r="R38" s="26">
        <v>0</v>
      </c>
      <c r="S38" s="26">
        <v>0</v>
      </c>
      <c r="T38" s="26">
        <v>0</v>
      </c>
      <c r="U38" s="26">
        <v>0</v>
      </c>
      <c r="V38" s="26">
        <v>589.93060000000003</v>
      </c>
    </row>
    <row r="39" spans="2:22" x14ac:dyDescent="0.2">
      <c r="B39" s="16">
        <v>4039</v>
      </c>
      <c r="C39" s="16" t="s">
        <v>126</v>
      </c>
      <c r="D39" s="26">
        <v>1692.8693499999999</v>
      </c>
      <c r="E39" s="26">
        <v>0</v>
      </c>
      <c r="F39" s="26">
        <v>44.447699999999998</v>
      </c>
      <c r="G39" s="26">
        <v>0</v>
      </c>
      <c r="H39" s="26">
        <v>0</v>
      </c>
      <c r="I39" s="26">
        <v>4.9482999999999997</v>
      </c>
      <c r="J39" s="26">
        <v>0</v>
      </c>
      <c r="K39" s="26">
        <v>0</v>
      </c>
      <c r="L39" s="26">
        <v>1742.2653499999999</v>
      </c>
      <c r="M39" s="26">
        <v>0</v>
      </c>
      <c r="N39" s="26">
        <v>0</v>
      </c>
      <c r="O39" s="26">
        <v>0</v>
      </c>
      <c r="P39" s="26">
        <v>73.605149999999995</v>
      </c>
      <c r="Q39" s="26">
        <v>0</v>
      </c>
      <c r="R39" s="26">
        <v>0</v>
      </c>
      <c r="S39" s="26">
        <v>0</v>
      </c>
      <c r="T39" s="26">
        <v>0</v>
      </c>
      <c r="U39" s="26">
        <v>0</v>
      </c>
      <c r="V39" s="26">
        <v>73.605149999999995</v>
      </c>
    </row>
    <row r="40" spans="2:22" x14ac:dyDescent="0.2">
      <c r="B40" s="16">
        <v>4040</v>
      </c>
      <c r="C40" s="16" t="s">
        <v>127</v>
      </c>
      <c r="D40" s="26">
        <v>5392.8077000000003</v>
      </c>
      <c r="E40" s="26">
        <v>0</v>
      </c>
      <c r="F40" s="26">
        <v>830.07755999999995</v>
      </c>
      <c r="G40" s="26">
        <v>0</v>
      </c>
      <c r="H40" s="26">
        <v>0</v>
      </c>
      <c r="I40" s="26">
        <v>297.75333999999998</v>
      </c>
      <c r="J40" s="26">
        <v>0</v>
      </c>
      <c r="K40" s="26">
        <v>0</v>
      </c>
      <c r="L40" s="26">
        <v>6520.6386000000002</v>
      </c>
      <c r="M40" s="26">
        <v>0</v>
      </c>
      <c r="N40" s="26">
        <v>0</v>
      </c>
      <c r="O40" s="26">
        <v>0</v>
      </c>
      <c r="P40" s="26">
        <v>766.17818</v>
      </c>
      <c r="Q40" s="26">
        <v>0</v>
      </c>
      <c r="R40" s="26">
        <v>0</v>
      </c>
      <c r="S40" s="26">
        <v>0</v>
      </c>
      <c r="T40" s="26">
        <v>0</v>
      </c>
      <c r="U40" s="26">
        <v>0</v>
      </c>
      <c r="V40" s="26">
        <v>766.17818</v>
      </c>
    </row>
    <row r="41" spans="2:22" x14ac:dyDescent="0.2">
      <c r="B41" s="16">
        <v>4041</v>
      </c>
      <c r="C41" s="16" t="s">
        <v>128</v>
      </c>
      <c r="D41" s="26">
        <v>439.17200000000003</v>
      </c>
      <c r="E41" s="26">
        <v>0</v>
      </c>
      <c r="F41" s="26">
        <v>0.92</v>
      </c>
      <c r="G41" s="26">
        <v>0</v>
      </c>
      <c r="H41" s="26">
        <v>0</v>
      </c>
      <c r="I41" s="26">
        <v>57.352600000000002</v>
      </c>
      <c r="J41" s="26">
        <v>0</v>
      </c>
      <c r="K41" s="26">
        <v>0</v>
      </c>
      <c r="L41" s="26">
        <v>497.44459999999998</v>
      </c>
      <c r="M41" s="26">
        <v>0</v>
      </c>
      <c r="N41" s="26">
        <v>0</v>
      </c>
      <c r="O41" s="26">
        <v>0</v>
      </c>
      <c r="P41" s="26">
        <v>868.66184999999996</v>
      </c>
      <c r="Q41" s="26">
        <v>0</v>
      </c>
      <c r="R41" s="26">
        <v>0</v>
      </c>
      <c r="S41" s="26">
        <v>0</v>
      </c>
      <c r="T41" s="26">
        <v>0</v>
      </c>
      <c r="U41" s="26">
        <v>0</v>
      </c>
      <c r="V41" s="26">
        <v>868.66184999999996</v>
      </c>
    </row>
    <row r="42" spans="2:22" x14ac:dyDescent="0.2">
      <c r="B42" s="16">
        <v>4042</v>
      </c>
      <c r="C42" s="16" t="s">
        <v>129</v>
      </c>
      <c r="D42" s="26">
        <v>502.82474999999999</v>
      </c>
      <c r="E42" s="26">
        <v>0</v>
      </c>
      <c r="F42" s="26">
        <v>59.924050000000001</v>
      </c>
      <c r="G42" s="26">
        <v>772</v>
      </c>
      <c r="H42" s="26">
        <v>0</v>
      </c>
      <c r="I42" s="26">
        <v>79.737849999999995</v>
      </c>
      <c r="J42" s="26">
        <v>0</v>
      </c>
      <c r="K42" s="26">
        <v>0</v>
      </c>
      <c r="L42" s="26">
        <v>1414.4866500000001</v>
      </c>
      <c r="M42" s="26">
        <v>0</v>
      </c>
      <c r="N42" s="26">
        <v>0</v>
      </c>
      <c r="O42" s="26">
        <v>0</v>
      </c>
      <c r="P42" s="26">
        <v>105.8389</v>
      </c>
      <c r="Q42" s="26">
        <v>0</v>
      </c>
      <c r="R42" s="26">
        <v>0</v>
      </c>
      <c r="S42" s="26">
        <v>0</v>
      </c>
      <c r="T42" s="26">
        <v>0</v>
      </c>
      <c r="U42" s="26">
        <v>0</v>
      </c>
      <c r="V42" s="26">
        <v>105.8389</v>
      </c>
    </row>
    <row r="43" spans="2:22" x14ac:dyDescent="0.2">
      <c r="B43" s="16">
        <v>4044</v>
      </c>
      <c r="C43" s="16" t="s">
        <v>130</v>
      </c>
      <c r="D43" s="26">
        <v>24906.97941</v>
      </c>
      <c r="E43" s="26">
        <v>0</v>
      </c>
      <c r="F43" s="26">
        <v>335.15100000000001</v>
      </c>
      <c r="G43" s="26">
        <v>0</v>
      </c>
      <c r="H43" s="26">
        <v>0</v>
      </c>
      <c r="I43" s="26">
        <v>0</v>
      </c>
      <c r="J43" s="26">
        <v>0</v>
      </c>
      <c r="K43" s="26">
        <v>0</v>
      </c>
      <c r="L43" s="26">
        <v>25242.130410000002</v>
      </c>
      <c r="M43" s="26">
        <v>0</v>
      </c>
      <c r="N43" s="26">
        <v>0</v>
      </c>
      <c r="O43" s="26">
        <v>0</v>
      </c>
      <c r="P43" s="26">
        <v>5976.0178500000002</v>
      </c>
      <c r="Q43" s="26">
        <v>0</v>
      </c>
      <c r="R43" s="26">
        <v>0</v>
      </c>
      <c r="S43" s="26">
        <v>0</v>
      </c>
      <c r="T43" s="26">
        <v>0</v>
      </c>
      <c r="U43" s="26">
        <v>0</v>
      </c>
      <c r="V43" s="26">
        <v>5976.0178500000002</v>
      </c>
    </row>
    <row r="44" spans="2:22" x14ac:dyDescent="0.2">
      <c r="B44" s="16">
        <v>4045</v>
      </c>
      <c r="C44" s="16" t="s">
        <v>131</v>
      </c>
      <c r="D44" s="26">
        <v>7702.2206100000003</v>
      </c>
      <c r="E44" s="26">
        <v>0</v>
      </c>
      <c r="F44" s="26">
        <v>590.98990000000003</v>
      </c>
      <c r="G44" s="26">
        <v>0</v>
      </c>
      <c r="H44" s="26">
        <v>0</v>
      </c>
      <c r="I44" s="26">
        <v>0</v>
      </c>
      <c r="J44" s="26">
        <v>0</v>
      </c>
      <c r="K44" s="26">
        <v>0</v>
      </c>
      <c r="L44" s="26">
        <v>8293.2105100000008</v>
      </c>
      <c r="M44" s="26">
        <v>0</v>
      </c>
      <c r="N44" s="26">
        <v>0</v>
      </c>
      <c r="O44" s="26">
        <v>0</v>
      </c>
      <c r="P44" s="26">
        <v>1096.47155</v>
      </c>
      <c r="Q44" s="26">
        <v>0</v>
      </c>
      <c r="R44" s="26">
        <v>0</v>
      </c>
      <c r="S44" s="26">
        <v>0</v>
      </c>
      <c r="T44" s="26">
        <v>0</v>
      </c>
      <c r="U44" s="26">
        <v>0</v>
      </c>
      <c r="V44" s="26">
        <v>1096.47155</v>
      </c>
    </row>
    <row r="45" spans="2:22" x14ac:dyDescent="0.2">
      <c r="B45" s="16">
        <v>4046</v>
      </c>
      <c r="C45" s="16" t="s">
        <v>132</v>
      </c>
      <c r="D45" s="26">
        <v>1402.83061</v>
      </c>
      <c r="E45" s="26">
        <v>0</v>
      </c>
      <c r="F45" s="26">
        <v>0</v>
      </c>
      <c r="G45" s="26">
        <v>0</v>
      </c>
      <c r="H45" s="26">
        <v>0</v>
      </c>
      <c r="I45" s="26">
        <v>0</v>
      </c>
      <c r="J45" s="26">
        <v>0</v>
      </c>
      <c r="K45" s="26">
        <v>0</v>
      </c>
      <c r="L45" s="26">
        <v>1402.83061</v>
      </c>
      <c r="M45" s="26">
        <v>0</v>
      </c>
      <c r="N45" s="26">
        <v>0</v>
      </c>
      <c r="O45" s="26">
        <v>0</v>
      </c>
      <c r="P45" s="26">
        <v>227.92941999999999</v>
      </c>
      <c r="Q45" s="26">
        <v>0</v>
      </c>
      <c r="R45" s="26">
        <v>0</v>
      </c>
      <c r="S45" s="26">
        <v>0</v>
      </c>
      <c r="T45" s="26">
        <v>0</v>
      </c>
      <c r="U45" s="26">
        <v>0</v>
      </c>
      <c r="V45" s="26">
        <v>227.92941999999999</v>
      </c>
    </row>
    <row r="46" spans="2:22" x14ac:dyDescent="0.2">
      <c r="B46" s="16">
        <v>4047</v>
      </c>
      <c r="C46" s="16" t="s">
        <v>133</v>
      </c>
      <c r="D46" s="26">
        <v>2279.8798499999998</v>
      </c>
      <c r="E46" s="26">
        <v>0</v>
      </c>
      <c r="F46" s="26">
        <v>335.22136</v>
      </c>
      <c r="G46" s="26">
        <v>0</v>
      </c>
      <c r="H46" s="26">
        <v>0</v>
      </c>
      <c r="I46" s="26">
        <v>74.360050000000001</v>
      </c>
      <c r="J46" s="26">
        <v>0</v>
      </c>
      <c r="K46" s="26">
        <v>0</v>
      </c>
      <c r="L46" s="26">
        <v>2689.46126</v>
      </c>
      <c r="M46" s="26">
        <v>0</v>
      </c>
      <c r="N46" s="26">
        <v>0</v>
      </c>
      <c r="O46" s="26">
        <v>0</v>
      </c>
      <c r="P46" s="26">
        <v>914.40890000000002</v>
      </c>
      <c r="Q46" s="26">
        <v>0</v>
      </c>
      <c r="R46" s="26">
        <v>0</v>
      </c>
      <c r="S46" s="26">
        <v>0</v>
      </c>
      <c r="T46" s="26">
        <v>0</v>
      </c>
      <c r="U46" s="26">
        <v>0</v>
      </c>
      <c r="V46" s="26">
        <v>914.40890000000002</v>
      </c>
    </row>
    <row r="47" spans="2:22" x14ac:dyDescent="0.2">
      <c r="B47" s="16">
        <v>4048</v>
      </c>
      <c r="C47" s="16" t="s">
        <v>134</v>
      </c>
      <c r="D47" s="26">
        <v>7165.24269</v>
      </c>
      <c r="E47" s="26">
        <v>0</v>
      </c>
      <c r="F47" s="26">
        <v>41.066549999999999</v>
      </c>
      <c r="G47" s="26">
        <v>0</v>
      </c>
      <c r="H47" s="26">
        <v>600</v>
      </c>
      <c r="I47" s="26">
        <v>148.4</v>
      </c>
      <c r="J47" s="26">
        <v>0</v>
      </c>
      <c r="K47" s="26">
        <v>0</v>
      </c>
      <c r="L47" s="26">
        <v>7954.7092400000001</v>
      </c>
      <c r="M47" s="26">
        <v>867.2</v>
      </c>
      <c r="N47" s="26">
        <v>0</v>
      </c>
      <c r="O47" s="26">
        <v>0</v>
      </c>
      <c r="P47" s="26">
        <v>1550.7954</v>
      </c>
      <c r="Q47" s="26">
        <v>0</v>
      </c>
      <c r="R47" s="26">
        <v>0</v>
      </c>
      <c r="S47" s="26">
        <v>0</v>
      </c>
      <c r="T47" s="26">
        <v>0</v>
      </c>
      <c r="U47" s="26">
        <v>0</v>
      </c>
      <c r="V47" s="26">
        <v>2417.9953999999998</v>
      </c>
    </row>
    <row r="48" spans="2:22" x14ac:dyDescent="0.2">
      <c r="B48" s="21">
        <v>4089</v>
      </c>
      <c r="C48" s="21" t="s">
        <v>135</v>
      </c>
      <c r="D48" s="29">
        <v>53439.118600000002</v>
      </c>
      <c r="E48" s="29">
        <v>0</v>
      </c>
      <c r="F48" s="29">
        <v>1430.9091100000001</v>
      </c>
      <c r="G48" s="29">
        <v>34.487000000000002</v>
      </c>
      <c r="H48" s="29">
        <v>0</v>
      </c>
      <c r="I48" s="29">
        <v>4402.2373500000003</v>
      </c>
      <c r="J48" s="29">
        <v>0</v>
      </c>
      <c r="K48" s="29">
        <v>0</v>
      </c>
      <c r="L48" s="29">
        <v>59306.752059999999</v>
      </c>
      <c r="M48" s="29">
        <v>1708.3933</v>
      </c>
      <c r="N48" s="29">
        <v>0</v>
      </c>
      <c r="O48" s="29">
        <v>0</v>
      </c>
      <c r="P48" s="29">
        <v>9249.2068400000007</v>
      </c>
      <c r="Q48" s="29">
        <v>20</v>
      </c>
      <c r="R48" s="29">
        <v>0</v>
      </c>
      <c r="S48" s="29">
        <v>0</v>
      </c>
      <c r="T48" s="29">
        <v>0</v>
      </c>
      <c r="U48" s="29">
        <v>0</v>
      </c>
      <c r="V48" s="29">
        <v>10977.60014</v>
      </c>
    </row>
    <row r="49" spans="2:22" x14ac:dyDescent="0.2">
      <c r="B49" s="16">
        <v>4061</v>
      </c>
      <c r="C49" s="16" t="s">
        <v>136</v>
      </c>
      <c r="D49" s="26">
        <v>256.12765000000002</v>
      </c>
      <c r="E49" s="26">
        <v>0</v>
      </c>
      <c r="F49" s="26">
        <v>25.395250000000001</v>
      </c>
      <c r="G49" s="26">
        <v>0</v>
      </c>
      <c r="H49" s="26">
        <v>0</v>
      </c>
      <c r="I49" s="26">
        <v>6</v>
      </c>
      <c r="J49" s="26">
        <v>0</v>
      </c>
      <c r="K49" s="26">
        <v>0</v>
      </c>
      <c r="L49" s="26">
        <v>287.52289999999999</v>
      </c>
      <c r="M49" s="26">
        <v>0</v>
      </c>
      <c r="N49" s="26">
        <v>0</v>
      </c>
      <c r="O49" s="26">
        <v>0</v>
      </c>
      <c r="P49" s="26">
        <v>89.582620000000006</v>
      </c>
      <c r="Q49" s="26">
        <v>0</v>
      </c>
      <c r="R49" s="26">
        <v>0</v>
      </c>
      <c r="S49" s="26">
        <v>0</v>
      </c>
      <c r="T49" s="26">
        <v>0</v>
      </c>
      <c r="U49" s="26">
        <v>0</v>
      </c>
      <c r="V49" s="26">
        <v>89.582620000000006</v>
      </c>
    </row>
    <row r="50" spans="2:22" x14ac:dyDescent="0.2">
      <c r="B50" s="16">
        <v>4062</v>
      </c>
      <c r="C50" s="16" t="s">
        <v>137</v>
      </c>
      <c r="D50" s="26">
        <v>1326.0698199999999</v>
      </c>
      <c r="E50" s="26">
        <v>0</v>
      </c>
      <c r="F50" s="26">
        <v>83.395150000000001</v>
      </c>
      <c r="G50" s="26">
        <v>0</v>
      </c>
      <c r="H50" s="26">
        <v>0</v>
      </c>
      <c r="I50" s="26">
        <v>284.40750000000003</v>
      </c>
      <c r="J50" s="26">
        <v>0</v>
      </c>
      <c r="K50" s="26">
        <v>0</v>
      </c>
      <c r="L50" s="26">
        <v>1693.87247</v>
      </c>
      <c r="M50" s="26">
        <v>0</v>
      </c>
      <c r="N50" s="26">
        <v>0</v>
      </c>
      <c r="O50" s="26">
        <v>0</v>
      </c>
      <c r="P50" s="26">
        <v>186.27193</v>
      </c>
      <c r="Q50" s="26">
        <v>0</v>
      </c>
      <c r="R50" s="26">
        <v>0</v>
      </c>
      <c r="S50" s="26">
        <v>0</v>
      </c>
      <c r="T50" s="26">
        <v>0</v>
      </c>
      <c r="U50" s="26">
        <v>0</v>
      </c>
      <c r="V50" s="26">
        <v>186.27193</v>
      </c>
    </row>
    <row r="51" spans="2:22" x14ac:dyDescent="0.2">
      <c r="B51" s="16">
        <v>4063</v>
      </c>
      <c r="C51" s="16" t="s">
        <v>138</v>
      </c>
      <c r="D51" s="26">
        <v>3096.0644000000002</v>
      </c>
      <c r="E51" s="26">
        <v>0</v>
      </c>
      <c r="F51" s="26">
        <v>532.95050000000003</v>
      </c>
      <c r="G51" s="26">
        <v>0</v>
      </c>
      <c r="H51" s="26">
        <v>0</v>
      </c>
      <c r="I51" s="26">
        <v>498.2799</v>
      </c>
      <c r="J51" s="26">
        <v>0</v>
      </c>
      <c r="K51" s="26">
        <v>0</v>
      </c>
      <c r="L51" s="26">
        <v>4127.2947999999997</v>
      </c>
      <c r="M51" s="26">
        <v>0</v>
      </c>
      <c r="N51" s="26">
        <v>0</v>
      </c>
      <c r="O51" s="26">
        <v>0</v>
      </c>
      <c r="P51" s="26">
        <v>548.00607000000002</v>
      </c>
      <c r="Q51" s="26">
        <v>0</v>
      </c>
      <c r="R51" s="26">
        <v>0</v>
      </c>
      <c r="S51" s="26">
        <v>0</v>
      </c>
      <c r="T51" s="26">
        <v>0</v>
      </c>
      <c r="U51" s="26">
        <v>0</v>
      </c>
      <c r="V51" s="26">
        <v>548.00607000000002</v>
      </c>
    </row>
    <row r="52" spans="2:22" x14ac:dyDescent="0.2">
      <c r="B52" s="16">
        <v>4064</v>
      </c>
      <c r="C52" s="16" t="s">
        <v>139</v>
      </c>
      <c r="D52" s="26">
        <v>320.31245000000001</v>
      </c>
      <c r="E52" s="26">
        <v>0</v>
      </c>
      <c r="F52" s="26">
        <v>4.3474000000000004</v>
      </c>
      <c r="G52" s="26">
        <v>0</v>
      </c>
      <c r="H52" s="26">
        <v>0</v>
      </c>
      <c r="I52" s="26">
        <v>0</v>
      </c>
      <c r="J52" s="26">
        <v>0</v>
      </c>
      <c r="K52" s="26">
        <v>0</v>
      </c>
      <c r="L52" s="26">
        <v>324.65985000000001</v>
      </c>
      <c r="M52" s="26">
        <v>0</v>
      </c>
      <c r="N52" s="26">
        <v>0</v>
      </c>
      <c r="O52" s="26">
        <v>0</v>
      </c>
      <c r="P52" s="26">
        <v>68.731200000000001</v>
      </c>
      <c r="Q52" s="26">
        <v>0</v>
      </c>
      <c r="R52" s="26">
        <v>0</v>
      </c>
      <c r="S52" s="26">
        <v>0</v>
      </c>
      <c r="T52" s="26">
        <v>0</v>
      </c>
      <c r="U52" s="26">
        <v>0</v>
      </c>
      <c r="V52" s="26">
        <v>68.731200000000001</v>
      </c>
    </row>
    <row r="53" spans="2:22" x14ac:dyDescent="0.2">
      <c r="B53" s="16">
        <v>4065</v>
      </c>
      <c r="C53" s="16" t="s">
        <v>140</v>
      </c>
      <c r="D53" s="26">
        <v>427.27960000000002</v>
      </c>
      <c r="E53" s="26">
        <v>0</v>
      </c>
      <c r="F53" s="26">
        <v>98.808250000000001</v>
      </c>
      <c r="G53" s="26">
        <v>0</v>
      </c>
      <c r="H53" s="26">
        <v>0</v>
      </c>
      <c r="I53" s="26">
        <v>100.34529999999999</v>
      </c>
      <c r="J53" s="26">
        <v>0</v>
      </c>
      <c r="K53" s="26">
        <v>0</v>
      </c>
      <c r="L53" s="26">
        <v>626.43314999999996</v>
      </c>
      <c r="M53" s="26">
        <v>0</v>
      </c>
      <c r="N53" s="26">
        <v>0</v>
      </c>
      <c r="O53" s="26">
        <v>0</v>
      </c>
      <c r="P53" s="26">
        <v>208.65309999999999</v>
      </c>
      <c r="Q53" s="26">
        <v>0</v>
      </c>
      <c r="R53" s="26">
        <v>0</v>
      </c>
      <c r="S53" s="26">
        <v>0</v>
      </c>
      <c r="T53" s="26">
        <v>0</v>
      </c>
      <c r="U53" s="26">
        <v>0</v>
      </c>
      <c r="V53" s="26">
        <v>208.65309999999999</v>
      </c>
    </row>
    <row r="54" spans="2:22" x14ac:dyDescent="0.2">
      <c r="B54" s="16">
        <v>4066</v>
      </c>
      <c r="C54" s="16" t="s">
        <v>141</v>
      </c>
      <c r="D54" s="26">
        <v>2424.47957</v>
      </c>
      <c r="E54" s="26">
        <v>0</v>
      </c>
      <c r="F54" s="26">
        <v>0</v>
      </c>
      <c r="G54" s="26">
        <v>0</v>
      </c>
      <c r="H54" s="26">
        <v>0</v>
      </c>
      <c r="I54" s="26">
        <v>138.17088000000001</v>
      </c>
      <c r="J54" s="26">
        <v>0</v>
      </c>
      <c r="K54" s="26">
        <v>0</v>
      </c>
      <c r="L54" s="26">
        <v>2562.6504500000001</v>
      </c>
      <c r="M54" s="26">
        <v>28.4907</v>
      </c>
      <c r="N54" s="26">
        <v>0</v>
      </c>
      <c r="O54" s="26">
        <v>0</v>
      </c>
      <c r="P54" s="26">
        <v>372.23200000000003</v>
      </c>
      <c r="Q54" s="26">
        <v>0</v>
      </c>
      <c r="R54" s="26">
        <v>0</v>
      </c>
      <c r="S54" s="26">
        <v>0</v>
      </c>
      <c r="T54" s="26">
        <v>0</v>
      </c>
      <c r="U54" s="26">
        <v>0</v>
      </c>
      <c r="V54" s="26">
        <v>400.72269999999997</v>
      </c>
    </row>
    <row r="55" spans="2:22" x14ac:dyDescent="0.2">
      <c r="B55" s="16">
        <v>4067</v>
      </c>
      <c r="C55" s="16" t="s">
        <v>142</v>
      </c>
      <c r="D55" s="26">
        <v>450.33154999999999</v>
      </c>
      <c r="E55" s="26">
        <v>0</v>
      </c>
      <c r="F55" s="26">
        <v>64.3934</v>
      </c>
      <c r="G55" s="26">
        <v>0</v>
      </c>
      <c r="H55" s="26">
        <v>0</v>
      </c>
      <c r="I55" s="26">
        <v>7</v>
      </c>
      <c r="J55" s="26">
        <v>0</v>
      </c>
      <c r="K55" s="26">
        <v>0</v>
      </c>
      <c r="L55" s="26">
        <v>521.72495000000004</v>
      </c>
      <c r="M55" s="26">
        <v>0</v>
      </c>
      <c r="N55" s="26">
        <v>0</v>
      </c>
      <c r="O55" s="26">
        <v>0</v>
      </c>
      <c r="P55" s="26">
        <v>152.18074999999999</v>
      </c>
      <c r="Q55" s="26">
        <v>0</v>
      </c>
      <c r="R55" s="26">
        <v>0</v>
      </c>
      <c r="S55" s="26">
        <v>0</v>
      </c>
      <c r="T55" s="26">
        <v>0</v>
      </c>
      <c r="U55" s="26">
        <v>0</v>
      </c>
      <c r="V55" s="26">
        <v>152.18074999999999</v>
      </c>
    </row>
    <row r="56" spans="2:22" x14ac:dyDescent="0.2">
      <c r="B56" s="16">
        <v>4068</v>
      </c>
      <c r="C56" s="16" t="s">
        <v>143</v>
      </c>
      <c r="D56" s="26">
        <v>5499.8580499999998</v>
      </c>
      <c r="E56" s="26">
        <v>0</v>
      </c>
      <c r="F56" s="26">
        <v>4.7608499999999996</v>
      </c>
      <c r="G56" s="26">
        <v>0</v>
      </c>
      <c r="H56" s="26">
        <v>0</v>
      </c>
      <c r="I56" s="26">
        <v>9.532</v>
      </c>
      <c r="J56" s="26">
        <v>0</v>
      </c>
      <c r="K56" s="26">
        <v>0</v>
      </c>
      <c r="L56" s="26">
        <v>5514.1508999999996</v>
      </c>
      <c r="M56" s="26">
        <v>0</v>
      </c>
      <c r="N56" s="26">
        <v>0</v>
      </c>
      <c r="O56" s="26">
        <v>0</v>
      </c>
      <c r="P56" s="26">
        <v>813.50909999999999</v>
      </c>
      <c r="Q56" s="26">
        <v>0</v>
      </c>
      <c r="R56" s="26">
        <v>0</v>
      </c>
      <c r="S56" s="26">
        <v>0</v>
      </c>
      <c r="T56" s="26">
        <v>0</v>
      </c>
      <c r="U56" s="26">
        <v>0</v>
      </c>
      <c r="V56" s="26">
        <v>813.50909999999999</v>
      </c>
    </row>
    <row r="57" spans="2:22" x14ac:dyDescent="0.2">
      <c r="B57" s="16">
        <v>4084</v>
      </c>
      <c r="C57" s="16" t="s">
        <v>144</v>
      </c>
      <c r="D57" s="26">
        <v>414.25851</v>
      </c>
      <c r="E57" s="26">
        <v>0</v>
      </c>
      <c r="F57" s="26">
        <v>13.341200000000001</v>
      </c>
      <c r="G57" s="26">
        <v>0</v>
      </c>
      <c r="H57" s="26">
        <v>0</v>
      </c>
      <c r="I57" s="26">
        <v>0</v>
      </c>
      <c r="J57" s="26">
        <v>0</v>
      </c>
      <c r="K57" s="26">
        <v>0</v>
      </c>
      <c r="L57" s="26">
        <v>427.59971000000002</v>
      </c>
      <c r="M57" s="26">
        <v>0</v>
      </c>
      <c r="N57" s="26">
        <v>0</v>
      </c>
      <c r="O57" s="26">
        <v>0</v>
      </c>
      <c r="P57" s="26">
        <v>50.314050000000002</v>
      </c>
      <c r="Q57" s="26">
        <v>0</v>
      </c>
      <c r="R57" s="26">
        <v>0</v>
      </c>
      <c r="S57" s="26">
        <v>0</v>
      </c>
      <c r="T57" s="26">
        <v>0</v>
      </c>
      <c r="U57" s="26">
        <v>0</v>
      </c>
      <c r="V57" s="26">
        <v>50.314050000000002</v>
      </c>
    </row>
    <row r="58" spans="2:22" x14ac:dyDescent="0.2">
      <c r="B58" s="16">
        <v>4071</v>
      </c>
      <c r="C58" s="16" t="s">
        <v>145</v>
      </c>
      <c r="D58" s="26">
        <v>853.20334000000003</v>
      </c>
      <c r="E58" s="26">
        <v>0</v>
      </c>
      <c r="F58" s="26">
        <v>69.947450000000003</v>
      </c>
      <c r="G58" s="26">
        <v>0</v>
      </c>
      <c r="H58" s="26">
        <v>0</v>
      </c>
      <c r="I58" s="26">
        <v>5</v>
      </c>
      <c r="J58" s="26">
        <v>0</v>
      </c>
      <c r="K58" s="26">
        <v>0</v>
      </c>
      <c r="L58" s="26">
        <v>928.15079000000003</v>
      </c>
      <c r="M58" s="26">
        <v>84.5</v>
      </c>
      <c r="N58" s="26">
        <v>0</v>
      </c>
      <c r="O58" s="26">
        <v>0</v>
      </c>
      <c r="P58" s="26">
        <v>141.37905000000001</v>
      </c>
      <c r="Q58" s="26">
        <v>0</v>
      </c>
      <c r="R58" s="26">
        <v>0</v>
      </c>
      <c r="S58" s="26">
        <v>0</v>
      </c>
      <c r="T58" s="26">
        <v>0</v>
      </c>
      <c r="U58" s="26">
        <v>0</v>
      </c>
      <c r="V58" s="26">
        <v>225.87905000000001</v>
      </c>
    </row>
    <row r="59" spans="2:22" x14ac:dyDescent="0.2">
      <c r="B59" s="16">
        <v>4072</v>
      </c>
      <c r="C59" s="16" t="s">
        <v>146</v>
      </c>
      <c r="D59" s="26">
        <v>1583.52045</v>
      </c>
      <c r="E59" s="26">
        <v>0</v>
      </c>
      <c r="F59" s="26">
        <v>25.506810000000002</v>
      </c>
      <c r="G59" s="26">
        <v>0</v>
      </c>
      <c r="H59" s="26">
        <v>0</v>
      </c>
      <c r="I59" s="26">
        <v>21.221699999999998</v>
      </c>
      <c r="J59" s="26">
        <v>0</v>
      </c>
      <c r="K59" s="26">
        <v>0</v>
      </c>
      <c r="L59" s="26">
        <v>1630.2489599999999</v>
      </c>
      <c r="M59" s="26">
        <v>0</v>
      </c>
      <c r="N59" s="26">
        <v>0</v>
      </c>
      <c r="O59" s="26">
        <v>0</v>
      </c>
      <c r="P59" s="26">
        <v>316.16314999999997</v>
      </c>
      <c r="Q59" s="26">
        <v>0</v>
      </c>
      <c r="R59" s="26">
        <v>0</v>
      </c>
      <c r="S59" s="26">
        <v>0</v>
      </c>
      <c r="T59" s="26">
        <v>0</v>
      </c>
      <c r="U59" s="26">
        <v>0</v>
      </c>
      <c r="V59" s="26">
        <v>316.16314999999997</v>
      </c>
    </row>
    <row r="60" spans="2:22" x14ac:dyDescent="0.2">
      <c r="B60" s="16">
        <v>4073</v>
      </c>
      <c r="C60" s="16" t="s">
        <v>147</v>
      </c>
      <c r="D60" s="26">
        <v>866.94304999999997</v>
      </c>
      <c r="E60" s="26">
        <v>0</v>
      </c>
      <c r="F60" s="26">
        <v>0</v>
      </c>
      <c r="G60" s="26">
        <v>15</v>
      </c>
      <c r="H60" s="26">
        <v>0</v>
      </c>
      <c r="I60" s="26">
        <v>14</v>
      </c>
      <c r="J60" s="26">
        <v>0</v>
      </c>
      <c r="K60" s="26">
        <v>0</v>
      </c>
      <c r="L60" s="26">
        <v>895.94304999999997</v>
      </c>
      <c r="M60" s="26">
        <v>0</v>
      </c>
      <c r="N60" s="26">
        <v>0</v>
      </c>
      <c r="O60" s="26">
        <v>0</v>
      </c>
      <c r="P60" s="26">
        <v>204.2139</v>
      </c>
      <c r="Q60" s="26">
        <v>0</v>
      </c>
      <c r="R60" s="26">
        <v>0</v>
      </c>
      <c r="S60" s="26">
        <v>0</v>
      </c>
      <c r="T60" s="26">
        <v>0</v>
      </c>
      <c r="U60" s="26">
        <v>0</v>
      </c>
      <c r="V60" s="26">
        <v>204.2139</v>
      </c>
    </row>
    <row r="61" spans="2:22" x14ac:dyDescent="0.2">
      <c r="B61" s="16">
        <v>4074</v>
      </c>
      <c r="C61" s="16" t="s">
        <v>148</v>
      </c>
      <c r="D61" s="26">
        <v>1336.17452</v>
      </c>
      <c r="E61" s="26">
        <v>0</v>
      </c>
      <c r="F61" s="26">
        <v>0</v>
      </c>
      <c r="G61" s="26">
        <v>0</v>
      </c>
      <c r="H61" s="26">
        <v>0</v>
      </c>
      <c r="I61" s="26">
        <v>97.201849999999993</v>
      </c>
      <c r="J61" s="26">
        <v>0</v>
      </c>
      <c r="K61" s="26">
        <v>0</v>
      </c>
      <c r="L61" s="26">
        <v>1433.37637</v>
      </c>
      <c r="M61" s="26">
        <v>0</v>
      </c>
      <c r="N61" s="26">
        <v>0</v>
      </c>
      <c r="O61" s="26">
        <v>0</v>
      </c>
      <c r="P61" s="26">
        <v>484.96440000000001</v>
      </c>
      <c r="Q61" s="26">
        <v>0</v>
      </c>
      <c r="R61" s="26">
        <v>0</v>
      </c>
      <c r="S61" s="26">
        <v>0</v>
      </c>
      <c r="T61" s="26">
        <v>0</v>
      </c>
      <c r="U61" s="26">
        <v>0</v>
      </c>
      <c r="V61" s="26">
        <v>484.96440000000001</v>
      </c>
    </row>
    <row r="62" spans="2:22" x14ac:dyDescent="0.2">
      <c r="B62" s="16">
        <v>4075</v>
      </c>
      <c r="C62" s="16" t="s">
        <v>149</v>
      </c>
      <c r="D62" s="26">
        <v>2207.4413399999999</v>
      </c>
      <c r="E62" s="26">
        <v>0</v>
      </c>
      <c r="F62" s="26">
        <v>101.7287</v>
      </c>
      <c r="G62" s="26">
        <v>0</v>
      </c>
      <c r="H62" s="26">
        <v>0</v>
      </c>
      <c r="I62" s="26">
        <v>268.99790000000002</v>
      </c>
      <c r="J62" s="26">
        <v>0</v>
      </c>
      <c r="K62" s="26">
        <v>0</v>
      </c>
      <c r="L62" s="26">
        <v>2578.1679399999998</v>
      </c>
      <c r="M62" s="26">
        <v>0</v>
      </c>
      <c r="N62" s="26">
        <v>0</v>
      </c>
      <c r="O62" s="26">
        <v>0</v>
      </c>
      <c r="P62" s="26">
        <v>1814.54027</v>
      </c>
      <c r="Q62" s="26">
        <v>0</v>
      </c>
      <c r="R62" s="26">
        <v>0</v>
      </c>
      <c r="S62" s="26">
        <v>0</v>
      </c>
      <c r="T62" s="26">
        <v>0</v>
      </c>
      <c r="U62" s="26">
        <v>0</v>
      </c>
      <c r="V62" s="26">
        <v>1814.54027</v>
      </c>
    </row>
    <row r="63" spans="2:22" x14ac:dyDescent="0.2">
      <c r="B63" s="16">
        <v>4076</v>
      </c>
      <c r="C63" s="16" t="s">
        <v>150</v>
      </c>
      <c r="D63" s="26">
        <v>592.27219000000002</v>
      </c>
      <c r="E63" s="26">
        <v>0</v>
      </c>
      <c r="F63" s="26">
        <v>3.58535</v>
      </c>
      <c r="G63" s="26">
        <v>0</v>
      </c>
      <c r="H63" s="26">
        <v>0</v>
      </c>
      <c r="I63" s="26">
        <v>24</v>
      </c>
      <c r="J63" s="26">
        <v>0</v>
      </c>
      <c r="K63" s="26">
        <v>0</v>
      </c>
      <c r="L63" s="26">
        <v>619.85753999999997</v>
      </c>
      <c r="M63" s="26">
        <v>1E-3</v>
      </c>
      <c r="N63" s="26">
        <v>0</v>
      </c>
      <c r="O63" s="26">
        <v>0</v>
      </c>
      <c r="P63" s="26">
        <v>362.9144</v>
      </c>
      <c r="Q63" s="26">
        <v>0</v>
      </c>
      <c r="R63" s="26">
        <v>0</v>
      </c>
      <c r="S63" s="26">
        <v>0</v>
      </c>
      <c r="T63" s="26">
        <v>0</v>
      </c>
      <c r="U63" s="26">
        <v>0</v>
      </c>
      <c r="V63" s="26">
        <v>362.91539999999998</v>
      </c>
    </row>
    <row r="64" spans="2:22" x14ac:dyDescent="0.2">
      <c r="B64" s="16">
        <v>4077</v>
      </c>
      <c r="C64" s="16" t="s">
        <v>151</v>
      </c>
      <c r="D64" s="26">
        <v>292.46789000000001</v>
      </c>
      <c r="E64" s="26">
        <v>0</v>
      </c>
      <c r="F64" s="26">
        <v>73.661850000000001</v>
      </c>
      <c r="G64" s="26">
        <v>0</v>
      </c>
      <c r="H64" s="26">
        <v>0</v>
      </c>
      <c r="I64" s="26">
        <v>8</v>
      </c>
      <c r="J64" s="26">
        <v>0</v>
      </c>
      <c r="K64" s="26">
        <v>0</v>
      </c>
      <c r="L64" s="26">
        <v>374.12974000000003</v>
      </c>
      <c r="M64" s="26">
        <v>0</v>
      </c>
      <c r="N64" s="26">
        <v>0</v>
      </c>
      <c r="O64" s="26">
        <v>0</v>
      </c>
      <c r="P64" s="26">
        <v>19.141500000000001</v>
      </c>
      <c r="Q64" s="26">
        <v>0</v>
      </c>
      <c r="R64" s="26">
        <v>0</v>
      </c>
      <c r="S64" s="26">
        <v>0</v>
      </c>
      <c r="T64" s="26">
        <v>0</v>
      </c>
      <c r="U64" s="26">
        <v>0</v>
      </c>
      <c r="V64" s="26">
        <v>19.141500000000001</v>
      </c>
    </row>
    <row r="65" spans="2:22" x14ac:dyDescent="0.2">
      <c r="B65" s="16">
        <v>4078</v>
      </c>
      <c r="C65" s="16" t="s">
        <v>152</v>
      </c>
      <c r="D65" s="26">
        <v>47.228299999999997</v>
      </c>
      <c r="E65" s="26">
        <v>0</v>
      </c>
      <c r="F65" s="26">
        <v>5.0915499999999998</v>
      </c>
      <c r="G65" s="26">
        <v>0</v>
      </c>
      <c r="H65" s="26">
        <v>0</v>
      </c>
      <c r="I65" s="26">
        <v>0</v>
      </c>
      <c r="J65" s="26">
        <v>0</v>
      </c>
      <c r="K65" s="26">
        <v>0</v>
      </c>
      <c r="L65" s="26">
        <v>52.319850000000002</v>
      </c>
      <c r="M65" s="26">
        <v>0</v>
      </c>
      <c r="N65" s="26">
        <v>0</v>
      </c>
      <c r="O65" s="26">
        <v>0</v>
      </c>
      <c r="P65" s="26">
        <v>5.1624499999999998</v>
      </c>
      <c r="Q65" s="26">
        <v>0</v>
      </c>
      <c r="R65" s="26">
        <v>0</v>
      </c>
      <c r="S65" s="26">
        <v>0</v>
      </c>
      <c r="T65" s="26">
        <v>0</v>
      </c>
      <c r="U65" s="26">
        <v>0</v>
      </c>
      <c r="V65" s="26">
        <v>5.1624499999999998</v>
      </c>
    </row>
    <row r="66" spans="2:22" x14ac:dyDescent="0.2">
      <c r="B66" s="16">
        <v>4079</v>
      </c>
      <c r="C66" s="16" t="s">
        <v>153</v>
      </c>
      <c r="D66" s="26">
        <v>1762.7241799999999</v>
      </c>
      <c r="E66" s="26">
        <v>0</v>
      </c>
      <c r="F66" s="26">
        <v>36.269799999999996</v>
      </c>
      <c r="G66" s="26">
        <v>19.486999999999998</v>
      </c>
      <c r="H66" s="26">
        <v>0</v>
      </c>
      <c r="I66" s="26">
        <v>908.29600000000005</v>
      </c>
      <c r="J66" s="26">
        <v>0</v>
      </c>
      <c r="K66" s="26">
        <v>0</v>
      </c>
      <c r="L66" s="26">
        <v>2726.7769800000001</v>
      </c>
      <c r="M66" s="26">
        <v>0</v>
      </c>
      <c r="N66" s="26">
        <v>0</v>
      </c>
      <c r="O66" s="26">
        <v>0</v>
      </c>
      <c r="P66" s="26">
        <v>236.214</v>
      </c>
      <c r="Q66" s="26">
        <v>0</v>
      </c>
      <c r="R66" s="26">
        <v>0</v>
      </c>
      <c r="S66" s="26">
        <v>0</v>
      </c>
      <c r="T66" s="26">
        <v>0</v>
      </c>
      <c r="U66" s="26">
        <v>0</v>
      </c>
      <c r="V66" s="26">
        <v>236.214</v>
      </c>
    </row>
    <row r="67" spans="2:22" x14ac:dyDescent="0.2">
      <c r="B67" s="16">
        <v>4080</v>
      </c>
      <c r="C67" s="16" t="s">
        <v>154</v>
      </c>
      <c r="D67" s="26">
        <v>6442.28539</v>
      </c>
      <c r="E67" s="26">
        <v>0</v>
      </c>
      <c r="F67" s="26">
        <v>0</v>
      </c>
      <c r="G67" s="26">
        <v>0</v>
      </c>
      <c r="H67" s="26">
        <v>0</v>
      </c>
      <c r="I67" s="26">
        <v>419.57274999999998</v>
      </c>
      <c r="J67" s="26">
        <v>0</v>
      </c>
      <c r="K67" s="26">
        <v>0</v>
      </c>
      <c r="L67" s="26">
        <v>6861.8581400000003</v>
      </c>
      <c r="M67" s="26">
        <v>1595.4015999999999</v>
      </c>
      <c r="N67" s="26">
        <v>0</v>
      </c>
      <c r="O67" s="26">
        <v>0</v>
      </c>
      <c r="P67" s="26">
        <v>1832.1541500000001</v>
      </c>
      <c r="Q67" s="26">
        <v>20</v>
      </c>
      <c r="R67" s="26">
        <v>0</v>
      </c>
      <c r="S67" s="26">
        <v>0</v>
      </c>
      <c r="T67" s="26">
        <v>0</v>
      </c>
      <c r="U67" s="26">
        <v>0</v>
      </c>
      <c r="V67" s="26">
        <v>3447.55575</v>
      </c>
    </row>
    <row r="68" spans="2:22" x14ac:dyDescent="0.2">
      <c r="B68" s="16">
        <v>4081</v>
      </c>
      <c r="C68" s="16" t="s">
        <v>155</v>
      </c>
      <c r="D68" s="26">
        <v>3047.0430099999999</v>
      </c>
      <c r="E68" s="26">
        <v>0</v>
      </c>
      <c r="F68" s="26">
        <v>0</v>
      </c>
      <c r="G68" s="26">
        <v>0</v>
      </c>
      <c r="H68" s="26">
        <v>0</v>
      </c>
      <c r="I68" s="26">
        <v>313.28492</v>
      </c>
      <c r="J68" s="26">
        <v>0</v>
      </c>
      <c r="K68" s="26">
        <v>0</v>
      </c>
      <c r="L68" s="26">
        <v>3360.3279299999999</v>
      </c>
      <c r="M68" s="26">
        <v>0</v>
      </c>
      <c r="N68" s="26">
        <v>0</v>
      </c>
      <c r="O68" s="26">
        <v>0</v>
      </c>
      <c r="P68" s="26">
        <v>503.18684999999999</v>
      </c>
      <c r="Q68" s="26">
        <v>0</v>
      </c>
      <c r="R68" s="26">
        <v>0</v>
      </c>
      <c r="S68" s="26">
        <v>0</v>
      </c>
      <c r="T68" s="26">
        <v>0</v>
      </c>
      <c r="U68" s="26">
        <v>0</v>
      </c>
      <c r="V68" s="26">
        <v>503.18684999999999</v>
      </c>
    </row>
    <row r="69" spans="2:22" x14ac:dyDescent="0.2">
      <c r="B69" s="16">
        <v>4082</v>
      </c>
      <c r="C69" s="16" t="s">
        <v>156</v>
      </c>
      <c r="D69" s="26">
        <v>18718.16174</v>
      </c>
      <c r="E69" s="26">
        <v>0</v>
      </c>
      <c r="F69" s="26">
        <v>287.72559999999999</v>
      </c>
      <c r="G69" s="26">
        <v>0</v>
      </c>
      <c r="H69" s="26">
        <v>0</v>
      </c>
      <c r="I69" s="26">
        <v>1203.81125</v>
      </c>
      <c r="J69" s="26">
        <v>0</v>
      </c>
      <c r="K69" s="26">
        <v>0</v>
      </c>
      <c r="L69" s="26">
        <v>20209.69859</v>
      </c>
      <c r="M69" s="26">
        <v>0</v>
      </c>
      <c r="N69" s="26">
        <v>0</v>
      </c>
      <c r="O69" s="26">
        <v>0</v>
      </c>
      <c r="P69" s="26">
        <v>676.43169999999998</v>
      </c>
      <c r="Q69" s="26">
        <v>0</v>
      </c>
      <c r="R69" s="26">
        <v>0</v>
      </c>
      <c r="S69" s="26">
        <v>0</v>
      </c>
      <c r="T69" s="26">
        <v>0</v>
      </c>
      <c r="U69" s="26">
        <v>0</v>
      </c>
      <c r="V69" s="26">
        <v>676.43169999999998</v>
      </c>
    </row>
    <row r="70" spans="2:22" x14ac:dyDescent="0.2">
      <c r="B70" s="16">
        <v>4083</v>
      </c>
      <c r="C70" s="16" t="s">
        <v>157</v>
      </c>
      <c r="D70" s="26">
        <v>1474.8715999999999</v>
      </c>
      <c r="E70" s="26">
        <v>0</v>
      </c>
      <c r="F70" s="26">
        <v>0</v>
      </c>
      <c r="G70" s="26">
        <v>0</v>
      </c>
      <c r="H70" s="26">
        <v>0</v>
      </c>
      <c r="I70" s="26">
        <v>75.115399999999994</v>
      </c>
      <c r="J70" s="26">
        <v>0</v>
      </c>
      <c r="K70" s="26">
        <v>0</v>
      </c>
      <c r="L70" s="26">
        <v>1549.9870000000001</v>
      </c>
      <c r="M70" s="26">
        <v>0</v>
      </c>
      <c r="N70" s="26">
        <v>0</v>
      </c>
      <c r="O70" s="26">
        <v>0</v>
      </c>
      <c r="P70" s="26">
        <v>163.2602</v>
      </c>
      <c r="Q70" s="26">
        <v>0</v>
      </c>
      <c r="R70" s="26">
        <v>0</v>
      </c>
      <c r="S70" s="26">
        <v>0</v>
      </c>
      <c r="T70" s="26">
        <v>0</v>
      </c>
      <c r="U70" s="26">
        <v>0</v>
      </c>
      <c r="V70" s="26">
        <v>163.2602</v>
      </c>
    </row>
    <row r="71" spans="2:22" x14ac:dyDescent="0.2">
      <c r="B71" s="21">
        <v>4129</v>
      </c>
      <c r="C71" s="21" t="s">
        <v>158</v>
      </c>
      <c r="D71" s="29">
        <v>30425.966489999999</v>
      </c>
      <c r="E71" s="29">
        <v>0</v>
      </c>
      <c r="F71" s="29">
        <v>1598.3461500000001</v>
      </c>
      <c r="G71" s="29">
        <v>0</v>
      </c>
      <c r="H71" s="29">
        <v>1</v>
      </c>
      <c r="I71" s="29">
        <v>1903.87337</v>
      </c>
      <c r="J71" s="29">
        <v>0</v>
      </c>
      <c r="K71" s="29">
        <v>0</v>
      </c>
      <c r="L71" s="29">
        <v>33929.186009999998</v>
      </c>
      <c r="M71" s="29">
        <v>67.444900000000004</v>
      </c>
      <c r="N71" s="29">
        <v>0</v>
      </c>
      <c r="O71" s="29">
        <v>0</v>
      </c>
      <c r="P71" s="29">
        <v>10774.149810000001</v>
      </c>
      <c r="Q71" s="29">
        <v>129</v>
      </c>
      <c r="R71" s="29">
        <v>0</v>
      </c>
      <c r="S71" s="29">
        <v>0</v>
      </c>
      <c r="T71" s="29">
        <v>0</v>
      </c>
      <c r="U71" s="29">
        <v>0</v>
      </c>
      <c r="V71" s="29">
        <v>10970.594709999999</v>
      </c>
    </row>
    <row r="72" spans="2:22" x14ac:dyDescent="0.2">
      <c r="B72" s="16">
        <v>4091</v>
      </c>
      <c r="C72" s="16" t="s">
        <v>159</v>
      </c>
      <c r="D72" s="26">
        <v>751.95989999999995</v>
      </c>
      <c r="E72" s="26">
        <v>0</v>
      </c>
      <c r="F72" s="26">
        <v>111.66849999999999</v>
      </c>
      <c r="G72" s="26">
        <v>0</v>
      </c>
      <c r="H72" s="26">
        <v>0</v>
      </c>
      <c r="I72" s="26">
        <v>101.57835</v>
      </c>
      <c r="J72" s="26">
        <v>0</v>
      </c>
      <c r="K72" s="26">
        <v>0</v>
      </c>
      <c r="L72" s="26">
        <v>965.20675000000006</v>
      </c>
      <c r="M72" s="26">
        <v>0</v>
      </c>
      <c r="N72" s="26">
        <v>0</v>
      </c>
      <c r="O72" s="26">
        <v>0</v>
      </c>
      <c r="P72" s="26">
        <v>334.55345</v>
      </c>
      <c r="Q72" s="26">
        <v>25</v>
      </c>
      <c r="R72" s="26">
        <v>0</v>
      </c>
      <c r="S72" s="26">
        <v>0</v>
      </c>
      <c r="T72" s="26">
        <v>0</v>
      </c>
      <c r="U72" s="26">
        <v>0</v>
      </c>
      <c r="V72" s="26">
        <v>359.55345</v>
      </c>
    </row>
    <row r="73" spans="2:22" x14ac:dyDescent="0.2">
      <c r="B73" s="16">
        <v>4092</v>
      </c>
      <c r="C73" s="16" t="s">
        <v>160</v>
      </c>
      <c r="D73" s="26">
        <v>2518.6794500000001</v>
      </c>
      <c r="E73" s="26">
        <v>0</v>
      </c>
      <c r="F73" s="26">
        <v>65.370800000000003</v>
      </c>
      <c r="G73" s="26">
        <v>0</v>
      </c>
      <c r="H73" s="26">
        <v>0</v>
      </c>
      <c r="I73" s="26">
        <v>43.17</v>
      </c>
      <c r="J73" s="26">
        <v>0</v>
      </c>
      <c r="K73" s="26">
        <v>0</v>
      </c>
      <c r="L73" s="26">
        <v>2627.2202499999999</v>
      </c>
      <c r="M73" s="26">
        <v>67.442899999999995</v>
      </c>
      <c r="N73" s="26">
        <v>0</v>
      </c>
      <c r="O73" s="26">
        <v>0</v>
      </c>
      <c r="P73" s="26">
        <v>353.7867</v>
      </c>
      <c r="Q73" s="26">
        <v>0</v>
      </c>
      <c r="R73" s="26">
        <v>0</v>
      </c>
      <c r="S73" s="26">
        <v>0</v>
      </c>
      <c r="T73" s="26">
        <v>0</v>
      </c>
      <c r="U73" s="26">
        <v>0</v>
      </c>
      <c r="V73" s="26">
        <v>421.2296</v>
      </c>
    </row>
    <row r="74" spans="2:22" x14ac:dyDescent="0.2">
      <c r="B74" s="16">
        <v>4093</v>
      </c>
      <c r="C74" s="16" t="s">
        <v>161</v>
      </c>
      <c r="D74" s="26">
        <v>314.93934999999999</v>
      </c>
      <c r="E74" s="26">
        <v>0</v>
      </c>
      <c r="F74" s="26">
        <v>77.179550000000006</v>
      </c>
      <c r="G74" s="26">
        <v>0</v>
      </c>
      <c r="H74" s="26">
        <v>0</v>
      </c>
      <c r="I74" s="26">
        <v>0</v>
      </c>
      <c r="J74" s="26">
        <v>0</v>
      </c>
      <c r="K74" s="26">
        <v>0</v>
      </c>
      <c r="L74" s="26">
        <v>392.1189</v>
      </c>
      <c r="M74" s="26">
        <v>0</v>
      </c>
      <c r="N74" s="26">
        <v>0</v>
      </c>
      <c r="O74" s="26">
        <v>0</v>
      </c>
      <c r="P74" s="26">
        <v>78.263549999999995</v>
      </c>
      <c r="Q74" s="26">
        <v>0</v>
      </c>
      <c r="R74" s="26">
        <v>0</v>
      </c>
      <c r="S74" s="26">
        <v>0</v>
      </c>
      <c r="T74" s="26">
        <v>0</v>
      </c>
      <c r="U74" s="26">
        <v>0</v>
      </c>
      <c r="V74" s="26">
        <v>78.263549999999995</v>
      </c>
    </row>
    <row r="75" spans="2:22" x14ac:dyDescent="0.2">
      <c r="B75" s="16">
        <v>4124</v>
      </c>
      <c r="C75" s="16" t="s">
        <v>162</v>
      </c>
      <c r="D75" s="26">
        <v>26.085699999999999</v>
      </c>
      <c r="E75" s="26">
        <v>0</v>
      </c>
      <c r="F75" s="26">
        <v>139.36259999999999</v>
      </c>
      <c r="G75" s="26">
        <v>0</v>
      </c>
      <c r="H75" s="26">
        <v>0</v>
      </c>
      <c r="I75" s="26">
        <v>3</v>
      </c>
      <c r="J75" s="26">
        <v>0</v>
      </c>
      <c r="K75" s="26">
        <v>0</v>
      </c>
      <c r="L75" s="26">
        <v>168.44829999999999</v>
      </c>
      <c r="M75" s="26">
        <v>0</v>
      </c>
      <c r="N75" s="26">
        <v>0</v>
      </c>
      <c r="O75" s="26">
        <v>0</v>
      </c>
      <c r="P75" s="26">
        <v>396.71</v>
      </c>
      <c r="Q75" s="26">
        <v>0</v>
      </c>
      <c r="R75" s="26">
        <v>0</v>
      </c>
      <c r="S75" s="26">
        <v>0</v>
      </c>
      <c r="T75" s="26">
        <v>0</v>
      </c>
      <c r="U75" s="26">
        <v>0</v>
      </c>
      <c r="V75" s="26">
        <v>396.71</v>
      </c>
    </row>
    <row r="76" spans="2:22" x14ac:dyDescent="0.2">
      <c r="B76" s="16">
        <v>4095</v>
      </c>
      <c r="C76" s="16" t="s">
        <v>163</v>
      </c>
      <c r="D76" s="26">
        <v>6133.9262099999996</v>
      </c>
      <c r="E76" s="26">
        <v>0</v>
      </c>
      <c r="F76" s="26">
        <v>84.788089999999997</v>
      </c>
      <c r="G76" s="26">
        <v>0</v>
      </c>
      <c r="H76" s="26">
        <v>0</v>
      </c>
      <c r="I76" s="26">
        <v>291.96179999999998</v>
      </c>
      <c r="J76" s="26">
        <v>0</v>
      </c>
      <c r="K76" s="26">
        <v>0</v>
      </c>
      <c r="L76" s="26">
        <v>6510.6760999999997</v>
      </c>
      <c r="M76" s="26">
        <v>2E-3</v>
      </c>
      <c r="N76" s="26">
        <v>0</v>
      </c>
      <c r="O76" s="26">
        <v>0</v>
      </c>
      <c r="P76" s="26">
        <v>143.09105</v>
      </c>
      <c r="Q76" s="26">
        <v>100</v>
      </c>
      <c r="R76" s="26">
        <v>0</v>
      </c>
      <c r="S76" s="26">
        <v>0</v>
      </c>
      <c r="T76" s="26">
        <v>0</v>
      </c>
      <c r="U76" s="26">
        <v>0</v>
      </c>
      <c r="V76" s="26">
        <v>243.09305000000001</v>
      </c>
    </row>
    <row r="77" spans="2:22" x14ac:dyDescent="0.2">
      <c r="B77" s="16">
        <v>4099</v>
      </c>
      <c r="C77" s="16" t="s">
        <v>164</v>
      </c>
      <c r="D77" s="26">
        <v>343.90165000000002</v>
      </c>
      <c r="E77" s="26">
        <v>0</v>
      </c>
      <c r="F77" s="26">
        <v>0</v>
      </c>
      <c r="G77" s="26">
        <v>0</v>
      </c>
      <c r="H77" s="26">
        <v>0</v>
      </c>
      <c r="I77" s="26">
        <v>0</v>
      </c>
      <c r="J77" s="26">
        <v>0</v>
      </c>
      <c r="K77" s="26">
        <v>0</v>
      </c>
      <c r="L77" s="26">
        <v>343.90165000000002</v>
      </c>
      <c r="M77" s="26">
        <v>0</v>
      </c>
      <c r="N77" s="26">
        <v>0</v>
      </c>
      <c r="O77" s="26">
        <v>0</v>
      </c>
      <c r="P77" s="26">
        <v>11.87</v>
      </c>
      <c r="Q77" s="26">
        <v>4</v>
      </c>
      <c r="R77" s="26">
        <v>0</v>
      </c>
      <c r="S77" s="26">
        <v>0</v>
      </c>
      <c r="T77" s="26">
        <v>0</v>
      </c>
      <c r="U77" s="26">
        <v>0</v>
      </c>
      <c r="V77" s="26">
        <v>15.87</v>
      </c>
    </row>
    <row r="78" spans="2:22" x14ac:dyDescent="0.2">
      <c r="B78" s="16">
        <v>4100</v>
      </c>
      <c r="C78" s="16" t="s">
        <v>165</v>
      </c>
      <c r="D78" s="26">
        <v>173.29121000000001</v>
      </c>
      <c r="E78" s="26">
        <v>0</v>
      </c>
      <c r="F78" s="26">
        <v>13.3247</v>
      </c>
      <c r="G78" s="26">
        <v>0</v>
      </c>
      <c r="H78" s="26">
        <v>0</v>
      </c>
      <c r="I78" s="26">
        <v>30.207100000000001</v>
      </c>
      <c r="J78" s="26">
        <v>0</v>
      </c>
      <c r="K78" s="26">
        <v>0</v>
      </c>
      <c r="L78" s="26">
        <v>216.82301000000001</v>
      </c>
      <c r="M78" s="26">
        <v>0</v>
      </c>
      <c r="N78" s="26">
        <v>0</v>
      </c>
      <c r="O78" s="26">
        <v>0</v>
      </c>
      <c r="P78" s="26">
        <v>13.5589</v>
      </c>
      <c r="Q78" s="26">
        <v>0</v>
      </c>
      <c r="R78" s="26">
        <v>0</v>
      </c>
      <c r="S78" s="26">
        <v>0</v>
      </c>
      <c r="T78" s="26">
        <v>0</v>
      </c>
      <c r="U78" s="26">
        <v>0</v>
      </c>
      <c r="V78" s="26">
        <v>13.5589</v>
      </c>
    </row>
    <row r="79" spans="2:22" x14ac:dyDescent="0.2">
      <c r="B79" s="16">
        <v>4104</v>
      </c>
      <c r="C79" s="16" t="s">
        <v>166</v>
      </c>
      <c r="D79" s="26">
        <v>943.00289999999995</v>
      </c>
      <c r="E79" s="26">
        <v>0</v>
      </c>
      <c r="F79" s="26">
        <v>78.935299999999998</v>
      </c>
      <c r="G79" s="26">
        <v>0</v>
      </c>
      <c r="H79" s="26">
        <v>0</v>
      </c>
      <c r="I79" s="26">
        <v>57.111969999999999</v>
      </c>
      <c r="J79" s="26">
        <v>0</v>
      </c>
      <c r="K79" s="26">
        <v>0</v>
      </c>
      <c r="L79" s="26">
        <v>1079.05017</v>
      </c>
      <c r="M79" s="26">
        <v>0</v>
      </c>
      <c r="N79" s="26">
        <v>0</v>
      </c>
      <c r="O79" s="26">
        <v>0</v>
      </c>
      <c r="P79" s="26">
        <v>1328.6927000000001</v>
      </c>
      <c r="Q79" s="26">
        <v>0</v>
      </c>
      <c r="R79" s="26">
        <v>0</v>
      </c>
      <c r="S79" s="26">
        <v>0</v>
      </c>
      <c r="T79" s="26">
        <v>0</v>
      </c>
      <c r="U79" s="26">
        <v>0</v>
      </c>
      <c r="V79" s="26">
        <v>1328.6927000000001</v>
      </c>
    </row>
    <row r="80" spans="2:22" x14ac:dyDescent="0.2">
      <c r="B80" s="16">
        <v>4105</v>
      </c>
      <c r="C80" s="16" t="s">
        <v>167</v>
      </c>
      <c r="D80" s="26">
        <v>66.914100000000005</v>
      </c>
      <c r="E80" s="26">
        <v>0</v>
      </c>
      <c r="F80" s="26">
        <v>10.81625</v>
      </c>
      <c r="G80" s="26">
        <v>0</v>
      </c>
      <c r="H80" s="26">
        <v>0</v>
      </c>
      <c r="I80" s="26">
        <v>0</v>
      </c>
      <c r="J80" s="26">
        <v>0</v>
      </c>
      <c r="K80" s="26">
        <v>0</v>
      </c>
      <c r="L80" s="26">
        <v>77.730350000000001</v>
      </c>
      <c r="M80" s="26">
        <v>0</v>
      </c>
      <c r="N80" s="26">
        <v>0</v>
      </c>
      <c r="O80" s="26">
        <v>0</v>
      </c>
      <c r="P80" s="26">
        <v>144.95185000000001</v>
      </c>
      <c r="Q80" s="26">
        <v>0</v>
      </c>
      <c r="R80" s="26">
        <v>0</v>
      </c>
      <c r="S80" s="26">
        <v>0</v>
      </c>
      <c r="T80" s="26">
        <v>0</v>
      </c>
      <c r="U80" s="26">
        <v>0</v>
      </c>
      <c r="V80" s="26">
        <v>144.95185000000001</v>
      </c>
    </row>
    <row r="81" spans="2:22" x14ac:dyDescent="0.2">
      <c r="B81" s="16">
        <v>4106</v>
      </c>
      <c r="C81" s="16" t="s">
        <v>168</v>
      </c>
      <c r="D81" s="26">
        <v>184.71039999999999</v>
      </c>
      <c r="E81" s="26">
        <v>0</v>
      </c>
      <c r="F81" s="26">
        <v>60.621650000000002</v>
      </c>
      <c r="G81" s="26">
        <v>0</v>
      </c>
      <c r="H81" s="26">
        <v>0</v>
      </c>
      <c r="I81" s="26">
        <v>0</v>
      </c>
      <c r="J81" s="26">
        <v>0</v>
      </c>
      <c r="K81" s="26">
        <v>0</v>
      </c>
      <c r="L81" s="26">
        <v>245.33205000000001</v>
      </c>
      <c r="M81" s="26">
        <v>0</v>
      </c>
      <c r="N81" s="26">
        <v>0</v>
      </c>
      <c r="O81" s="26">
        <v>0</v>
      </c>
      <c r="P81" s="26">
        <v>48.463000000000001</v>
      </c>
      <c r="Q81" s="26">
        <v>0</v>
      </c>
      <c r="R81" s="26">
        <v>0</v>
      </c>
      <c r="S81" s="26">
        <v>0</v>
      </c>
      <c r="T81" s="26">
        <v>0</v>
      </c>
      <c r="U81" s="26">
        <v>0</v>
      </c>
      <c r="V81" s="26">
        <v>48.463000000000001</v>
      </c>
    </row>
    <row r="82" spans="2:22" x14ac:dyDescent="0.2">
      <c r="B82" s="16">
        <v>4107</v>
      </c>
      <c r="C82" s="16" t="s">
        <v>169</v>
      </c>
      <c r="D82" s="26">
        <v>1954.5703100000001</v>
      </c>
      <c r="E82" s="26">
        <v>0</v>
      </c>
      <c r="F82" s="26">
        <v>160.71196</v>
      </c>
      <c r="G82" s="26">
        <v>0</v>
      </c>
      <c r="H82" s="26">
        <v>0</v>
      </c>
      <c r="I82" s="26">
        <v>122</v>
      </c>
      <c r="J82" s="26">
        <v>0</v>
      </c>
      <c r="K82" s="26">
        <v>0</v>
      </c>
      <c r="L82" s="26">
        <v>2237.2822700000002</v>
      </c>
      <c r="M82" s="26">
        <v>0</v>
      </c>
      <c r="N82" s="26">
        <v>0</v>
      </c>
      <c r="O82" s="26">
        <v>0</v>
      </c>
      <c r="P82" s="26">
        <v>64.827110000000005</v>
      </c>
      <c r="Q82" s="26">
        <v>0</v>
      </c>
      <c r="R82" s="26">
        <v>0</v>
      </c>
      <c r="S82" s="26">
        <v>0</v>
      </c>
      <c r="T82" s="26">
        <v>0</v>
      </c>
      <c r="U82" s="26">
        <v>0</v>
      </c>
      <c r="V82" s="26">
        <v>64.827110000000005</v>
      </c>
    </row>
    <row r="83" spans="2:22" x14ac:dyDescent="0.2">
      <c r="B83" s="16">
        <v>4110</v>
      </c>
      <c r="C83" s="16" t="s">
        <v>170</v>
      </c>
      <c r="D83" s="26">
        <v>128.30305000000001</v>
      </c>
      <c r="E83" s="26">
        <v>0</v>
      </c>
      <c r="F83" s="26">
        <v>108.86794999999999</v>
      </c>
      <c r="G83" s="26">
        <v>0</v>
      </c>
      <c r="H83" s="26">
        <v>0</v>
      </c>
      <c r="I83" s="26">
        <v>-41.640050000000002</v>
      </c>
      <c r="J83" s="26">
        <v>0</v>
      </c>
      <c r="K83" s="26">
        <v>0</v>
      </c>
      <c r="L83" s="26">
        <v>195.53094999999999</v>
      </c>
      <c r="M83" s="26">
        <v>0</v>
      </c>
      <c r="N83" s="26">
        <v>0</v>
      </c>
      <c r="O83" s="26">
        <v>0</v>
      </c>
      <c r="P83" s="26">
        <v>91.135900000000007</v>
      </c>
      <c r="Q83" s="26">
        <v>0</v>
      </c>
      <c r="R83" s="26">
        <v>0</v>
      </c>
      <c r="S83" s="26">
        <v>0</v>
      </c>
      <c r="T83" s="26">
        <v>0</v>
      </c>
      <c r="U83" s="26">
        <v>0</v>
      </c>
      <c r="V83" s="26">
        <v>91.135900000000007</v>
      </c>
    </row>
    <row r="84" spans="2:22" x14ac:dyDescent="0.2">
      <c r="B84" s="16">
        <v>4111</v>
      </c>
      <c r="C84" s="16" t="s">
        <v>171</v>
      </c>
      <c r="D84" s="26">
        <v>187.95275000000001</v>
      </c>
      <c r="E84" s="26">
        <v>0</v>
      </c>
      <c r="F84" s="26">
        <v>0</v>
      </c>
      <c r="G84" s="26">
        <v>0</v>
      </c>
      <c r="H84" s="26">
        <v>0</v>
      </c>
      <c r="I84" s="26">
        <v>3</v>
      </c>
      <c r="J84" s="26">
        <v>0</v>
      </c>
      <c r="K84" s="26">
        <v>0</v>
      </c>
      <c r="L84" s="26">
        <v>190.95275000000001</v>
      </c>
      <c r="M84" s="26">
        <v>0</v>
      </c>
      <c r="N84" s="26">
        <v>0</v>
      </c>
      <c r="O84" s="26">
        <v>0</v>
      </c>
      <c r="P84" s="26">
        <v>52.088549999999998</v>
      </c>
      <c r="Q84" s="26">
        <v>0</v>
      </c>
      <c r="R84" s="26">
        <v>0</v>
      </c>
      <c r="S84" s="26">
        <v>0</v>
      </c>
      <c r="T84" s="26">
        <v>0</v>
      </c>
      <c r="U84" s="26">
        <v>0</v>
      </c>
      <c r="V84" s="26">
        <v>52.088549999999998</v>
      </c>
    </row>
    <row r="85" spans="2:22" x14ac:dyDescent="0.2">
      <c r="B85" s="16">
        <v>4112</v>
      </c>
      <c r="C85" s="16" t="s">
        <v>172</v>
      </c>
      <c r="D85" s="26">
        <v>526.24179000000004</v>
      </c>
      <c r="E85" s="26">
        <v>0</v>
      </c>
      <c r="F85" s="26">
        <v>25.123449999999998</v>
      </c>
      <c r="G85" s="26">
        <v>0</v>
      </c>
      <c r="H85" s="26">
        <v>0</v>
      </c>
      <c r="I85" s="26">
        <v>9</v>
      </c>
      <c r="J85" s="26">
        <v>0</v>
      </c>
      <c r="K85" s="26">
        <v>0</v>
      </c>
      <c r="L85" s="26">
        <v>560.36523999999997</v>
      </c>
      <c r="M85" s="26">
        <v>0</v>
      </c>
      <c r="N85" s="26">
        <v>0</v>
      </c>
      <c r="O85" s="26">
        <v>0</v>
      </c>
      <c r="P85" s="26">
        <v>14.744</v>
      </c>
      <c r="Q85" s="26">
        <v>0</v>
      </c>
      <c r="R85" s="26">
        <v>0</v>
      </c>
      <c r="S85" s="26">
        <v>0</v>
      </c>
      <c r="T85" s="26">
        <v>0</v>
      </c>
      <c r="U85" s="26">
        <v>0</v>
      </c>
      <c r="V85" s="26">
        <v>14.744</v>
      </c>
    </row>
    <row r="86" spans="2:22" x14ac:dyDescent="0.2">
      <c r="B86" s="16">
        <v>4125</v>
      </c>
      <c r="C86" s="16" t="s">
        <v>173</v>
      </c>
      <c r="D86" s="26">
        <v>1108.4594500000001</v>
      </c>
      <c r="E86" s="26">
        <v>0</v>
      </c>
      <c r="F86" s="26">
        <v>144.4581</v>
      </c>
      <c r="G86" s="26">
        <v>0</v>
      </c>
      <c r="H86" s="26">
        <v>0</v>
      </c>
      <c r="I86" s="26">
        <v>312.77715000000001</v>
      </c>
      <c r="J86" s="26">
        <v>0</v>
      </c>
      <c r="K86" s="26">
        <v>0</v>
      </c>
      <c r="L86" s="26">
        <v>1565.6947</v>
      </c>
      <c r="M86" s="26">
        <v>0</v>
      </c>
      <c r="N86" s="26">
        <v>0</v>
      </c>
      <c r="O86" s="26">
        <v>0</v>
      </c>
      <c r="P86" s="26">
        <v>397.48165</v>
      </c>
      <c r="Q86" s="26">
        <v>0</v>
      </c>
      <c r="R86" s="26">
        <v>0</v>
      </c>
      <c r="S86" s="26">
        <v>0</v>
      </c>
      <c r="T86" s="26">
        <v>0</v>
      </c>
      <c r="U86" s="26">
        <v>0</v>
      </c>
      <c r="V86" s="26">
        <v>397.48165</v>
      </c>
    </row>
    <row r="87" spans="2:22" x14ac:dyDescent="0.2">
      <c r="B87" s="16">
        <v>4117</v>
      </c>
      <c r="C87" s="16" t="s">
        <v>174</v>
      </c>
      <c r="D87" s="26">
        <v>1227.91931</v>
      </c>
      <c r="E87" s="26">
        <v>0</v>
      </c>
      <c r="F87" s="26">
        <v>67.580749999999995</v>
      </c>
      <c r="G87" s="26">
        <v>0</v>
      </c>
      <c r="H87" s="26">
        <v>0</v>
      </c>
      <c r="I87" s="26">
        <v>42.031599999999997</v>
      </c>
      <c r="J87" s="26">
        <v>0</v>
      </c>
      <c r="K87" s="26">
        <v>0</v>
      </c>
      <c r="L87" s="26">
        <v>1337.5316600000001</v>
      </c>
      <c r="M87" s="26">
        <v>0</v>
      </c>
      <c r="N87" s="26">
        <v>0</v>
      </c>
      <c r="O87" s="26">
        <v>0</v>
      </c>
      <c r="P87" s="26">
        <v>207.49455</v>
      </c>
      <c r="Q87" s="26">
        <v>0</v>
      </c>
      <c r="R87" s="26">
        <v>0</v>
      </c>
      <c r="S87" s="26">
        <v>0</v>
      </c>
      <c r="T87" s="26">
        <v>0</v>
      </c>
      <c r="U87" s="26">
        <v>0</v>
      </c>
      <c r="V87" s="26">
        <v>207.49455</v>
      </c>
    </row>
    <row r="88" spans="2:22" x14ac:dyDescent="0.2">
      <c r="B88" s="16">
        <v>4120</v>
      </c>
      <c r="C88" s="16" t="s">
        <v>175</v>
      </c>
      <c r="D88" s="26">
        <v>522.86644000000001</v>
      </c>
      <c r="E88" s="26">
        <v>0</v>
      </c>
      <c r="F88" s="26">
        <v>41.477249999999998</v>
      </c>
      <c r="G88" s="26">
        <v>0</v>
      </c>
      <c r="H88" s="26">
        <v>0</v>
      </c>
      <c r="I88" s="26">
        <v>276.0333</v>
      </c>
      <c r="J88" s="26">
        <v>0</v>
      </c>
      <c r="K88" s="26">
        <v>0</v>
      </c>
      <c r="L88" s="26">
        <v>840.37698999999998</v>
      </c>
      <c r="M88" s="26">
        <v>0</v>
      </c>
      <c r="N88" s="26">
        <v>0</v>
      </c>
      <c r="O88" s="26">
        <v>0</v>
      </c>
      <c r="P88" s="26">
        <v>508.38709999999998</v>
      </c>
      <c r="Q88" s="26">
        <v>0</v>
      </c>
      <c r="R88" s="26">
        <v>0</v>
      </c>
      <c r="S88" s="26">
        <v>0</v>
      </c>
      <c r="T88" s="26">
        <v>0</v>
      </c>
      <c r="U88" s="26">
        <v>0</v>
      </c>
      <c r="V88" s="26">
        <v>508.38709999999998</v>
      </c>
    </row>
    <row r="89" spans="2:22" x14ac:dyDescent="0.2">
      <c r="B89" s="16">
        <v>4121</v>
      </c>
      <c r="C89" s="16" t="s">
        <v>176</v>
      </c>
      <c r="D89" s="26">
        <v>3029.6545999999998</v>
      </c>
      <c r="E89" s="26">
        <v>0</v>
      </c>
      <c r="F89" s="26">
        <v>119.52115000000001</v>
      </c>
      <c r="G89" s="26">
        <v>0</v>
      </c>
      <c r="H89" s="26">
        <v>0</v>
      </c>
      <c r="I89" s="26">
        <v>269</v>
      </c>
      <c r="J89" s="26">
        <v>0</v>
      </c>
      <c r="K89" s="26">
        <v>0</v>
      </c>
      <c r="L89" s="26">
        <v>3418.1757499999999</v>
      </c>
      <c r="M89" s="26">
        <v>0</v>
      </c>
      <c r="N89" s="26">
        <v>0</v>
      </c>
      <c r="O89" s="26">
        <v>0</v>
      </c>
      <c r="P89" s="26">
        <v>3427.9438</v>
      </c>
      <c r="Q89" s="26">
        <v>0</v>
      </c>
      <c r="R89" s="26">
        <v>0</v>
      </c>
      <c r="S89" s="26">
        <v>0</v>
      </c>
      <c r="T89" s="26">
        <v>0</v>
      </c>
      <c r="U89" s="26">
        <v>0</v>
      </c>
      <c r="V89" s="26">
        <v>3427.9438</v>
      </c>
    </row>
    <row r="90" spans="2:22" x14ac:dyDescent="0.2">
      <c r="B90" s="16">
        <v>4122</v>
      </c>
      <c r="C90" s="16" t="s">
        <v>177</v>
      </c>
      <c r="D90" s="26">
        <v>1981.4629199999999</v>
      </c>
      <c r="E90" s="26">
        <v>0</v>
      </c>
      <c r="F90" s="26">
        <v>73.993799999999993</v>
      </c>
      <c r="G90" s="26">
        <v>0</v>
      </c>
      <c r="H90" s="26">
        <v>1</v>
      </c>
      <c r="I90" s="26">
        <v>72.123900000000006</v>
      </c>
      <c r="J90" s="26">
        <v>0</v>
      </c>
      <c r="K90" s="26">
        <v>0</v>
      </c>
      <c r="L90" s="26">
        <v>2128.5806200000002</v>
      </c>
      <c r="M90" s="26">
        <v>0</v>
      </c>
      <c r="N90" s="26">
        <v>0</v>
      </c>
      <c r="O90" s="26">
        <v>0</v>
      </c>
      <c r="P90" s="26">
        <v>1698.9094</v>
      </c>
      <c r="Q90" s="26">
        <v>0</v>
      </c>
      <c r="R90" s="26">
        <v>0</v>
      </c>
      <c r="S90" s="26">
        <v>0</v>
      </c>
      <c r="T90" s="26">
        <v>0</v>
      </c>
      <c r="U90" s="26">
        <v>0</v>
      </c>
      <c r="V90" s="26">
        <v>1698.9094</v>
      </c>
    </row>
    <row r="91" spans="2:22" x14ac:dyDescent="0.2">
      <c r="B91" s="16">
        <v>4123</v>
      </c>
      <c r="C91" s="16" t="s">
        <v>178</v>
      </c>
      <c r="D91" s="26">
        <v>8301.125</v>
      </c>
      <c r="E91" s="26">
        <v>0</v>
      </c>
      <c r="F91" s="26">
        <v>214.54429999999999</v>
      </c>
      <c r="G91" s="26">
        <v>0</v>
      </c>
      <c r="H91" s="26">
        <v>0</v>
      </c>
      <c r="I91" s="26">
        <v>312.51825000000002</v>
      </c>
      <c r="J91" s="26">
        <v>0</v>
      </c>
      <c r="K91" s="26">
        <v>0</v>
      </c>
      <c r="L91" s="26">
        <v>8828.1875500000006</v>
      </c>
      <c r="M91" s="26">
        <v>0</v>
      </c>
      <c r="N91" s="26">
        <v>0</v>
      </c>
      <c r="O91" s="26">
        <v>0</v>
      </c>
      <c r="P91" s="26">
        <v>1457.1965499999999</v>
      </c>
      <c r="Q91" s="26">
        <v>0</v>
      </c>
      <c r="R91" s="26">
        <v>0</v>
      </c>
      <c r="S91" s="26">
        <v>0</v>
      </c>
      <c r="T91" s="26">
        <v>0</v>
      </c>
      <c r="U91" s="26">
        <v>0</v>
      </c>
      <c r="V91" s="26">
        <v>1457.1965499999999</v>
      </c>
    </row>
    <row r="92" spans="2:22" x14ac:dyDescent="0.2">
      <c r="B92" s="21">
        <v>4159</v>
      </c>
      <c r="C92" s="21" t="s">
        <v>179</v>
      </c>
      <c r="D92" s="29">
        <v>20459.71934</v>
      </c>
      <c r="E92" s="29">
        <v>0</v>
      </c>
      <c r="F92" s="29">
        <v>312.56148999999999</v>
      </c>
      <c r="G92" s="29">
        <v>0</v>
      </c>
      <c r="H92" s="29">
        <v>0</v>
      </c>
      <c r="I92" s="29">
        <v>2284.1516499999998</v>
      </c>
      <c r="J92" s="29">
        <v>0</v>
      </c>
      <c r="K92" s="29">
        <v>0</v>
      </c>
      <c r="L92" s="29">
        <v>23056.432479999999</v>
      </c>
      <c r="M92" s="29">
        <v>840.11350000000004</v>
      </c>
      <c r="N92" s="29">
        <v>0</v>
      </c>
      <c r="O92" s="29">
        <v>0</v>
      </c>
      <c r="P92" s="29">
        <v>5081.2406300000002</v>
      </c>
      <c r="Q92" s="29">
        <v>15</v>
      </c>
      <c r="R92" s="29">
        <v>0</v>
      </c>
      <c r="S92" s="29">
        <v>147.13565</v>
      </c>
      <c r="T92" s="29">
        <v>0</v>
      </c>
      <c r="U92" s="29">
        <v>0</v>
      </c>
      <c r="V92" s="29">
        <v>6083.4897799999999</v>
      </c>
    </row>
    <row r="93" spans="2:22" x14ac:dyDescent="0.2">
      <c r="B93" s="16">
        <v>4131</v>
      </c>
      <c r="C93" s="16" t="s">
        <v>180</v>
      </c>
      <c r="D93" s="26">
        <v>839.25274999999999</v>
      </c>
      <c r="E93" s="26">
        <v>0</v>
      </c>
      <c r="F93" s="26">
        <v>39.395449999999997</v>
      </c>
      <c r="G93" s="26">
        <v>0</v>
      </c>
      <c r="H93" s="26">
        <v>0</v>
      </c>
      <c r="I93" s="26">
        <v>116.30629999999999</v>
      </c>
      <c r="J93" s="26">
        <v>0</v>
      </c>
      <c r="K93" s="26">
        <v>0</v>
      </c>
      <c r="L93" s="26">
        <v>994.95450000000005</v>
      </c>
      <c r="M93" s="26">
        <v>0</v>
      </c>
      <c r="N93" s="26">
        <v>0</v>
      </c>
      <c r="O93" s="26">
        <v>0</v>
      </c>
      <c r="P93" s="26">
        <v>1494.88985</v>
      </c>
      <c r="Q93" s="26">
        <v>0</v>
      </c>
      <c r="R93" s="26">
        <v>0</v>
      </c>
      <c r="S93" s="26">
        <v>0</v>
      </c>
      <c r="T93" s="26">
        <v>0</v>
      </c>
      <c r="U93" s="26">
        <v>0</v>
      </c>
      <c r="V93" s="26">
        <v>1494.88985</v>
      </c>
    </row>
    <row r="94" spans="2:22" x14ac:dyDescent="0.2">
      <c r="B94" s="16">
        <v>4132</v>
      </c>
      <c r="C94" s="16" t="s">
        <v>181</v>
      </c>
      <c r="D94" s="26">
        <v>956.49935000000005</v>
      </c>
      <c r="E94" s="26">
        <v>0</v>
      </c>
      <c r="F94" s="26">
        <v>6.2862499999999999</v>
      </c>
      <c r="G94" s="26">
        <v>0</v>
      </c>
      <c r="H94" s="26">
        <v>0</v>
      </c>
      <c r="I94" s="26">
        <v>3</v>
      </c>
      <c r="J94" s="26">
        <v>0</v>
      </c>
      <c r="K94" s="26">
        <v>0</v>
      </c>
      <c r="L94" s="26">
        <v>965.78560000000004</v>
      </c>
      <c r="M94" s="26">
        <v>0</v>
      </c>
      <c r="N94" s="26">
        <v>0</v>
      </c>
      <c r="O94" s="26">
        <v>0</v>
      </c>
      <c r="P94" s="26">
        <v>122.1016</v>
      </c>
      <c r="Q94" s="26">
        <v>0</v>
      </c>
      <c r="R94" s="26">
        <v>0</v>
      </c>
      <c r="S94" s="26">
        <v>0</v>
      </c>
      <c r="T94" s="26">
        <v>0</v>
      </c>
      <c r="U94" s="26">
        <v>0</v>
      </c>
      <c r="V94" s="26">
        <v>122.1016</v>
      </c>
    </row>
    <row r="95" spans="2:22" x14ac:dyDescent="0.2">
      <c r="B95" s="16">
        <v>4134</v>
      </c>
      <c r="C95" s="16" t="s">
        <v>182</v>
      </c>
      <c r="D95" s="26">
        <v>1711.06512</v>
      </c>
      <c r="E95" s="26">
        <v>0</v>
      </c>
      <c r="F95" s="26">
        <v>22.016690000000001</v>
      </c>
      <c r="G95" s="26">
        <v>0</v>
      </c>
      <c r="H95" s="26">
        <v>0</v>
      </c>
      <c r="I95" s="26">
        <v>157.2876</v>
      </c>
      <c r="J95" s="26">
        <v>0</v>
      </c>
      <c r="K95" s="26">
        <v>0</v>
      </c>
      <c r="L95" s="26">
        <v>1890.36941</v>
      </c>
      <c r="M95" s="26">
        <v>78.099999999999994</v>
      </c>
      <c r="N95" s="26">
        <v>0</v>
      </c>
      <c r="O95" s="26">
        <v>0</v>
      </c>
      <c r="P95" s="26">
        <v>88.072000000000003</v>
      </c>
      <c r="Q95" s="26">
        <v>0</v>
      </c>
      <c r="R95" s="26">
        <v>0</v>
      </c>
      <c r="S95" s="26">
        <v>94.250550000000004</v>
      </c>
      <c r="T95" s="26">
        <v>0</v>
      </c>
      <c r="U95" s="26">
        <v>0</v>
      </c>
      <c r="V95" s="26">
        <v>260.42255</v>
      </c>
    </row>
    <row r="96" spans="2:22" x14ac:dyDescent="0.2">
      <c r="B96" s="16">
        <v>4135</v>
      </c>
      <c r="C96" s="16" t="s">
        <v>183</v>
      </c>
      <c r="D96" s="26">
        <v>756.40743999999995</v>
      </c>
      <c r="E96" s="26">
        <v>0</v>
      </c>
      <c r="F96" s="26">
        <v>1.2945</v>
      </c>
      <c r="G96" s="26">
        <v>0</v>
      </c>
      <c r="H96" s="26">
        <v>0</v>
      </c>
      <c r="I96" s="26">
        <v>0</v>
      </c>
      <c r="J96" s="26">
        <v>0</v>
      </c>
      <c r="K96" s="26">
        <v>0</v>
      </c>
      <c r="L96" s="26">
        <v>757.70194000000004</v>
      </c>
      <c r="M96" s="26">
        <v>0</v>
      </c>
      <c r="N96" s="26">
        <v>0</v>
      </c>
      <c r="O96" s="26">
        <v>0</v>
      </c>
      <c r="P96" s="26">
        <v>210.28455</v>
      </c>
      <c r="Q96" s="26">
        <v>0</v>
      </c>
      <c r="R96" s="26">
        <v>0</v>
      </c>
      <c r="S96" s="26">
        <v>0</v>
      </c>
      <c r="T96" s="26">
        <v>0</v>
      </c>
      <c r="U96" s="26">
        <v>0</v>
      </c>
      <c r="V96" s="26">
        <v>210.28455</v>
      </c>
    </row>
    <row r="97" spans="2:22" x14ac:dyDescent="0.2">
      <c r="B97" s="16">
        <v>4136</v>
      </c>
      <c r="C97" s="16" t="s">
        <v>184</v>
      </c>
      <c r="D97" s="26">
        <v>473.35860000000002</v>
      </c>
      <c r="E97" s="26">
        <v>0</v>
      </c>
      <c r="F97" s="26">
        <v>8.0416000000000007</v>
      </c>
      <c r="G97" s="26">
        <v>0</v>
      </c>
      <c r="H97" s="26">
        <v>0</v>
      </c>
      <c r="I97" s="26">
        <v>119.2985</v>
      </c>
      <c r="J97" s="26">
        <v>0</v>
      </c>
      <c r="K97" s="26">
        <v>0</v>
      </c>
      <c r="L97" s="26">
        <v>600.69870000000003</v>
      </c>
      <c r="M97" s="26">
        <v>0</v>
      </c>
      <c r="N97" s="26">
        <v>0</v>
      </c>
      <c r="O97" s="26">
        <v>0</v>
      </c>
      <c r="P97" s="26">
        <v>159.97805</v>
      </c>
      <c r="Q97" s="26">
        <v>15</v>
      </c>
      <c r="R97" s="26">
        <v>0</v>
      </c>
      <c r="S97" s="26">
        <v>0</v>
      </c>
      <c r="T97" s="26">
        <v>0</v>
      </c>
      <c r="U97" s="26">
        <v>0</v>
      </c>
      <c r="V97" s="26">
        <v>174.97805</v>
      </c>
    </row>
    <row r="98" spans="2:22" x14ac:dyDescent="0.2">
      <c r="B98" s="16">
        <v>4137</v>
      </c>
      <c r="C98" s="16" t="s">
        <v>185</v>
      </c>
      <c r="D98" s="26">
        <v>504.20085</v>
      </c>
      <c r="E98" s="26">
        <v>0</v>
      </c>
      <c r="F98" s="26">
        <v>0</v>
      </c>
      <c r="G98" s="26">
        <v>0</v>
      </c>
      <c r="H98" s="26">
        <v>0</v>
      </c>
      <c r="I98" s="26">
        <v>0</v>
      </c>
      <c r="J98" s="26">
        <v>0</v>
      </c>
      <c r="K98" s="26">
        <v>0</v>
      </c>
      <c r="L98" s="26">
        <v>504.20085</v>
      </c>
      <c r="M98" s="26">
        <v>0</v>
      </c>
      <c r="N98" s="26">
        <v>0</v>
      </c>
      <c r="O98" s="26">
        <v>0</v>
      </c>
      <c r="P98" s="26">
        <v>177.0264</v>
      </c>
      <c r="Q98" s="26">
        <v>0</v>
      </c>
      <c r="R98" s="26">
        <v>0</v>
      </c>
      <c r="S98" s="26">
        <v>0</v>
      </c>
      <c r="T98" s="26">
        <v>0</v>
      </c>
      <c r="U98" s="26">
        <v>0</v>
      </c>
      <c r="V98" s="26">
        <v>177.0264</v>
      </c>
    </row>
    <row r="99" spans="2:22" x14ac:dyDescent="0.2">
      <c r="B99" s="16">
        <v>4138</v>
      </c>
      <c r="C99" s="16" t="s">
        <v>186</v>
      </c>
      <c r="D99" s="26">
        <v>233.72205</v>
      </c>
      <c r="E99" s="26">
        <v>0</v>
      </c>
      <c r="F99" s="26">
        <v>0</v>
      </c>
      <c r="G99" s="26">
        <v>0</v>
      </c>
      <c r="H99" s="26">
        <v>0</v>
      </c>
      <c r="I99" s="26">
        <v>18.965</v>
      </c>
      <c r="J99" s="26">
        <v>0</v>
      </c>
      <c r="K99" s="26">
        <v>0</v>
      </c>
      <c r="L99" s="26">
        <v>252.68705</v>
      </c>
      <c r="M99" s="26">
        <v>0</v>
      </c>
      <c r="N99" s="26">
        <v>0</v>
      </c>
      <c r="O99" s="26">
        <v>0</v>
      </c>
      <c r="P99" s="26">
        <v>57.21</v>
      </c>
      <c r="Q99" s="26">
        <v>0</v>
      </c>
      <c r="R99" s="26">
        <v>0</v>
      </c>
      <c r="S99" s="26">
        <v>0</v>
      </c>
      <c r="T99" s="26">
        <v>0</v>
      </c>
      <c r="U99" s="26">
        <v>0</v>
      </c>
      <c r="V99" s="26">
        <v>57.21</v>
      </c>
    </row>
    <row r="100" spans="2:22" x14ac:dyDescent="0.2">
      <c r="B100" s="16">
        <v>4139</v>
      </c>
      <c r="C100" s="16" t="s">
        <v>187</v>
      </c>
      <c r="D100" s="26">
        <v>3246.8504699999999</v>
      </c>
      <c r="E100" s="26">
        <v>0</v>
      </c>
      <c r="F100" s="26">
        <v>0</v>
      </c>
      <c r="G100" s="26">
        <v>0</v>
      </c>
      <c r="H100" s="26">
        <v>0</v>
      </c>
      <c r="I100" s="26">
        <v>1229.08475</v>
      </c>
      <c r="J100" s="26">
        <v>0</v>
      </c>
      <c r="K100" s="26">
        <v>0</v>
      </c>
      <c r="L100" s="26">
        <v>4475.9352200000003</v>
      </c>
      <c r="M100" s="26">
        <v>0</v>
      </c>
      <c r="N100" s="26">
        <v>0</v>
      </c>
      <c r="O100" s="26">
        <v>0</v>
      </c>
      <c r="P100" s="26">
        <v>405.81824999999998</v>
      </c>
      <c r="Q100" s="26">
        <v>0</v>
      </c>
      <c r="R100" s="26">
        <v>0</v>
      </c>
      <c r="S100" s="26">
        <v>0</v>
      </c>
      <c r="T100" s="26">
        <v>0</v>
      </c>
      <c r="U100" s="26">
        <v>0</v>
      </c>
      <c r="V100" s="26">
        <v>405.81824999999998</v>
      </c>
    </row>
    <row r="101" spans="2:22" x14ac:dyDescent="0.2">
      <c r="B101" s="16">
        <v>4140</v>
      </c>
      <c r="C101" s="16" t="s">
        <v>188</v>
      </c>
      <c r="D101" s="26">
        <v>1051.2861600000001</v>
      </c>
      <c r="E101" s="26">
        <v>0</v>
      </c>
      <c r="F101" s="26">
        <v>18.879000000000001</v>
      </c>
      <c r="G101" s="26">
        <v>0</v>
      </c>
      <c r="H101" s="26">
        <v>0</v>
      </c>
      <c r="I101" s="26">
        <v>57.226649999999999</v>
      </c>
      <c r="J101" s="26">
        <v>0</v>
      </c>
      <c r="K101" s="26">
        <v>0</v>
      </c>
      <c r="L101" s="26">
        <v>1127.3918100000001</v>
      </c>
      <c r="M101" s="26">
        <v>0</v>
      </c>
      <c r="N101" s="26">
        <v>0</v>
      </c>
      <c r="O101" s="26">
        <v>0</v>
      </c>
      <c r="P101" s="26">
        <v>225.1695</v>
      </c>
      <c r="Q101" s="26">
        <v>0</v>
      </c>
      <c r="R101" s="26">
        <v>0</v>
      </c>
      <c r="S101" s="26">
        <v>0</v>
      </c>
      <c r="T101" s="26">
        <v>0</v>
      </c>
      <c r="U101" s="26">
        <v>0</v>
      </c>
      <c r="V101" s="26">
        <v>225.1695</v>
      </c>
    </row>
    <row r="102" spans="2:22" x14ac:dyDescent="0.2">
      <c r="B102" s="16">
        <v>4141</v>
      </c>
      <c r="C102" s="16" t="s">
        <v>189</v>
      </c>
      <c r="D102" s="26">
        <v>4948.5151100000003</v>
      </c>
      <c r="E102" s="26">
        <v>0</v>
      </c>
      <c r="F102" s="26">
        <v>60.853250000000003</v>
      </c>
      <c r="G102" s="26">
        <v>0</v>
      </c>
      <c r="H102" s="26">
        <v>0</v>
      </c>
      <c r="I102" s="26">
        <v>444.52949999999998</v>
      </c>
      <c r="J102" s="26">
        <v>0</v>
      </c>
      <c r="K102" s="26">
        <v>0</v>
      </c>
      <c r="L102" s="26">
        <v>5453.89786</v>
      </c>
      <c r="M102" s="26">
        <v>94.713499999999996</v>
      </c>
      <c r="N102" s="26">
        <v>0</v>
      </c>
      <c r="O102" s="26">
        <v>0</v>
      </c>
      <c r="P102" s="26">
        <v>1023.12835</v>
      </c>
      <c r="Q102" s="26">
        <v>0</v>
      </c>
      <c r="R102" s="26">
        <v>0</v>
      </c>
      <c r="S102" s="26">
        <v>0</v>
      </c>
      <c r="T102" s="26">
        <v>0</v>
      </c>
      <c r="U102" s="26">
        <v>0</v>
      </c>
      <c r="V102" s="26">
        <v>1117.84185</v>
      </c>
    </row>
    <row r="103" spans="2:22" x14ac:dyDescent="0.2">
      <c r="B103" s="16">
        <v>4142</v>
      </c>
      <c r="C103" s="16" t="s">
        <v>190</v>
      </c>
      <c r="D103" s="26">
        <v>648.30444999999997</v>
      </c>
      <c r="E103" s="26">
        <v>0</v>
      </c>
      <c r="F103" s="26">
        <v>0</v>
      </c>
      <c r="G103" s="26">
        <v>0</v>
      </c>
      <c r="H103" s="26">
        <v>0</v>
      </c>
      <c r="I103" s="26">
        <v>0</v>
      </c>
      <c r="J103" s="26">
        <v>0</v>
      </c>
      <c r="K103" s="26">
        <v>0</v>
      </c>
      <c r="L103" s="26">
        <v>648.30444999999997</v>
      </c>
      <c r="M103" s="26">
        <v>0</v>
      </c>
      <c r="N103" s="26">
        <v>0</v>
      </c>
      <c r="O103" s="26">
        <v>0</v>
      </c>
      <c r="P103" s="26">
        <v>18.860749999999999</v>
      </c>
      <c r="Q103" s="26">
        <v>0</v>
      </c>
      <c r="R103" s="26">
        <v>0</v>
      </c>
      <c r="S103" s="26">
        <v>0</v>
      </c>
      <c r="T103" s="26">
        <v>0</v>
      </c>
      <c r="U103" s="26">
        <v>0</v>
      </c>
      <c r="V103" s="26">
        <v>18.860749999999999</v>
      </c>
    </row>
    <row r="104" spans="2:22" x14ac:dyDescent="0.2">
      <c r="B104" s="16">
        <v>4143</v>
      </c>
      <c r="C104" s="16" t="s">
        <v>191</v>
      </c>
      <c r="D104" s="26">
        <v>573.47190000000001</v>
      </c>
      <c r="E104" s="26">
        <v>0</v>
      </c>
      <c r="F104" s="26">
        <v>36.334600000000002</v>
      </c>
      <c r="G104" s="26">
        <v>0</v>
      </c>
      <c r="H104" s="26">
        <v>0</v>
      </c>
      <c r="I104" s="26">
        <v>0</v>
      </c>
      <c r="J104" s="26">
        <v>0</v>
      </c>
      <c r="K104" s="26">
        <v>0</v>
      </c>
      <c r="L104" s="26">
        <v>609.80650000000003</v>
      </c>
      <c r="M104" s="26">
        <v>0</v>
      </c>
      <c r="N104" s="26">
        <v>0</v>
      </c>
      <c r="O104" s="26">
        <v>0</v>
      </c>
      <c r="P104" s="26">
        <v>140.51994999999999</v>
      </c>
      <c r="Q104" s="26">
        <v>0</v>
      </c>
      <c r="R104" s="26">
        <v>0</v>
      </c>
      <c r="S104" s="26">
        <v>52.885100000000001</v>
      </c>
      <c r="T104" s="26">
        <v>0</v>
      </c>
      <c r="U104" s="26">
        <v>0</v>
      </c>
      <c r="V104" s="26">
        <v>193.40504999999999</v>
      </c>
    </row>
    <row r="105" spans="2:22" x14ac:dyDescent="0.2">
      <c r="B105" s="16">
        <v>4144</v>
      </c>
      <c r="C105" s="16" t="s">
        <v>192</v>
      </c>
      <c r="D105" s="26">
        <v>2427.6499899999999</v>
      </c>
      <c r="E105" s="26">
        <v>0</v>
      </c>
      <c r="F105" s="26">
        <v>41.887500000000003</v>
      </c>
      <c r="G105" s="26">
        <v>0</v>
      </c>
      <c r="H105" s="26">
        <v>0</v>
      </c>
      <c r="I105" s="26">
        <v>9</v>
      </c>
      <c r="J105" s="26">
        <v>0</v>
      </c>
      <c r="K105" s="26">
        <v>0</v>
      </c>
      <c r="L105" s="26">
        <v>2478.5374900000002</v>
      </c>
      <c r="M105" s="26">
        <v>667.3</v>
      </c>
      <c r="N105" s="26">
        <v>0</v>
      </c>
      <c r="O105" s="26">
        <v>0</v>
      </c>
      <c r="P105" s="26">
        <v>627.78207999999995</v>
      </c>
      <c r="Q105" s="26">
        <v>0</v>
      </c>
      <c r="R105" s="26">
        <v>0</v>
      </c>
      <c r="S105" s="26">
        <v>0</v>
      </c>
      <c r="T105" s="26">
        <v>0</v>
      </c>
      <c r="U105" s="26">
        <v>0</v>
      </c>
      <c r="V105" s="26">
        <v>1295.0820799999999</v>
      </c>
    </row>
    <row r="106" spans="2:22" x14ac:dyDescent="0.2">
      <c r="B106" s="16">
        <v>4145</v>
      </c>
      <c r="C106" s="16" t="s">
        <v>193</v>
      </c>
      <c r="D106" s="26">
        <v>443.68155000000002</v>
      </c>
      <c r="E106" s="26">
        <v>0</v>
      </c>
      <c r="F106" s="26">
        <v>77.472650000000002</v>
      </c>
      <c r="G106" s="26">
        <v>0</v>
      </c>
      <c r="H106" s="26">
        <v>0</v>
      </c>
      <c r="I106" s="26">
        <v>19.342849999999999</v>
      </c>
      <c r="J106" s="26">
        <v>0</v>
      </c>
      <c r="K106" s="26">
        <v>0</v>
      </c>
      <c r="L106" s="26">
        <v>540.49704999999994</v>
      </c>
      <c r="M106" s="26">
        <v>0</v>
      </c>
      <c r="N106" s="26">
        <v>0</v>
      </c>
      <c r="O106" s="26">
        <v>0</v>
      </c>
      <c r="P106" s="26">
        <v>213.04740000000001</v>
      </c>
      <c r="Q106" s="26">
        <v>0</v>
      </c>
      <c r="R106" s="26">
        <v>0</v>
      </c>
      <c r="S106" s="26">
        <v>0</v>
      </c>
      <c r="T106" s="26">
        <v>0</v>
      </c>
      <c r="U106" s="26">
        <v>0</v>
      </c>
      <c r="V106" s="26">
        <v>213.04740000000001</v>
      </c>
    </row>
    <row r="107" spans="2:22" x14ac:dyDescent="0.2">
      <c r="B107" s="16">
        <v>4146</v>
      </c>
      <c r="C107" s="16" t="s">
        <v>194</v>
      </c>
      <c r="D107" s="26">
        <v>1125.1481000000001</v>
      </c>
      <c r="E107" s="26">
        <v>0</v>
      </c>
      <c r="F107" s="26">
        <v>0</v>
      </c>
      <c r="G107" s="26">
        <v>0</v>
      </c>
      <c r="H107" s="26">
        <v>0</v>
      </c>
      <c r="I107" s="26">
        <v>110.1105</v>
      </c>
      <c r="J107" s="26">
        <v>0</v>
      </c>
      <c r="K107" s="26">
        <v>0</v>
      </c>
      <c r="L107" s="26">
        <v>1235.2585999999999</v>
      </c>
      <c r="M107" s="26">
        <v>0</v>
      </c>
      <c r="N107" s="26">
        <v>0</v>
      </c>
      <c r="O107" s="26">
        <v>0</v>
      </c>
      <c r="P107" s="26">
        <v>85.701499999999996</v>
      </c>
      <c r="Q107" s="26">
        <v>0</v>
      </c>
      <c r="R107" s="26">
        <v>0</v>
      </c>
      <c r="S107" s="26">
        <v>0</v>
      </c>
      <c r="T107" s="26">
        <v>0</v>
      </c>
      <c r="U107" s="26">
        <v>0</v>
      </c>
      <c r="V107" s="26">
        <v>85.701499999999996</v>
      </c>
    </row>
    <row r="108" spans="2:22" x14ac:dyDescent="0.2">
      <c r="B108" s="16">
        <v>4147</v>
      </c>
      <c r="C108" s="16" t="s">
        <v>195</v>
      </c>
      <c r="D108" s="26">
        <v>520.30544999999995</v>
      </c>
      <c r="E108" s="26">
        <v>0</v>
      </c>
      <c r="F108" s="26">
        <v>0.1</v>
      </c>
      <c r="G108" s="26">
        <v>0</v>
      </c>
      <c r="H108" s="26">
        <v>0</v>
      </c>
      <c r="I108" s="26">
        <v>0</v>
      </c>
      <c r="J108" s="26">
        <v>0</v>
      </c>
      <c r="K108" s="26">
        <v>0</v>
      </c>
      <c r="L108" s="26">
        <v>520.40544999999997</v>
      </c>
      <c r="M108" s="26">
        <v>0</v>
      </c>
      <c r="N108" s="26">
        <v>0</v>
      </c>
      <c r="O108" s="26">
        <v>0</v>
      </c>
      <c r="P108" s="26">
        <v>31.650400000000001</v>
      </c>
      <c r="Q108" s="26">
        <v>0</v>
      </c>
      <c r="R108" s="26">
        <v>0</v>
      </c>
      <c r="S108" s="26">
        <v>0</v>
      </c>
      <c r="T108" s="26">
        <v>0</v>
      </c>
      <c r="U108" s="26">
        <v>0</v>
      </c>
      <c r="V108" s="26">
        <v>31.650400000000001</v>
      </c>
    </row>
    <row r="109" spans="2:22" x14ac:dyDescent="0.2">
      <c r="B109" s="21">
        <v>4189</v>
      </c>
      <c r="C109" s="21" t="s">
        <v>196</v>
      </c>
      <c r="D109" s="29">
        <v>20867.763439999999</v>
      </c>
      <c r="E109" s="29">
        <v>0</v>
      </c>
      <c r="F109" s="29">
        <v>634.74460999999997</v>
      </c>
      <c r="G109" s="29">
        <v>0</v>
      </c>
      <c r="H109" s="29">
        <v>18.315000000000001</v>
      </c>
      <c r="I109" s="29">
        <v>1266.95344</v>
      </c>
      <c r="J109" s="29">
        <v>0</v>
      </c>
      <c r="K109" s="29">
        <v>0</v>
      </c>
      <c r="L109" s="29">
        <v>22787.77649</v>
      </c>
      <c r="M109" s="29">
        <v>5.5970000000000004</v>
      </c>
      <c r="N109" s="29">
        <v>0</v>
      </c>
      <c r="O109" s="29">
        <v>0</v>
      </c>
      <c r="P109" s="29">
        <v>5745.3921499999997</v>
      </c>
      <c r="Q109" s="29">
        <v>0</v>
      </c>
      <c r="R109" s="29">
        <v>0</v>
      </c>
      <c r="S109" s="29">
        <v>0</v>
      </c>
      <c r="T109" s="29">
        <v>0</v>
      </c>
      <c r="U109" s="29">
        <v>9.9820499999999992</v>
      </c>
      <c r="V109" s="29">
        <v>5760.9712</v>
      </c>
    </row>
    <row r="110" spans="2:22" x14ac:dyDescent="0.2">
      <c r="B110" s="16">
        <v>4185</v>
      </c>
      <c r="C110" s="16" t="s">
        <v>197</v>
      </c>
      <c r="D110" s="26">
        <v>1061.8113599999999</v>
      </c>
      <c r="E110" s="26">
        <v>0</v>
      </c>
      <c r="F110" s="26">
        <v>0</v>
      </c>
      <c r="G110" s="26">
        <v>0</v>
      </c>
      <c r="H110" s="26">
        <v>0</v>
      </c>
      <c r="I110" s="26">
        <v>350.63934</v>
      </c>
      <c r="J110" s="26">
        <v>0</v>
      </c>
      <c r="K110" s="26">
        <v>0</v>
      </c>
      <c r="L110" s="26">
        <v>1412.4507000000001</v>
      </c>
      <c r="M110" s="26">
        <v>0</v>
      </c>
      <c r="N110" s="26">
        <v>0</v>
      </c>
      <c r="O110" s="26">
        <v>0</v>
      </c>
      <c r="P110" s="26">
        <v>358.54244999999997</v>
      </c>
      <c r="Q110" s="26">
        <v>0</v>
      </c>
      <c r="R110" s="26">
        <v>0</v>
      </c>
      <c r="S110" s="26">
        <v>0</v>
      </c>
      <c r="T110" s="26">
        <v>0</v>
      </c>
      <c r="U110" s="26">
        <v>0</v>
      </c>
      <c r="V110" s="26">
        <v>358.54244999999997</v>
      </c>
    </row>
    <row r="111" spans="2:22" x14ac:dyDescent="0.2">
      <c r="B111" s="16">
        <v>4161</v>
      </c>
      <c r="C111" s="16" t="s">
        <v>198</v>
      </c>
      <c r="D111" s="26">
        <v>1210.3815</v>
      </c>
      <c r="E111" s="26">
        <v>0</v>
      </c>
      <c r="F111" s="26">
        <v>196.22735</v>
      </c>
      <c r="G111" s="26">
        <v>0</v>
      </c>
      <c r="H111" s="26">
        <v>0</v>
      </c>
      <c r="I111" s="26">
        <v>170</v>
      </c>
      <c r="J111" s="26">
        <v>0</v>
      </c>
      <c r="K111" s="26">
        <v>0</v>
      </c>
      <c r="L111" s="26">
        <v>1576.6088500000001</v>
      </c>
      <c r="M111" s="26">
        <v>0</v>
      </c>
      <c r="N111" s="26">
        <v>0</v>
      </c>
      <c r="O111" s="26">
        <v>0</v>
      </c>
      <c r="P111" s="26">
        <v>162.92824999999999</v>
      </c>
      <c r="Q111" s="26">
        <v>0</v>
      </c>
      <c r="R111" s="26">
        <v>0</v>
      </c>
      <c r="S111" s="26">
        <v>0</v>
      </c>
      <c r="T111" s="26">
        <v>0</v>
      </c>
      <c r="U111" s="26">
        <v>0</v>
      </c>
      <c r="V111" s="26">
        <v>162.92824999999999</v>
      </c>
    </row>
    <row r="112" spans="2:22" x14ac:dyDescent="0.2">
      <c r="B112" s="16">
        <v>4163</v>
      </c>
      <c r="C112" s="16" t="s">
        <v>199</v>
      </c>
      <c r="D112" s="26">
        <v>2398.81149</v>
      </c>
      <c r="E112" s="26">
        <v>0</v>
      </c>
      <c r="F112" s="26">
        <v>42.677950000000003</v>
      </c>
      <c r="G112" s="26">
        <v>0</v>
      </c>
      <c r="H112" s="26">
        <v>0</v>
      </c>
      <c r="I112" s="26">
        <v>192.13444999999999</v>
      </c>
      <c r="J112" s="26">
        <v>0</v>
      </c>
      <c r="K112" s="26">
        <v>0</v>
      </c>
      <c r="L112" s="26">
        <v>2633.6238899999998</v>
      </c>
      <c r="M112" s="26">
        <v>0</v>
      </c>
      <c r="N112" s="26">
        <v>0</v>
      </c>
      <c r="O112" s="26">
        <v>0</v>
      </c>
      <c r="P112" s="26">
        <v>255.77850000000001</v>
      </c>
      <c r="Q112" s="26">
        <v>0</v>
      </c>
      <c r="R112" s="26">
        <v>0</v>
      </c>
      <c r="S112" s="26">
        <v>0</v>
      </c>
      <c r="T112" s="26">
        <v>0</v>
      </c>
      <c r="U112" s="26">
        <v>0</v>
      </c>
      <c r="V112" s="26">
        <v>255.77850000000001</v>
      </c>
    </row>
    <row r="113" spans="2:22" x14ac:dyDescent="0.2">
      <c r="B113" s="16">
        <v>4164</v>
      </c>
      <c r="C113" s="16" t="s">
        <v>200</v>
      </c>
      <c r="D113" s="26">
        <v>774.93164999999999</v>
      </c>
      <c r="E113" s="26">
        <v>0</v>
      </c>
      <c r="F113" s="26">
        <v>0</v>
      </c>
      <c r="G113" s="26">
        <v>0</v>
      </c>
      <c r="H113" s="26">
        <v>0</v>
      </c>
      <c r="I113" s="26">
        <v>0</v>
      </c>
      <c r="J113" s="26">
        <v>0</v>
      </c>
      <c r="K113" s="26">
        <v>0</v>
      </c>
      <c r="L113" s="26">
        <v>774.93164999999999</v>
      </c>
      <c r="M113" s="26">
        <v>0</v>
      </c>
      <c r="N113" s="26">
        <v>0</v>
      </c>
      <c r="O113" s="26">
        <v>0</v>
      </c>
      <c r="P113" s="26">
        <v>41.637500000000003</v>
      </c>
      <c r="Q113" s="26">
        <v>0</v>
      </c>
      <c r="R113" s="26">
        <v>0</v>
      </c>
      <c r="S113" s="26">
        <v>0</v>
      </c>
      <c r="T113" s="26">
        <v>0</v>
      </c>
      <c r="U113" s="26">
        <v>0</v>
      </c>
      <c r="V113" s="26">
        <v>41.637500000000003</v>
      </c>
    </row>
    <row r="114" spans="2:22" x14ac:dyDescent="0.2">
      <c r="B114" s="16">
        <v>4165</v>
      </c>
      <c r="C114" s="16" t="s">
        <v>201</v>
      </c>
      <c r="D114" s="26">
        <v>1297.68885</v>
      </c>
      <c r="E114" s="26">
        <v>0</v>
      </c>
      <c r="F114" s="26">
        <v>23.040749999999999</v>
      </c>
      <c r="G114" s="26">
        <v>0</v>
      </c>
      <c r="H114" s="26">
        <v>0</v>
      </c>
      <c r="I114" s="26">
        <v>78</v>
      </c>
      <c r="J114" s="26">
        <v>0</v>
      </c>
      <c r="K114" s="26">
        <v>0</v>
      </c>
      <c r="L114" s="26">
        <v>1398.7295999999999</v>
      </c>
      <c r="M114" s="26">
        <v>0</v>
      </c>
      <c r="N114" s="26">
        <v>0</v>
      </c>
      <c r="O114" s="26">
        <v>0</v>
      </c>
      <c r="P114" s="26">
        <v>320.45675</v>
      </c>
      <c r="Q114" s="26">
        <v>0</v>
      </c>
      <c r="R114" s="26">
        <v>0</v>
      </c>
      <c r="S114" s="26">
        <v>0</v>
      </c>
      <c r="T114" s="26">
        <v>0</v>
      </c>
      <c r="U114" s="26">
        <v>0</v>
      </c>
      <c r="V114" s="26">
        <v>320.45675</v>
      </c>
    </row>
    <row r="115" spans="2:22" x14ac:dyDescent="0.2">
      <c r="B115" s="16">
        <v>4186</v>
      </c>
      <c r="C115" s="16" t="s">
        <v>202</v>
      </c>
      <c r="D115" s="26">
        <v>370.54009000000002</v>
      </c>
      <c r="E115" s="26">
        <v>0</v>
      </c>
      <c r="F115" s="26">
        <v>8.4513999999999996</v>
      </c>
      <c r="G115" s="26">
        <v>0</v>
      </c>
      <c r="H115" s="26">
        <v>0</v>
      </c>
      <c r="I115" s="26">
        <v>50</v>
      </c>
      <c r="J115" s="26">
        <v>0</v>
      </c>
      <c r="K115" s="26">
        <v>0</v>
      </c>
      <c r="L115" s="26">
        <v>428.99149</v>
      </c>
      <c r="M115" s="26">
        <v>1E-3</v>
      </c>
      <c r="N115" s="26">
        <v>0</v>
      </c>
      <c r="O115" s="26">
        <v>0</v>
      </c>
      <c r="P115" s="26">
        <v>459.3467</v>
      </c>
      <c r="Q115" s="26">
        <v>0</v>
      </c>
      <c r="R115" s="26">
        <v>0</v>
      </c>
      <c r="S115" s="26">
        <v>0</v>
      </c>
      <c r="T115" s="26">
        <v>0</v>
      </c>
      <c r="U115" s="26">
        <v>0</v>
      </c>
      <c r="V115" s="26">
        <v>459.34769999999997</v>
      </c>
    </row>
    <row r="116" spans="2:22" x14ac:dyDescent="0.2">
      <c r="B116" s="16">
        <v>4169</v>
      </c>
      <c r="C116" s="16" t="s">
        <v>203</v>
      </c>
      <c r="D116" s="26">
        <v>4053.1048500000002</v>
      </c>
      <c r="E116" s="26">
        <v>0</v>
      </c>
      <c r="F116" s="26">
        <v>30.823799999999999</v>
      </c>
      <c r="G116" s="26">
        <v>0</v>
      </c>
      <c r="H116" s="26">
        <v>0</v>
      </c>
      <c r="I116" s="26">
        <v>0</v>
      </c>
      <c r="J116" s="26">
        <v>0</v>
      </c>
      <c r="K116" s="26">
        <v>0</v>
      </c>
      <c r="L116" s="26">
        <v>4083.9286499999998</v>
      </c>
      <c r="M116" s="26">
        <v>0</v>
      </c>
      <c r="N116" s="26">
        <v>0</v>
      </c>
      <c r="O116" s="26">
        <v>0</v>
      </c>
      <c r="P116" s="26">
        <v>650.77620000000002</v>
      </c>
      <c r="Q116" s="26">
        <v>0</v>
      </c>
      <c r="R116" s="26">
        <v>0</v>
      </c>
      <c r="S116" s="26">
        <v>0</v>
      </c>
      <c r="T116" s="26">
        <v>0</v>
      </c>
      <c r="U116" s="26">
        <v>9.9820499999999992</v>
      </c>
      <c r="V116" s="26">
        <v>660.75824999999998</v>
      </c>
    </row>
    <row r="117" spans="2:22" x14ac:dyDescent="0.2">
      <c r="B117" s="16">
        <v>4170</v>
      </c>
      <c r="C117" s="16" t="s">
        <v>204</v>
      </c>
      <c r="D117" s="26">
        <v>3951.8158699999999</v>
      </c>
      <c r="E117" s="26">
        <v>0</v>
      </c>
      <c r="F117" s="26">
        <v>140.27522999999999</v>
      </c>
      <c r="G117" s="26">
        <v>0</v>
      </c>
      <c r="H117" s="26">
        <v>0</v>
      </c>
      <c r="I117" s="26">
        <v>88.507890000000003</v>
      </c>
      <c r="J117" s="26">
        <v>0</v>
      </c>
      <c r="K117" s="26">
        <v>0</v>
      </c>
      <c r="L117" s="26">
        <v>4180.5989900000004</v>
      </c>
      <c r="M117" s="26">
        <v>2.0070000000000001</v>
      </c>
      <c r="N117" s="26">
        <v>0</v>
      </c>
      <c r="O117" s="26">
        <v>0</v>
      </c>
      <c r="P117" s="26">
        <v>1209.9182499999999</v>
      </c>
      <c r="Q117" s="26">
        <v>0</v>
      </c>
      <c r="R117" s="26">
        <v>0</v>
      </c>
      <c r="S117" s="26">
        <v>0</v>
      </c>
      <c r="T117" s="26">
        <v>0</v>
      </c>
      <c r="U117" s="26">
        <v>0</v>
      </c>
      <c r="V117" s="26">
        <v>1211.92525</v>
      </c>
    </row>
    <row r="118" spans="2:22" x14ac:dyDescent="0.2">
      <c r="B118" s="16">
        <v>4184</v>
      </c>
      <c r="C118" s="16" t="s">
        <v>205</v>
      </c>
      <c r="D118" s="26">
        <v>224.37205</v>
      </c>
      <c r="E118" s="26">
        <v>0</v>
      </c>
      <c r="F118" s="26">
        <v>5.3278999999999996</v>
      </c>
      <c r="G118" s="26">
        <v>0</v>
      </c>
      <c r="H118" s="26">
        <v>0</v>
      </c>
      <c r="I118" s="26">
        <v>94.088800000000006</v>
      </c>
      <c r="J118" s="26">
        <v>0</v>
      </c>
      <c r="K118" s="26">
        <v>0</v>
      </c>
      <c r="L118" s="26">
        <v>323.78874999999999</v>
      </c>
      <c r="M118" s="26">
        <v>3.589</v>
      </c>
      <c r="N118" s="26">
        <v>0</v>
      </c>
      <c r="O118" s="26">
        <v>0</v>
      </c>
      <c r="P118" s="26">
        <v>336.36750000000001</v>
      </c>
      <c r="Q118" s="26">
        <v>0</v>
      </c>
      <c r="R118" s="26">
        <v>0</v>
      </c>
      <c r="S118" s="26">
        <v>0</v>
      </c>
      <c r="T118" s="26">
        <v>0</v>
      </c>
      <c r="U118" s="26">
        <v>0</v>
      </c>
      <c r="V118" s="26">
        <v>339.95650000000001</v>
      </c>
    </row>
    <row r="119" spans="2:22" x14ac:dyDescent="0.2">
      <c r="B119" s="16">
        <v>4172</v>
      </c>
      <c r="C119" s="16" t="s">
        <v>206</v>
      </c>
      <c r="D119" s="26">
        <v>632.14030000000002</v>
      </c>
      <c r="E119" s="26">
        <v>0</v>
      </c>
      <c r="F119" s="26">
        <v>52.666640000000001</v>
      </c>
      <c r="G119" s="26">
        <v>0</v>
      </c>
      <c r="H119" s="26">
        <v>0</v>
      </c>
      <c r="I119" s="26">
        <v>26.788260000000001</v>
      </c>
      <c r="J119" s="26">
        <v>0</v>
      </c>
      <c r="K119" s="26">
        <v>0</v>
      </c>
      <c r="L119" s="26">
        <v>711.59519999999998</v>
      </c>
      <c r="M119" s="26">
        <v>0</v>
      </c>
      <c r="N119" s="26">
        <v>0</v>
      </c>
      <c r="O119" s="26">
        <v>0</v>
      </c>
      <c r="P119" s="26">
        <v>257.45055000000002</v>
      </c>
      <c r="Q119" s="26">
        <v>0</v>
      </c>
      <c r="R119" s="26">
        <v>0</v>
      </c>
      <c r="S119" s="26">
        <v>0</v>
      </c>
      <c r="T119" s="26">
        <v>0</v>
      </c>
      <c r="U119" s="26">
        <v>0</v>
      </c>
      <c r="V119" s="26">
        <v>257.45055000000002</v>
      </c>
    </row>
    <row r="120" spans="2:22" x14ac:dyDescent="0.2">
      <c r="B120" s="16">
        <v>4173</v>
      </c>
      <c r="C120" s="16" t="s">
        <v>207</v>
      </c>
      <c r="D120" s="26">
        <v>93.036100000000005</v>
      </c>
      <c r="E120" s="26">
        <v>0</v>
      </c>
      <c r="F120" s="26">
        <v>16.056989999999999</v>
      </c>
      <c r="G120" s="26">
        <v>0</v>
      </c>
      <c r="H120" s="26">
        <v>0</v>
      </c>
      <c r="I120" s="26">
        <v>32.6755</v>
      </c>
      <c r="J120" s="26">
        <v>0</v>
      </c>
      <c r="K120" s="26">
        <v>0</v>
      </c>
      <c r="L120" s="26">
        <v>141.76858999999999</v>
      </c>
      <c r="M120" s="26">
        <v>0</v>
      </c>
      <c r="N120" s="26">
        <v>0</v>
      </c>
      <c r="O120" s="26">
        <v>0</v>
      </c>
      <c r="P120" s="26">
        <v>81.673150000000007</v>
      </c>
      <c r="Q120" s="26">
        <v>0</v>
      </c>
      <c r="R120" s="26">
        <v>0</v>
      </c>
      <c r="S120" s="26">
        <v>0</v>
      </c>
      <c r="T120" s="26">
        <v>0</v>
      </c>
      <c r="U120" s="26">
        <v>0</v>
      </c>
      <c r="V120" s="26">
        <v>81.673150000000007</v>
      </c>
    </row>
    <row r="121" spans="2:22" x14ac:dyDescent="0.2">
      <c r="B121" s="16">
        <v>4175</v>
      </c>
      <c r="C121" s="16" t="s">
        <v>208</v>
      </c>
      <c r="D121" s="26">
        <v>1083.16893</v>
      </c>
      <c r="E121" s="26">
        <v>0</v>
      </c>
      <c r="F121" s="26">
        <v>-26.852350000000001</v>
      </c>
      <c r="G121" s="26">
        <v>0</v>
      </c>
      <c r="H121" s="26">
        <v>0</v>
      </c>
      <c r="I121" s="26">
        <v>0</v>
      </c>
      <c r="J121" s="26">
        <v>0</v>
      </c>
      <c r="K121" s="26">
        <v>0</v>
      </c>
      <c r="L121" s="26">
        <v>1056.3165799999999</v>
      </c>
      <c r="M121" s="26">
        <v>0</v>
      </c>
      <c r="N121" s="26">
        <v>0</v>
      </c>
      <c r="O121" s="26">
        <v>0</v>
      </c>
      <c r="P121" s="26">
        <v>95.879649999999998</v>
      </c>
      <c r="Q121" s="26">
        <v>0</v>
      </c>
      <c r="R121" s="26">
        <v>0</v>
      </c>
      <c r="S121" s="26">
        <v>0</v>
      </c>
      <c r="T121" s="26">
        <v>0</v>
      </c>
      <c r="U121" s="26">
        <v>0</v>
      </c>
      <c r="V121" s="26">
        <v>95.879649999999998</v>
      </c>
    </row>
    <row r="122" spans="2:22" x14ac:dyDescent="0.2">
      <c r="B122" s="16">
        <v>4176</v>
      </c>
      <c r="C122" s="16" t="s">
        <v>209</v>
      </c>
      <c r="D122" s="26">
        <v>109.69645</v>
      </c>
      <c r="E122" s="26">
        <v>0</v>
      </c>
      <c r="F122" s="26">
        <v>44.761450000000004</v>
      </c>
      <c r="G122" s="26">
        <v>0</v>
      </c>
      <c r="H122" s="26">
        <v>18.315000000000001</v>
      </c>
      <c r="I122" s="26">
        <v>-11.49733</v>
      </c>
      <c r="J122" s="26">
        <v>0</v>
      </c>
      <c r="K122" s="26">
        <v>0</v>
      </c>
      <c r="L122" s="26">
        <v>161.27556999999999</v>
      </c>
      <c r="M122" s="26">
        <v>0</v>
      </c>
      <c r="N122" s="26">
        <v>0</v>
      </c>
      <c r="O122" s="26">
        <v>0</v>
      </c>
      <c r="P122" s="26">
        <v>254.58105</v>
      </c>
      <c r="Q122" s="26">
        <v>0</v>
      </c>
      <c r="R122" s="26">
        <v>0</v>
      </c>
      <c r="S122" s="26">
        <v>0</v>
      </c>
      <c r="T122" s="26">
        <v>0</v>
      </c>
      <c r="U122" s="26">
        <v>0</v>
      </c>
      <c r="V122" s="26">
        <v>254.58105</v>
      </c>
    </row>
    <row r="123" spans="2:22" x14ac:dyDescent="0.2">
      <c r="B123" s="16">
        <v>4177</v>
      </c>
      <c r="C123" s="16" t="s">
        <v>210</v>
      </c>
      <c r="D123" s="26">
        <v>945.59770000000003</v>
      </c>
      <c r="E123" s="26">
        <v>0</v>
      </c>
      <c r="F123" s="26">
        <v>99.754350000000002</v>
      </c>
      <c r="G123" s="26">
        <v>0</v>
      </c>
      <c r="H123" s="26">
        <v>0</v>
      </c>
      <c r="I123" s="26">
        <v>70</v>
      </c>
      <c r="J123" s="26">
        <v>0</v>
      </c>
      <c r="K123" s="26">
        <v>0</v>
      </c>
      <c r="L123" s="26">
        <v>1115.35205</v>
      </c>
      <c r="M123" s="26">
        <v>0</v>
      </c>
      <c r="N123" s="26">
        <v>0</v>
      </c>
      <c r="O123" s="26">
        <v>0</v>
      </c>
      <c r="P123" s="26">
        <v>513.72580000000005</v>
      </c>
      <c r="Q123" s="26">
        <v>0</v>
      </c>
      <c r="R123" s="26">
        <v>0</v>
      </c>
      <c r="S123" s="26">
        <v>0</v>
      </c>
      <c r="T123" s="26">
        <v>0</v>
      </c>
      <c r="U123" s="26">
        <v>0</v>
      </c>
      <c r="V123" s="26">
        <v>513.72580000000005</v>
      </c>
    </row>
    <row r="124" spans="2:22" x14ac:dyDescent="0.2">
      <c r="B124" s="16">
        <v>4181</v>
      </c>
      <c r="C124" s="16" t="s">
        <v>211</v>
      </c>
      <c r="D124" s="26">
        <v>370.83100999999999</v>
      </c>
      <c r="E124" s="26">
        <v>0</v>
      </c>
      <c r="F124" s="26">
        <v>0</v>
      </c>
      <c r="G124" s="26">
        <v>0</v>
      </c>
      <c r="H124" s="26">
        <v>0</v>
      </c>
      <c r="I124" s="26">
        <v>-76.996049999999997</v>
      </c>
      <c r="J124" s="26">
        <v>0</v>
      </c>
      <c r="K124" s="26">
        <v>0</v>
      </c>
      <c r="L124" s="26">
        <v>293.83496000000002</v>
      </c>
      <c r="M124" s="26">
        <v>0</v>
      </c>
      <c r="N124" s="26">
        <v>0</v>
      </c>
      <c r="O124" s="26">
        <v>0</v>
      </c>
      <c r="P124" s="26">
        <v>210.65979999999999</v>
      </c>
      <c r="Q124" s="26">
        <v>0</v>
      </c>
      <c r="R124" s="26">
        <v>0</v>
      </c>
      <c r="S124" s="26">
        <v>0</v>
      </c>
      <c r="T124" s="26">
        <v>0</v>
      </c>
      <c r="U124" s="26">
        <v>0</v>
      </c>
      <c r="V124" s="26">
        <v>210.65979999999999</v>
      </c>
    </row>
    <row r="125" spans="2:22" x14ac:dyDescent="0.2">
      <c r="B125" s="16">
        <v>4182</v>
      </c>
      <c r="C125" s="16" t="s">
        <v>212</v>
      </c>
      <c r="D125" s="26">
        <v>585.48922000000005</v>
      </c>
      <c r="E125" s="26">
        <v>0</v>
      </c>
      <c r="F125" s="26">
        <v>0</v>
      </c>
      <c r="G125" s="26">
        <v>0</v>
      </c>
      <c r="H125" s="26">
        <v>0</v>
      </c>
      <c r="I125" s="26">
        <v>0</v>
      </c>
      <c r="J125" s="26">
        <v>0</v>
      </c>
      <c r="K125" s="26">
        <v>0</v>
      </c>
      <c r="L125" s="26">
        <v>585.48922000000005</v>
      </c>
      <c r="M125" s="26">
        <v>0</v>
      </c>
      <c r="N125" s="26">
        <v>0</v>
      </c>
      <c r="O125" s="26">
        <v>0</v>
      </c>
      <c r="P125" s="26">
        <v>-37.977350000000001</v>
      </c>
      <c r="Q125" s="26">
        <v>0</v>
      </c>
      <c r="R125" s="26">
        <v>0</v>
      </c>
      <c r="S125" s="26">
        <v>0</v>
      </c>
      <c r="T125" s="26">
        <v>0</v>
      </c>
      <c r="U125" s="26">
        <v>0</v>
      </c>
      <c r="V125" s="26">
        <v>-37.977350000000001</v>
      </c>
    </row>
    <row r="126" spans="2:22" x14ac:dyDescent="0.2">
      <c r="B126" s="16">
        <v>4183</v>
      </c>
      <c r="C126" s="16" t="s">
        <v>213</v>
      </c>
      <c r="D126" s="26">
        <v>1704.34602</v>
      </c>
      <c r="E126" s="26">
        <v>0</v>
      </c>
      <c r="F126" s="26">
        <v>1.53315</v>
      </c>
      <c r="G126" s="26">
        <v>0</v>
      </c>
      <c r="H126" s="26">
        <v>0</v>
      </c>
      <c r="I126" s="26">
        <v>202.61258000000001</v>
      </c>
      <c r="J126" s="26">
        <v>0</v>
      </c>
      <c r="K126" s="26">
        <v>0</v>
      </c>
      <c r="L126" s="26">
        <v>1908.4917499999999</v>
      </c>
      <c r="M126" s="26">
        <v>0</v>
      </c>
      <c r="N126" s="26">
        <v>0</v>
      </c>
      <c r="O126" s="26">
        <v>0</v>
      </c>
      <c r="P126" s="26">
        <v>573.64739999999995</v>
      </c>
      <c r="Q126" s="26">
        <v>0</v>
      </c>
      <c r="R126" s="26">
        <v>0</v>
      </c>
      <c r="S126" s="26">
        <v>0</v>
      </c>
      <c r="T126" s="26">
        <v>0</v>
      </c>
      <c r="U126" s="26">
        <v>0</v>
      </c>
      <c r="V126" s="26">
        <v>573.64739999999995</v>
      </c>
    </row>
    <row r="127" spans="2:22" x14ac:dyDescent="0.2">
      <c r="B127" s="21">
        <v>4219</v>
      </c>
      <c r="C127" s="21" t="s">
        <v>214</v>
      </c>
      <c r="D127" s="29">
        <v>50179.857120000001</v>
      </c>
      <c r="E127" s="29">
        <v>0</v>
      </c>
      <c r="F127" s="29">
        <v>1206.25387</v>
      </c>
      <c r="G127" s="29">
        <v>0</v>
      </c>
      <c r="H127" s="29">
        <v>1351.9110900000001</v>
      </c>
      <c r="I127" s="29">
        <v>3584.3416200000001</v>
      </c>
      <c r="J127" s="29">
        <v>0</v>
      </c>
      <c r="K127" s="29">
        <v>0</v>
      </c>
      <c r="L127" s="29">
        <v>56322.363700000002</v>
      </c>
      <c r="M127" s="29">
        <v>1201.0461399999999</v>
      </c>
      <c r="N127" s="29">
        <v>0</v>
      </c>
      <c r="O127" s="29">
        <v>1E-3</v>
      </c>
      <c r="P127" s="29">
        <v>9097.3122600000006</v>
      </c>
      <c r="Q127" s="29">
        <v>2526</v>
      </c>
      <c r="R127" s="29">
        <v>0</v>
      </c>
      <c r="S127" s="29">
        <v>0</v>
      </c>
      <c r="T127" s="29">
        <v>0</v>
      </c>
      <c r="U127" s="29">
        <v>0</v>
      </c>
      <c r="V127" s="29">
        <v>12824.359399999999</v>
      </c>
    </row>
    <row r="128" spans="2:22" x14ac:dyDescent="0.2">
      <c r="B128" s="16">
        <v>4191</v>
      </c>
      <c r="C128" s="16" t="s">
        <v>215</v>
      </c>
      <c r="D128" s="26">
        <v>348.21674999999999</v>
      </c>
      <c r="E128" s="26">
        <v>0</v>
      </c>
      <c r="F128" s="26">
        <v>19.751000000000001</v>
      </c>
      <c r="G128" s="26">
        <v>0</v>
      </c>
      <c r="H128" s="26">
        <v>1351.9110900000001</v>
      </c>
      <c r="I128" s="26">
        <v>0</v>
      </c>
      <c r="J128" s="26">
        <v>0</v>
      </c>
      <c r="K128" s="26">
        <v>0</v>
      </c>
      <c r="L128" s="26">
        <v>1719.8788400000001</v>
      </c>
      <c r="M128" s="26">
        <v>1172.3792900000001</v>
      </c>
      <c r="N128" s="26">
        <v>0</v>
      </c>
      <c r="O128" s="26">
        <v>1E-3</v>
      </c>
      <c r="P128" s="26">
        <v>2.7</v>
      </c>
      <c r="Q128" s="26">
        <v>0</v>
      </c>
      <c r="R128" s="26">
        <v>0</v>
      </c>
      <c r="S128" s="26">
        <v>0</v>
      </c>
      <c r="T128" s="26">
        <v>0</v>
      </c>
      <c r="U128" s="26">
        <v>0</v>
      </c>
      <c r="V128" s="26">
        <v>1175.0802900000001</v>
      </c>
    </row>
    <row r="129" spans="2:22" x14ac:dyDescent="0.2">
      <c r="B129" s="16">
        <v>4192</v>
      </c>
      <c r="C129" s="16" t="s">
        <v>216</v>
      </c>
      <c r="D129" s="26">
        <v>185.53514999999999</v>
      </c>
      <c r="E129" s="26">
        <v>0</v>
      </c>
      <c r="F129" s="26">
        <v>2.9778500000000001</v>
      </c>
      <c r="G129" s="26">
        <v>0</v>
      </c>
      <c r="H129" s="26">
        <v>0</v>
      </c>
      <c r="I129" s="26">
        <v>44.603999999999999</v>
      </c>
      <c r="J129" s="26">
        <v>0</v>
      </c>
      <c r="K129" s="26">
        <v>0</v>
      </c>
      <c r="L129" s="26">
        <v>233.11699999999999</v>
      </c>
      <c r="M129" s="26">
        <v>0</v>
      </c>
      <c r="N129" s="26">
        <v>0</v>
      </c>
      <c r="O129" s="26">
        <v>0</v>
      </c>
      <c r="P129" s="26">
        <v>327.72494999999998</v>
      </c>
      <c r="Q129" s="26">
        <v>0</v>
      </c>
      <c r="R129" s="26">
        <v>0</v>
      </c>
      <c r="S129" s="26">
        <v>0</v>
      </c>
      <c r="T129" s="26">
        <v>0</v>
      </c>
      <c r="U129" s="26">
        <v>0</v>
      </c>
      <c r="V129" s="26">
        <v>327.72494999999998</v>
      </c>
    </row>
    <row r="130" spans="2:22" x14ac:dyDescent="0.2">
      <c r="B130" s="16">
        <v>4193</v>
      </c>
      <c r="C130" s="16" t="s">
        <v>217</v>
      </c>
      <c r="D130" s="26">
        <v>827.55124999999998</v>
      </c>
      <c r="E130" s="26">
        <v>0</v>
      </c>
      <c r="F130" s="26">
        <v>4.0336999999999996</v>
      </c>
      <c r="G130" s="26">
        <v>0</v>
      </c>
      <c r="H130" s="26">
        <v>0</v>
      </c>
      <c r="I130" s="26">
        <v>0</v>
      </c>
      <c r="J130" s="26">
        <v>0</v>
      </c>
      <c r="K130" s="26">
        <v>0</v>
      </c>
      <c r="L130" s="26">
        <v>831.58495000000005</v>
      </c>
      <c r="M130" s="26">
        <v>0</v>
      </c>
      <c r="N130" s="26">
        <v>0</v>
      </c>
      <c r="O130" s="26">
        <v>0</v>
      </c>
      <c r="P130" s="26">
        <v>143.15115</v>
      </c>
      <c r="Q130" s="26">
        <v>0</v>
      </c>
      <c r="R130" s="26">
        <v>0</v>
      </c>
      <c r="S130" s="26">
        <v>0</v>
      </c>
      <c r="T130" s="26">
        <v>0</v>
      </c>
      <c r="U130" s="26">
        <v>0</v>
      </c>
      <c r="V130" s="26">
        <v>143.15115</v>
      </c>
    </row>
    <row r="131" spans="2:22" x14ac:dyDescent="0.2">
      <c r="B131" s="16">
        <v>4194</v>
      </c>
      <c r="C131" s="16" t="s">
        <v>218</v>
      </c>
      <c r="D131" s="26">
        <v>835.18964000000005</v>
      </c>
      <c r="E131" s="26">
        <v>0</v>
      </c>
      <c r="F131" s="26">
        <v>33.273600000000002</v>
      </c>
      <c r="G131" s="26">
        <v>0</v>
      </c>
      <c r="H131" s="26">
        <v>0</v>
      </c>
      <c r="I131" s="26">
        <v>0</v>
      </c>
      <c r="J131" s="26">
        <v>0</v>
      </c>
      <c r="K131" s="26">
        <v>0</v>
      </c>
      <c r="L131" s="26">
        <v>868.46324000000004</v>
      </c>
      <c r="M131" s="26">
        <v>0</v>
      </c>
      <c r="N131" s="26">
        <v>0</v>
      </c>
      <c r="O131" s="26">
        <v>0</v>
      </c>
      <c r="P131" s="26">
        <v>101.98675</v>
      </c>
      <c r="Q131" s="26">
        <v>0</v>
      </c>
      <c r="R131" s="26">
        <v>0</v>
      </c>
      <c r="S131" s="26">
        <v>0</v>
      </c>
      <c r="T131" s="26">
        <v>0</v>
      </c>
      <c r="U131" s="26">
        <v>0</v>
      </c>
      <c r="V131" s="26">
        <v>101.98675</v>
      </c>
    </row>
    <row r="132" spans="2:22" x14ac:dyDescent="0.2">
      <c r="B132" s="16">
        <v>4195</v>
      </c>
      <c r="C132" s="16" t="s">
        <v>219</v>
      </c>
      <c r="D132" s="26">
        <v>249.94094999999999</v>
      </c>
      <c r="E132" s="26">
        <v>0</v>
      </c>
      <c r="F132" s="26">
        <v>8.9120500000000007</v>
      </c>
      <c r="G132" s="26">
        <v>0</v>
      </c>
      <c r="H132" s="26">
        <v>0</v>
      </c>
      <c r="I132" s="26">
        <v>0</v>
      </c>
      <c r="J132" s="26">
        <v>0</v>
      </c>
      <c r="K132" s="26">
        <v>0</v>
      </c>
      <c r="L132" s="26">
        <v>258.85300000000001</v>
      </c>
      <c r="M132" s="26">
        <v>0</v>
      </c>
      <c r="N132" s="26">
        <v>0</v>
      </c>
      <c r="O132" s="26">
        <v>0</v>
      </c>
      <c r="P132" s="26">
        <v>380.65710000000001</v>
      </c>
      <c r="Q132" s="26">
        <v>0</v>
      </c>
      <c r="R132" s="26">
        <v>0</v>
      </c>
      <c r="S132" s="26">
        <v>0</v>
      </c>
      <c r="T132" s="26">
        <v>0</v>
      </c>
      <c r="U132" s="26">
        <v>0</v>
      </c>
      <c r="V132" s="26">
        <v>380.65710000000001</v>
      </c>
    </row>
    <row r="133" spans="2:22" x14ac:dyDescent="0.2">
      <c r="B133" s="16">
        <v>4196</v>
      </c>
      <c r="C133" s="16" t="s">
        <v>220</v>
      </c>
      <c r="D133" s="26">
        <v>9100.2909999999993</v>
      </c>
      <c r="E133" s="26">
        <v>0</v>
      </c>
      <c r="F133" s="26">
        <v>30.104869999999998</v>
      </c>
      <c r="G133" s="26">
        <v>0</v>
      </c>
      <c r="H133" s="26">
        <v>0</v>
      </c>
      <c r="I133" s="26">
        <v>103.09</v>
      </c>
      <c r="J133" s="26">
        <v>0</v>
      </c>
      <c r="K133" s="26">
        <v>0</v>
      </c>
      <c r="L133" s="26">
        <v>9233.4858700000004</v>
      </c>
      <c r="M133" s="26">
        <v>6.0750000000000002</v>
      </c>
      <c r="N133" s="26">
        <v>0</v>
      </c>
      <c r="O133" s="26">
        <v>0</v>
      </c>
      <c r="P133" s="26">
        <v>1035.3031000000001</v>
      </c>
      <c r="Q133" s="26">
        <v>0</v>
      </c>
      <c r="R133" s="26">
        <v>0</v>
      </c>
      <c r="S133" s="26">
        <v>0</v>
      </c>
      <c r="T133" s="26">
        <v>0</v>
      </c>
      <c r="U133" s="26">
        <v>0</v>
      </c>
      <c r="V133" s="26">
        <v>1041.3780999999999</v>
      </c>
    </row>
    <row r="134" spans="2:22" x14ac:dyDescent="0.2">
      <c r="B134" s="16">
        <v>4197</v>
      </c>
      <c r="C134" s="16" t="s">
        <v>221</v>
      </c>
      <c r="D134" s="26">
        <v>187.81995000000001</v>
      </c>
      <c r="E134" s="26">
        <v>0</v>
      </c>
      <c r="F134" s="26">
        <v>31.886800000000001</v>
      </c>
      <c r="G134" s="26">
        <v>0</v>
      </c>
      <c r="H134" s="26">
        <v>0</v>
      </c>
      <c r="I134" s="26">
        <v>0</v>
      </c>
      <c r="J134" s="26">
        <v>0</v>
      </c>
      <c r="K134" s="26">
        <v>0</v>
      </c>
      <c r="L134" s="26">
        <v>219.70675</v>
      </c>
      <c r="M134" s="26">
        <v>0</v>
      </c>
      <c r="N134" s="26">
        <v>0</v>
      </c>
      <c r="O134" s="26">
        <v>0</v>
      </c>
      <c r="P134" s="26">
        <v>7.2199499999999999</v>
      </c>
      <c r="Q134" s="26">
        <v>0</v>
      </c>
      <c r="R134" s="26">
        <v>0</v>
      </c>
      <c r="S134" s="26">
        <v>0</v>
      </c>
      <c r="T134" s="26">
        <v>0</v>
      </c>
      <c r="U134" s="26">
        <v>0</v>
      </c>
      <c r="V134" s="26">
        <v>7.2199499999999999</v>
      </c>
    </row>
    <row r="135" spans="2:22" x14ac:dyDescent="0.2">
      <c r="B135" s="16">
        <v>4198</v>
      </c>
      <c r="C135" s="16" t="s">
        <v>222</v>
      </c>
      <c r="D135" s="26">
        <v>127.08166</v>
      </c>
      <c r="E135" s="26">
        <v>0</v>
      </c>
      <c r="F135" s="26">
        <v>54.181359999999998</v>
      </c>
      <c r="G135" s="26">
        <v>0</v>
      </c>
      <c r="H135" s="26">
        <v>0</v>
      </c>
      <c r="I135" s="26">
        <v>18</v>
      </c>
      <c r="J135" s="26">
        <v>0</v>
      </c>
      <c r="K135" s="26">
        <v>0</v>
      </c>
      <c r="L135" s="26">
        <v>199.26302000000001</v>
      </c>
      <c r="M135" s="26">
        <v>0</v>
      </c>
      <c r="N135" s="26">
        <v>0</v>
      </c>
      <c r="O135" s="26">
        <v>0</v>
      </c>
      <c r="P135" s="26">
        <v>86.293660000000003</v>
      </c>
      <c r="Q135" s="26">
        <v>0</v>
      </c>
      <c r="R135" s="26">
        <v>0</v>
      </c>
      <c r="S135" s="26">
        <v>0</v>
      </c>
      <c r="T135" s="26">
        <v>0</v>
      </c>
      <c r="U135" s="26">
        <v>0</v>
      </c>
      <c r="V135" s="26">
        <v>86.293660000000003</v>
      </c>
    </row>
    <row r="136" spans="2:22" x14ac:dyDescent="0.2">
      <c r="B136" s="16">
        <v>4199</v>
      </c>
      <c r="C136" s="16" t="s">
        <v>223</v>
      </c>
      <c r="D136" s="26">
        <v>232.31229999999999</v>
      </c>
      <c r="E136" s="26">
        <v>0</v>
      </c>
      <c r="F136" s="26">
        <v>0</v>
      </c>
      <c r="G136" s="26">
        <v>0</v>
      </c>
      <c r="H136" s="26">
        <v>0</v>
      </c>
      <c r="I136" s="26">
        <v>0</v>
      </c>
      <c r="J136" s="26">
        <v>0</v>
      </c>
      <c r="K136" s="26">
        <v>0</v>
      </c>
      <c r="L136" s="26">
        <v>232.31229999999999</v>
      </c>
      <c r="M136" s="26">
        <v>0</v>
      </c>
      <c r="N136" s="26">
        <v>0</v>
      </c>
      <c r="O136" s="26">
        <v>0</v>
      </c>
      <c r="P136" s="26">
        <v>218.19069999999999</v>
      </c>
      <c r="Q136" s="26">
        <v>0</v>
      </c>
      <c r="R136" s="26">
        <v>0</v>
      </c>
      <c r="S136" s="26">
        <v>0</v>
      </c>
      <c r="T136" s="26">
        <v>0</v>
      </c>
      <c r="U136" s="26">
        <v>0</v>
      </c>
      <c r="V136" s="26">
        <v>218.19069999999999</v>
      </c>
    </row>
    <row r="137" spans="2:22" x14ac:dyDescent="0.2">
      <c r="B137" s="16">
        <v>4200</v>
      </c>
      <c r="C137" s="16" t="s">
        <v>224</v>
      </c>
      <c r="D137" s="26">
        <v>1141.46552</v>
      </c>
      <c r="E137" s="26">
        <v>0</v>
      </c>
      <c r="F137" s="26">
        <v>0</v>
      </c>
      <c r="G137" s="26">
        <v>0</v>
      </c>
      <c r="H137" s="26">
        <v>0</v>
      </c>
      <c r="I137" s="26">
        <v>743.35789999999997</v>
      </c>
      <c r="J137" s="26">
        <v>0</v>
      </c>
      <c r="K137" s="26">
        <v>0</v>
      </c>
      <c r="L137" s="26">
        <v>1884.8234199999999</v>
      </c>
      <c r="M137" s="26">
        <v>0</v>
      </c>
      <c r="N137" s="26">
        <v>0</v>
      </c>
      <c r="O137" s="26">
        <v>0</v>
      </c>
      <c r="P137" s="26">
        <v>520.03989999999999</v>
      </c>
      <c r="Q137" s="26">
        <v>0</v>
      </c>
      <c r="R137" s="26">
        <v>0</v>
      </c>
      <c r="S137" s="26">
        <v>0</v>
      </c>
      <c r="T137" s="26">
        <v>0</v>
      </c>
      <c r="U137" s="26">
        <v>0</v>
      </c>
      <c r="V137" s="26">
        <v>520.03989999999999</v>
      </c>
    </row>
    <row r="138" spans="2:22" x14ac:dyDescent="0.2">
      <c r="B138" s="16">
        <v>4201</v>
      </c>
      <c r="C138" s="16" t="s">
        <v>225</v>
      </c>
      <c r="D138" s="26">
        <v>10281.93751</v>
      </c>
      <c r="E138" s="26">
        <v>0</v>
      </c>
      <c r="F138" s="26">
        <v>396.37445000000002</v>
      </c>
      <c r="G138" s="26">
        <v>0</v>
      </c>
      <c r="H138" s="26">
        <v>0</v>
      </c>
      <c r="I138" s="26">
        <v>409.56025</v>
      </c>
      <c r="J138" s="26">
        <v>0</v>
      </c>
      <c r="K138" s="26">
        <v>0</v>
      </c>
      <c r="L138" s="26">
        <v>11087.87221</v>
      </c>
      <c r="M138" s="26">
        <v>12.190849999999999</v>
      </c>
      <c r="N138" s="26">
        <v>0</v>
      </c>
      <c r="O138" s="26">
        <v>0</v>
      </c>
      <c r="P138" s="26">
        <v>296.33089999999999</v>
      </c>
      <c r="Q138" s="26">
        <v>0</v>
      </c>
      <c r="R138" s="26">
        <v>0</v>
      </c>
      <c r="S138" s="26">
        <v>0</v>
      </c>
      <c r="T138" s="26">
        <v>0</v>
      </c>
      <c r="U138" s="26">
        <v>0</v>
      </c>
      <c r="V138" s="26">
        <v>308.52175</v>
      </c>
    </row>
    <row r="139" spans="2:22" x14ac:dyDescent="0.2">
      <c r="B139" s="16">
        <v>4202</v>
      </c>
      <c r="C139" s="16" t="s">
        <v>226</v>
      </c>
      <c r="D139" s="26">
        <v>2880.2496599999999</v>
      </c>
      <c r="E139" s="26">
        <v>0</v>
      </c>
      <c r="F139" s="26">
        <v>0</v>
      </c>
      <c r="G139" s="26">
        <v>0</v>
      </c>
      <c r="H139" s="26">
        <v>0</v>
      </c>
      <c r="I139" s="26">
        <v>117.31</v>
      </c>
      <c r="J139" s="26">
        <v>0</v>
      </c>
      <c r="K139" s="26">
        <v>0</v>
      </c>
      <c r="L139" s="26">
        <v>2997.5596599999999</v>
      </c>
      <c r="M139" s="26">
        <v>0</v>
      </c>
      <c r="N139" s="26">
        <v>0</v>
      </c>
      <c r="O139" s="26">
        <v>0</v>
      </c>
      <c r="P139" s="26">
        <v>1057.6043500000001</v>
      </c>
      <c r="Q139" s="26">
        <v>0</v>
      </c>
      <c r="R139" s="26">
        <v>0</v>
      </c>
      <c r="S139" s="26">
        <v>0</v>
      </c>
      <c r="T139" s="26">
        <v>0</v>
      </c>
      <c r="U139" s="26">
        <v>0</v>
      </c>
      <c r="V139" s="26">
        <v>1057.6043500000001</v>
      </c>
    </row>
    <row r="140" spans="2:22" x14ac:dyDescent="0.2">
      <c r="B140" s="16">
        <v>4203</v>
      </c>
      <c r="C140" s="16" t="s">
        <v>227</v>
      </c>
      <c r="D140" s="26">
        <v>3280.27475</v>
      </c>
      <c r="E140" s="26">
        <v>0</v>
      </c>
      <c r="F140" s="26">
        <v>359.98200000000003</v>
      </c>
      <c r="G140" s="26">
        <v>0</v>
      </c>
      <c r="H140" s="26">
        <v>0</v>
      </c>
      <c r="I140" s="26">
        <v>483.88010000000003</v>
      </c>
      <c r="J140" s="26">
        <v>0</v>
      </c>
      <c r="K140" s="26">
        <v>0</v>
      </c>
      <c r="L140" s="26">
        <v>4124.1368499999999</v>
      </c>
      <c r="M140" s="26">
        <v>10.4</v>
      </c>
      <c r="N140" s="26">
        <v>0</v>
      </c>
      <c r="O140" s="26">
        <v>0</v>
      </c>
      <c r="P140" s="26">
        <v>829.32894999999996</v>
      </c>
      <c r="Q140" s="26">
        <v>0</v>
      </c>
      <c r="R140" s="26">
        <v>0</v>
      </c>
      <c r="S140" s="26">
        <v>0</v>
      </c>
      <c r="T140" s="26">
        <v>0</v>
      </c>
      <c r="U140" s="26">
        <v>0</v>
      </c>
      <c r="V140" s="26">
        <v>839.72895000000005</v>
      </c>
    </row>
    <row r="141" spans="2:22" x14ac:dyDescent="0.2">
      <c r="B141" s="16">
        <v>4204</v>
      </c>
      <c r="C141" s="16" t="s">
        <v>228</v>
      </c>
      <c r="D141" s="26">
        <v>316.28235000000001</v>
      </c>
      <c r="E141" s="26">
        <v>0</v>
      </c>
      <c r="F141" s="26">
        <v>112.16849999999999</v>
      </c>
      <c r="G141" s="26">
        <v>0</v>
      </c>
      <c r="H141" s="26">
        <v>0</v>
      </c>
      <c r="I141" s="26">
        <v>0</v>
      </c>
      <c r="J141" s="26">
        <v>0</v>
      </c>
      <c r="K141" s="26">
        <v>0</v>
      </c>
      <c r="L141" s="26">
        <v>428.45085</v>
      </c>
      <c r="M141" s="26">
        <v>0</v>
      </c>
      <c r="N141" s="26">
        <v>0</v>
      </c>
      <c r="O141" s="26">
        <v>0</v>
      </c>
      <c r="P141" s="26">
        <v>452.62700000000001</v>
      </c>
      <c r="Q141" s="26">
        <v>0</v>
      </c>
      <c r="R141" s="26">
        <v>0</v>
      </c>
      <c r="S141" s="26">
        <v>0</v>
      </c>
      <c r="T141" s="26">
        <v>0</v>
      </c>
      <c r="U141" s="26">
        <v>0</v>
      </c>
      <c r="V141" s="26">
        <v>452.62700000000001</v>
      </c>
    </row>
    <row r="142" spans="2:22" x14ac:dyDescent="0.2">
      <c r="B142" s="16">
        <v>4205</v>
      </c>
      <c r="C142" s="16" t="s">
        <v>229</v>
      </c>
      <c r="D142" s="26">
        <v>1779.8987</v>
      </c>
      <c r="E142" s="26">
        <v>0</v>
      </c>
      <c r="F142" s="26">
        <v>0</v>
      </c>
      <c r="G142" s="26">
        <v>0</v>
      </c>
      <c r="H142" s="26">
        <v>0</v>
      </c>
      <c r="I142" s="26">
        <v>5</v>
      </c>
      <c r="J142" s="26">
        <v>0</v>
      </c>
      <c r="K142" s="26">
        <v>0</v>
      </c>
      <c r="L142" s="26">
        <v>1784.8987</v>
      </c>
      <c r="M142" s="26">
        <v>0</v>
      </c>
      <c r="N142" s="26">
        <v>0</v>
      </c>
      <c r="O142" s="26">
        <v>0</v>
      </c>
      <c r="P142" s="26">
        <v>701.11210000000005</v>
      </c>
      <c r="Q142" s="26">
        <v>0</v>
      </c>
      <c r="R142" s="26">
        <v>0</v>
      </c>
      <c r="S142" s="26">
        <v>0</v>
      </c>
      <c r="T142" s="26">
        <v>0</v>
      </c>
      <c r="U142" s="26">
        <v>0</v>
      </c>
      <c r="V142" s="26">
        <v>701.11210000000005</v>
      </c>
    </row>
    <row r="143" spans="2:22" x14ac:dyDescent="0.2">
      <c r="B143" s="16">
        <v>4206</v>
      </c>
      <c r="C143" s="16" t="s">
        <v>230</v>
      </c>
      <c r="D143" s="26">
        <v>908.96979999999996</v>
      </c>
      <c r="E143" s="26">
        <v>0</v>
      </c>
      <c r="F143" s="26">
        <v>60.170940000000002</v>
      </c>
      <c r="G143" s="26">
        <v>0</v>
      </c>
      <c r="H143" s="26">
        <v>0</v>
      </c>
      <c r="I143" s="26">
        <v>0</v>
      </c>
      <c r="J143" s="26">
        <v>0</v>
      </c>
      <c r="K143" s="26">
        <v>0</v>
      </c>
      <c r="L143" s="26">
        <v>969.14074000000005</v>
      </c>
      <c r="M143" s="26">
        <v>0</v>
      </c>
      <c r="N143" s="26">
        <v>0</v>
      </c>
      <c r="O143" s="26">
        <v>0</v>
      </c>
      <c r="P143" s="26">
        <v>980.88332000000003</v>
      </c>
      <c r="Q143" s="26">
        <v>26</v>
      </c>
      <c r="R143" s="26">
        <v>0</v>
      </c>
      <c r="S143" s="26">
        <v>0</v>
      </c>
      <c r="T143" s="26">
        <v>0</v>
      </c>
      <c r="U143" s="26">
        <v>0</v>
      </c>
      <c r="V143" s="26">
        <v>1006.88332</v>
      </c>
    </row>
    <row r="144" spans="2:22" x14ac:dyDescent="0.2">
      <c r="B144" s="16">
        <v>4207</v>
      </c>
      <c r="C144" s="16" t="s">
        <v>231</v>
      </c>
      <c r="D144" s="26">
        <v>1232.64111</v>
      </c>
      <c r="E144" s="26">
        <v>0</v>
      </c>
      <c r="F144" s="26">
        <v>88.301050000000004</v>
      </c>
      <c r="G144" s="26">
        <v>0</v>
      </c>
      <c r="H144" s="26">
        <v>0</v>
      </c>
      <c r="I144" s="26">
        <v>576.61585000000002</v>
      </c>
      <c r="J144" s="26">
        <v>0</v>
      </c>
      <c r="K144" s="26">
        <v>0</v>
      </c>
      <c r="L144" s="26">
        <v>1897.55801</v>
      </c>
      <c r="M144" s="26">
        <v>0</v>
      </c>
      <c r="N144" s="26">
        <v>0</v>
      </c>
      <c r="O144" s="26">
        <v>0</v>
      </c>
      <c r="P144" s="26">
        <v>356.12799999999999</v>
      </c>
      <c r="Q144" s="26">
        <v>0</v>
      </c>
      <c r="R144" s="26">
        <v>0</v>
      </c>
      <c r="S144" s="26">
        <v>0</v>
      </c>
      <c r="T144" s="26">
        <v>0</v>
      </c>
      <c r="U144" s="26">
        <v>0</v>
      </c>
      <c r="V144" s="26">
        <v>356.12799999999999</v>
      </c>
    </row>
    <row r="145" spans="2:22" x14ac:dyDescent="0.2">
      <c r="B145" s="16">
        <v>4208</v>
      </c>
      <c r="C145" s="16" t="s">
        <v>232</v>
      </c>
      <c r="D145" s="26">
        <v>10057.816709999999</v>
      </c>
      <c r="E145" s="26">
        <v>0</v>
      </c>
      <c r="F145" s="26">
        <v>0</v>
      </c>
      <c r="G145" s="26">
        <v>0</v>
      </c>
      <c r="H145" s="26">
        <v>0</v>
      </c>
      <c r="I145" s="26">
        <v>835.25139000000001</v>
      </c>
      <c r="J145" s="26">
        <v>0</v>
      </c>
      <c r="K145" s="26">
        <v>0</v>
      </c>
      <c r="L145" s="26">
        <v>10893.0681</v>
      </c>
      <c r="M145" s="26">
        <v>0</v>
      </c>
      <c r="N145" s="26">
        <v>0</v>
      </c>
      <c r="O145" s="26">
        <v>0</v>
      </c>
      <c r="P145" s="26">
        <v>989.58875</v>
      </c>
      <c r="Q145" s="26">
        <v>0</v>
      </c>
      <c r="R145" s="26">
        <v>0</v>
      </c>
      <c r="S145" s="26">
        <v>0</v>
      </c>
      <c r="T145" s="26">
        <v>0</v>
      </c>
      <c r="U145" s="26">
        <v>0</v>
      </c>
      <c r="V145" s="26">
        <v>989.58875</v>
      </c>
    </row>
    <row r="146" spans="2:22" x14ac:dyDescent="0.2">
      <c r="B146" s="16">
        <v>4209</v>
      </c>
      <c r="C146" s="16" t="s">
        <v>233</v>
      </c>
      <c r="D146" s="26">
        <v>4827.1372099999999</v>
      </c>
      <c r="E146" s="26">
        <v>0</v>
      </c>
      <c r="F146" s="26">
        <v>4.1356999999999999</v>
      </c>
      <c r="G146" s="26">
        <v>0</v>
      </c>
      <c r="H146" s="26">
        <v>0</v>
      </c>
      <c r="I146" s="26">
        <v>243.67213000000001</v>
      </c>
      <c r="J146" s="26">
        <v>0</v>
      </c>
      <c r="K146" s="26">
        <v>0</v>
      </c>
      <c r="L146" s="26">
        <v>5074.9450399999996</v>
      </c>
      <c r="M146" s="26">
        <v>1E-3</v>
      </c>
      <c r="N146" s="26">
        <v>0</v>
      </c>
      <c r="O146" s="26">
        <v>0</v>
      </c>
      <c r="P146" s="26">
        <v>551.63162999999997</v>
      </c>
      <c r="Q146" s="26">
        <v>2500</v>
      </c>
      <c r="R146" s="26">
        <v>0</v>
      </c>
      <c r="S146" s="26">
        <v>0</v>
      </c>
      <c r="T146" s="26">
        <v>0</v>
      </c>
      <c r="U146" s="26">
        <v>0</v>
      </c>
      <c r="V146" s="26">
        <v>3051.6326300000001</v>
      </c>
    </row>
    <row r="147" spans="2:22" x14ac:dyDescent="0.2">
      <c r="B147" s="16">
        <v>4210</v>
      </c>
      <c r="C147" s="16" t="s">
        <v>234</v>
      </c>
      <c r="D147" s="26">
        <v>1379.24515</v>
      </c>
      <c r="E147" s="26">
        <v>0</v>
      </c>
      <c r="F147" s="26">
        <v>0</v>
      </c>
      <c r="G147" s="26">
        <v>0</v>
      </c>
      <c r="H147" s="26">
        <v>0</v>
      </c>
      <c r="I147" s="26">
        <v>4</v>
      </c>
      <c r="J147" s="26">
        <v>0</v>
      </c>
      <c r="K147" s="26">
        <v>0</v>
      </c>
      <c r="L147" s="26">
        <v>1383.24515</v>
      </c>
      <c r="M147" s="26">
        <v>0</v>
      </c>
      <c r="N147" s="26">
        <v>0</v>
      </c>
      <c r="O147" s="26">
        <v>0</v>
      </c>
      <c r="P147" s="26">
        <v>58.81</v>
      </c>
      <c r="Q147" s="26">
        <v>0</v>
      </c>
      <c r="R147" s="26">
        <v>0</v>
      </c>
      <c r="S147" s="26">
        <v>0</v>
      </c>
      <c r="T147" s="26">
        <v>0</v>
      </c>
      <c r="U147" s="26">
        <v>0</v>
      </c>
      <c r="V147" s="26">
        <v>58.81</v>
      </c>
    </row>
    <row r="148" spans="2:22" x14ac:dyDescent="0.2">
      <c r="B148" s="21">
        <v>4249</v>
      </c>
      <c r="C148" s="21" t="s">
        <v>235</v>
      </c>
      <c r="D148" s="29">
        <v>21069.292249999999</v>
      </c>
      <c r="E148" s="29">
        <v>0</v>
      </c>
      <c r="F148" s="29">
        <v>835.21718999999996</v>
      </c>
      <c r="G148" s="29">
        <v>215</v>
      </c>
      <c r="H148" s="29">
        <v>120</v>
      </c>
      <c r="I148" s="29">
        <v>5361.1529</v>
      </c>
      <c r="J148" s="29">
        <v>0</v>
      </c>
      <c r="K148" s="29">
        <v>0</v>
      </c>
      <c r="L148" s="29">
        <v>27600.662339999999</v>
      </c>
      <c r="M148" s="29">
        <v>498.98095000000001</v>
      </c>
      <c r="N148" s="29">
        <v>0</v>
      </c>
      <c r="O148" s="29">
        <v>0</v>
      </c>
      <c r="P148" s="29">
        <v>9547.8320100000001</v>
      </c>
      <c r="Q148" s="29">
        <v>0</v>
      </c>
      <c r="R148" s="29">
        <v>0</v>
      </c>
      <c r="S148" s="29">
        <v>5.8752000000000004</v>
      </c>
      <c r="T148" s="29">
        <v>0</v>
      </c>
      <c r="U148" s="29">
        <v>0</v>
      </c>
      <c r="V148" s="29">
        <v>10052.68816</v>
      </c>
    </row>
    <row r="149" spans="2:22" x14ac:dyDescent="0.2">
      <c r="B149" s="16">
        <v>4221</v>
      </c>
      <c r="C149" s="16" t="s">
        <v>236</v>
      </c>
      <c r="D149" s="26">
        <v>108.76909999999999</v>
      </c>
      <c r="E149" s="26">
        <v>0</v>
      </c>
      <c r="F149" s="26">
        <v>2.5609000000000002</v>
      </c>
      <c r="G149" s="26">
        <v>0</v>
      </c>
      <c r="H149" s="26">
        <v>0</v>
      </c>
      <c r="I149" s="26">
        <v>158</v>
      </c>
      <c r="J149" s="26">
        <v>0</v>
      </c>
      <c r="K149" s="26">
        <v>0</v>
      </c>
      <c r="L149" s="26">
        <v>269.33</v>
      </c>
      <c r="M149" s="26">
        <v>0</v>
      </c>
      <c r="N149" s="26">
        <v>0</v>
      </c>
      <c r="O149" s="26">
        <v>0</v>
      </c>
      <c r="P149" s="26">
        <v>163.3125</v>
      </c>
      <c r="Q149" s="26">
        <v>0</v>
      </c>
      <c r="R149" s="26">
        <v>0</v>
      </c>
      <c r="S149" s="26">
        <v>0</v>
      </c>
      <c r="T149" s="26">
        <v>0</v>
      </c>
      <c r="U149" s="26">
        <v>0</v>
      </c>
      <c r="V149" s="26">
        <v>163.3125</v>
      </c>
    </row>
    <row r="150" spans="2:22" x14ac:dyDescent="0.2">
      <c r="B150" s="16">
        <v>4222</v>
      </c>
      <c r="C150" s="16" t="s">
        <v>237</v>
      </c>
      <c r="D150" s="26">
        <v>2022.3243399999999</v>
      </c>
      <c r="E150" s="26">
        <v>0</v>
      </c>
      <c r="F150" s="26">
        <v>34.024050000000003</v>
      </c>
      <c r="G150" s="26">
        <v>0</v>
      </c>
      <c r="H150" s="26">
        <v>0</v>
      </c>
      <c r="I150" s="26">
        <v>590.67645000000005</v>
      </c>
      <c r="J150" s="26">
        <v>0</v>
      </c>
      <c r="K150" s="26">
        <v>0</v>
      </c>
      <c r="L150" s="26">
        <v>2647.02484</v>
      </c>
      <c r="M150" s="26">
        <v>0</v>
      </c>
      <c r="N150" s="26">
        <v>0</v>
      </c>
      <c r="O150" s="26">
        <v>0</v>
      </c>
      <c r="P150" s="26">
        <v>179.19415000000001</v>
      </c>
      <c r="Q150" s="26">
        <v>0</v>
      </c>
      <c r="R150" s="26">
        <v>0</v>
      </c>
      <c r="S150" s="26">
        <v>0</v>
      </c>
      <c r="T150" s="26">
        <v>0</v>
      </c>
      <c r="U150" s="26">
        <v>0</v>
      </c>
      <c r="V150" s="26">
        <v>179.19415000000001</v>
      </c>
    </row>
    <row r="151" spans="2:22" x14ac:dyDescent="0.2">
      <c r="B151" s="16">
        <v>4223</v>
      </c>
      <c r="C151" s="16" t="s">
        <v>238</v>
      </c>
      <c r="D151" s="26">
        <v>193.38974999999999</v>
      </c>
      <c r="E151" s="26">
        <v>0</v>
      </c>
      <c r="F151" s="26">
        <v>11.7369</v>
      </c>
      <c r="G151" s="26">
        <v>5</v>
      </c>
      <c r="H151" s="26">
        <v>0</v>
      </c>
      <c r="I151" s="26">
        <v>81.140249999999995</v>
      </c>
      <c r="J151" s="26">
        <v>0</v>
      </c>
      <c r="K151" s="26">
        <v>0</v>
      </c>
      <c r="L151" s="26">
        <v>291.26690000000002</v>
      </c>
      <c r="M151" s="26">
        <v>43.2</v>
      </c>
      <c r="N151" s="26">
        <v>0</v>
      </c>
      <c r="O151" s="26">
        <v>0</v>
      </c>
      <c r="P151" s="26">
        <v>157.7954</v>
      </c>
      <c r="Q151" s="26">
        <v>0</v>
      </c>
      <c r="R151" s="26">
        <v>0</v>
      </c>
      <c r="S151" s="26">
        <v>0</v>
      </c>
      <c r="T151" s="26">
        <v>0</v>
      </c>
      <c r="U151" s="26">
        <v>0</v>
      </c>
      <c r="V151" s="26">
        <v>200.99539999999999</v>
      </c>
    </row>
    <row r="152" spans="2:22" x14ac:dyDescent="0.2">
      <c r="B152" s="16">
        <v>4224</v>
      </c>
      <c r="C152" s="16" t="s">
        <v>239</v>
      </c>
      <c r="D152" s="26">
        <v>78.162949999999995</v>
      </c>
      <c r="E152" s="26">
        <v>0</v>
      </c>
      <c r="F152" s="26">
        <v>28.069050000000001</v>
      </c>
      <c r="G152" s="26">
        <v>0</v>
      </c>
      <c r="H152" s="26">
        <v>0</v>
      </c>
      <c r="I152" s="26">
        <v>49.956919999999997</v>
      </c>
      <c r="J152" s="26">
        <v>0</v>
      </c>
      <c r="K152" s="26">
        <v>0</v>
      </c>
      <c r="L152" s="26">
        <v>156.18892</v>
      </c>
      <c r="M152" s="26">
        <v>386.8</v>
      </c>
      <c r="N152" s="26">
        <v>0</v>
      </c>
      <c r="O152" s="26">
        <v>0</v>
      </c>
      <c r="P152" s="26">
        <v>292.30374999999998</v>
      </c>
      <c r="Q152" s="26">
        <v>0</v>
      </c>
      <c r="R152" s="26">
        <v>0</v>
      </c>
      <c r="S152" s="26">
        <v>0</v>
      </c>
      <c r="T152" s="26">
        <v>0</v>
      </c>
      <c r="U152" s="26">
        <v>0</v>
      </c>
      <c r="V152" s="26">
        <v>679.10374999999999</v>
      </c>
    </row>
    <row r="153" spans="2:22" x14ac:dyDescent="0.2">
      <c r="B153" s="16">
        <v>4226</v>
      </c>
      <c r="C153" s="16" t="s">
        <v>240</v>
      </c>
      <c r="D153" s="26">
        <v>610.97805000000005</v>
      </c>
      <c r="E153" s="26">
        <v>0</v>
      </c>
      <c r="F153" s="26">
        <v>12.800750000000001</v>
      </c>
      <c r="G153" s="26">
        <v>0</v>
      </c>
      <c r="H153" s="26">
        <v>0</v>
      </c>
      <c r="I153" s="26">
        <v>3.89635</v>
      </c>
      <c r="J153" s="26">
        <v>0</v>
      </c>
      <c r="K153" s="26">
        <v>0</v>
      </c>
      <c r="L153" s="26">
        <v>627.67515000000003</v>
      </c>
      <c r="M153" s="26">
        <v>0</v>
      </c>
      <c r="N153" s="26">
        <v>0</v>
      </c>
      <c r="O153" s="26">
        <v>0</v>
      </c>
      <c r="P153" s="26">
        <v>559.99900000000002</v>
      </c>
      <c r="Q153" s="26">
        <v>0</v>
      </c>
      <c r="R153" s="26">
        <v>0</v>
      </c>
      <c r="S153" s="26">
        <v>0</v>
      </c>
      <c r="T153" s="26">
        <v>0</v>
      </c>
      <c r="U153" s="26">
        <v>0</v>
      </c>
      <c r="V153" s="26">
        <v>559.99900000000002</v>
      </c>
    </row>
    <row r="154" spans="2:22" x14ac:dyDescent="0.2">
      <c r="B154" s="16">
        <v>4227</v>
      </c>
      <c r="C154" s="16" t="s">
        <v>241</v>
      </c>
      <c r="D154" s="26">
        <v>723.25144</v>
      </c>
      <c r="E154" s="26">
        <v>0</v>
      </c>
      <c r="F154" s="26">
        <v>0</v>
      </c>
      <c r="G154" s="26">
        <v>10</v>
      </c>
      <c r="H154" s="26">
        <v>0</v>
      </c>
      <c r="I154" s="26">
        <v>0</v>
      </c>
      <c r="J154" s="26">
        <v>0</v>
      </c>
      <c r="K154" s="26">
        <v>0</v>
      </c>
      <c r="L154" s="26">
        <v>733.25144</v>
      </c>
      <c r="M154" s="26">
        <v>0</v>
      </c>
      <c r="N154" s="26">
        <v>0</v>
      </c>
      <c r="O154" s="26">
        <v>0</v>
      </c>
      <c r="P154" s="26">
        <v>220.62665000000001</v>
      </c>
      <c r="Q154" s="26">
        <v>0</v>
      </c>
      <c r="R154" s="26">
        <v>0</v>
      </c>
      <c r="S154" s="26">
        <v>5.8752000000000004</v>
      </c>
      <c r="T154" s="26">
        <v>0</v>
      </c>
      <c r="U154" s="26">
        <v>0</v>
      </c>
      <c r="V154" s="26">
        <v>226.50184999999999</v>
      </c>
    </row>
    <row r="155" spans="2:22" x14ac:dyDescent="0.2">
      <c r="B155" s="16">
        <v>4228</v>
      </c>
      <c r="C155" s="16" t="s">
        <v>242</v>
      </c>
      <c r="D155" s="26">
        <v>1154.14481</v>
      </c>
      <c r="E155" s="26">
        <v>0</v>
      </c>
      <c r="F155" s="26">
        <v>52.796349999999997</v>
      </c>
      <c r="G155" s="26">
        <v>0</v>
      </c>
      <c r="H155" s="26">
        <v>0</v>
      </c>
      <c r="I155" s="26">
        <v>4</v>
      </c>
      <c r="J155" s="26">
        <v>0</v>
      </c>
      <c r="K155" s="26">
        <v>0</v>
      </c>
      <c r="L155" s="26">
        <v>1210.9411600000001</v>
      </c>
      <c r="M155" s="26">
        <v>19.180599999999998</v>
      </c>
      <c r="N155" s="26">
        <v>0</v>
      </c>
      <c r="O155" s="26">
        <v>0</v>
      </c>
      <c r="P155" s="26">
        <v>1781.04405</v>
      </c>
      <c r="Q155" s="26">
        <v>0</v>
      </c>
      <c r="R155" s="26">
        <v>0</v>
      </c>
      <c r="S155" s="26">
        <v>0</v>
      </c>
      <c r="T155" s="26">
        <v>0</v>
      </c>
      <c r="U155" s="26">
        <v>0</v>
      </c>
      <c r="V155" s="26">
        <v>1800.2246500000001</v>
      </c>
    </row>
    <row r="156" spans="2:22" x14ac:dyDescent="0.2">
      <c r="B156" s="16">
        <v>4229</v>
      </c>
      <c r="C156" s="16" t="s">
        <v>243</v>
      </c>
      <c r="D156" s="26">
        <v>213.43899999999999</v>
      </c>
      <c r="E156" s="26">
        <v>0</v>
      </c>
      <c r="F156" s="26">
        <v>77.490750000000006</v>
      </c>
      <c r="G156" s="26">
        <v>0</v>
      </c>
      <c r="H156" s="26">
        <v>0</v>
      </c>
      <c r="I156" s="26">
        <v>0</v>
      </c>
      <c r="J156" s="26">
        <v>0</v>
      </c>
      <c r="K156" s="26">
        <v>0</v>
      </c>
      <c r="L156" s="26">
        <v>290.92975000000001</v>
      </c>
      <c r="M156" s="26">
        <v>0</v>
      </c>
      <c r="N156" s="26">
        <v>0</v>
      </c>
      <c r="O156" s="26">
        <v>0</v>
      </c>
      <c r="P156" s="26">
        <v>78.265649999999994</v>
      </c>
      <c r="Q156" s="26">
        <v>0</v>
      </c>
      <c r="R156" s="26">
        <v>0</v>
      </c>
      <c r="S156" s="26">
        <v>0</v>
      </c>
      <c r="T156" s="26">
        <v>0</v>
      </c>
      <c r="U156" s="26">
        <v>0</v>
      </c>
      <c r="V156" s="26">
        <v>78.265649999999994</v>
      </c>
    </row>
    <row r="157" spans="2:22" x14ac:dyDescent="0.2">
      <c r="B157" s="16">
        <v>4230</v>
      </c>
      <c r="C157" s="16" t="s">
        <v>244</v>
      </c>
      <c r="D157" s="26">
        <v>0.7127</v>
      </c>
      <c r="E157" s="26">
        <v>0</v>
      </c>
      <c r="F157" s="26">
        <v>15.089600000000001</v>
      </c>
      <c r="G157" s="26">
        <v>0</v>
      </c>
      <c r="H157" s="26">
        <v>0</v>
      </c>
      <c r="I157" s="26">
        <v>213.36879999999999</v>
      </c>
      <c r="J157" s="26">
        <v>0</v>
      </c>
      <c r="K157" s="26">
        <v>0</v>
      </c>
      <c r="L157" s="26">
        <v>229.1711</v>
      </c>
      <c r="M157" s="26">
        <v>0</v>
      </c>
      <c r="N157" s="26">
        <v>0</v>
      </c>
      <c r="O157" s="26">
        <v>0</v>
      </c>
      <c r="P157" s="26">
        <v>34.969540000000002</v>
      </c>
      <c r="Q157" s="26">
        <v>0</v>
      </c>
      <c r="R157" s="26">
        <v>0</v>
      </c>
      <c r="S157" s="26">
        <v>0</v>
      </c>
      <c r="T157" s="26">
        <v>0</v>
      </c>
      <c r="U157" s="26">
        <v>0</v>
      </c>
      <c r="V157" s="26">
        <v>34.969540000000002</v>
      </c>
    </row>
    <row r="158" spans="2:22" x14ac:dyDescent="0.2">
      <c r="B158" s="16">
        <v>4231</v>
      </c>
      <c r="C158" s="16" t="s">
        <v>245</v>
      </c>
      <c r="D158" s="26">
        <v>4108.7981600000003</v>
      </c>
      <c r="E158" s="26">
        <v>0</v>
      </c>
      <c r="F158" s="26">
        <v>0</v>
      </c>
      <c r="G158" s="26">
        <v>0</v>
      </c>
      <c r="H158" s="26">
        <v>0</v>
      </c>
      <c r="I158" s="26">
        <v>21</v>
      </c>
      <c r="J158" s="26">
        <v>0</v>
      </c>
      <c r="K158" s="26">
        <v>0</v>
      </c>
      <c r="L158" s="26">
        <v>4129.7981600000003</v>
      </c>
      <c r="M158" s="26">
        <v>1E-3</v>
      </c>
      <c r="N158" s="26">
        <v>0</v>
      </c>
      <c r="O158" s="26">
        <v>0</v>
      </c>
      <c r="P158" s="26">
        <v>509.59084999999999</v>
      </c>
      <c r="Q158" s="26">
        <v>0</v>
      </c>
      <c r="R158" s="26">
        <v>0</v>
      </c>
      <c r="S158" s="26">
        <v>0</v>
      </c>
      <c r="T158" s="26">
        <v>0</v>
      </c>
      <c r="U158" s="26">
        <v>0</v>
      </c>
      <c r="V158" s="26">
        <v>509.59185000000002</v>
      </c>
    </row>
    <row r="159" spans="2:22" x14ac:dyDescent="0.2">
      <c r="B159" s="16">
        <v>4232</v>
      </c>
      <c r="C159" s="16" t="s">
        <v>246</v>
      </c>
      <c r="D159" s="26">
        <v>369.91014999999999</v>
      </c>
      <c r="E159" s="26">
        <v>0</v>
      </c>
      <c r="F159" s="26">
        <v>5.2150999999999996</v>
      </c>
      <c r="G159" s="26">
        <v>0</v>
      </c>
      <c r="H159" s="26">
        <v>0</v>
      </c>
      <c r="I159" s="26">
        <v>34.9634</v>
      </c>
      <c r="J159" s="26">
        <v>0</v>
      </c>
      <c r="K159" s="26">
        <v>0</v>
      </c>
      <c r="L159" s="26">
        <v>410.08864999999997</v>
      </c>
      <c r="M159" s="26">
        <v>0</v>
      </c>
      <c r="N159" s="26">
        <v>0</v>
      </c>
      <c r="O159" s="26">
        <v>0</v>
      </c>
      <c r="P159" s="26">
        <v>2.1884999999999999</v>
      </c>
      <c r="Q159" s="26">
        <v>0</v>
      </c>
      <c r="R159" s="26">
        <v>0</v>
      </c>
      <c r="S159" s="26">
        <v>0</v>
      </c>
      <c r="T159" s="26">
        <v>0</v>
      </c>
      <c r="U159" s="26">
        <v>0</v>
      </c>
      <c r="V159" s="26">
        <v>2.1884999999999999</v>
      </c>
    </row>
    <row r="160" spans="2:22" x14ac:dyDescent="0.2">
      <c r="B160" s="16">
        <v>4233</v>
      </c>
      <c r="C160" s="16" t="s">
        <v>247</v>
      </c>
      <c r="D160" s="26">
        <v>566.14976000000001</v>
      </c>
      <c r="E160" s="26">
        <v>0</v>
      </c>
      <c r="F160" s="26">
        <v>55.308599999999998</v>
      </c>
      <c r="G160" s="26">
        <v>10</v>
      </c>
      <c r="H160" s="26">
        <v>0</v>
      </c>
      <c r="I160" s="26">
        <v>0</v>
      </c>
      <c r="J160" s="26">
        <v>0</v>
      </c>
      <c r="K160" s="26">
        <v>0</v>
      </c>
      <c r="L160" s="26">
        <v>631.45835999999997</v>
      </c>
      <c r="M160" s="26">
        <v>0</v>
      </c>
      <c r="N160" s="26">
        <v>0</v>
      </c>
      <c r="O160" s="26">
        <v>0</v>
      </c>
      <c r="P160" s="26">
        <v>1.1541999999999999</v>
      </c>
      <c r="Q160" s="26">
        <v>0</v>
      </c>
      <c r="R160" s="26">
        <v>0</v>
      </c>
      <c r="S160" s="26">
        <v>0</v>
      </c>
      <c r="T160" s="26">
        <v>0</v>
      </c>
      <c r="U160" s="26">
        <v>0</v>
      </c>
      <c r="V160" s="26">
        <v>1.1541999999999999</v>
      </c>
    </row>
    <row r="161" spans="2:22" x14ac:dyDescent="0.2">
      <c r="B161" s="16">
        <v>4234</v>
      </c>
      <c r="C161" s="16" t="s">
        <v>248</v>
      </c>
      <c r="D161" s="26">
        <v>3013.5315500000002</v>
      </c>
      <c r="E161" s="26">
        <v>0</v>
      </c>
      <c r="F161" s="26">
        <v>9.2330500000000004</v>
      </c>
      <c r="G161" s="26">
        <v>15</v>
      </c>
      <c r="H161" s="26">
        <v>10</v>
      </c>
      <c r="I161" s="26">
        <v>997.70288000000005</v>
      </c>
      <c r="J161" s="26">
        <v>0</v>
      </c>
      <c r="K161" s="26">
        <v>0</v>
      </c>
      <c r="L161" s="26">
        <v>4045.4674799999998</v>
      </c>
      <c r="M161" s="26">
        <v>0</v>
      </c>
      <c r="N161" s="26">
        <v>0</v>
      </c>
      <c r="O161" s="26">
        <v>0</v>
      </c>
      <c r="P161" s="26">
        <v>387.74768</v>
      </c>
      <c r="Q161" s="26">
        <v>0</v>
      </c>
      <c r="R161" s="26">
        <v>0</v>
      </c>
      <c r="S161" s="26">
        <v>0</v>
      </c>
      <c r="T161" s="26">
        <v>0</v>
      </c>
      <c r="U161" s="26">
        <v>0</v>
      </c>
      <c r="V161" s="26">
        <v>387.74768</v>
      </c>
    </row>
    <row r="162" spans="2:22" x14ac:dyDescent="0.2">
      <c r="B162" s="16">
        <v>4235</v>
      </c>
      <c r="C162" s="16" t="s">
        <v>249</v>
      </c>
      <c r="D162" s="26">
        <v>100.03091999999999</v>
      </c>
      <c r="E162" s="26">
        <v>0</v>
      </c>
      <c r="F162" s="26">
        <v>0</v>
      </c>
      <c r="G162" s="26">
        <v>0</v>
      </c>
      <c r="H162" s="26">
        <v>0</v>
      </c>
      <c r="I162" s="26">
        <v>6.7190500000000002</v>
      </c>
      <c r="J162" s="26">
        <v>0</v>
      </c>
      <c r="K162" s="26">
        <v>0</v>
      </c>
      <c r="L162" s="26">
        <v>106.74997</v>
      </c>
      <c r="M162" s="26">
        <v>0</v>
      </c>
      <c r="N162" s="26">
        <v>0</v>
      </c>
      <c r="O162" s="26">
        <v>0</v>
      </c>
      <c r="P162" s="26">
        <v>256.80419999999998</v>
      </c>
      <c r="Q162" s="26">
        <v>0</v>
      </c>
      <c r="R162" s="26">
        <v>0</v>
      </c>
      <c r="S162" s="26">
        <v>0</v>
      </c>
      <c r="T162" s="26">
        <v>0</v>
      </c>
      <c r="U162" s="26">
        <v>0</v>
      </c>
      <c r="V162" s="26">
        <v>256.80419999999998</v>
      </c>
    </row>
    <row r="163" spans="2:22" x14ac:dyDescent="0.2">
      <c r="B163" s="16">
        <v>4236</v>
      </c>
      <c r="C163" s="16" t="s">
        <v>250</v>
      </c>
      <c r="D163" s="26">
        <v>4132.3772200000003</v>
      </c>
      <c r="E163" s="26">
        <v>0</v>
      </c>
      <c r="F163" s="26">
        <v>258.63333999999998</v>
      </c>
      <c r="G163" s="26">
        <v>150</v>
      </c>
      <c r="H163" s="26">
        <v>100</v>
      </c>
      <c r="I163" s="26">
        <v>1556.31125</v>
      </c>
      <c r="J163" s="26">
        <v>0</v>
      </c>
      <c r="K163" s="26">
        <v>0</v>
      </c>
      <c r="L163" s="26">
        <v>6197.3218100000004</v>
      </c>
      <c r="M163" s="26">
        <v>0</v>
      </c>
      <c r="N163" s="26">
        <v>0</v>
      </c>
      <c r="O163" s="26">
        <v>0</v>
      </c>
      <c r="P163" s="26">
        <v>2325.9547899999998</v>
      </c>
      <c r="Q163" s="26">
        <v>0</v>
      </c>
      <c r="R163" s="26">
        <v>0</v>
      </c>
      <c r="S163" s="26">
        <v>0</v>
      </c>
      <c r="T163" s="26">
        <v>0</v>
      </c>
      <c r="U163" s="26">
        <v>0</v>
      </c>
      <c r="V163" s="26">
        <v>2325.9547899999998</v>
      </c>
    </row>
    <row r="164" spans="2:22" x14ac:dyDescent="0.2">
      <c r="B164" s="16">
        <v>4237</v>
      </c>
      <c r="C164" s="16" t="s">
        <v>251</v>
      </c>
      <c r="D164" s="26">
        <v>59.234999999999999</v>
      </c>
      <c r="E164" s="26">
        <v>0</v>
      </c>
      <c r="F164" s="26">
        <v>47.40455</v>
      </c>
      <c r="G164" s="26">
        <v>0</v>
      </c>
      <c r="H164" s="26">
        <v>0</v>
      </c>
      <c r="I164" s="26">
        <v>147.1551</v>
      </c>
      <c r="J164" s="26">
        <v>0</v>
      </c>
      <c r="K164" s="26">
        <v>0</v>
      </c>
      <c r="L164" s="26">
        <v>253.79464999999999</v>
      </c>
      <c r="M164" s="26">
        <v>0</v>
      </c>
      <c r="N164" s="26">
        <v>0</v>
      </c>
      <c r="O164" s="26">
        <v>0</v>
      </c>
      <c r="P164" s="26">
        <v>33.941400000000002</v>
      </c>
      <c r="Q164" s="26">
        <v>0</v>
      </c>
      <c r="R164" s="26">
        <v>0</v>
      </c>
      <c r="S164" s="26">
        <v>0</v>
      </c>
      <c r="T164" s="26">
        <v>0</v>
      </c>
      <c r="U164" s="26">
        <v>0</v>
      </c>
      <c r="V164" s="26">
        <v>33.941400000000002</v>
      </c>
    </row>
    <row r="165" spans="2:22" x14ac:dyDescent="0.2">
      <c r="B165" s="16">
        <v>4238</v>
      </c>
      <c r="C165" s="16" t="s">
        <v>252</v>
      </c>
      <c r="D165" s="26">
        <v>154.79254</v>
      </c>
      <c r="E165" s="26">
        <v>0</v>
      </c>
      <c r="F165" s="26">
        <v>81.546400000000006</v>
      </c>
      <c r="G165" s="26">
        <v>10</v>
      </c>
      <c r="H165" s="26">
        <v>0</v>
      </c>
      <c r="I165" s="26">
        <v>0</v>
      </c>
      <c r="J165" s="26">
        <v>0</v>
      </c>
      <c r="K165" s="26">
        <v>0</v>
      </c>
      <c r="L165" s="26">
        <v>246.33894000000001</v>
      </c>
      <c r="M165" s="26">
        <v>0</v>
      </c>
      <c r="N165" s="26">
        <v>0</v>
      </c>
      <c r="O165" s="26">
        <v>0</v>
      </c>
      <c r="P165" s="26">
        <v>410.08974999999998</v>
      </c>
      <c r="Q165" s="26">
        <v>0</v>
      </c>
      <c r="R165" s="26">
        <v>0</v>
      </c>
      <c r="S165" s="26">
        <v>0</v>
      </c>
      <c r="T165" s="26">
        <v>0</v>
      </c>
      <c r="U165" s="26">
        <v>0</v>
      </c>
      <c r="V165" s="26">
        <v>410.08974999999998</v>
      </c>
    </row>
    <row r="166" spans="2:22" x14ac:dyDescent="0.2">
      <c r="B166" s="16">
        <v>4239</v>
      </c>
      <c r="C166" s="16" t="s">
        <v>253</v>
      </c>
      <c r="D166" s="26">
        <v>2726.0239000000001</v>
      </c>
      <c r="E166" s="26">
        <v>0</v>
      </c>
      <c r="F166" s="26">
        <v>105</v>
      </c>
      <c r="G166" s="26">
        <v>15</v>
      </c>
      <c r="H166" s="26">
        <v>10</v>
      </c>
      <c r="I166" s="26">
        <v>1496.2624499999999</v>
      </c>
      <c r="J166" s="26">
        <v>0</v>
      </c>
      <c r="K166" s="26">
        <v>0</v>
      </c>
      <c r="L166" s="26">
        <v>4352.2863500000003</v>
      </c>
      <c r="M166" s="26">
        <v>49.799349999999997</v>
      </c>
      <c r="N166" s="26">
        <v>0</v>
      </c>
      <c r="O166" s="26">
        <v>0</v>
      </c>
      <c r="P166" s="26">
        <v>1307.0399500000001</v>
      </c>
      <c r="Q166" s="26">
        <v>0</v>
      </c>
      <c r="R166" s="26">
        <v>0</v>
      </c>
      <c r="S166" s="26">
        <v>0</v>
      </c>
      <c r="T166" s="26">
        <v>0</v>
      </c>
      <c r="U166" s="26">
        <v>0</v>
      </c>
      <c r="V166" s="26">
        <v>1356.8393000000001</v>
      </c>
    </row>
    <row r="167" spans="2:22" x14ac:dyDescent="0.2">
      <c r="B167" s="16">
        <v>4240</v>
      </c>
      <c r="C167" s="16" t="s">
        <v>254</v>
      </c>
      <c r="D167" s="26">
        <v>733.27090999999996</v>
      </c>
      <c r="E167" s="26">
        <v>0</v>
      </c>
      <c r="F167" s="26">
        <v>38.3078</v>
      </c>
      <c r="G167" s="26">
        <v>0</v>
      </c>
      <c r="H167" s="26">
        <v>0</v>
      </c>
      <c r="I167" s="26">
        <v>0</v>
      </c>
      <c r="J167" s="26">
        <v>0</v>
      </c>
      <c r="K167" s="26">
        <v>0</v>
      </c>
      <c r="L167" s="26">
        <v>771.57871</v>
      </c>
      <c r="M167" s="26">
        <v>0</v>
      </c>
      <c r="N167" s="26">
        <v>0</v>
      </c>
      <c r="O167" s="26">
        <v>0</v>
      </c>
      <c r="P167" s="26">
        <v>845.81</v>
      </c>
      <c r="Q167" s="26">
        <v>0</v>
      </c>
      <c r="R167" s="26">
        <v>0</v>
      </c>
      <c r="S167" s="26">
        <v>0</v>
      </c>
      <c r="T167" s="26">
        <v>0</v>
      </c>
      <c r="U167" s="26">
        <v>0</v>
      </c>
      <c r="V167" s="26">
        <v>845.81</v>
      </c>
    </row>
    <row r="168" spans="2:22" x14ac:dyDescent="0.2">
      <c r="B168" s="21">
        <v>4269</v>
      </c>
      <c r="C168" s="21" t="s">
        <v>255</v>
      </c>
      <c r="D168" s="29">
        <v>36040.32346</v>
      </c>
      <c r="E168" s="29">
        <v>0</v>
      </c>
      <c r="F168" s="29">
        <v>779.23239999999998</v>
      </c>
      <c r="G168" s="29">
        <v>-1.48319</v>
      </c>
      <c r="H168" s="29">
        <v>0</v>
      </c>
      <c r="I168" s="29">
        <v>1678.19678</v>
      </c>
      <c r="J168" s="29">
        <v>0</v>
      </c>
      <c r="K168" s="29">
        <v>0</v>
      </c>
      <c r="L168" s="29">
        <v>38496.26945</v>
      </c>
      <c r="M168" s="29">
        <v>0.629</v>
      </c>
      <c r="N168" s="29">
        <v>0</v>
      </c>
      <c r="O168" s="29">
        <v>0</v>
      </c>
      <c r="P168" s="29">
        <v>8959.7442499999997</v>
      </c>
      <c r="Q168" s="29">
        <v>1342.96</v>
      </c>
      <c r="R168" s="29">
        <v>0</v>
      </c>
      <c r="S168" s="29">
        <v>0</v>
      </c>
      <c r="T168" s="29">
        <v>0</v>
      </c>
      <c r="U168" s="29">
        <v>0</v>
      </c>
      <c r="V168" s="29">
        <v>10303.33325</v>
      </c>
    </row>
    <row r="169" spans="2:22" x14ac:dyDescent="0.2">
      <c r="B169" s="16">
        <v>4251</v>
      </c>
      <c r="C169" s="16" t="s">
        <v>256</v>
      </c>
      <c r="D169" s="26">
        <v>573.26469999999995</v>
      </c>
      <c r="E169" s="26">
        <v>0</v>
      </c>
      <c r="F169" s="26">
        <v>27.984100000000002</v>
      </c>
      <c r="G169" s="26">
        <v>0</v>
      </c>
      <c r="H169" s="26">
        <v>0</v>
      </c>
      <c r="I169" s="26">
        <v>0</v>
      </c>
      <c r="J169" s="26">
        <v>0</v>
      </c>
      <c r="K169" s="26">
        <v>0</v>
      </c>
      <c r="L169" s="26">
        <v>601.24879999999996</v>
      </c>
      <c r="M169" s="26">
        <v>0</v>
      </c>
      <c r="N169" s="26">
        <v>0</v>
      </c>
      <c r="O169" s="26">
        <v>0</v>
      </c>
      <c r="P169" s="26">
        <v>168.2621</v>
      </c>
      <c r="Q169" s="26">
        <v>0</v>
      </c>
      <c r="R169" s="26">
        <v>0</v>
      </c>
      <c r="S169" s="26">
        <v>0</v>
      </c>
      <c r="T169" s="26">
        <v>0</v>
      </c>
      <c r="U169" s="26">
        <v>0</v>
      </c>
      <c r="V169" s="26">
        <v>168.2621</v>
      </c>
    </row>
    <row r="170" spans="2:22" x14ac:dyDescent="0.2">
      <c r="B170" s="16">
        <v>4252</v>
      </c>
      <c r="C170" s="16" t="s">
        <v>257</v>
      </c>
      <c r="D170" s="26">
        <v>2137.8629900000001</v>
      </c>
      <c r="E170" s="26">
        <v>0</v>
      </c>
      <c r="F170" s="26">
        <v>98.098200000000006</v>
      </c>
      <c r="G170" s="26">
        <v>-1.48319</v>
      </c>
      <c r="H170" s="26">
        <v>0</v>
      </c>
      <c r="I170" s="26">
        <v>0</v>
      </c>
      <c r="J170" s="26">
        <v>0</v>
      </c>
      <c r="K170" s="26">
        <v>0</v>
      </c>
      <c r="L170" s="26">
        <v>2234.4780000000001</v>
      </c>
      <c r="M170" s="26">
        <v>0</v>
      </c>
      <c r="N170" s="26">
        <v>0</v>
      </c>
      <c r="O170" s="26">
        <v>0</v>
      </c>
      <c r="P170" s="26">
        <v>1343.7419199999999</v>
      </c>
      <c r="Q170" s="26">
        <v>12.96</v>
      </c>
      <c r="R170" s="26">
        <v>0</v>
      </c>
      <c r="S170" s="26">
        <v>0</v>
      </c>
      <c r="T170" s="26">
        <v>0</v>
      </c>
      <c r="U170" s="26">
        <v>0</v>
      </c>
      <c r="V170" s="26">
        <v>1356.70192</v>
      </c>
    </row>
    <row r="171" spans="2:22" x14ac:dyDescent="0.2">
      <c r="B171" s="16">
        <v>4253</v>
      </c>
      <c r="C171" s="16" t="s">
        <v>258</v>
      </c>
      <c r="D171" s="26">
        <v>1875.1855</v>
      </c>
      <c r="E171" s="26">
        <v>0</v>
      </c>
      <c r="F171" s="26">
        <v>57.314250000000001</v>
      </c>
      <c r="G171" s="26">
        <v>0</v>
      </c>
      <c r="H171" s="26">
        <v>0</v>
      </c>
      <c r="I171" s="26">
        <v>4</v>
      </c>
      <c r="J171" s="26">
        <v>0</v>
      </c>
      <c r="K171" s="26">
        <v>0</v>
      </c>
      <c r="L171" s="26">
        <v>1936.4997499999999</v>
      </c>
      <c r="M171" s="26">
        <v>0</v>
      </c>
      <c r="N171" s="26">
        <v>0</v>
      </c>
      <c r="O171" s="26">
        <v>0</v>
      </c>
      <c r="P171" s="26">
        <v>248.11385000000001</v>
      </c>
      <c r="Q171" s="26">
        <v>100</v>
      </c>
      <c r="R171" s="26">
        <v>0</v>
      </c>
      <c r="S171" s="26">
        <v>0</v>
      </c>
      <c r="T171" s="26">
        <v>0</v>
      </c>
      <c r="U171" s="26">
        <v>0</v>
      </c>
      <c r="V171" s="26">
        <v>348.11385000000001</v>
      </c>
    </row>
    <row r="172" spans="2:22" x14ac:dyDescent="0.2">
      <c r="B172" s="16">
        <v>4254</v>
      </c>
      <c r="C172" s="16" t="s">
        <v>259</v>
      </c>
      <c r="D172" s="26">
        <v>6877.1675999999998</v>
      </c>
      <c r="E172" s="26">
        <v>0</v>
      </c>
      <c r="F172" s="26">
        <v>135.12190000000001</v>
      </c>
      <c r="G172" s="26">
        <v>0</v>
      </c>
      <c r="H172" s="26">
        <v>0</v>
      </c>
      <c r="I172" s="26">
        <v>102.13554999999999</v>
      </c>
      <c r="J172" s="26">
        <v>0</v>
      </c>
      <c r="K172" s="26">
        <v>0</v>
      </c>
      <c r="L172" s="26">
        <v>7114.4250499999998</v>
      </c>
      <c r="M172" s="26">
        <v>0</v>
      </c>
      <c r="N172" s="26">
        <v>0</v>
      </c>
      <c r="O172" s="26">
        <v>0</v>
      </c>
      <c r="P172" s="26">
        <v>1534.5337</v>
      </c>
      <c r="Q172" s="26">
        <v>5</v>
      </c>
      <c r="R172" s="26">
        <v>0</v>
      </c>
      <c r="S172" s="26">
        <v>0</v>
      </c>
      <c r="T172" s="26">
        <v>0</v>
      </c>
      <c r="U172" s="26">
        <v>0</v>
      </c>
      <c r="V172" s="26">
        <v>1539.5337</v>
      </c>
    </row>
    <row r="173" spans="2:22" x14ac:dyDescent="0.2">
      <c r="B173" s="16">
        <v>4255</v>
      </c>
      <c r="C173" s="16" t="s">
        <v>260</v>
      </c>
      <c r="D173" s="26">
        <v>482.26495999999997</v>
      </c>
      <c r="E173" s="26">
        <v>0</v>
      </c>
      <c r="F173" s="26">
        <v>43.711799999999997</v>
      </c>
      <c r="G173" s="26">
        <v>0</v>
      </c>
      <c r="H173" s="26">
        <v>0</v>
      </c>
      <c r="I173" s="26">
        <v>21.671849999999999</v>
      </c>
      <c r="J173" s="26">
        <v>0</v>
      </c>
      <c r="K173" s="26">
        <v>0</v>
      </c>
      <c r="L173" s="26">
        <v>547.64860999999996</v>
      </c>
      <c r="M173" s="26">
        <v>0</v>
      </c>
      <c r="N173" s="26">
        <v>0</v>
      </c>
      <c r="O173" s="26">
        <v>0</v>
      </c>
      <c r="P173" s="26">
        <v>276.46089999999998</v>
      </c>
      <c r="Q173" s="26">
        <v>0</v>
      </c>
      <c r="R173" s="26">
        <v>0</v>
      </c>
      <c r="S173" s="26">
        <v>0</v>
      </c>
      <c r="T173" s="26">
        <v>0</v>
      </c>
      <c r="U173" s="26">
        <v>0</v>
      </c>
      <c r="V173" s="26">
        <v>276.46089999999998</v>
      </c>
    </row>
    <row r="174" spans="2:22" x14ac:dyDescent="0.2">
      <c r="B174" s="16">
        <v>4256</v>
      </c>
      <c r="C174" s="16" t="s">
        <v>261</v>
      </c>
      <c r="D174" s="26">
        <v>206.09953999999999</v>
      </c>
      <c r="E174" s="26">
        <v>0</v>
      </c>
      <c r="F174" s="26">
        <v>108.34125</v>
      </c>
      <c r="G174" s="26">
        <v>0</v>
      </c>
      <c r="H174" s="26">
        <v>0</v>
      </c>
      <c r="I174" s="26">
        <v>6</v>
      </c>
      <c r="J174" s="26">
        <v>0</v>
      </c>
      <c r="K174" s="26">
        <v>0</v>
      </c>
      <c r="L174" s="26">
        <v>320.44078999999999</v>
      </c>
      <c r="M174" s="26">
        <v>0</v>
      </c>
      <c r="N174" s="26">
        <v>0</v>
      </c>
      <c r="O174" s="26">
        <v>0</v>
      </c>
      <c r="P174" s="26">
        <v>266.23214999999999</v>
      </c>
      <c r="Q174" s="26">
        <v>0</v>
      </c>
      <c r="R174" s="26">
        <v>0</v>
      </c>
      <c r="S174" s="26">
        <v>0</v>
      </c>
      <c r="T174" s="26">
        <v>0</v>
      </c>
      <c r="U174" s="26">
        <v>0</v>
      </c>
      <c r="V174" s="26">
        <v>266.23214999999999</v>
      </c>
    </row>
    <row r="175" spans="2:22" x14ac:dyDescent="0.2">
      <c r="B175" s="16">
        <v>4257</v>
      </c>
      <c r="C175" s="16" t="s">
        <v>262</v>
      </c>
      <c r="D175" s="26">
        <v>157.37634</v>
      </c>
      <c r="E175" s="26">
        <v>0</v>
      </c>
      <c r="F175" s="26">
        <v>40.437249999999999</v>
      </c>
      <c r="G175" s="26">
        <v>0</v>
      </c>
      <c r="H175" s="26">
        <v>0</v>
      </c>
      <c r="I175" s="26">
        <v>25</v>
      </c>
      <c r="J175" s="26">
        <v>0</v>
      </c>
      <c r="K175" s="26">
        <v>0</v>
      </c>
      <c r="L175" s="26">
        <v>222.81359</v>
      </c>
      <c r="M175" s="26">
        <v>0</v>
      </c>
      <c r="N175" s="26">
        <v>0</v>
      </c>
      <c r="O175" s="26">
        <v>0</v>
      </c>
      <c r="P175" s="26">
        <v>227.5796</v>
      </c>
      <c r="Q175" s="26">
        <v>0</v>
      </c>
      <c r="R175" s="26">
        <v>0</v>
      </c>
      <c r="S175" s="26">
        <v>0</v>
      </c>
      <c r="T175" s="26">
        <v>0</v>
      </c>
      <c r="U175" s="26">
        <v>0</v>
      </c>
      <c r="V175" s="26">
        <v>227.5796</v>
      </c>
    </row>
    <row r="176" spans="2:22" x14ac:dyDescent="0.2">
      <c r="B176" s="16">
        <v>4258</v>
      </c>
      <c r="C176" s="16" t="s">
        <v>263</v>
      </c>
      <c r="D176" s="26">
        <v>11384.33635</v>
      </c>
      <c r="E176" s="26">
        <v>0</v>
      </c>
      <c r="F176" s="26">
        <v>69.586349999999996</v>
      </c>
      <c r="G176" s="26">
        <v>0</v>
      </c>
      <c r="H176" s="26">
        <v>0</v>
      </c>
      <c r="I176" s="26">
        <v>18</v>
      </c>
      <c r="J176" s="26">
        <v>0</v>
      </c>
      <c r="K176" s="26">
        <v>0</v>
      </c>
      <c r="L176" s="26">
        <v>11471.922699999999</v>
      </c>
      <c r="M176" s="26">
        <v>0</v>
      </c>
      <c r="N176" s="26">
        <v>0</v>
      </c>
      <c r="O176" s="26">
        <v>0</v>
      </c>
      <c r="P176" s="26">
        <v>2934.11078</v>
      </c>
      <c r="Q176" s="26">
        <v>1225</v>
      </c>
      <c r="R176" s="26">
        <v>0</v>
      </c>
      <c r="S176" s="26">
        <v>0</v>
      </c>
      <c r="T176" s="26">
        <v>0</v>
      </c>
      <c r="U176" s="26">
        <v>0</v>
      </c>
      <c r="V176" s="26">
        <v>4159.11078</v>
      </c>
    </row>
    <row r="177" spans="2:22" x14ac:dyDescent="0.2">
      <c r="B177" s="16">
        <v>4259</v>
      </c>
      <c r="C177" s="16" t="s">
        <v>264</v>
      </c>
      <c r="D177" s="26">
        <v>747.01414999999997</v>
      </c>
      <c r="E177" s="26">
        <v>0</v>
      </c>
      <c r="F177" s="26">
        <v>24.933299999999999</v>
      </c>
      <c r="G177" s="26">
        <v>0</v>
      </c>
      <c r="H177" s="26">
        <v>0</v>
      </c>
      <c r="I177" s="26">
        <v>16.468800000000002</v>
      </c>
      <c r="J177" s="26">
        <v>0</v>
      </c>
      <c r="K177" s="26">
        <v>0</v>
      </c>
      <c r="L177" s="26">
        <v>788.41624999999999</v>
      </c>
      <c r="M177" s="26">
        <v>0</v>
      </c>
      <c r="N177" s="26">
        <v>0</v>
      </c>
      <c r="O177" s="26">
        <v>0</v>
      </c>
      <c r="P177" s="26">
        <v>392.63414999999998</v>
      </c>
      <c r="Q177" s="26">
        <v>0</v>
      </c>
      <c r="R177" s="26">
        <v>0</v>
      </c>
      <c r="S177" s="26">
        <v>0</v>
      </c>
      <c r="T177" s="26">
        <v>0</v>
      </c>
      <c r="U177" s="26">
        <v>0</v>
      </c>
      <c r="V177" s="26">
        <v>392.63414999999998</v>
      </c>
    </row>
    <row r="178" spans="2:22" x14ac:dyDescent="0.2">
      <c r="B178" s="16">
        <v>4260</v>
      </c>
      <c r="C178" s="16" t="s">
        <v>265</v>
      </c>
      <c r="D178" s="26">
        <v>6767.6477199999999</v>
      </c>
      <c r="E178" s="26">
        <v>0</v>
      </c>
      <c r="F178" s="26">
        <v>95.401349999999994</v>
      </c>
      <c r="G178" s="26">
        <v>0</v>
      </c>
      <c r="H178" s="26">
        <v>0</v>
      </c>
      <c r="I178" s="26">
        <v>8.1784499999999998</v>
      </c>
      <c r="J178" s="26">
        <v>0</v>
      </c>
      <c r="K178" s="26">
        <v>0</v>
      </c>
      <c r="L178" s="26">
        <v>6871.2275200000004</v>
      </c>
      <c r="M178" s="26">
        <v>0.629</v>
      </c>
      <c r="N178" s="26">
        <v>0</v>
      </c>
      <c r="O178" s="26">
        <v>0</v>
      </c>
      <c r="P178" s="26">
        <v>1037.4321</v>
      </c>
      <c r="Q178" s="26">
        <v>0</v>
      </c>
      <c r="R178" s="26">
        <v>0</v>
      </c>
      <c r="S178" s="26">
        <v>0</v>
      </c>
      <c r="T178" s="26">
        <v>0</v>
      </c>
      <c r="U178" s="26">
        <v>0</v>
      </c>
      <c r="V178" s="26">
        <v>1038.0610999999999</v>
      </c>
    </row>
    <row r="179" spans="2:22" x14ac:dyDescent="0.2">
      <c r="B179" s="16">
        <v>4261</v>
      </c>
      <c r="C179" s="16" t="s">
        <v>266</v>
      </c>
      <c r="D179" s="26">
        <v>1706.29766</v>
      </c>
      <c r="E179" s="26">
        <v>0</v>
      </c>
      <c r="F179" s="26">
        <v>2.2713999999999999</v>
      </c>
      <c r="G179" s="26">
        <v>0</v>
      </c>
      <c r="H179" s="26">
        <v>0</v>
      </c>
      <c r="I179" s="26">
        <v>956.25364000000002</v>
      </c>
      <c r="J179" s="26">
        <v>0</v>
      </c>
      <c r="K179" s="26">
        <v>0</v>
      </c>
      <c r="L179" s="26">
        <v>2664.8227000000002</v>
      </c>
      <c r="M179" s="26">
        <v>0</v>
      </c>
      <c r="N179" s="26">
        <v>0</v>
      </c>
      <c r="O179" s="26">
        <v>0</v>
      </c>
      <c r="P179" s="26">
        <v>99.179199999999994</v>
      </c>
      <c r="Q179" s="26">
        <v>0</v>
      </c>
      <c r="R179" s="26">
        <v>0</v>
      </c>
      <c r="S179" s="26">
        <v>0</v>
      </c>
      <c r="T179" s="26">
        <v>0</v>
      </c>
      <c r="U179" s="26">
        <v>0</v>
      </c>
      <c r="V179" s="26">
        <v>99.179199999999994</v>
      </c>
    </row>
    <row r="180" spans="2:22" x14ac:dyDescent="0.2">
      <c r="B180" s="16">
        <v>4262</v>
      </c>
      <c r="C180" s="16" t="s">
        <v>267</v>
      </c>
      <c r="D180" s="26">
        <v>129.53838999999999</v>
      </c>
      <c r="E180" s="26">
        <v>0</v>
      </c>
      <c r="F180" s="26">
        <v>0</v>
      </c>
      <c r="G180" s="26">
        <v>0</v>
      </c>
      <c r="H180" s="26">
        <v>0</v>
      </c>
      <c r="I180" s="26">
        <v>52.193300000000001</v>
      </c>
      <c r="J180" s="26">
        <v>0</v>
      </c>
      <c r="K180" s="26">
        <v>0</v>
      </c>
      <c r="L180" s="26">
        <v>181.73168999999999</v>
      </c>
      <c r="M180" s="26">
        <v>0</v>
      </c>
      <c r="N180" s="26">
        <v>0</v>
      </c>
      <c r="O180" s="26">
        <v>0</v>
      </c>
      <c r="P180" s="26">
        <v>58.540999999999997</v>
      </c>
      <c r="Q180" s="26">
        <v>0</v>
      </c>
      <c r="R180" s="26">
        <v>0</v>
      </c>
      <c r="S180" s="26">
        <v>0</v>
      </c>
      <c r="T180" s="26">
        <v>0</v>
      </c>
      <c r="U180" s="26">
        <v>0</v>
      </c>
      <c r="V180" s="26">
        <v>58.540999999999997</v>
      </c>
    </row>
    <row r="181" spans="2:22" x14ac:dyDescent="0.2">
      <c r="B181" s="16">
        <v>4263</v>
      </c>
      <c r="C181" s="16" t="s">
        <v>268</v>
      </c>
      <c r="D181" s="26">
        <v>2788.39039</v>
      </c>
      <c r="E181" s="26">
        <v>0</v>
      </c>
      <c r="F181" s="26">
        <v>19.895399999999999</v>
      </c>
      <c r="G181" s="26">
        <v>0</v>
      </c>
      <c r="H181" s="26">
        <v>0</v>
      </c>
      <c r="I181" s="26">
        <v>449.72509000000002</v>
      </c>
      <c r="J181" s="26">
        <v>0</v>
      </c>
      <c r="K181" s="26">
        <v>0</v>
      </c>
      <c r="L181" s="26">
        <v>3258.0108799999998</v>
      </c>
      <c r="M181" s="26">
        <v>0</v>
      </c>
      <c r="N181" s="26">
        <v>0</v>
      </c>
      <c r="O181" s="26">
        <v>0</v>
      </c>
      <c r="P181" s="26">
        <v>267.05185</v>
      </c>
      <c r="Q181" s="26">
        <v>0</v>
      </c>
      <c r="R181" s="26">
        <v>0</v>
      </c>
      <c r="S181" s="26">
        <v>0</v>
      </c>
      <c r="T181" s="26">
        <v>0</v>
      </c>
      <c r="U181" s="26">
        <v>0</v>
      </c>
      <c r="V181" s="26">
        <v>267.05185</v>
      </c>
    </row>
    <row r="182" spans="2:22" x14ac:dyDescent="0.2">
      <c r="B182" s="16">
        <v>4264</v>
      </c>
      <c r="C182" s="16" t="s">
        <v>269</v>
      </c>
      <c r="D182" s="26">
        <v>207.87717000000001</v>
      </c>
      <c r="E182" s="26">
        <v>0</v>
      </c>
      <c r="F182" s="26">
        <v>56.135849999999998</v>
      </c>
      <c r="G182" s="26">
        <v>0</v>
      </c>
      <c r="H182" s="26">
        <v>0</v>
      </c>
      <c r="I182" s="26">
        <v>18.5701</v>
      </c>
      <c r="J182" s="26">
        <v>0</v>
      </c>
      <c r="K182" s="26">
        <v>0</v>
      </c>
      <c r="L182" s="26">
        <v>282.58312000000001</v>
      </c>
      <c r="M182" s="26">
        <v>0</v>
      </c>
      <c r="N182" s="26">
        <v>0</v>
      </c>
      <c r="O182" s="26">
        <v>0</v>
      </c>
      <c r="P182" s="26">
        <v>105.87094999999999</v>
      </c>
      <c r="Q182" s="26">
        <v>0</v>
      </c>
      <c r="R182" s="26">
        <v>0</v>
      </c>
      <c r="S182" s="26">
        <v>0</v>
      </c>
      <c r="T182" s="26">
        <v>0</v>
      </c>
      <c r="U182" s="26">
        <v>0</v>
      </c>
      <c r="V182" s="26">
        <v>105.87094999999999</v>
      </c>
    </row>
    <row r="183" spans="2:22" x14ac:dyDescent="0.2">
      <c r="B183" s="21">
        <v>4299</v>
      </c>
      <c r="C183" s="21" t="s">
        <v>270</v>
      </c>
      <c r="D183" s="29">
        <v>47245.257640000003</v>
      </c>
      <c r="E183" s="29">
        <v>0</v>
      </c>
      <c r="F183" s="29">
        <v>1880.6307099999999</v>
      </c>
      <c r="G183" s="29">
        <v>280</v>
      </c>
      <c r="H183" s="29">
        <v>151.75</v>
      </c>
      <c r="I183" s="29">
        <v>6122.5857599999999</v>
      </c>
      <c r="J183" s="29">
        <v>0</v>
      </c>
      <c r="K183" s="29">
        <v>0</v>
      </c>
      <c r="L183" s="29">
        <v>55680.224110000003</v>
      </c>
      <c r="M183" s="29">
        <v>67.503</v>
      </c>
      <c r="N183" s="29">
        <v>1030.9586999999999</v>
      </c>
      <c r="O183" s="29">
        <v>0</v>
      </c>
      <c r="P183" s="29">
        <v>11166.1456</v>
      </c>
      <c r="Q183" s="29">
        <v>104</v>
      </c>
      <c r="R183" s="29">
        <v>0</v>
      </c>
      <c r="S183" s="29">
        <v>0</v>
      </c>
      <c r="T183" s="29">
        <v>0</v>
      </c>
      <c r="U183" s="29">
        <v>0</v>
      </c>
      <c r="V183" s="29">
        <v>12368.6073</v>
      </c>
    </row>
    <row r="184" spans="2:22" x14ac:dyDescent="0.2">
      <c r="B184" s="16">
        <v>4271</v>
      </c>
      <c r="C184" s="16" t="s">
        <v>271</v>
      </c>
      <c r="D184" s="26">
        <v>5161.0946599999997</v>
      </c>
      <c r="E184" s="26">
        <v>0</v>
      </c>
      <c r="F184" s="26">
        <v>237.75915000000001</v>
      </c>
      <c r="G184" s="26">
        <v>0</v>
      </c>
      <c r="H184" s="26">
        <v>0</v>
      </c>
      <c r="I184" s="26">
        <v>86.648499999999999</v>
      </c>
      <c r="J184" s="26">
        <v>0</v>
      </c>
      <c r="K184" s="26">
        <v>0</v>
      </c>
      <c r="L184" s="26">
        <v>5485.5023099999999</v>
      </c>
      <c r="M184" s="26">
        <v>0</v>
      </c>
      <c r="N184" s="26">
        <v>0</v>
      </c>
      <c r="O184" s="26">
        <v>0</v>
      </c>
      <c r="P184" s="26">
        <v>295.8673</v>
      </c>
      <c r="Q184" s="26">
        <v>0</v>
      </c>
      <c r="R184" s="26">
        <v>0</v>
      </c>
      <c r="S184" s="26">
        <v>0</v>
      </c>
      <c r="T184" s="26">
        <v>0</v>
      </c>
      <c r="U184" s="26">
        <v>0</v>
      </c>
      <c r="V184" s="26">
        <v>295.8673</v>
      </c>
    </row>
    <row r="185" spans="2:22" x14ac:dyDescent="0.2">
      <c r="B185" s="16">
        <v>4273</v>
      </c>
      <c r="C185" s="16" t="s">
        <v>272</v>
      </c>
      <c r="D185" s="26">
        <v>16.268699999999999</v>
      </c>
      <c r="E185" s="26">
        <v>0</v>
      </c>
      <c r="F185" s="26">
        <v>15.251049999999999</v>
      </c>
      <c r="G185" s="26">
        <v>0</v>
      </c>
      <c r="H185" s="26">
        <v>0</v>
      </c>
      <c r="I185" s="26">
        <v>106.04035</v>
      </c>
      <c r="J185" s="26">
        <v>0</v>
      </c>
      <c r="K185" s="26">
        <v>0</v>
      </c>
      <c r="L185" s="26">
        <v>137.56010000000001</v>
      </c>
      <c r="M185" s="26">
        <v>0</v>
      </c>
      <c r="N185" s="26">
        <v>0</v>
      </c>
      <c r="O185" s="26">
        <v>0</v>
      </c>
      <c r="P185" s="26">
        <v>367.79300000000001</v>
      </c>
      <c r="Q185" s="26">
        <v>0</v>
      </c>
      <c r="R185" s="26">
        <v>0</v>
      </c>
      <c r="S185" s="26">
        <v>0</v>
      </c>
      <c r="T185" s="26">
        <v>0</v>
      </c>
      <c r="U185" s="26">
        <v>0</v>
      </c>
      <c r="V185" s="26">
        <v>367.79300000000001</v>
      </c>
    </row>
    <row r="186" spans="2:22" x14ac:dyDescent="0.2">
      <c r="B186" s="16">
        <v>4274</v>
      </c>
      <c r="C186" s="16" t="s">
        <v>273</v>
      </c>
      <c r="D186" s="26">
        <v>1931.8417400000001</v>
      </c>
      <c r="E186" s="26">
        <v>0</v>
      </c>
      <c r="F186" s="26">
        <v>305.39904999999999</v>
      </c>
      <c r="G186" s="26">
        <v>0</v>
      </c>
      <c r="H186" s="26">
        <v>7.2</v>
      </c>
      <c r="I186" s="26">
        <v>77</v>
      </c>
      <c r="J186" s="26">
        <v>0</v>
      </c>
      <c r="K186" s="26">
        <v>0</v>
      </c>
      <c r="L186" s="26">
        <v>2321.4407900000001</v>
      </c>
      <c r="M186" s="26">
        <v>0</v>
      </c>
      <c r="N186" s="26">
        <v>0</v>
      </c>
      <c r="O186" s="26">
        <v>0</v>
      </c>
      <c r="P186" s="26">
        <v>99.9221</v>
      </c>
      <c r="Q186" s="26">
        <v>0</v>
      </c>
      <c r="R186" s="26">
        <v>0</v>
      </c>
      <c r="S186" s="26">
        <v>0</v>
      </c>
      <c r="T186" s="26">
        <v>0</v>
      </c>
      <c r="U186" s="26">
        <v>0</v>
      </c>
      <c r="V186" s="26">
        <v>99.9221</v>
      </c>
    </row>
    <row r="187" spans="2:22" x14ac:dyDescent="0.2">
      <c r="B187" s="16">
        <v>4275</v>
      </c>
      <c r="C187" s="16" t="s">
        <v>274</v>
      </c>
      <c r="D187" s="26">
        <v>1615.2054499999999</v>
      </c>
      <c r="E187" s="26">
        <v>0</v>
      </c>
      <c r="F187" s="26">
        <v>0</v>
      </c>
      <c r="G187" s="26">
        <v>0</v>
      </c>
      <c r="H187" s="26">
        <v>0</v>
      </c>
      <c r="I187" s="26">
        <v>0</v>
      </c>
      <c r="J187" s="26">
        <v>0</v>
      </c>
      <c r="K187" s="26">
        <v>0</v>
      </c>
      <c r="L187" s="26">
        <v>1615.2054499999999</v>
      </c>
      <c r="M187" s="26">
        <v>0</v>
      </c>
      <c r="N187" s="26">
        <v>0</v>
      </c>
      <c r="O187" s="26">
        <v>0</v>
      </c>
      <c r="P187" s="26">
        <v>-16.7209</v>
      </c>
      <c r="Q187" s="26">
        <v>0</v>
      </c>
      <c r="R187" s="26">
        <v>0</v>
      </c>
      <c r="S187" s="26">
        <v>0</v>
      </c>
      <c r="T187" s="26">
        <v>0</v>
      </c>
      <c r="U187" s="26">
        <v>0</v>
      </c>
      <c r="V187" s="26">
        <v>-16.7209</v>
      </c>
    </row>
    <row r="188" spans="2:22" x14ac:dyDescent="0.2">
      <c r="B188" s="16">
        <v>4276</v>
      </c>
      <c r="C188" s="16" t="s">
        <v>275</v>
      </c>
      <c r="D188" s="26">
        <v>1782.9724000000001</v>
      </c>
      <c r="E188" s="26">
        <v>0</v>
      </c>
      <c r="F188" s="26">
        <v>509.70364999999998</v>
      </c>
      <c r="G188" s="26">
        <v>0</v>
      </c>
      <c r="H188" s="26">
        <v>0</v>
      </c>
      <c r="I188" s="26">
        <v>315.91300000000001</v>
      </c>
      <c r="J188" s="26">
        <v>0</v>
      </c>
      <c r="K188" s="26">
        <v>0</v>
      </c>
      <c r="L188" s="26">
        <v>2608.58905</v>
      </c>
      <c r="M188" s="26">
        <v>0</v>
      </c>
      <c r="N188" s="26">
        <v>0</v>
      </c>
      <c r="O188" s="26">
        <v>0</v>
      </c>
      <c r="P188" s="26">
        <v>327.52035000000001</v>
      </c>
      <c r="Q188" s="26">
        <v>104</v>
      </c>
      <c r="R188" s="26">
        <v>0</v>
      </c>
      <c r="S188" s="26">
        <v>0</v>
      </c>
      <c r="T188" s="26">
        <v>0</v>
      </c>
      <c r="U188" s="26">
        <v>0</v>
      </c>
      <c r="V188" s="26">
        <v>431.52035000000001</v>
      </c>
    </row>
    <row r="189" spans="2:22" x14ac:dyDescent="0.2">
      <c r="B189" s="16">
        <v>4277</v>
      </c>
      <c r="C189" s="16" t="s">
        <v>276</v>
      </c>
      <c r="D189" s="26">
        <v>92.346050000000005</v>
      </c>
      <c r="E189" s="26">
        <v>0</v>
      </c>
      <c r="F189" s="26">
        <v>2.9187500000000002</v>
      </c>
      <c r="G189" s="26">
        <v>0</v>
      </c>
      <c r="H189" s="26">
        <v>50</v>
      </c>
      <c r="I189" s="26">
        <v>157</v>
      </c>
      <c r="J189" s="26">
        <v>0</v>
      </c>
      <c r="K189" s="26">
        <v>0</v>
      </c>
      <c r="L189" s="26">
        <v>302.26479999999998</v>
      </c>
      <c r="M189" s="26">
        <v>0</v>
      </c>
      <c r="N189" s="26">
        <v>0</v>
      </c>
      <c r="O189" s="26">
        <v>0</v>
      </c>
      <c r="P189" s="26">
        <v>145.84254999999999</v>
      </c>
      <c r="Q189" s="26">
        <v>0</v>
      </c>
      <c r="R189" s="26">
        <v>0</v>
      </c>
      <c r="S189" s="26">
        <v>0</v>
      </c>
      <c r="T189" s="26">
        <v>0</v>
      </c>
      <c r="U189" s="26">
        <v>0</v>
      </c>
      <c r="V189" s="26">
        <v>145.84254999999999</v>
      </c>
    </row>
    <row r="190" spans="2:22" x14ac:dyDescent="0.2">
      <c r="B190" s="16">
        <v>4279</v>
      </c>
      <c r="C190" s="16" t="s">
        <v>277</v>
      </c>
      <c r="D190" s="26">
        <v>1880.27775</v>
      </c>
      <c r="E190" s="26">
        <v>0</v>
      </c>
      <c r="F190" s="26">
        <v>110.49525</v>
      </c>
      <c r="G190" s="26">
        <v>0</v>
      </c>
      <c r="H190" s="26">
        <v>4.5</v>
      </c>
      <c r="I190" s="26">
        <v>195.5</v>
      </c>
      <c r="J190" s="26">
        <v>0</v>
      </c>
      <c r="K190" s="26">
        <v>0</v>
      </c>
      <c r="L190" s="26">
        <v>2190.7730000000001</v>
      </c>
      <c r="M190" s="26">
        <v>0</v>
      </c>
      <c r="N190" s="26">
        <v>0</v>
      </c>
      <c r="O190" s="26">
        <v>0</v>
      </c>
      <c r="P190" s="26">
        <v>524.48054999999999</v>
      </c>
      <c r="Q190" s="26">
        <v>0</v>
      </c>
      <c r="R190" s="26">
        <v>0</v>
      </c>
      <c r="S190" s="26">
        <v>0</v>
      </c>
      <c r="T190" s="26">
        <v>0</v>
      </c>
      <c r="U190" s="26">
        <v>0</v>
      </c>
      <c r="V190" s="26">
        <v>524.48054999999999</v>
      </c>
    </row>
    <row r="191" spans="2:22" x14ac:dyDescent="0.2">
      <c r="B191" s="16">
        <v>4280</v>
      </c>
      <c r="C191" s="16" t="s">
        <v>278</v>
      </c>
      <c r="D191" s="26">
        <v>13179.163850000001</v>
      </c>
      <c r="E191" s="26">
        <v>0</v>
      </c>
      <c r="F191" s="26">
        <v>34.264749999999999</v>
      </c>
      <c r="G191" s="26">
        <v>0</v>
      </c>
      <c r="H191" s="26">
        <v>0</v>
      </c>
      <c r="I191" s="26">
        <v>32</v>
      </c>
      <c r="J191" s="26">
        <v>0</v>
      </c>
      <c r="K191" s="26">
        <v>0</v>
      </c>
      <c r="L191" s="26">
        <v>13245.428599999999</v>
      </c>
      <c r="M191" s="26">
        <v>3.0000000000000001E-3</v>
      </c>
      <c r="N191" s="26">
        <v>0</v>
      </c>
      <c r="O191" s="26">
        <v>0</v>
      </c>
      <c r="P191" s="26">
        <v>1925.6677500000001</v>
      </c>
      <c r="Q191" s="26">
        <v>0</v>
      </c>
      <c r="R191" s="26">
        <v>0</v>
      </c>
      <c r="S191" s="26">
        <v>0</v>
      </c>
      <c r="T191" s="26">
        <v>0</v>
      </c>
      <c r="U191" s="26">
        <v>0</v>
      </c>
      <c r="V191" s="26">
        <v>1925.67075</v>
      </c>
    </row>
    <row r="192" spans="2:22" x14ac:dyDescent="0.2">
      <c r="B192" s="16">
        <v>4281</v>
      </c>
      <c r="C192" s="16" t="s">
        <v>279</v>
      </c>
      <c r="D192" s="26">
        <v>551.24305000000004</v>
      </c>
      <c r="E192" s="26">
        <v>0</v>
      </c>
      <c r="F192" s="26">
        <v>0</v>
      </c>
      <c r="G192" s="26">
        <v>0</v>
      </c>
      <c r="H192" s="26">
        <v>0</v>
      </c>
      <c r="I192" s="26">
        <v>388.09244999999999</v>
      </c>
      <c r="J192" s="26">
        <v>0</v>
      </c>
      <c r="K192" s="26">
        <v>0</v>
      </c>
      <c r="L192" s="26">
        <v>939.33550000000002</v>
      </c>
      <c r="M192" s="26">
        <v>0</v>
      </c>
      <c r="N192" s="26">
        <v>0</v>
      </c>
      <c r="O192" s="26">
        <v>0</v>
      </c>
      <c r="P192" s="26">
        <v>172.11619999999999</v>
      </c>
      <c r="Q192" s="26">
        <v>0</v>
      </c>
      <c r="R192" s="26">
        <v>0</v>
      </c>
      <c r="S192" s="26">
        <v>0</v>
      </c>
      <c r="T192" s="26">
        <v>0</v>
      </c>
      <c r="U192" s="26">
        <v>0</v>
      </c>
      <c r="V192" s="26">
        <v>172.11619999999999</v>
      </c>
    </row>
    <row r="193" spans="2:22" x14ac:dyDescent="0.2">
      <c r="B193" s="16">
        <v>4282</v>
      </c>
      <c r="C193" s="16" t="s">
        <v>280</v>
      </c>
      <c r="D193" s="26">
        <v>2919.3924000000002</v>
      </c>
      <c r="E193" s="26">
        <v>0</v>
      </c>
      <c r="F193" s="26">
        <v>392.9221</v>
      </c>
      <c r="G193" s="26">
        <v>0</v>
      </c>
      <c r="H193" s="26">
        <v>17.55</v>
      </c>
      <c r="I193" s="26">
        <v>22.329249999999998</v>
      </c>
      <c r="J193" s="26">
        <v>0</v>
      </c>
      <c r="K193" s="26">
        <v>0</v>
      </c>
      <c r="L193" s="26">
        <v>3352.1937499999999</v>
      </c>
      <c r="M193" s="26">
        <v>0</v>
      </c>
      <c r="N193" s="26">
        <v>1030.9586999999999</v>
      </c>
      <c r="O193" s="26">
        <v>0</v>
      </c>
      <c r="P193" s="26">
        <v>568.36355000000003</v>
      </c>
      <c r="Q193" s="26">
        <v>0</v>
      </c>
      <c r="R193" s="26">
        <v>0</v>
      </c>
      <c r="S193" s="26">
        <v>0</v>
      </c>
      <c r="T193" s="26">
        <v>0</v>
      </c>
      <c r="U193" s="26">
        <v>0</v>
      </c>
      <c r="V193" s="26">
        <v>1599.3222499999999</v>
      </c>
    </row>
    <row r="194" spans="2:22" x14ac:dyDescent="0.2">
      <c r="B194" s="16">
        <v>4283</v>
      </c>
      <c r="C194" s="16" t="s">
        <v>281</v>
      </c>
      <c r="D194" s="26">
        <v>2494.1457500000001</v>
      </c>
      <c r="E194" s="26">
        <v>0</v>
      </c>
      <c r="F194" s="26">
        <v>100.65094999999999</v>
      </c>
      <c r="G194" s="26">
        <v>0</v>
      </c>
      <c r="H194" s="26">
        <v>0</v>
      </c>
      <c r="I194" s="26">
        <v>36</v>
      </c>
      <c r="J194" s="26">
        <v>0</v>
      </c>
      <c r="K194" s="26">
        <v>0</v>
      </c>
      <c r="L194" s="26">
        <v>2630.7966999999999</v>
      </c>
      <c r="M194" s="26">
        <v>0</v>
      </c>
      <c r="N194" s="26">
        <v>0</v>
      </c>
      <c r="O194" s="26">
        <v>0</v>
      </c>
      <c r="P194" s="26">
        <v>1375.1188999999999</v>
      </c>
      <c r="Q194" s="26">
        <v>0</v>
      </c>
      <c r="R194" s="26">
        <v>0</v>
      </c>
      <c r="S194" s="26">
        <v>0</v>
      </c>
      <c r="T194" s="26">
        <v>0</v>
      </c>
      <c r="U194" s="26">
        <v>0</v>
      </c>
      <c r="V194" s="26">
        <v>1375.1188999999999</v>
      </c>
    </row>
    <row r="195" spans="2:22" x14ac:dyDescent="0.2">
      <c r="B195" s="16">
        <v>4284</v>
      </c>
      <c r="C195" s="16" t="s">
        <v>282</v>
      </c>
      <c r="D195" s="26">
        <v>313.48113999999998</v>
      </c>
      <c r="E195" s="26">
        <v>0</v>
      </c>
      <c r="F195" s="26">
        <v>0</v>
      </c>
      <c r="G195" s="26">
        <v>0</v>
      </c>
      <c r="H195" s="26">
        <v>50</v>
      </c>
      <c r="I195" s="26">
        <v>70</v>
      </c>
      <c r="J195" s="26">
        <v>0</v>
      </c>
      <c r="K195" s="26">
        <v>0</v>
      </c>
      <c r="L195" s="26">
        <v>433.48113999999998</v>
      </c>
      <c r="M195" s="26">
        <v>0</v>
      </c>
      <c r="N195" s="26">
        <v>0</v>
      </c>
      <c r="O195" s="26">
        <v>0</v>
      </c>
      <c r="P195" s="26">
        <v>119.71545</v>
      </c>
      <c r="Q195" s="26">
        <v>0</v>
      </c>
      <c r="R195" s="26">
        <v>0</v>
      </c>
      <c r="S195" s="26">
        <v>0</v>
      </c>
      <c r="T195" s="26">
        <v>0</v>
      </c>
      <c r="U195" s="26">
        <v>0</v>
      </c>
      <c r="V195" s="26">
        <v>119.71545</v>
      </c>
    </row>
    <row r="196" spans="2:22" x14ac:dyDescent="0.2">
      <c r="B196" s="16">
        <v>4285</v>
      </c>
      <c r="C196" s="16" t="s">
        <v>283</v>
      </c>
      <c r="D196" s="26">
        <v>1949.5091500000001</v>
      </c>
      <c r="E196" s="26">
        <v>0</v>
      </c>
      <c r="F196" s="26">
        <v>107.4091</v>
      </c>
      <c r="G196" s="26">
        <v>0</v>
      </c>
      <c r="H196" s="26">
        <v>0</v>
      </c>
      <c r="I196" s="26">
        <v>29.3446</v>
      </c>
      <c r="J196" s="26">
        <v>0</v>
      </c>
      <c r="K196" s="26">
        <v>0</v>
      </c>
      <c r="L196" s="26">
        <v>2086.2628500000001</v>
      </c>
      <c r="M196" s="26">
        <v>0</v>
      </c>
      <c r="N196" s="26">
        <v>0</v>
      </c>
      <c r="O196" s="26">
        <v>0</v>
      </c>
      <c r="P196" s="26">
        <v>46.976599999999998</v>
      </c>
      <c r="Q196" s="26">
        <v>0</v>
      </c>
      <c r="R196" s="26">
        <v>0</v>
      </c>
      <c r="S196" s="26">
        <v>0</v>
      </c>
      <c r="T196" s="26">
        <v>0</v>
      </c>
      <c r="U196" s="26">
        <v>0</v>
      </c>
      <c r="V196" s="26">
        <v>46.976599999999998</v>
      </c>
    </row>
    <row r="197" spans="2:22" x14ac:dyDescent="0.2">
      <c r="B197" s="16">
        <v>4286</v>
      </c>
      <c r="C197" s="16" t="s">
        <v>284</v>
      </c>
      <c r="D197" s="26">
        <v>666.06447000000003</v>
      </c>
      <c r="E197" s="26">
        <v>0</v>
      </c>
      <c r="F197" s="26">
        <v>0</v>
      </c>
      <c r="G197" s="26">
        <v>0</v>
      </c>
      <c r="H197" s="26">
        <v>0</v>
      </c>
      <c r="I197" s="26">
        <v>291.17360000000002</v>
      </c>
      <c r="J197" s="26">
        <v>0</v>
      </c>
      <c r="K197" s="26">
        <v>0</v>
      </c>
      <c r="L197" s="26">
        <v>957.23806999999999</v>
      </c>
      <c r="M197" s="26">
        <v>0</v>
      </c>
      <c r="N197" s="26">
        <v>0</v>
      </c>
      <c r="O197" s="26">
        <v>0</v>
      </c>
      <c r="P197" s="26">
        <v>97.65907</v>
      </c>
      <c r="Q197" s="26">
        <v>0</v>
      </c>
      <c r="R197" s="26">
        <v>0</v>
      </c>
      <c r="S197" s="26">
        <v>0</v>
      </c>
      <c r="T197" s="26">
        <v>0</v>
      </c>
      <c r="U197" s="26">
        <v>0</v>
      </c>
      <c r="V197" s="26">
        <v>97.65907</v>
      </c>
    </row>
    <row r="198" spans="2:22" x14ac:dyDescent="0.2">
      <c r="B198" s="16">
        <v>4287</v>
      </c>
      <c r="C198" s="16" t="s">
        <v>285</v>
      </c>
      <c r="D198" s="26">
        <v>1014.06155</v>
      </c>
      <c r="E198" s="26">
        <v>0</v>
      </c>
      <c r="F198" s="26">
        <v>0</v>
      </c>
      <c r="G198" s="26">
        <v>0</v>
      </c>
      <c r="H198" s="26">
        <v>0</v>
      </c>
      <c r="I198" s="26">
        <v>7</v>
      </c>
      <c r="J198" s="26">
        <v>0</v>
      </c>
      <c r="K198" s="26">
        <v>0</v>
      </c>
      <c r="L198" s="26">
        <v>1021.06155</v>
      </c>
      <c r="M198" s="26">
        <v>0</v>
      </c>
      <c r="N198" s="26">
        <v>0</v>
      </c>
      <c r="O198" s="26">
        <v>0</v>
      </c>
      <c r="P198" s="26">
        <v>83.664349999999999</v>
      </c>
      <c r="Q198" s="26">
        <v>0</v>
      </c>
      <c r="R198" s="26">
        <v>0</v>
      </c>
      <c r="S198" s="26">
        <v>0</v>
      </c>
      <c r="T198" s="26">
        <v>0</v>
      </c>
      <c r="U198" s="26">
        <v>0</v>
      </c>
      <c r="V198" s="26">
        <v>83.664349999999999</v>
      </c>
    </row>
    <row r="199" spans="2:22" x14ac:dyDescent="0.2">
      <c r="B199" s="16">
        <v>4288</v>
      </c>
      <c r="C199" s="16" t="s">
        <v>286</v>
      </c>
      <c r="D199" s="26">
        <v>101.18810000000001</v>
      </c>
      <c r="E199" s="26">
        <v>0</v>
      </c>
      <c r="F199" s="26">
        <v>46.47</v>
      </c>
      <c r="G199" s="26">
        <v>0</v>
      </c>
      <c r="H199" s="26">
        <v>0</v>
      </c>
      <c r="I199" s="26">
        <v>12.05035</v>
      </c>
      <c r="J199" s="26">
        <v>0</v>
      </c>
      <c r="K199" s="26">
        <v>0</v>
      </c>
      <c r="L199" s="26">
        <v>159.70845</v>
      </c>
      <c r="M199" s="26">
        <v>0</v>
      </c>
      <c r="N199" s="26">
        <v>0</v>
      </c>
      <c r="O199" s="26">
        <v>0</v>
      </c>
      <c r="P199" s="26">
        <v>144.14789999999999</v>
      </c>
      <c r="Q199" s="26">
        <v>0</v>
      </c>
      <c r="R199" s="26">
        <v>0</v>
      </c>
      <c r="S199" s="26">
        <v>0</v>
      </c>
      <c r="T199" s="26">
        <v>0</v>
      </c>
      <c r="U199" s="26">
        <v>0</v>
      </c>
      <c r="V199" s="26">
        <v>144.14789999999999</v>
      </c>
    </row>
    <row r="200" spans="2:22" x14ac:dyDescent="0.2">
      <c r="B200" s="16">
        <v>4289</v>
      </c>
      <c r="C200" s="16" t="s">
        <v>287</v>
      </c>
      <c r="D200" s="26">
        <v>11577.00143</v>
      </c>
      <c r="E200" s="26">
        <v>0</v>
      </c>
      <c r="F200" s="26">
        <v>17.38691</v>
      </c>
      <c r="G200" s="26">
        <v>280</v>
      </c>
      <c r="H200" s="26">
        <v>22.5</v>
      </c>
      <c r="I200" s="26">
        <v>4296.4936600000001</v>
      </c>
      <c r="J200" s="26">
        <v>0</v>
      </c>
      <c r="K200" s="26">
        <v>0</v>
      </c>
      <c r="L200" s="26">
        <v>16193.382</v>
      </c>
      <c r="M200" s="26">
        <v>67.5</v>
      </c>
      <c r="N200" s="26">
        <v>0</v>
      </c>
      <c r="O200" s="26">
        <v>0</v>
      </c>
      <c r="P200" s="26">
        <v>4888.0108799999998</v>
      </c>
      <c r="Q200" s="26">
        <v>0</v>
      </c>
      <c r="R200" s="26">
        <v>0</v>
      </c>
      <c r="S200" s="26">
        <v>0</v>
      </c>
      <c r="T200" s="26">
        <v>0</v>
      </c>
      <c r="U200" s="26">
        <v>0</v>
      </c>
      <c r="V200" s="26">
        <v>4955.5108799999998</v>
      </c>
    </row>
    <row r="201" spans="2:22" x14ac:dyDescent="0.2">
      <c r="B201" s="21">
        <v>4329</v>
      </c>
      <c r="C201" s="21" t="s">
        <v>288</v>
      </c>
      <c r="D201" s="29">
        <v>14659.144990000001</v>
      </c>
      <c r="E201" s="29">
        <v>0</v>
      </c>
      <c r="F201" s="29">
        <v>1988.1527900000001</v>
      </c>
      <c r="G201" s="29">
        <v>0</v>
      </c>
      <c r="H201" s="29">
        <v>0</v>
      </c>
      <c r="I201" s="29">
        <v>2801.2619500000001</v>
      </c>
      <c r="J201" s="29">
        <v>0</v>
      </c>
      <c r="K201" s="29">
        <v>0</v>
      </c>
      <c r="L201" s="29">
        <v>19448.559730000001</v>
      </c>
      <c r="M201" s="29">
        <v>41.877000000000002</v>
      </c>
      <c r="N201" s="29">
        <v>0</v>
      </c>
      <c r="O201" s="29">
        <v>0</v>
      </c>
      <c r="P201" s="29">
        <v>4230.0153200000004</v>
      </c>
      <c r="Q201" s="29">
        <v>5.6548999999999996</v>
      </c>
      <c r="R201" s="29">
        <v>0</v>
      </c>
      <c r="S201" s="29">
        <v>0</v>
      </c>
      <c r="T201" s="29">
        <v>0</v>
      </c>
      <c r="U201" s="29">
        <v>0</v>
      </c>
      <c r="V201" s="29">
        <v>4277.5472200000004</v>
      </c>
    </row>
    <row r="202" spans="2:22" x14ac:dyDescent="0.2">
      <c r="B202" s="16">
        <v>4303</v>
      </c>
      <c r="C202" s="16" t="s">
        <v>289</v>
      </c>
      <c r="D202" s="26">
        <v>243.89143000000001</v>
      </c>
      <c r="E202" s="26">
        <v>0</v>
      </c>
      <c r="F202" s="26">
        <v>111.56534000000001</v>
      </c>
      <c r="G202" s="26">
        <v>0</v>
      </c>
      <c r="H202" s="26">
        <v>0</v>
      </c>
      <c r="I202" s="26">
        <v>246.6986</v>
      </c>
      <c r="J202" s="26">
        <v>0</v>
      </c>
      <c r="K202" s="26">
        <v>0</v>
      </c>
      <c r="L202" s="26">
        <v>602.15536999999995</v>
      </c>
      <c r="M202" s="26">
        <v>0</v>
      </c>
      <c r="N202" s="26">
        <v>0</v>
      </c>
      <c r="O202" s="26">
        <v>0</v>
      </c>
      <c r="P202" s="26">
        <v>71.120040000000003</v>
      </c>
      <c r="Q202" s="26">
        <v>0</v>
      </c>
      <c r="R202" s="26">
        <v>0</v>
      </c>
      <c r="S202" s="26">
        <v>0</v>
      </c>
      <c r="T202" s="26">
        <v>0</v>
      </c>
      <c r="U202" s="26">
        <v>0</v>
      </c>
      <c r="V202" s="26">
        <v>71.120040000000003</v>
      </c>
    </row>
    <row r="203" spans="2:22" x14ac:dyDescent="0.2">
      <c r="B203" s="16">
        <v>4304</v>
      </c>
      <c r="C203" s="16" t="s">
        <v>290</v>
      </c>
      <c r="D203" s="26">
        <v>1443.1315</v>
      </c>
      <c r="E203" s="26">
        <v>0</v>
      </c>
      <c r="F203" s="26">
        <v>33.661999999999999</v>
      </c>
      <c r="G203" s="26">
        <v>0</v>
      </c>
      <c r="H203" s="26">
        <v>0</v>
      </c>
      <c r="I203" s="26">
        <v>681.05804999999998</v>
      </c>
      <c r="J203" s="26">
        <v>0</v>
      </c>
      <c r="K203" s="26">
        <v>0</v>
      </c>
      <c r="L203" s="26">
        <v>2157.8515499999999</v>
      </c>
      <c r="M203" s="26">
        <v>0</v>
      </c>
      <c r="N203" s="26">
        <v>0</v>
      </c>
      <c r="O203" s="26">
        <v>0</v>
      </c>
      <c r="P203" s="26">
        <v>-17.895600000000002</v>
      </c>
      <c r="Q203" s="26">
        <v>0</v>
      </c>
      <c r="R203" s="26">
        <v>0</v>
      </c>
      <c r="S203" s="26">
        <v>0</v>
      </c>
      <c r="T203" s="26">
        <v>0</v>
      </c>
      <c r="U203" s="26">
        <v>0</v>
      </c>
      <c r="V203" s="26">
        <v>-17.895600000000002</v>
      </c>
    </row>
    <row r="204" spans="2:22" x14ac:dyDescent="0.2">
      <c r="B204" s="16">
        <v>4305</v>
      </c>
      <c r="C204" s="16" t="s">
        <v>291</v>
      </c>
      <c r="D204" s="26">
        <v>3862.3947499999999</v>
      </c>
      <c r="E204" s="26">
        <v>0</v>
      </c>
      <c r="F204" s="26">
        <v>49.816600000000001</v>
      </c>
      <c r="G204" s="26">
        <v>0</v>
      </c>
      <c r="H204" s="26">
        <v>0</v>
      </c>
      <c r="I204" s="26">
        <v>946.39044999999999</v>
      </c>
      <c r="J204" s="26">
        <v>0</v>
      </c>
      <c r="K204" s="26">
        <v>0</v>
      </c>
      <c r="L204" s="26">
        <v>4858.6018000000004</v>
      </c>
      <c r="M204" s="26">
        <v>0</v>
      </c>
      <c r="N204" s="26">
        <v>0</v>
      </c>
      <c r="O204" s="26">
        <v>0</v>
      </c>
      <c r="P204" s="26">
        <v>122.69225</v>
      </c>
      <c r="Q204" s="26">
        <v>0</v>
      </c>
      <c r="R204" s="26">
        <v>0</v>
      </c>
      <c r="S204" s="26">
        <v>0</v>
      </c>
      <c r="T204" s="26">
        <v>0</v>
      </c>
      <c r="U204" s="26">
        <v>0</v>
      </c>
      <c r="V204" s="26">
        <v>122.69225</v>
      </c>
    </row>
    <row r="205" spans="2:22" x14ac:dyDescent="0.2">
      <c r="B205" s="16">
        <v>4306</v>
      </c>
      <c r="C205" s="16" t="s">
        <v>292</v>
      </c>
      <c r="D205" s="26">
        <v>87.791449999999998</v>
      </c>
      <c r="E205" s="26">
        <v>0</v>
      </c>
      <c r="F205" s="26">
        <v>32.354149999999997</v>
      </c>
      <c r="G205" s="26">
        <v>0</v>
      </c>
      <c r="H205" s="26">
        <v>0</v>
      </c>
      <c r="I205" s="26">
        <v>0</v>
      </c>
      <c r="J205" s="26">
        <v>0</v>
      </c>
      <c r="K205" s="26">
        <v>0</v>
      </c>
      <c r="L205" s="26">
        <v>120.1456</v>
      </c>
      <c r="M205" s="26">
        <v>0</v>
      </c>
      <c r="N205" s="26">
        <v>0</v>
      </c>
      <c r="O205" s="26">
        <v>0</v>
      </c>
      <c r="P205" s="26">
        <v>112.3939</v>
      </c>
      <c r="Q205" s="26">
        <v>0</v>
      </c>
      <c r="R205" s="26">
        <v>0</v>
      </c>
      <c r="S205" s="26">
        <v>0</v>
      </c>
      <c r="T205" s="26">
        <v>0</v>
      </c>
      <c r="U205" s="26">
        <v>0</v>
      </c>
      <c r="V205" s="26">
        <v>112.3939</v>
      </c>
    </row>
    <row r="206" spans="2:22" x14ac:dyDescent="0.2">
      <c r="B206" s="16">
        <v>4307</v>
      </c>
      <c r="C206" s="16" t="s">
        <v>293</v>
      </c>
      <c r="D206" s="26">
        <v>231.6497</v>
      </c>
      <c r="E206" s="26">
        <v>0</v>
      </c>
      <c r="F206" s="26">
        <v>0</v>
      </c>
      <c r="G206" s="26">
        <v>0</v>
      </c>
      <c r="H206" s="26">
        <v>0</v>
      </c>
      <c r="I206" s="26">
        <v>9</v>
      </c>
      <c r="J206" s="26">
        <v>0</v>
      </c>
      <c r="K206" s="26">
        <v>0</v>
      </c>
      <c r="L206" s="26">
        <v>240.6497</v>
      </c>
      <c r="M206" s="26">
        <v>0</v>
      </c>
      <c r="N206" s="26">
        <v>0</v>
      </c>
      <c r="O206" s="26">
        <v>0</v>
      </c>
      <c r="P206" s="26">
        <v>488.47129999999999</v>
      </c>
      <c r="Q206" s="26">
        <v>0</v>
      </c>
      <c r="R206" s="26">
        <v>0</v>
      </c>
      <c r="S206" s="26">
        <v>0</v>
      </c>
      <c r="T206" s="26">
        <v>0</v>
      </c>
      <c r="U206" s="26">
        <v>0</v>
      </c>
      <c r="V206" s="26">
        <v>488.47129999999999</v>
      </c>
    </row>
    <row r="207" spans="2:22" x14ac:dyDescent="0.2">
      <c r="B207" s="16">
        <v>4309</v>
      </c>
      <c r="C207" s="16" t="s">
        <v>294</v>
      </c>
      <c r="D207" s="26">
        <v>203.3879</v>
      </c>
      <c r="E207" s="26">
        <v>0</v>
      </c>
      <c r="F207" s="26">
        <v>1334.82936</v>
      </c>
      <c r="G207" s="26">
        <v>0</v>
      </c>
      <c r="H207" s="26">
        <v>0</v>
      </c>
      <c r="I207" s="26">
        <v>158.94495000000001</v>
      </c>
      <c r="J207" s="26">
        <v>0</v>
      </c>
      <c r="K207" s="26">
        <v>0</v>
      </c>
      <c r="L207" s="26">
        <v>1697.16221</v>
      </c>
      <c r="M207" s="26">
        <v>0</v>
      </c>
      <c r="N207" s="26">
        <v>0</v>
      </c>
      <c r="O207" s="26">
        <v>0</v>
      </c>
      <c r="P207" s="26">
        <v>399.67914999999999</v>
      </c>
      <c r="Q207" s="26">
        <v>0</v>
      </c>
      <c r="R207" s="26">
        <v>0</v>
      </c>
      <c r="S207" s="26">
        <v>0</v>
      </c>
      <c r="T207" s="26">
        <v>0</v>
      </c>
      <c r="U207" s="26">
        <v>0</v>
      </c>
      <c r="V207" s="26">
        <v>399.67914999999999</v>
      </c>
    </row>
    <row r="208" spans="2:22" x14ac:dyDescent="0.2">
      <c r="B208" s="16">
        <v>4310</v>
      </c>
      <c r="C208" s="16" t="s">
        <v>295</v>
      </c>
      <c r="D208" s="26">
        <v>956.47517000000005</v>
      </c>
      <c r="E208" s="26">
        <v>0</v>
      </c>
      <c r="F208" s="26">
        <v>28.911149999999999</v>
      </c>
      <c r="G208" s="26">
        <v>0</v>
      </c>
      <c r="H208" s="26">
        <v>0</v>
      </c>
      <c r="I208" s="26">
        <v>0.42649999999999999</v>
      </c>
      <c r="J208" s="26">
        <v>0</v>
      </c>
      <c r="K208" s="26">
        <v>0</v>
      </c>
      <c r="L208" s="26">
        <v>985.81281999999999</v>
      </c>
      <c r="M208" s="26">
        <v>41.875</v>
      </c>
      <c r="N208" s="26">
        <v>0</v>
      </c>
      <c r="O208" s="26">
        <v>0</v>
      </c>
      <c r="P208" s="26">
        <v>141.60575</v>
      </c>
      <c r="Q208" s="26">
        <v>0</v>
      </c>
      <c r="R208" s="26">
        <v>0</v>
      </c>
      <c r="S208" s="26">
        <v>0</v>
      </c>
      <c r="T208" s="26">
        <v>0</v>
      </c>
      <c r="U208" s="26">
        <v>0</v>
      </c>
      <c r="V208" s="26">
        <v>183.48075</v>
      </c>
    </row>
    <row r="209" spans="2:22" x14ac:dyDescent="0.2">
      <c r="B209" s="16">
        <v>4311</v>
      </c>
      <c r="C209" s="16" t="s">
        <v>296</v>
      </c>
      <c r="D209" s="26">
        <v>517.94750999999997</v>
      </c>
      <c r="E209" s="26">
        <v>0</v>
      </c>
      <c r="F209" s="26">
        <v>31.718599999999999</v>
      </c>
      <c r="G209" s="26">
        <v>0</v>
      </c>
      <c r="H209" s="26">
        <v>0</v>
      </c>
      <c r="I209" s="26">
        <v>0</v>
      </c>
      <c r="J209" s="26">
        <v>0</v>
      </c>
      <c r="K209" s="26">
        <v>0</v>
      </c>
      <c r="L209" s="26">
        <v>549.66611</v>
      </c>
      <c r="M209" s="26">
        <v>1E-3</v>
      </c>
      <c r="N209" s="26">
        <v>0</v>
      </c>
      <c r="O209" s="26">
        <v>0</v>
      </c>
      <c r="P209" s="26">
        <v>337.73365000000001</v>
      </c>
      <c r="Q209" s="26">
        <v>0</v>
      </c>
      <c r="R209" s="26">
        <v>0</v>
      </c>
      <c r="S209" s="26">
        <v>0</v>
      </c>
      <c r="T209" s="26">
        <v>0</v>
      </c>
      <c r="U209" s="26">
        <v>0</v>
      </c>
      <c r="V209" s="26">
        <v>337.73464999999999</v>
      </c>
    </row>
    <row r="210" spans="2:22" x14ac:dyDescent="0.2">
      <c r="B210" s="16">
        <v>4312</v>
      </c>
      <c r="C210" s="16" t="s">
        <v>297</v>
      </c>
      <c r="D210" s="26">
        <v>1478.5554500000001</v>
      </c>
      <c r="E210" s="26">
        <v>0</v>
      </c>
      <c r="F210" s="26">
        <v>11.9406</v>
      </c>
      <c r="G210" s="26">
        <v>0</v>
      </c>
      <c r="H210" s="26">
        <v>0</v>
      </c>
      <c r="I210" s="26">
        <v>31.4</v>
      </c>
      <c r="J210" s="26">
        <v>0</v>
      </c>
      <c r="K210" s="26">
        <v>0</v>
      </c>
      <c r="L210" s="26">
        <v>1521.8960500000001</v>
      </c>
      <c r="M210" s="26">
        <v>0</v>
      </c>
      <c r="N210" s="26">
        <v>0</v>
      </c>
      <c r="O210" s="26">
        <v>0</v>
      </c>
      <c r="P210" s="26">
        <v>156.60980000000001</v>
      </c>
      <c r="Q210" s="26">
        <v>0</v>
      </c>
      <c r="R210" s="26">
        <v>0</v>
      </c>
      <c r="S210" s="26">
        <v>0</v>
      </c>
      <c r="T210" s="26">
        <v>0</v>
      </c>
      <c r="U210" s="26">
        <v>0</v>
      </c>
      <c r="V210" s="26">
        <v>156.60980000000001</v>
      </c>
    </row>
    <row r="211" spans="2:22" x14ac:dyDescent="0.2">
      <c r="B211" s="16">
        <v>4313</v>
      </c>
      <c r="C211" s="16" t="s">
        <v>298</v>
      </c>
      <c r="D211" s="26">
        <v>1651.8250700000001</v>
      </c>
      <c r="E211" s="26">
        <v>0</v>
      </c>
      <c r="F211" s="26">
        <v>1.9977499999999999</v>
      </c>
      <c r="G211" s="26">
        <v>0</v>
      </c>
      <c r="H211" s="26">
        <v>0</v>
      </c>
      <c r="I211" s="26">
        <v>18.725100000000001</v>
      </c>
      <c r="J211" s="26">
        <v>0</v>
      </c>
      <c r="K211" s="26">
        <v>0</v>
      </c>
      <c r="L211" s="26">
        <v>1672.54792</v>
      </c>
      <c r="M211" s="26">
        <v>0</v>
      </c>
      <c r="N211" s="26">
        <v>0</v>
      </c>
      <c r="O211" s="26">
        <v>0</v>
      </c>
      <c r="P211" s="26">
        <v>566.22537999999997</v>
      </c>
      <c r="Q211" s="26">
        <v>0</v>
      </c>
      <c r="R211" s="26">
        <v>0</v>
      </c>
      <c r="S211" s="26">
        <v>0</v>
      </c>
      <c r="T211" s="26">
        <v>0</v>
      </c>
      <c r="U211" s="26">
        <v>0</v>
      </c>
      <c r="V211" s="26">
        <v>566.22537999999997</v>
      </c>
    </row>
    <row r="212" spans="2:22" x14ac:dyDescent="0.2">
      <c r="B212" s="16">
        <v>4314</v>
      </c>
      <c r="C212" s="16" t="s">
        <v>299</v>
      </c>
      <c r="D212" s="26">
        <v>1.7695000000000001</v>
      </c>
      <c r="E212" s="26">
        <v>0</v>
      </c>
      <c r="F212" s="26">
        <v>45.240630000000003</v>
      </c>
      <c r="G212" s="26">
        <v>0</v>
      </c>
      <c r="H212" s="26">
        <v>0</v>
      </c>
      <c r="I212" s="26">
        <v>0</v>
      </c>
      <c r="J212" s="26">
        <v>0</v>
      </c>
      <c r="K212" s="26">
        <v>0</v>
      </c>
      <c r="L212" s="26">
        <v>47.010129999999997</v>
      </c>
      <c r="M212" s="26">
        <v>1E-3</v>
      </c>
      <c r="N212" s="26">
        <v>0</v>
      </c>
      <c r="O212" s="26">
        <v>0</v>
      </c>
      <c r="P212" s="26">
        <v>11.896800000000001</v>
      </c>
      <c r="Q212" s="26">
        <v>0</v>
      </c>
      <c r="R212" s="26">
        <v>0</v>
      </c>
      <c r="S212" s="26">
        <v>0</v>
      </c>
      <c r="T212" s="26">
        <v>0</v>
      </c>
      <c r="U212" s="26">
        <v>0</v>
      </c>
      <c r="V212" s="26">
        <v>11.8978</v>
      </c>
    </row>
    <row r="213" spans="2:22" x14ac:dyDescent="0.2">
      <c r="B213" s="16">
        <v>4318</v>
      </c>
      <c r="C213" s="16" t="s">
        <v>300</v>
      </c>
      <c r="D213" s="26">
        <v>530.59600999999998</v>
      </c>
      <c r="E213" s="26">
        <v>0</v>
      </c>
      <c r="F213" s="26">
        <v>16.160699999999999</v>
      </c>
      <c r="G213" s="26">
        <v>0</v>
      </c>
      <c r="H213" s="26">
        <v>0</v>
      </c>
      <c r="I213" s="26">
        <v>0</v>
      </c>
      <c r="J213" s="26">
        <v>0</v>
      </c>
      <c r="K213" s="26">
        <v>0</v>
      </c>
      <c r="L213" s="26">
        <v>546.75671</v>
      </c>
      <c r="M213" s="26">
        <v>0</v>
      </c>
      <c r="N213" s="26">
        <v>0</v>
      </c>
      <c r="O213" s="26">
        <v>0</v>
      </c>
      <c r="P213" s="26">
        <v>28.262350000000001</v>
      </c>
      <c r="Q213" s="26">
        <v>0</v>
      </c>
      <c r="R213" s="26">
        <v>0</v>
      </c>
      <c r="S213" s="26">
        <v>0</v>
      </c>
      <c r="T213" s="26">
        <v>0</v>
      </c>
      <c r="U213" s="26">
        <v>0</v>
      </c>
      <c r="V213" s="26">
        <v>28.262350000000001</v>
      </c>
    </row>
    <row r="214" spans="2:22" x14ac:dyDescent="0.2">
      <c r="B214" s="16">
        <v>4319</v>
      </c>
      <c r="C214" s="16" t="s">
        <v>301</v>
      </c>
      <c r="D214" s="26">
        <v>184.9263</v>
      </c>
      <c r="E214" s="26">
        <v>0</v>
      </c>
      <c r="F214" s="26">
        <v>0</v>
      </c>
      <c r="G214" s="26">
        <v>0</v>
      </c>
      <c r="H214" s="26">
        <v>0</v>
      </c>
      <c r="I214" s="26">
        <v>0</v>
      </c>
      <c r="J214" s="26">
        <v>0</v>
      </c>
      <c r="K214" s="26">
        <v>0</v>
      </c>
      <c r="L214" s="26">
        <v>184.9263</v>
      </c>
      <c r="M214" s="26">
        <v>0</v>
      </c>
      <c r="N214" s="26">
        <v>0</v>
      </c>
      <c r="O214" s="26">
        <v>0</v>
      </c>
      <c r="P214" s="26">
        <v>667.14</v>
      </c>
      <c r="Q214" s="26">
        <v>0</v>
      </c>
      <c r="R214" s="26">
        <v>0</v>
      </c>
      <c r="S214" s="26">
        <v>0</v>
      </c>
      <c r="T214" s="26">
        <v>0</v>
      </c>
      <c r="U214" s="26">
        <v>0</v>
      </c>
      <c r="V214" s="26">
        <v>667.14</v>
      </c>
    </row>
    <row r="215" spans="2:22" x14ac:dyDescent="0.2">
      <c r="B215" s="16">
        <v>4320</v>
      </c>
      <c r="C215" s="16" t="s">
        <v>302</v>
      </c>
      <c r="D215" s="26">
        <v>188.10640000000001</v>
      </c>
      <c r="E215" s="26">
        <v>0</v>
      </c>
      <c r="F215" s="26">
        <v>55.151649999999997</v>
      </c>
      <c r="G215" s="26">
        <v>0</v>
      </c>
      <c r="H215" s="26">
        <v>0</v>
      </c>
      <c r="I215" s="26">
        <v>142.12995000000001</v>
      </c>
      <c r="J215" s="26">
        <v>0</v>
      </c>
      <c r="K215" s="26">
        <v>0</v>
      </c>
      <c r="L215" s="26">
        <v>385.38799999999998</v>
      </c>
      <c r="M215" s="26">
        <v>0</v>
      </c>
      <c r="N215" s="26">
        <v>0</v>
      </c>
      <c r="O215" s="26">
        <v>0</v>
      </c>
      <c r="P215" s="26">
        <v>198.39425</v>
      </c>
      <c r="Q215" s="26">
        <v>0.65490000000000004</v>
      </c>
      <c r="R215" s="26">
        <v>0</v>
      </c>
      <c r="S215" s="26">
        <v>0</v>
      </c>
      <c r="T215" s="26">
        <v>0</v>
      </c>
      <c r="U215" s="26">
        <v>0</v>
      </c>
      <c r="V215" s="26">
        <v>199.04915</v>
      </c>
    </row>
    <row r="216" spans="2:22" x14ac:dyDescent="0.2">
      <c r="B216" s="23">
        <v>4324</v>
      </c>
      <c r="C216" s="23" t="s">
        <v>303</v>
      </c>
      <c r="D216" s="30">
        <v>3076.6968499999998</v>
      </c>
      <c r="E216" s="30">
        <v>0</v>
      </c>
      <c r="F216" s="30">
        <v>234.80426</v>
      </c>
      <c r="G216" s="30">
        <v>0</v>
      </c>
      <c r="H216" s="30">
        <v>0</v>
      </c>
      <c r="I216" s="30">
        <v>566.48834999999997</v>
      </c>
      <c r="J216" s="30">
        <v>0</v>
      </c>
      <c r="K216" s="30">
        <v>0</v>
      </c>
      <c r="L216" s="30">
        <v>3877.9894599999998</v>
      </c>
      <c r="M216" s="30">
        <v>0</v>
      </c>
      <c r="N216" s="30">
        <v>0</v>
      </c>
      <c r="O216" s="30">
        <v>0</v>
      </c>
      <c r="P216" s="30">
        <v>945.68629999999996</v>
      </c>
      <c r="Q216" s="30">
        <v>5</v>
      </c>
      <c r="R216" s="30">
        <v>0</v>
      </c>
      <c r="S216" s="30">
        <v>0</v>
      </c>
      <c r="T216" s="30">
        <v>0</v>
      </c>
      <c r="U216" s="30">
        <v>0</v>
      </c>
      <c r="V216" s="30">
        <v>950.68629999999996</v>
      </c>
    </row>
    <row r="218" spans="2:22" x14ac:dyDescent="0.2">
      <c r="B218" s="34" t="s">
        <v>308</v>
      </c>
      <c r="C218" s="35"/>
      <c r="D218" s="35"/>
      <c r="E218" s="35"/>
      <c r="F218" s="35"/>
      <c r="G218" s="35"/>
      <c r="H218" s="35"/>
      <c r="I218" s="35"/>
      <c r="J218" s="35"/>
      <c r="K218" s="35"/>
      <c r="L218" s="35"/>
      <c r="M218" s="35"/>
      <c r="N218" s="35"/>
      <c r="O218" s="35"/>
      <c r="P218" s="35"/>
      <c r="Q218" s="35"/>
      <c r="R218" s="35"/>
      <c r="S218" s="35"/>
      <c r="T218" s="35"/>
      <c r="U218" s="35"/>
      <c r="V218" s="35"/>
    </row>
    <row r="219" spans="2:22" x14ac:dyDescent="0.2">
      <c r="B219" s="34" t="s">
        <v>309</v>
      </c>
      <c r="C219" s="35"/>
      <c r="D219" s="35"/>
      <c r="E219" s="35"/>
      <c r="F219" s="35"/>
      <c r="G219" s="35"/>
      <c r="H219" s="35"/>
      <c r="I219" s="35"/>
      <c r="J219" s="35"/>
      <c r="K219" s="35"/>
      <c r="L219" s="35"/>
      <c r="M219" s="35"/>
      <c r="N219" s="35"/>
      <c r="O219" s="35"/>
      <c r="P219" s="35"/>
      <c r="Q219" s="35"/>
      <c r="R219" s="35"/>
      <c r="S219" s="35"/>
      <c r="T219" s="35"/>
      <c r="U219" s="35"/>
      <c r="V219" s="35"/>
    </row>
  </sheetData>
  <mergeCells count="6">
    <mergeCell ref="B219:V219"/>
    <mergeCell ref="B5:B6"/>
    <mergeCell ref="C5:C6"/>
    <mergeCell ref="D5:L5"/>
    <mergeCell ref="M5:V5"/>
    <mergeCell ref="B218:V218"/>
  </mergeCells>
  <pageMargins left="0.7" right="0.7" top="0.75" bottom="0.75" header="0.3" footer="0.3"/>
  <pageSetup paperSize="9" scale="50" fitToWidth="0" fitToHeight="0" orientation="landscape" horizontalDpi="300" verticalDpi="300"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6D4FF"/>
  </sheetPr>
  <dimension ref="B1:I216"/>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6" width="14.7109375" customWidth="1"/>
    <col min="7" max="9" width="14.140625" customWidth="1"/>
  </cols>
  <sheetData>
    <row r="1" spans="2:9" ht="18" x14ac:dyDescent="0.25">
      <c r="B1" s="3" t="s">
        <v>17</v>
      </c>
    </row>
    <row r="2" spans="2:9" x14ac:dyDescent="0.2">
      <c r="B2" t="s">
        <v>13</v>
      </c>
    </row>
    <row r="5" spans="2:9" x14ac:dyDescent="0.2">
      <c r="B5" s="36" t="s">
        <v>82</v>
      </c>
      <c r="C5" s="36" t="s">
        <v>83</v>
      </c>
      <c r="D5" s="33" t="s">
        <v>349</v>
      </c>
      <c r="E5" s="33" t="s">
        <v>349</v>
      </c>
      <c r="F5" s="33" t="s">
        <v>349</v>
      </c>
      <c r="G5" s="33" t="s">
        <v>350</v>
      </c>
      <c r="H5" s="33" t="s">
        <v>350</v>
      </c>
      <c r="I5" s="33" t="s">
        <v>350</v>
      </c>
    </row>
    <row r="6" spans="2:9" ht="27.95" customHeight="1" x14ac:dyDescent="0.2">
      <c r="B6" s="36" t="s">
        <v>82</v>
      </c>
      <c r="C6" s="36" t="s">
        <v>83</v>
      </c>
      <c r="D6" s="10" t="s">
        <v>351</v>
      </c>
      <c r="E6" s="10" t="s">
        <v>352</v>
      </c>
      <c r="F6" s="10" t="s">
        <v>353</v>
      </c>
      <c r="G6" s="10" t="s">
        <v>354</v>
      </c>
      <c r="H6" s="10" t="s">
        <v>355</v>
      </c>
      <c r="I6" s="10" t="s">
        <v>356</v>
      </c>
    </row>
    <row r="7" spans="2:9" x14ac:dyDescent="0.2">
      <c r="B7" s="21">
        <v>4335</v>
      </c>
      <c r="C7" s="21" t="s">
        <v>94</v>
      </c>
      <c r="D7" s="29">
        <v>3967466.0763599998</v>
      </c>
      <c r="E7" s="29">
        <v>10480256.102639999</v>
      </c>
      <c r="F7" s="29">
        <v>14447722.179</v>
      </c>
      <c r="G7" s="29">
        <v>3607541.0290199998</v>
      </c>
      <c r="H7" s="29">
        <v>10840181.149979999</v>
      </c>
      <c r="I7" s="29">
        <v>14447722.179</v>
      </c>
    </row>
    <row r="8" spans="2:9" x14ac:dyDescent="0.2">
      <c r="B8" s="21">
        <v>4019</v>
      </c>
      <c r="C8" s="21" t="s">
        <v>95</v>
      </c>
      <c r="D8" s="29">
        <v>577272.01665000001</v>
      </c>
      <c r="E8" s="29">
        <v>1191049.3836999999</v>
      </c>
      <c r="F8" s="29">
        <v>1768321.40035</v>
      </c>
      <c r="G8" s="29">
        <v>442333.28678999998</v>
      </c>
      <c r="H8" s="29">
        <v>1325988.11356</v>
      </c>
      <c r="I8" s="29">
        <v>1768321.40035</v>
      </c>
    </row>
    <row r="9" spans="2:9" x14ac:dyDescent="0.2">
      <c r="B9" s="16">
        <v>4001</v>
      </c>
      <c r="C9" s="16" t="s">
        <v>96</v>
      </c>
      <c r="D9" s="26">
        <v>312361.54116000002</v>
      </c>
      <c r="E9" s="26">
        <v>434034.03094999999</v>
      </c>
      <c r="F9" s="26">
        <v>746395.57210999995</v>
      </c>
      <c r="G9" s="26">
        <v>164983.2101</v>
      </c>
      <c r="H9" s="26">
        <v>581412.36201000004</v>
      </c>
      <c r="I9" s="26">
        <v>746395.57210999995</v>
      </c>
    </row>
    <row r="10" spans="2:9" x14ac:dyDescent="0.2">
      <c r="B10" s="16">
        <v>4002</v>
      </c>
      <c r="C10" s="16" t="s">
        <v>97</v>
      </c>
      <c r="D10" s="26">
        <v>8128.2742699999999</v>
      </c>
      <c r="E10" s="26">
        <v>28910.283459999999</v>
      </c>
      <c r="F10" s="26">
        <v>37038.55773</v>
      </c>
      <c r="G10" s="26">
        <v>12950.57237</v>
      </c>
      <c r="H10" s="26">
        <v>24087.985359999999</v>
      </c>
      <c r="I10" s="26">
        <v>37038.55773</v>
      </c>
    </row>
    <row r="11" spans="2:9" x14ac:dyDescent="0.2">
      <c r="B11" s="16">
        <v>4003</v>
      </c>
      <c r="C11" s="16" t="s">
        <v>98</v>
      </c>
      <c r="D11" s="26">
        <v>29332.33196</v>
      </c>
      <c r="E11" s="26">
        <v>110254.80172</v>
      </c>
      <c r="F11" s="26">
        <v>139587.13368</v>
      </c>
      <c r="G11" s="26">
        <v>44381.467660000002</v>
      </c>
      <c r="H11" s="26">
        <v>95205.666020000004</v>
      </c>
      <c r="I11" s="26">
        <v>139587.13368</v>
      </c>
    </row>
    <row r="12" spans="2:9" x14ac:dyDescent="0.2">
      <c r="B12" s="16">
        <v>4004</v>
      </c>
      <c r="C12" s="16" t="s">
        <v>99</v>
      </c>
      <c r="D12" s="26">
        <v>4391.0591899999999</v>
      </c>
      <c r="E12" s="26">
        <v>11062.5908</v>
      </c>
      <c r="F12" s="26">
        <v>15453.64999</v>
      </c>
      <c r="G12" s="26">
        <v>5439.7317599999997</v>
      </c>
      <c r="H12" s="26">
        <v>10013.918229999999</v>
      </c>
      <c r="I12" s="26">
        <v>15453.64999</v>
      </c>
    </row>
    <row r="13" spans="2:9" x14ac:dyDescent="0.2">
      <c r="B13" s="16">
        <v>4005</v>
      </c>
      <c r="C13" s="16" t="s">
        <v>100</v>
      </c>
      <c r="D13" s="26">
        <v>20408.802899999999</v>
      </c>
      <c r="E13" s="26">
        <v>53961.879500000003</v>
      </c>
      <c r="F13" s="26">
        <v>74370.682400000005</v>
      </c>
      <c r="G13" s="26">
        <v>21168.37847</v>
      </c>
      <c r="H13" s="26">
        <v>53202.303930000002</v>
      </c>
      <c r="I13" s="26">
        <v>74370.682400000005</v>
      </c>
    </row>
    <row r="14" spans="2:9" x14ac:dyDescent="0.2">
      <c r="B14" s="16">
        <v>4006</v>
      </c>
      <c r="C14" s="16" t="s">
        <v>101</v>
      </c>
      <c r="D14" s="26">
        <v>37150.12717</v>
      </c>
      <c r="E14" s="26">
        <v>82354.740650000007</v>
      </c>
      <c r="F14" s="26">
        <v>119504.86782</v>
      </c>
      <c r="G14" s="26">
        <v>32546.21934</v>
      </c>
      <c r="H14" s="26">
        <v>86958.648480000003</v>
      </c>
      <c r="I14" s="26">
        <v>119504.86782</v>
      </c>
    </row>
    <row r="15" spans="2:9" x14ac:dyDescent="0.2">
      <c r="B15" s="16">
        <v>4007</v>
      </c>
      <c r="C15" s="16" t="s">
        <v>102</v>
      </c>
      <c r="D15" s="26">
        <v>5384.8818700000002</v>
      </c>
      <c r="E15" s="26">
        <v>26535.87788</v>
      </c>
      <c r="F15" s="26">
        <v>31920.759750000001</v>
      </c>
      <c r="G15" s="26">
        <v>4004.9068200000002</v>
      </c>
      <c r="H15" s="26">
        <v>27915.852930000001</v>
      </c>
      <c r="I15" s="26">
        <v>31920.759750000001</v>
      </c>
    </row>
    <row r="16" spans="2:9" x14ac:dyDescent="0.2">
      <c r="B16" s="16">
        <v>4008</v>
      </c>
      <c r="C16" s="16" t="s">
        <v>103</v>
      </c>
      <c r="D16" s="26">
        <v>27016.239839999998</v>
      </c>
      <c r="E16" s="26">
        <v>87706.813099999999</v>
      </c>
      <c r="F16" s="26">
        <v>114723.05293999999</v>
      </c>
      <c r="G16" s="26">
        <v>21435.886040000001</v>
      </c>
      <c r="H16" s="26">
        <v>93287.166899999997</v>
      </c>
      <c r="I16" s="26">
        <v>114723.05293999999</v>
      </c>
    </row>
    <row r="17" spans="2:9" x14ac:dyDescent="0.2">
      <c r="B17" s="16">
        <v>4009</v>
      </c>
      <c r="C17" s="16" t="s">
        <v>104</v>
      </c>
      <c r="D17" s="26">
        <v>18472.129499999999</v>
      </c>
      <c r="E17" s="26">
        <v>63980.859060000003</v>
      </c>
      <c r="F17" s="26">
        <v>82452.988559999998</v>
      </c>
      <c r="G17" s="26">
        <v>22744.348190000001</v>
      </c>
      <c r="H17" s="26">
        <v>59708.640370000001</v>
      </c>
      <c r="I17" s="26">
        <v>82452.988559999998</v>
      </c>
    </row>
    <row r="18" spans="2:9" x14ac:dyDescent="0.2">
      <c r="B18" s="16">
        <v>4010</v>
      </c>
      <c r="C18" s="16" t="s">
        <v>105</v>
      </c>
      <c r="D18" s="26">
        <v>55610.379930000003</v>
      </c>
      <c r="E18" s="26">
        <v>77494.79638</v>
      </c>
      <c r="F18" s="26">
        <v>133105.17631000001</v>
      </c>
      <c r="G18" s="26">
        <v>44095.207699999999</v>
      </c>
      <c r="H18" s="26">
        <v>89009.968609999996</v>
      </c>
      <c r="I18" s="26">
        <v>133105.17631000001</v>
      </c>
    </row>
    <row r="19" spans="2:9" x14ac:dyDescent="0.2">
      <c r="B19" s="16">
        <v>4012</v>
      </c>
      <c r="C19" s="16" t="s">
        <v>106</v>
      </c>
      <c r="D19" s="26">
        <v>40674.764499999997</v>
      </c>
      <c r="E19" s="26">
        <v>164417.39809999999</v>
      </c>
      <c r="F19" s="26">
        <v>205092.16260000001</v>
      </c>
      <c r="G19" s="26">
        <v>50698.32703</v>
      </c>
      <c r="H19" s="26">
        <v>154393.83557</v>
      </c>
      <c r="I19" s="26">
        <v>205092.16260000001</v>
      </c>
    </row>
    <row r="20" spans="2:9" x14ac:dyDescent="0.2">
      <c r="B20" s="16">
        <v>4013</v>
      </c>
      <c r="C20" s="16" t="s">
        <v>107</v>
      </c>
      <c r="D20" s="26">
        <v>18341.484359999999</v>
      </c>
      <c r="E20" s="26">
        <v>50335.312100000003</v>
      </c>
      <c r="F20" s="26">
        <v>68676.796459999998</v>
      </c>
      <c r="G20" s="26">
        <v>17885.031309999998</v>
      </c>
      <c r="H20" s="26">
        <v>50791.765149999999</v>
      </c>
      <c r="I20" s="26">
        <v>68676.796459999998</v>
      </c>
    </row>
    <row r="21" spans="2:9" x14ac:dyDescent="0.2">
      <c r="B21" s="21">
        <v>4059</v>
      </c>
      <c r="C21" s="21" t="s">
        <v>108</v>
      </c>
      <c r="D21" s="29">
        <v>721331.34028999996</v>
      </c>
      <c r="E21" s="29">
        <v>2681715.8073200001</v>
      </c>
      <c r="F21" s="29">
        <v>3403047.1476099999</v>
      </c>
      <c r="G21" s="29">
        <v>962408.67538000003</v>
      </c>
      <c r="H21" s="29">
        <v>2440638.47223</v>
      </c>
      <c r="I21" s="29">
        <v>3403047.1476099999</v>
      </c>
    </row>
    <row r="22" spans="2:9" x14ac:dyDescent="0.2">
      <c r="B22" s="16">
        <v>4021</v>
      </c>
      <c r="C22" s="16" t="s">
        <v>109</v>
      </c>
      <c r="D22" s="26">
        <v>161042.83517999999</v>
      </c>
      <c r="E22" s="26">
        <v>663479.10051000002</v>
      </c>
      <c r="F22" s="26">
        <v>824521.93568999995</v>
      </c>
      <c r="G22" s="26">
        <v>247819.64446000001</v>
      </c>
      <c r="H22" s="26">
        <v>576702.29122999997</v>
      </c>
      <c r="I22" s="26">
        <v>824521.93568999995</v>
      </c>
    </row>
    <row r="23" spans="2:9" x14ac:dyDescent="0.2">
      <c r="B23" s="16">
        <v>4022</v>
      </c>
      <c r="C23" s="16" t="s">
        <v>110</v>
      </c>
      <c r="D23" s="26">
        <v>10921.992920000001</v>
      </c>
      <c r="E23" s="26">
        <v>28929.4143</v>
      </c>
      <c r="F23" s="26">
        <v>39851.407220000001</v>
      </c>
      <c r="G23" s="26">
        <v>8184.6241600000003</v>
      </c>
      <c r="H23" s="26">
        <v>31666.783060000002</v>
      </c>
      <c r="I23" s="26">
        <v>39851.407220000001</v>
      </c>
    </row>
    <row r="24" spans="2:9" x14ac:dyDescent="0.2">
      <c r="B24" s="16">
        <v>4023</v>
      </c>
      <c r="C24" s="16" t="s">
        <v>111</v>
      </c>
      <c r="D24" s="26">
        <v>13873.798790000001</v>
      </c>
      <c r="E24" s="26">
        <v>55119.080269999999</v>
      </c>
      <c r="F24" s="26">
        <v>68992.879060000007</v>
      </c>
      <c r="G24" s="26">
        <v>14091.87147</v>
      </c>
      <c r="H24" s="26">
        <v>54901.007590000001</v>
      </c>
      <c r="I24" s="26">
        <v>68992.879060000007</v>
      </c>
    </row>
    <row r="25" spans="2:9" x14ac:dyDescent="0.2">
      <c r="B25" s="16">
        <v>4024</v>
      </c>
      <c r="C25" s="16" t="s">
        <v>112</v>
      </c>
      <c r="D25" s="26">
        <v>12267.79696</v>
      </c>
      <c r="E25" s="26">
        <v>47758.087180000002</v>
      </c>
      <c r="F25" s="26">
        <v>60025.884140000002</v>
      </c>
      <c r="G25" s="26">
        <v>8572.1376500000006</v>
      </c>
      <c r="H25" s="26">
        <v>51453.746489999998</v>
      </c>
      <c r="I25" s="26">
        <v>60025.884140000002</v>
      </c>
    </row>
    <row r="26" spans="2:9" x14ac:dyDescent="0.2">
      <c r="B26" s="16">
        <v>4049</v>
      </c>
      <c r="C26" s="16" t="s">
        <v>113</v>
      </c>
      <c r="D26" s="26">
        <v>17261.631519999999</v>
      </c>
      <c r="E26" s="26">
        <v>44954.97567</v>
      </c>
      <c r="F26" s="26">
        <v>62216.607190000002</v>
      </c>
      <c r="G26" s="26">
        <v>16010.083769999999</v>
      </c>
      <c r="H26" s="26">
        <v>46206.523419999998</v>
      </c>
      <c r="I26" s="26">
        <v>62216.607190000002</v>
      </c>
    </row>
    <row r="27" spans="2:9" x14ac:dyDescent="0.2">
      <c r="B27" s="16">
        <v>4026</v>
      </c>
      <c r="C27" s="16" t="s">
        <v>114</v>
      </c>
      <c r="D27" s="26">
        <v>22255.129659999999</v>
      </c>
      <c r="E27" s="26">
        <v>115796.00208999999</v>
      </c>
      <c r="F27" s="26">
        <v>138051.13175</v>
      </c>
      <c r="G27" s="26">
        <v>12989.39057</v>
      </c>
      <c r="H27" s="26">
        <v>125061.74118</v>
      </c>
      <c r="I27" s="26">
        <v>138051.13175</v>
      </c>
    </row>
    <row r="28" spans="2:9" x14ac:dyDescent="0.2">
      <c r="B28" s="16">
        <v>4027</v>
      </c>
      <c r="C28" s="16" t="s">
        <v>115</v>
      </c>
      <c r="D28" s="26">
        <v>11043.2345</v>
      </c>
      <c r="E28" s="26">
        <v>52755.635829999999</v>
      </c>
      <c r="F28" s="26">
        <v>63798.870329999998</v>
      </c>
      <c r="G28" s="26">
        <v>16724.75419</v>
      </c>
      <c r="H28" s="26">
        <v>47074.116139999998</v>
      </c>
      <c r="I28" s="26">
        <v>63798.870329999998</v>
      </c>
    </row>
    <row r="29" spans="2:9" x14ac:dyDescent="0.2">
      <c r="B29" s="16">
        <v>4028</v>
      </c>
      <c r="C29" s="16" t="s">
        <v>116</v>
      </c>
      <c r="D29" s="26">
        <v>6971.1102300000002</v>
      </c>
      <c r="E29" s="26">
        <v>15202.830739999999</v>
      </c>
      <c r="F29" s="26">
        <v>22173.94097</v>
      </c>
      <c r="G29" s="26">
        <v>10117.56048</v>
      </c>
      <c r="H29" s="26">
        <v>12056.38049</v>
      </c>
      <c r="I29" s="26">
        <v>22173.94097</v>
      </c>
    </row>
    <row r="30" spans="2:9" x14ac:dyDescent="0.2">
      <c r="B30" s="16">
        <v>4029</v>
      </c>
      <c r="C30" s="16" t="s">
        <v>117</v>
      </c>
      <c r="D30" s="26">
        <v>31729.37299</v>
      </c>
      <c r="E30" s="26">
        <v>88379.642730000007</v>
      </c>
      <c r="F30" s="26">
        <v>120109.01572</v>
      </c>
      <c r="G30" s="26">
        <v>24443.84863</v>
      </c>
      <c r="H30" s="26">
        <v>95665.167090000003</v>
      </c>
      <c r="I30" s="26">
        <v>120109.01572</v>
      </c>
    </row>
    <row r="31" spans="2:9" x14ac:dyDescent="0.2">
      <c r="B31" s="16">
        <v>4030</v>
      </c>
      <c r="C31" s="16" t="s">
        <v>118</v>
      </c>
      <c r="D31" s="26">
        <v>6861.5501000000004</v>
      </c>
      <c r="E31" s="26">
        <v>38573.16646</v>
      </c>
      <c r="F31" s="26">
        <v>45434.716560000001</v>
      </c>
      <c r="G31" s="26">
        <v>15139.614299999999</v>
      </c>
      <c r="H31" s="26">
        <v>30295.10226</v>
      </c>
      <c r="I31" s="26">
        <v>45434.716560000001</v>
      </c>
    </row>
    <row r="32" spans="2:9" x14ac:dyDescent="0.2">
      <c r="B32" s="16">
        <v>4031</v>
      </c>
      <c r="C32" s="16" t="s">
        <v>119</v>
      </c>
      <c r="D32" s="26">
        <v>7137.4668199999996</v>
      </c>
      <c r="E32" s="26">
        <v>26337.412319999999</v>
      </c>
      <c r="F32" s="26">
        <v>33474.879139999997</v>
      </c>
      <c r="G32" s="26">
        <v>5823.3396499999999</v>
      </c>
      <c r="H32" s="26">
        <v>27651.539489999999</v>
      </c>
      <c r="I32" s="26">
        <v>33474.879139999997</v>
      </c>
    </row>
    <row r="33" spans="2:9" x14ac:dyDescent="0.2">
      <c r="B33" s="16">
        <v>4032</v>
      </c>
      <c r="C33" s="16" t="s">
        <v>120</v>
      </c>
      <c r="D33" s="26">
        <v>8429.4641800000009</v>
      </c>
      <c r="E33" s="26">
        <v>31294.44411</v>
      </c>
      <c r="F33" s="26">
        <v>39723.908289999999</v>
      </c>
      <c r="G33" s="26">
        <v>14696.66804</v>
      </c>
      <c r="H33" s="26">
        <v>25027.240249999999</v>
      </c>
      <c r="I33" s="26">
        <v>39723.908289999999</v>
      </c>
    </row>
    <row r="34" spans="2:9" x14ac:dyDescent="0.2">
      <c r="B34" s="16">
        <v>4033</v>
      </c>
      <c r="C34" s="16" t="s">
        <v>121</v>
      </c>
      <c r="D34" s="26">
        <v>18209.87816</v>
      </c>
      <c r="E34" s="26">
        <v>114496.00062999999</v>
      </c>
      <c r="F34" s="26">
        <v>132705.87878999999</v>
      </c>
      <c r="G34" s="26">
        <v>35598.741179999997</v>
      </c>
      <c r="H34" s="26">
        <v>97107.137610000005</v>
      </c>
      <c r="I34" s="26">
        <v>132705.87878999999</v>
      </c>
    </row>
    <row r="35" spans="2:9" x14ac:dyDescent="0.2">
      <c r="B35" s="16">
        <v>4034</v>
      </c>
      <c r="C35" s="16" t="s">
        <v>122</v>
      </c>
      <c r="D35" s="26">
        <v>31751.880430000001</v>
      </c>
      <c r="E35" s="26">
        <v>110455.68915000001</v>
      </c>
      <c r="F35" s="26">
        <v>142207.56958000001</v>
      </c>
      <c r="G35" s="26">
        <v>56856.466590000004</v>
      </c>
      <c r="H35" s="26">
        <v>85351.102989999999</v>
      </c>
      <c r="I35" s="26">
        <v>142207.56958000001</v>
      </c>
    </row>
    <row r="36" spans="2:9" x14ac:dyDescent="0.2">
      <c r="B36" s="16">
        <v>4035</v>
      </c>
      <c r="C36" s="16" t="s">
        <v>123</v>
      </c>
      <c r="D36" s="26">
        <v>24826.659309999999</v>
      </c>
      <c r="E36" s="26">
        <v>86114.762029999998</v>
      </c>
      <c r="F36" s="26">
        <v>110941.42134</v>
      </c>
      <c r="G36" s="26">
        <v>18329.850119999999</v>
      </c>
      <c r="H36" s="26">
        <v>92611.571219999998</v>
      </c>
      <c r="I36" s="26">
        <v>110941.42134</v>
      </c>
    </row>
    <row r="37" spans="2:9" x14ac:dyDescent="0.2">
      <c r="B37" s="16">
        <v>4037</v>
      </c>
      <c r="C37" s="16" t="s">
        <v>124</v>
      </c>
      <c r="D37" s="26">
        <v>17855.188569999998</v>
      </c>
      <c r="E37" s="26">
        <v>69779.235950000002</v>
      </c>
      <c r="F37" s="26">
        <v>87634.42452</v>
      </c>
      <c r="G37" s="26">
        <v>10093.15472</v>
      </c>
      <c r="H37" s="26">
        <v>77541.269799999995</v>
      </c>
      <c r="I37" s="26">
        <v>87634.42452</v>
      </c>
    </row>
    <row r="38" spans="2:9" x14ac:dyDescent="0.2">
      <c r="B38" s="16">
        <v>4038</v>
      </c>
      <c r="C38" s="16" t="s">
        <v>125</v>
      </c>
      <c r="D38" s="26">
        <v>20365.985479999999</v>
      </c>
      <c r="E38" s="26">
        <v>107208.26196</v>
      </c>
      <c r="F38" s="26">
        <v>127574.24744000001</v>
      </c>
      <c r="G38" s="26">
        <v>33282.051549999996</v>
      </c>
      <c r="H38" s="26">
        <v>94292.195890000003</v>
      </c>
      <c r="I38" s="26">
        <v>127574.24744000001</v>
      </c>
    </row>
    <row r="39" spans="2:9" x14ac:dyDescent="0.2">
      <c r="B39" s="16">
        <v>4039</v>
      </c>
      <c r="C39" s="16" t="s">
        <v>126</v>
      </c>
      <c r="D39" s="26">
        <v>9982.9231299999992</v>
      </c>
      <c r="E39" s="26">
        <v>31983.564849999999</v>
      </c>
      <c r="F39" s="26">
        <v>41966.487979999998</v>
      </c>
      <c r="G39" s="26">
        <v>10745.908960000001</v>
      </c>
      <c r="H39" s="26">
        <v>31220.579020000001</v>
      </c>
      <c r="I39" s="26">
        <v>41966.487979999998</v>
      </c>
    </row>
    <row r="40" spans="2:9" x14ac:dyDescent="0.2">
      <c r="B40" s="16">
        <v>4040</v>
      </c>
      <c r="C40" s="16" t="s">
        <v>127</v>
      </c>
      <c r="D40" s="26">
        <v>68291.279219999997</v>
      </c>
      <c r="E40" s="26">
        <v>156178.21278</v>
      </c>
      <c r="F40" s="26">
        <v>224469.492</v>
      </c>
      <c r="G40" s="26">
        <v>56908.253270000001</v>
      </c>
      <c r="H40" s="26">
        <v>167561.23873000001</v>
      </c>
      <c r="I40" s="26">
        <v>224469.492</v>
      </c>
    </row>
    <row r="41" spans="2:9" x14ac:dyDescent="0.2">
      <c r="B41" s="16">
        <v>4041</v>
      </c>
      <c r="C41" s="16" t="s">
        <v>128</v>
      </c>
      <c r="D41" s="26">
        <v>9105.7690999999995</v>
      </c>
      <c r="E41" s="26">
        <v>27610.782650000001</v>
      </c>
      <c r="F41" s="26">
        <v>36716.551749999999</v>
      </c>
      <c r="G41" s="26">
        <v>9428.0873499999998</v>
      </c>
      <c r="H41" s="26">
        <v>27288.464400000001</v>
      </c>
      <c r="I41" s="26">
        <v>36716.551749999999</v>
      </c>
    </row>
    <row r="42" spans="2:9" x14ac:dyDescent="0.2">
      <c r="B42" s="16">
        <v>4042</v>
      </c>
      <c r="C42" s="16" t="s">
        <v>129</v>
      </c>
      <c r="D42" s="26">
        <v>28936.135330000001</v>
      </c>
      <c r="E42" s="26">
        <v>42147.650560000002</v>
      </c>
      <c r="F42" s="26">
        <v>71083.785889999999</v>
      </c>
      <c r="G42" s="26">
        <v>17460.953280000002</v>
      </c>
      <c r="H42" s="26">
        <v>53622.832609999998</v>
      </c>
      <c r="I42" s="26">
        <v>71083.785889999999</v>
      </c>
    </row>
    <row r="43" spans="2:9" x14ac:dyDescent="0.2">
      <c r="B43" s="16">
        <v>4044</v>
      </c>
      <c r="C43" s="16" t="s">
        <v>130</v>
      </c>
      <c r="D43" s="26">
        <v>42550.03946</v>
      </c>
      <c r="E43" s="26">
        <v>122344.12607</v>
      </c>
      <c r="F43" s="26">
        <v>164894.16553</v>
      </c>
      <c r="G43" s="26">
        <v>68539.552660000001</v>
      </c>
      <c r="H43" s="26">
        <v>96354.612869999997</v>
      </c>
      <c r="I43" s="26">
        <v>164894.16553</v>
      </c>
    </row>
    <row r="44" spans="2:9" x14ac:dyDescent="0.2">
      <c r="B44" s="16">
        <v>4045</v>
      </c>
      <c r="C44" s="16" t="s">
        <v>131</v>
      </c>
      <c r="D44" s="26">
        <v>63299.609729999996</v>
      </c>
      <c r="E44" s="26">
        <v>347996.30985000002</v>
      </c>
      <c r="F44" s="26">
        <v>411295.91957999999</v>
      </c>
      <c r="G44" s="26">
        <v>192278.05168</v>
      </c>
      <c r="H44" s="26">
        <v>219017.86790000001</v>
      </c>
      <c r="I44" s="26">
        <v>411295.91957999999</v>
      </c>
    </row>
    <row r="45" spans="2:9" x14ac:dyDescent="0.2">
      <c r="B45" s="16">
        <v>4046</v>
      </c>
      <c r="C45" s="16" t="s">
        <v>132</v>
      </c>
      <c r="D45" s="26">
        <v>10592.802369999999</v>
      </c>
      <c r="E45" s="26">
        <v>25243.989959999999</v>
      </c>
      <c r="F45" s="26">
        <v>35836.792329999997</v>
      </c>
      <c r="G45" s="26">
        <v>10456.169970000001</v>
      </c>
      <c r="H45" s="26">
        <v>25380.622360000001</v>
      </c>
      <c r="I45" s="26">
        <v>35836.792329999997</v>
      </c>
    </row>
    <row r="46" spans="2:9" x14ac:dyDescent="0.2">
      <c r="B46" s="16">
        <v>4047</v>
      </c>
      <c r="C46" s="16" t="s">
        <v>133</v>
      </c>
      <c r="D46" s="26">
        <v>41305.876259999997</v>
      </c>
      <c r="E46" s="26">
        <v>102225.78521</v>
      </c>
      <c r="F46" s="26">
        <v>143531.66146999999</v>
      </c>
      <c r="G46" s="26">
        <v>18917.392650000002</v>
      </c>
      <c r="H46" s="26">
        <v>124614.26882</v>
      </c>
      <c r="I46" s="26">
        <v>143531.66146999999</v>
      </c>
    </row>
    <row r="47" spans="2:9" x14ac:dyDescent="0.2">
      <c r="B47" s="16">
        <v>4048</v>
      </c>
      <c r="C47" s="16" t="s">
        <v>134</v>
      </c>
      <c r="D47" s="26">
        <v>24461.929889999999</v>
      </c>
      <c r="E47" s="26">
        <v>129351.64346000001</v>
      </c>
      <c r="F47" s="26">
        <v>153813.57334999999</v>
      </c>
      <c r="G47" s="26">
        <v>28900.50403</v>
      </c>
      <c r="H47" s="26">
        <v>124913.06932</v>
      </c>
      <c r="I47" s="26">
        <v>153813.57334999999</v>
      </c>
    </row>
    <row r="48" spans="2:9" x14ac:dyDescent="0.2">
      <c r="B48" s="21">
        <v>4089</v>
      </c>
      <c r="C48" s="21" t="s">
        <v>135</v>
      </c>
      <c r="D48" s="29">
        <v>452285.97594999999</v>
      </c>
      <c r="E48" s="29">
        <v>1095625.3733099999</v>
      </c>
      <c r="F48" s="29">
        <v>1547911.34926</v>
      </c>
      <c r="G48" s="29">
        <v>366206.02879000001</v>
      </c>
      <c r="H48" s="29">
        <v>1181705.3204699999</v>
      </c>
      <c r="I48" s="29">
        <v>1547911.34926</v>
      </c>
    </row>
    <row r="49" spans="2:9" x14ac:dyDescent="0.2">
      <c r="B49" s="16">
        <v>4061</v>
      </c>
      <c r="C49" s="16" t="s">
        <v>136</v>
      </c>
      <c r="D49" s="26">
        <v>12733.124599999999</v>
      </c>
      <c r="E49" s="26">
        <v>20742.629949999999</v>
      </c>
      <c r="F49" s="26">
        <v>33475.754549999998</v>
      </c>
      <c r="G49" s="26">
        <v>9516.9002199999995</v>
      </c>
      <c r="H49" s="26">
        <v>23958.854329999998</v>
      </c>
      <c r="I49" s="26">
        <v>33475.754549999998</v>
      </c>
    </row>
    <row r="50" spans="2:9" x14ac:dyDescent="0.2">
      <c r="B50" s="16">
        <v>4062</v>
      </c>
      <c r="C50" s="16" t="s">
        <v>137</v>
      </c>
      <c r="D50" s="26">
        <v>44458.208279999999</v>
      </c>
      <c r="E50" s="26">
        <v>68786.792969999995</v>
      </c>
      <c r="F50" s="26">
        <v>113245.00125</v>
      </c>
      <c r="G50" s="26">
        <v>20440.055680000001</v>
      </c>
      <c r="H50" s="26">
        <v>92804.945569999996</v>
      </c>
      <c r="I50" s="26">
        <v>113245.00125</v>
      </c>
    </row>
    <row r="51" spans="2:9" x14ac:dyDescent="0.2">
      <c r="B51" s="16">
        <v>4063</v>
      </c>
      <c r="C51" s="16" t="s">
        <v>138</v>
      </c>
      <c r="D51" s="26">
        <v>29065.932349999999</v>
      </c>
      <c r="E51" s="26">
        <v>94026.019490000006</v>
      </c>
      <c r="F51" s="26">
        <v>123091.95183999999</v>
      </c>
      <c r="G51" s="26">
        <v>27684.345809999999</v>
      </c>
      <c r="H51" s="26">
        <v>95407.606029999995</v>
      </c>
      <c r="I51" s="26">
        <v>123091.95183999999</v>
      </c>
    </row>
    <row r="52" spans="2:9" x14ac:dyDescent="0.2">
      <c r="B52" s="16">
        <v>4064</v>
      </c>
      <c r="C52" s="16" t="s">
        <v>139</v>
      </c>
      <c r="D52" s="26">
        <v>6938.6358</v>
      </c>
      <c r="E52" s="26">
        <v>9754.5154000000002</v>
      </c>
      <c r="F52" s="26">
        <v>16693.1512</v>
      </c>
      <c r="G52" s="26">
        <v>1995.1153999999999</v>
      </c>
      <c r="H52" s="26">
        <v>14698.0358</v>
      </c>
      <c r="I52" s="26">
        <v>16693.1512</v>
      </c>
    </row>
    <row r="53" spans="2:9" x14ac:dyDescent="0.2">
      <c r="B53" s="16">
        <v>4065</v>
      </c>
      <c r="C53" s="16" t="s">
        <v>140</v>
      </c>
      <c r="D53" s="26">
        <v>33364.587570000003</v>
      </c>
      <c r="E53" s="26">
        <v>41761.662660000002</v>
      </c>
      <c r="F53" s="26">
        <v>75126.250230000005</v>
      </c>
      <c r="G53" s="26">
        <v>6859.4957199999999</v>
      </c>
      <c r="H53" s="26">
        <v>68266.754509999999</v>
      </c>
      <c r="I53" s="26">
        <v>75126.250230000005</v>
      </c>
    </row>
    <row r="54" spans="2:9" x14ac:dyDescent="0.2">
      <c r="B54" s="16">
        <v>4066</v>
      </c>
      <c r="C54" s="16" t="s">
        <v>141</v>
      </c>
      <c r="D54" s="26">
        <v>3492.9555799999998</v>
      </c>
      <c r="E54" s="26">
        <v>21282.871220000001</v>
      </c>
      <c r="F54" s="26">
        <v>24775.826799999999</v>
      </c>
      <c r="G54" s="26">
        <v>8025.9553699999997</v>
      </c>
      <c r="H54" s="26">
        <v>16749.871429999999</v>
      </c>
      <c r="I54" s="26">
        <v>24775.826799999999</v>
      </c>
    </row>
    <row r="55" spans="2:9" x14ac:dyDescent="0.2">
      <c r="B55" s="16">
        <v>4067</v>
      </c>
      <c r="C55" s="16" t="s">
        <v>142</v>
      </c>
      <c r="D55" s="26">
        <v>8297.69463</v>
      </c>
      <c r="E55" s="26">
        <v>19535.71947</v>
      </c>
      <c r="F55" s="26">
        <v>27833.414100000002</v>
      </c>
      <c r="G55" s="26">
        <v>5660.1362600000002</v>
      </c>
      <c r="H55" s="26">
        <v>22173.277839999999</v>
      </c>
      <c r="I55" s="26">
        <v>27833.414100000002</v>
      </c>
    </row>
    <row r="56" spans="2:9" x14ac:dyDescent="0.2">
      <c r="B56" s="16">
        <v>4068</v>
      </c>
      <c r="C56" s="16" t="s">
        <v>143</v>
      </c>
      <c r="D56" s="26">
        <v>9734.7409299999999</v>
      </c>
      <c r="E56" s="26">
        <v>35440.170689999999</v>
      </c>
      <c r="F56" s="26">
        <v>45174.911619999999</v>
      </c>
      <c r="G56" s="26">
        <v>13432.24289</v>
      </c>
      <c r="H56" s="26">
        <v>31742.668730000001</v>
      </c>
      <c r="I56" s="26">
        <v>45174.911619999999</v>
      </c>
    </row>
    <row r="57" spans="2:9" x14ac:dyDescent="0.2">
      <c r="B57" s="16">
        <v>4084</v>
      </c>
      <c r="C57" s="16" t="s">
        <v>144</v>
      </c>
      <c r="D57" s="26">
        <v>2130.3593799999999</v>
      </c>
      <c r="E57" s="26">
        <v>9933.2343400000009</v>
      </c>
      <c r="F57" s="26">
        <v>12063.593720000001</v>
      </c>
      <c r="G57" s="26">
        <v>1516.56203</v>
      </c>
      <c r="H57" s="26">
        <v>10547.03169</v>
      </c>
      <c r="I57" s="26">
        <v>12063.593720000001</v>
      </c>
    </row>
    <row r="58" spans="2:9" x14ac:dyDescent="0.2">
      <c r="B58" s="16">
        <v>4071</v>
      </c>
      <c r="C58" s="16" t="s">
        <v>145</v>
      </c>
      <c r="D58" s="26">
        <v>13259.519109999999</v>
      </c>
      <c r="E58" s="26">
        <v>52497.384259999999</v>
      </c>
      <c r="F58" s="26">
        <v>65756.90337</v>
      </c>
      <c r="G58" s="26">
        <v>11587.970069999999</v>
      </c>
      <c r="H58" s="26">
        <v>54168.933299999997</v>
      </c>
      <c r="I58" s="26">
        <v>65756.90337</v>
      </c>
    </row>
    <row r="59" spans="2:9" x14ac:dyDescent="0.2">
      <c r="B59" s="16">
        <v>4072</v>
      </c>
      <c r="C59" s="16" t="s">
        <v>146</v>
      </c>
      <c r="D59" s="26">
        <v>16812.062720000002</v>
      </c>
      <c r="E59" s="26">
        <v>47752.794040000001</v>
      </c>
      <c r="F59" s="26">
        <v>64564.856760000002</v>
      </c>
      <c r="G59" s="26">
        <v>16107.38148</v>
      </c>
      <c r="H59" s="26">
        <v>48457.475279999999</v>
      </c>
      <c r="I59" s="26">
        <v>64564.856760000002</v>
      </c>
    </row>
    <row r="60" spans="2:9" x14ac:dyDescent="0.2">
      <c r="B60" s="16">
        <v>4073</v>
      </c>
      <c r="C60" s="16" t="s">
        <v>147</v>
      </c>
      <c r="D60" s="26">
        <v>14490.27339</v>
      </c>
      <c r="E60" s="26">
        <v>29342.86823</v>
      </c>
      <c r="F60" s="26">
        <v>43833.141620000002</v>
      </c>
      <c r="G60" s="26">
        <v>6834.4024900000004</v>
      </c>
      <c r="H60" s="26">
        <v>36998.739130000002</v>
      </c>
      <c r="I60" s="26">
        <v>43833.141620000002</v>
      </c>
    </row>
    <row r="61" spans="2:9" x14ac:dyDescent="0.2">
      <c r="B61" s="16">
        <v>4074</v>
      </c>
      <c r="C61" s="16" t="s">
        <v>148</v>
      </c>
      <c r="D61" s="26">
        <v>44147.957150000002</v>
      </c>
      <c r="E61" s="26">
        <v>62319.941400000003</v>
      </c>
      <c r="F61" s="26">
        <v>106467.89855</v>
      </c>
      <c r="G61" s="26">
        <v>15270.26232</v>
      </c>
      <c r="H61" s="26">
        <v>91197.636230000004</v>
      </c>
      <c r="I61" s="26">
        <v>106467.89855</v>
      </c>
    </row>
    <row r="62" spans="2:9" x14ac:dyDescent="0.2">
      <c r="B62" s="16">
        <v>4075</v>
      </c>
      <c r="C62" s="16" t="s">
        <v>149</v>
      </c>
      <c r="D62" s="26">
        <v>30158.587230000001</v>
      </c>
      <c r="E62" s="26">
        <v>54197.46211</v>
      </c>
      <c r="F62" s="26">
        <v>84356.049339999998</v>
      </c>
      <c r="G62" s="26">
        <v>21497.730299999999</v>
      </c>
      <c r="H62" s="26">
        <v>62858.319040000002</v>
      </c>
      <c r="I62" s="26">
        <v>84356.049339999998</v>
      </c>
    </row>
    <row r="63" spans="2:9" x14ac:dyDescent="0.2">
      <c r="B63" s="16">
        <v>4076</v>
      </c>
      <c r="C63" s="16" t="s">
        <v>150</v>
      </c>
      <c r="D63" s="26">
        <v>14684.343849999999</v>
      </c>
      <c r="E63" s="26">
        <v>26065.99308</v>
      </c>
      <c r="F63" s="26">
        <v>40750.336929999998</v>
      </c>
      <c r="G63" s="26">
        <v>8937.8959799999993</v>
      </c>
      <c r="H63" s="26">
        <v>31812.44095</v>
      </c>
      <c r="I63" s="26">
        <v>40750.336929999998</v>
      </c>
    </row>
    <row r="64" spans="2:9" x14ac:dyDescent="0.2">
      <c r="B64" s="16">
        <v>4077</v>
      </c>
      <c r="C64" s="16" t="s">
        <v>151</v>
      </c>
      <c r="D64" s="26">
        <v>3517.0986200000002</v>
      </c>
      <c r="E64" s="26">
        <v>12102.87689</v>
      </c>
      <c r="F64" s="26">
        <v>15619.97551</v>
      </c>
      <c r="G64" s="26">
        <v>3730.4529400000001</v>
      </c>
      <c r="H64" s="26">
        <v>11889.522569999999</v>
      </c>
      <c r="I64" s="26">
        <v>15619.97551</v>
      </c>
    </row>
    <row r="65" spans="2:9" x14ac:dyDescent="0.2">
      <c r="B65" s="16">
        <v>4078</v>
      </c>
      <c r="C65" s="16" t="s">
        <v>152</v>
      </c>
      <c r="D65" s="26">
        <v>4515.5927199999996</v>
      </c>
      <c r="E65" s="26">
        <v>3180.8861299999999</v>
      </c>
      <c r="F65" s="26">
        <v>7696.4788500000004</v>
      </c>
      <c r="G65" s="26">
        <v>2570.9565699999998</v>
      </c>
      <c r="H65" s="26">
        <v>5125.5222800000001</v>
      </c>
      <c r="I65" s="26">
        <v>7696.4788500000004</v>
      </c>
    </row>
    <row r="66" spans="2:9" x14ac:dyDescent="0.2">
      <c r="B66" s="16">
        <v>4079</v>
      </c>
      <c r="C66" s="16" t="s">
        <v>153</v>
      </c>
      <c r="D66" s="26">
        <v>3531.90753</v>
      </c>
      <c r="E66" s="26">
        <v>21353.130260000002</v>
      </c>
      <c r="F66" s="26">
        <v>24885.037789999998</v>
      </c>
      <c r="G66" s="26">
        <v>9776.5387200000005</v>
      </c>
      <c r="H66" s="26">
        <v>15108.49907</v>
      </c>
      <c r="I66" s="26">
        <v>24885.037789999998</v>
      </c>
    </row>
    <row r="67" spans="2:9" x14ac:dyDescent="0.2">
      <c r="B67" s="16">
        <v>4080</v>
      </c>
      <c r="C67" s="16" t="s">
        <v>154</v>
      </c>
      <c r="D67" s="26">
        <v>34915.55154</v>
      </c>
      <c r="E67" s="26">
        <v>143131.83590999999</v>
      </c>
      <c r="F67" s="26">
        <v>178047.38745000001</v>
      </c>
      <c r="G67" s="26">
        <v>37234.834909999998</v>
      </c>
      <c r="H67" s="26">
        <v>140812.55254</v>
      </c>
      <c r="I67" s="26">
        <v>178047.38745000001</v>
      </c>
    </row>
    <row r="68" spans="2:9" x14ac:dyDescent="0.2">
      <c r="B68" s="16">
        <v>4081</v>
      </c>
      <c r="C68" s="16" t="s">
        <v>155</v>
      </c>
      <c r="D68" s="26">
        <v>26354.886839999999</v>
      </c>
      <c r="E68" s="26">
        <v>60889.449690000001</v>
      </c>
      <c r="F68" s="26">
        <v>87244.33653</v>
      </c>
      <c r="G68" s="26">
        <v>14605.7266</v>
      </c>
      <c r="H68" s="26">
        <v>72638.609930000006</v>
      </c>
      <c r="I68" s="26">
        <v>87244.33653</v>
      </c>
    </row>
    <row r="69" spans="2:9" x14ac:dyDescent="0.2">
      <c r="B69" s="16">
        <v>4082</v>
      </c>
      <c r="C69" s="16" t="s">
        <v>156</v>
      </c>
      <c r="D69" s="26">
        <v>67059.488840000005</v>
      </c>
      <c r="E69" s="26">
        <v>215245.12237</v>
      </c>
      <c r="F69" s="26">
        <v>282304.61121</v>
      </c>
      <c r="G69" s="26">
        <v>107307.55521000001</v>
      </c>
      <c r="H69" s="26">
        <v>174997.05600000001</v>
      </c>
      <c r="I69" s="26">
        <v>282304.61121</v>
      </c>
    </row>
    <row r="70" spans="2:9" x14ac:dyDescent="0.2">
      <c r="B70" s="16">
        <v>4083</v>
      </c>
      <c r="C70" s="16" t="s">
        <v>157</v>
      </c>
      <c r="D70" s="26">
        <v>28622.467290000001</v>
      </c>
      <c r="E70" s="26">
        <v>46282.012750000002</v>
      </c>
      <c r="F70" s="26">
        <v>74904.480039999995</v>
      </c>
      <c r="G70" s="26">
        <v>15613.51182</v>
      </c>
      <c r="H70" s="26">
        <v>59290.968220000002</v>
      </c>
      <c r="I70" s="26">
        <v>74904.480039999995</v>
      </c>
    </row>
    <row r="71" spans="2:9" x14ac:dyDescent="0.2">
      <c r="B71" s="21">
        <v>4129</v>
      </c>
      <c r="C71" s="21" t="s">
        <v>158</v>
      </c>
      <c r="D71" s="29">
        <v>348083.27227999998</v>
      </c>
      <c r="E71" s="29">
        <v>702693.88853999996</v>
      </c>
      <c r="F71" s="29">
        <v>1050777.1608200001</v>
      </c>
      <c r="G71" s="29">
        <v>211095.58217000001</v>
      </c>
      <c r="H71" s="29">
        <v>839681.57865000004</v>
      </c>
      <c r="I71" s="29">
        <v>1050777.1608200001</v>
      </c>
    </row>
    <row r="72" spans="2:9" x14ac:dyDescent="0.2">
      <c r="B72" s="16">
        <v>4091</v>
      </c>
      <c r="C72" s="16" t="s">
        <v>159</v>
      </c>
      <c r="D72" s="26">
        <v>5464.2960999999996</v>
      </c>
      <c r="E72" s="26">
        <v>23482.190760000001</v>
      </c>
      <c r="F72" s="26">
        <v>28946.486860000001</v>
      </c>
      <c r="G72" s="26">
        <v>5629.8280999999997</v>
      </c>
      <c r="H72" s="26">
        <v>23316.658759999998</v>
      </c>
      <c r="I72" s="26">
        <v>28946.486860000001</v>
      </c>
    </row>
    <row r="73" spans="2:9" x14ac:dyDescent="0.2">
      <c r="B73" s="16">
        <v>4092</v>
      </c>
      <c r="C73" s="16" t="s">
        <v>160</v>
      </c>
      <c r="D73" s="26">
        <v>25007.072499999998</v>
      </c>
      <c r="E73" s="26">
        <v>45854.421049999997</v>
      </c>
      <c r="F73" s="26">
        <v>70861.493549999999</v>
      </c>
      <c r="G73" s="26">
        <v>17162.47639</v>
      </c>
      <c r="H73" s="26">
        <v>53699.017160000003</v>
      </c>
      <c r="I73" s="26">
        <v>70861.493549999999</v>
      </c>
    </row>
    <row r="74" spans="2:9" x14ac:dyDescent="0.2">
      <c r="B74" s="16">
        <v>4093</v>
      </c>
      <c r="C74" s="16" t="s">
        <v>161</v>
      </c>
      <c r="D74" s="26">
        <v>5362.8339299999998</v>
      </c>
      <c r="E74" s="26">
        <v>8879.1987200000003</v>
      </c>
      <c r="F74" s="26">
        <v>14242.032649999999</v>
      </c>
      <c r="G74" s="26">
        <v>4893.7038300000004</v>
      </c>
      <c r="H74" s="26">
        <v>9348.3288200000006</v>
      </c>
      <c r="I74" s="26">
        <v>14242.032649999999</v>
      </c>
    </row>
    <row r="75" spans="2:9" x14ac:dyDescent="0.2">
      <c r="B75" s="16">
        <v>4124</v>
      </c>
      <c r="C75" s="16" t="s">
        <v>162</v>
      </c>
      <c r="D75" s="26">
        <v>13670.611790000001</v>
      </c>
      <c r="E75" s="26">
        <v>13762.888650000001</v>
      </c>
      <c r="F75" s="26">
        <v>27433.50044</v>
      </c>
      <c r="G75" s="26">
        <v>5189.6670599999998</v>
      </c>
      <c r="H75" s="26">
        <v>22243.83338</v>
      </c>
      <c r="I75" s="26">
        <v>27433.50044</v>
      </c>
    </row>
    <row r="76" spans="2:9" x14ac:dyDescent="0.2">
      <c r="B76" s="16">
        <v>4095</v>
      </c>
      <c r="C76" s="16" t="s">
        <v>163</v>
      </c>
      <c r="D76" s="26">
        <v>150247.2084</v>
      </c>
      <c r="E76" s="26">
        <v>167528.98718</v>
      </c>
      <c r="F76" s="26">
        <v>317776.19558</v>
      </c>
      <c r="G76" s="26">
        <v>35307.712659999997</v>
      </c>
      <c r="H76" s="26">
        <v>282468.48291999998</v>
      </c>
      <c r="I76" s="26">
        <v>317776.19558</v>
      </c>
    </row>
    <row r="77" spans="2:9" x14ac:dyDescent="0.2">
      <c r="B77" s="16">
        <v>4099</v>
      </c>
      <c r="C77" s="16" t="s">
        <v>164</v>
      </c>
      <c r="D77" s="26">
        <v>4736.60196</v>
      </c>
      <c r="E77" s="26">
        <v>6346.9680399999997</v>
      </c>
      <c r="F77" s="26">
        <v>11083.57</v>
      </c>
      <c r="G77" s="26">
        <v>1347.64237</v>
      </c>
      <c r="H77" s="26">
        <v>9735.9276300000001</v>
      </c>
      <c r="I77" s="26">
        <v>11083.57</v>
      </c>
    </row>
    <row r="78" spans="2:9" x14ac:dyDescent="0.2">
      <c r="B78" s="16">
        <v>4100</v>
      </c>
      <c r="C78" s="16" t="s">
        <v>165</v>
      </c>
      <c r="D78" s="26">
        <v>11849.702429999999</v>
      </c>
      <c r="E78" s="26">
        <v>46308.102279999999</v>
      </c>
      <c r="F78" s="26">
        <v>58157.804709999997</v>
      </c>
      <c r="G78" s="26">
        <v>22105.099180000001</v>
      </c>
      <c r="H78" s="26">
        <v>36052.705529999999</v>
      </c>
      <c r="I78" s="26">
        <v>58157.804709999997</v>
      </c>
    </row>
    <row r="79" spans="2:9" x14ac:dyDescent="0.2">
      <c r="B79" s="16">
        <v>4104</v>
      </c>
      <c r="C79" s="16" t="s">
        <v>166</v>
      </c>
      <c r="D79" s="26">
        <v>17304.188109999999</v>
      </c>
      <c r="E79" s="26">
        <v>42439.335659999997</v>
      </c>
      <c r="F79" s="26">
        <v>59743.52377</v>
      </c>
      <c r="G79" s="26">
        <v>17902.142530000001</v>
      </c>
      <c r="H79" s="26">
        <v>41841.381240000002</v>
      </c>
      <c r="I79" s="26">
        <v>59743.52377</v>
      </c>
    </row>
    <row r="80" spans="2:9" x14ac:dyDescent="0.2">
      <c r="B80" s="16">
        <v>4105</v>
      </c>
      <c r="C80" s="16" t="s">
        <v>167</v>
      </c>
      <c r="D80" s="26">
        <v>4329.1253299999998</v>
      </c>
      <c r="E80" s="26">
        <v>6082.4775499999996</v>
      </c>
      <c r="F80" s="26">
        <v>10411.60288</v>
      </c>
      <c r="G80" s="26">
        <v>2091.3161100000002</v>
      </c>
      <c r="H80" s="26">
        <v>8320.2867700000006</v>
      </c>
      <c r="I80" s="26">
        <v>10411.60288</v>
      </c>
    </row>
    <row r="81" spans="2:9" x14ac:dyDescent="0.2">
      <c r="B81" s="16">
        <v>4106</v>
      </c>
      <c r="C81" s="16" t="s">
        <v>168</v>
      </c>
      <c r="D81" s="26">
        <v>1251.6285600000001</v>
      </c>
      <c r="E81" s="26">
        <v>5196.9566999999997</v>
      </c>
      <c r="F81" s="26">
        <v>6448.5852599999998</v>
      </c>
      <c r="G81" s="26">
        <v>988.23172999999997</v>
      </c>
      <c r="H81" s="26">
        <v>5460.3535300000003</v>
      </c>
      <c r="I81" s="26">
        <v>6448.5852599999998</v>
      </c>
    </row>
    <row r="82" spans="2:9" x14ac:dyDescent="0.2">
      <c r="B82" s="16">
        <v>4107</v>
      </c>
      <c r="C82" s="16" t="s">
        <v>169</v>
      </c>
      <c r="D82" s="26">
        <v>972.33543999999995</v>
      </c>
      <c r="E82" s="26">
        <v>17496.50433</v>
      </c>
      <c r="F82" s="26">
        <v>18468.839769999999</v>
      </c>
      <c r="G82" s="26">
        <v>4315.2838300000003</v>
      </c>
      <c r="H82" s="26">
        <v>14153.55594</v>
      </c>
      <c r="I82" s="26">
        <v>18468.839769999999</v>
      </c>
    </row>
    <row r="83" spans="2:9" x14ac:dyDescent="0.2">
      <c r="B83" s="16">
        <v>4110</v>
      </c>
      <c r="C83" s="16" t="s">
        <v>170</v>
      </c>
      <c r="D83" s="26">
        <v>5186.9635600000001</v>
      </c>
      <c r="E83" s="26">
        <v>14280.35245</v>
      </c>
      <c r="F83" s="26">
        <v>19467.316009999999</v>
      </c>
      <c r="G83" s="26">
        <v>4034.4614299999998</v>
      </c>
      <c r="H83" s="26">
        <v>15432.854579999999</v>
      </c>
      <c r="I83" s="26">
        <v>19467.316009999999</v>
      </c>
    </row>
    <row r="84" spans="2:9" x14ac:dyDescent="0.2">
      <c r="B84" s="16">
        <v>4111</v>
      </c>
      <c r="C84" s="16" t="s">
        <v>171</v>
      </c>
      <c r="D84" s="26">
        <v>7286.3635599999998</v>
      </c>
      <c r="E84" s="26">
        <v>17876.749349999998</v>
      </c>
      <c r="F84" s="26">
        <v>25163.11291</v>
      </c>
      <c r="G84" s="26">
        <v>4976.0775000000003</v>
      </c>
      <c r="H84" s="26">
        <v>20187.03541</v>
      </c>
      <c r="I84" s="26">
        <v>25163.11291</v>
      </c>
    </row>
    <row r="85" spans="2:9" x14ac:dyDescent="0.2">
      <c r="B85" s="16">
        <v>4112</v>
      </c>
      <c r="C85" s="16" t="s">
        <v>172</v>
      </c>
      <c r="D85" s="26">
        <v>2297.2388099999998</v>
      </c>
      <c r="E85" s="26">
        <v>13469.001340000001</v>
      </c>
      <c r="F85" s="26">
        <v>15766.24015</v>
      </c>
      <c r="G85" s="26">
        <v>1663.46883</v>
      </c>
      <c r="H85" s="26">
        <v>14102.77132</v>
      </c>
      <c r="I85" s="26">
        <v>15766.24015</v>
      </c>
    </row>
    <row r="86" spans="2:9" x14ac:dyDescent="0.2">
      <c r="B86" s="16">
        <v>4125</v>
      </c>
      <c r="C86" s="16" t="s">
        <v>173</v>
      </c>
      <c r="D86" s="26">
        <v>10178.32308</v>
      </c>
      <c r="E86" s="26">
        <v>48878.192080000001</v>
      </c>
      <c r="F86" s="26">
        <v>59056.515160000003</v>
      </c>
      <c r="G86" s="26">
        <v>13013.12383</v>
      </c>
      <c r="H86" s="26">
        <v>46043.391329999999</v>
      </c>
      <c r="I86" s="26">
        <v>59056.515160000003</v>
      </c>
    </row>
    <row r="87" spans="2:9" x14ac:dyDescent="0.2">
      <c r="B87" s="16">
        <v>4117</v>
      </c>
      <c r="C87" s="16" t="s">
        <v>174</v>
      </c>
      <c r="D87" s="26">
        <v>3772.1791699999999</v>
      </c>
      <c r="E87" s="26">
        <v>16514.54825</v>
      </c>
      <c r="F87" s="26">
        <v>20286.727419999999</v>
      </c>
      <c r="G87" s="26">
        <v>6148.4741700000004</v>
      </c>
      <c r="H87" s="26">
        <v>14138.25325</v>
      </c>
      <c r="I87" s="26">
        <v>20286.727419999999</v>
      </c>
    </row>
    <row r="88" spans="2:9" x14ac:dyDescent="0.2">
      <c r="B88" s="16">
        <v>4120</v>
      </c>
      <c r="C88" s="16" t="s">
        <v>175</v>
      </c>
      <c r="D88" s="26">
        <v>6458.5776800000003</v>
      </c>
      <c r="E88" s="26">
        <v>23878.256280000001</v>
      </c>
      <c r="F88" s="26">
        <v>30336.83396</v>
      </c>
      <c r="G88" s="26">
        <v>6455.5239000000001</v>
      </c>
      <c r="H88" s="26">
        <v>23881.31006</v>
      </c>
      <c r="I88" s="26">
        <v>30336.83396</v>
      </c>
    </row>
    <row r="89" spans="2:9" x14ac:dyDescent="0.2">
      <c r="B89" s="16">
        <v>4121</v>
      </c>
      <c r="C89" s="16" t="s">
        <v>176</v>
      </c>
      <c r="D89" s="26">
        <v>17906.217069999999</v>
      </c>
      <c r="E89" s="26">
        <v>47325.482909999999</v>
      </c>
      <c r="F89" s="26">
        <v>65231.699979999998</v>
      </c>
      <c r="G89" s="26">
        <v>19484.498810000001</v>
      </c>
      <c r="H89" s="26">
        <v>45747.20117</v>
      </c>
      <c r="I89" s="26">
        <v>65231.699979999998</v>
      </c>
    </row>
    <row r="90" spans="2:9" x14ac:dyDescent="0.2">
      <c r="B90" s="16">
        <v>4122</v>
      </c>
      <c r="C90" s="16" t="s">
        <v>177</v>
      </c>
      <c r="D90" s="26">
        <v>6979.59519</v>
      </c>
      <c r="E90" s="26">
        <v>18524.430810000002</v>
      </c>
      <c r="F90" s="26">
        <v>25504.026000000002</v>
      </c>
      <c r="G90" s="26">
        <v>7342.1534099999999</v>
      </c>
      <c r="H90" s="26">
        <v>18161.872589999999</v>
      </c>
      <c r="I90" s="26">
        <v>25504.026000000002</v>
      </c>
    </row>
    <row r="91" spans="2:9" x14ac:dyDescent="0.2">
      <c r="B91" s="16">
        <v>4123</v>
      </c>
      <c r="C91" s="16" t="s">
        <v>178</v>
      </c>
      <c r="D91" s="26">
        <v>47822.209609999998</v>
      </c>
      <c r="E91" s="26">
        <v>118568.84415</v>
      </c>
      <c r="F91" s="26">
        <v>166391.05376000001</v>
      </c>
      <c r="G91" s="26">
        <v>31044.696499999998</v>
      </c>
      <c r="H91" s="26">
        <v>135346.35725999999</v>
      </c>
      <c r="I91" s="26">
        <v>166391.05376000001</v>
      </c>
    </row>
    <row r="92" spans="2:9" x14ac:dyDescent="0.2">
      <c r="B92" s="21">
        <v>4159</v>
      </c>
      <c r="C92" s="21" t="s">
        <v>179</v>
      </c>
      <c r="D92" s="29">
        <v>216069.19346000001</v>
      </c>
      <c r="E92" s="29">
        <v>563834.37292999995</v>
      </c>
      <c r="F92" s="29">
        <v>779903.56639000005</v>
      </c>
      <c r="G92" s="29">
        <v>218425.80321000001</v>
      </c>
      <c r="H92" s="29">
        <v>561477.76318000001</v>
      </c>
      <c r="I92" s="29">
        <v>779903.56639000005</v>
      </c>
    </row>
    <row r="93" spans="2:9" x14ac:dyDescent="0.2">
      <c r="B93" s="16">
        <v>4131</v>
      </c>
      <c r="C93" s="16" t="s">
        <v>180</v>
      </c>
      <c r="D93" s="26">
        <v>13073.393110000001</v>
      </c>
      <c r="E93" s="26">
        <v>57442.152220000004</v>
      </c>
      <c r="F93" s="26">
        <v>70515.545329999994</v>
      </c>
      <c r="G93" s="26">
        <v>16324.60094</v>
      </c>
      <c r="H93" s="26">
        <v>54190.944389999997</v>
      </c>
      <c r="I93" s="26">
        <v>70515.545329999994</v>
      </c>
    </row>
    <row r="94" spans="2:9" x14ac:dyDescent="0.2">
      <c r="B94" s="16">
        <v>4132</v>
      </c>
      <c r="C94" s="16" t="s">
        <v>181</v>
      </c>
      <c r="D94" s="26">
        <v>7321.3101800000004</v>
      </c>
      <c r="E94" s="26">
        <v>24244.644039999999</v>
      </c>
      <c r="F94" s="26">
        <v>31565.95422</v>
      </c>
      <c r="G94" s="26">
        <v>11040.298500000001</v>
      </c>
      <c r="H94" s="26">
        <v>20525.655719999999</v>
      </c>
      <c r="I94" s="26">
        <v>31565.95422</v>
      </c>
    </row>
    <row r="95" spans="2:9" x14ac:dyDescent="0.2">
      <c r="B95" s="16">
        <v>4134</v>
      </c>
      <c r="C95" s="16" t="s">
        <v>182</v>
      </c>
      <c r="D95" s="26">
        <v>11785.405510000001</v>
      </c>
      <c r="E95" s="26">
        <v>30623.568220000001</v>
      </c>
      <c r="F95" s="26">
        <v>42408.973729999998</v>
      </c>
      <c r="G95" s="26">
        <v>15110.899460000001</v>
      </c>
      <c r="H95" s="26">
        <v>27298.074270000001</v>
      </c>
      <c r="I95" s="26">
        <v>42408.973729999998</v>
      </c>
    </row>
    <row r="96" spans="2:9" x14ac:dyDescent="0.2">
      <c r="B96" s="16">
        <v>4135</v>
      </c>
      <c r="C96" s="16" t="s">
        <v>183</v>
      </c>
      <c r="D96" s="26">
        <v>3497.9792400000001</v>
      </c>
      <c r="E96" s="26">
        <v>27884.65249</v>
      </c>
      <c r="F96" s="26">
        <v>31382.631730000001</v>
      </c>
      <c r="G96" s="26">
        <v>11158.18031</v>
      </c>
      <c r="H96" s="26">
        <v>20224.451420000001</v>
      </c>
      <c r="I96" s="26">
        <v>31382.631730000001</v>
      </c>
    </row>
    <row r="97" spans="2:9" x14ac:dyDescent="0.2">
      <c r="B97" s="16">
        <v>4136</v>
      </c>
      <c r="C97" s="16" t="s">
        <v>184</v>
      </c>
      <c r="D97" s="26">
        <v>3774.1982499999999</v>
      </c>
      <c r="E97" s="26">
        <v>16665.288779999999</v>
      </c>
      <c r="F97" s="26">
        <v>20439.48703</v>
      </c>
      <c r="G97" s="26">
        <v>3623.53458</v>
      </c>
      <c r="H97" s="26">
        <v>16815.952450000001</v>
      </c>
      <c r="I97" s="26">
        <v>20439.48703</v>
      </c>
    </row>
    <row r="98" spans="2:9" x14ac:dyDescent="0.2">
      <c r="B98" s="16">
        <v>4137</v>
      </c>
      <c r="C98" s="16" t="s">
        <v>185</v>
      </c>
      <c r="D98" s="26">
        <v>2625.5815899999998</v>
      </c>
      <c r="E98" s="26">
        <v>6437.2422800000004</v>
      </c>
      <c r="F98" s="26">
        <v>9062.8238700000002</v>
      </c>
      <c r="G98" s="26">
        <v>4255.9620599999998</v>
      </c>
      <c r="H98" s="26">
        <v>4806.8618100000003</v>
      </c>
      <c r="I98" s="26">
        <v>9062.8238700000002</v>
      </c>
    </row>
    <row r="99" spans="2:9" x14ac:dyDescent="0.2">
      <c r="B99" s="16">
        <v>4138</v>
      </c>
      <c r="C99" s="16" t="s">
        <v>186</v>
      </c>
      <c r="D99" s="26">
        <v>4052.71621</v>
      </c>
      <c r="E99" s="26">
        <v>10616.50784</v>
      </c>
      <c r="F99" s="26">
        <v>14669.224050000001</v>
      </c>
      <c r="G99" s="26">
        <v>5586.6658799999996</v>
      </c>
      <c r="H99" s="26">
        <v>9082.5581700000002</v>
      </c>
      <c r="I99" s="26">
        <v>14669.224050000001</v>
      </c>
    </row>
    <row r="100" spans="2:9" x14ac:dyDescent="0.2">
      <c r="B100" s="16">
        <v>4139</v>
      </c>
      <c r="C100" s="16" t="s">
        <v>187</v>
      </c>
      <c r="D100" s="26">
        <v>47963.314339999997</v>
      </c>
      <c r="E100" s="26">
        <v>78950.283370000005</v>
      </c>
      <c r="F100" s="26">
        <v>126913.59771</v>
      </c>
      <c r="G100" s="26">
        <v>26049.163039999999</v>
      </c>
      <c r="H100" s="26">
        <v>100864.43467</v>
      </c>
      <c r="I100" s="26">
        <v>126913.59771</v>
      </c>
    </row>
    <row r="101" spans="2:9" x14ac:dyDescent="0.2">
      <c r="B101" s="16">
        <v>4140</v>
      </c>
      <c r="C101" s="16" t="s">
        <v>188</v>
      </c>
      <c r="D101" s="26">
        <v>11072.56589</v>
      </c>
      <c r="E101" s="26">
        <v>22321.607360000002</v>
      </c>
      <c r="F101" s="26">
        <v>33394.17325</v>
      </c>
      <c r="G101" s="26">
        <v>10670.653259999999</v>
      </c>
      <c r="H101" s="26">
        <v>22723.519990000001</v>
      </c>
      <c r="I101" s="26">
        <v>33394.17325</v>
      </c>
    </row>
    <row r="102" spans="2:9" x14ac:dyDescent="0.2">
      <c r="B102" s="16">
        <v>4141</v>
      </c>
      <c r="C102" s="16" t="s">
        <v>189</v>
      </c>
      <c r="D102" s="26">
        <v>36056.414129999997</v>
      </c>
      <c r="E102" s="26">
        <v>102646.84225</v>
      </c>
      <c r="F102" s="26">
        <v>138703.25638000001</v>
      </c>
      <c r="G102" s="26">
        <v>46062.950709999997</v>
      </c>
      <c r="H102" s="26">
        <v>92640.305670000002</v>
      </c>
      <c r="I102" s="26">
        <v>138703.25638000001</v>
      </c>
    </row>
    <row r="103" spans="2:9" x14ac:dyDescent="0.2">
      <c r="B103" s="16">
        <v>4142</v>
      </c>
      <c r="C103" s="16" t="s">
        <v>190</v>
      </c>
      <c r="D103" s="26">
        <v>4179.5377099999996</v>
      </c>
      <c r="E103" s="26">
        <v>9578.9605900000006</v>
      </c>
      <c r="F103" s="26">
        <v>13758.498299999999</v>
      </c>
      <c r="G103" s="26">
        <v>6616.95802</v>
      </c>
      <c r="H103" s="26">
        <v>7141.5402800000002</v>
      </c>
      <c r="I103" s="26">
        <v>13758.498299999999</v>
      </c>
    </row>
    <row r="104" spans="2:9" x14ac:dyDescent="0.2">
      <c r="B104" s="16">
        <v>4143</v>
      </c>
      <c r="C104" s="16" t="s">
        <v>191</v>
      </c>
      <c r="D104" s="26">
        <v>5529.9178899999997</v>
      </c>
      <c r="E104" s="26">
        <v>11889.231900000001</v>
      </c>
      <c r="F104" s="26">
        <v>17419.149789999999</v>
      </c>
      <c r="G104" s="26">
        <v>8689.6960099999997</v>
      </c>
      <c r="H104" s="26">
        <v>8729.4537799999998</v>
      </c>
      <c r="I104" s="26">
        <v>17419.149789999999</v>
      </c>
    </row>
    <row r="105" spans="2:9" x14ac:dyDescent="0.2">
      <c r="B105" s="16">
        <v>4144</v>
      </c>
      <c r="C105" s="16" t="s">
        <v>192</v>
      </c>
      <c r="D105" s="26">
        <v>37214.350729999998</v>
      </c>
      <c r="E105" s="26">
        <v>88010.675029999999</v>
      </c>
      <c r="F105" s="26">
        <v>125225.02576</v>
      </c>
      <c r="G105" s="26">
        <v>28284.537680000001</v>
      </c>
      <c r="H105" s="26">
        <v>96940.488079999996</v>
      </c>
      <c r="I105" s="26">
        <v>125225.02576</v>
      </c>
    </row>
    <row r="106" spans="2:9" x14ac:dyDescent="0.2">
      <c r="B106" s="16">
        <v>4145</v>
      </c>
      <c r="C106" s="16" t="s">
        <v>193</v>
      </c>
      <c r="D106" s="26">
        <v>7943.1561099999999</v>
      </c>
      <c r="E106" s="26">
        <v>19762.357199999999</v>
      </c>
      <c r="F106" s="26">
        <v>27705.513309999998</v>
      </c>
      <c r="G106" s="26">
        <v>10105.04601</v>
      </c>
      <c r="H106" s="26">
        <v>17600.4673</v>
      </c>
      <c r="I106" s="26">
        <v>27705.513309999998</v>
      </c>
    </row>
    <row r="107" spans="2:9" x14ac:dyDescent="0.2">
      <c r="B107" s="16">
        <v>4146</v>
      </c>
      <c r="C107" s="16" t="s">
        <v>194</v>
      </c>
      <c r="D107" s="26">
        <v>15907.44809</v>
      </c>
      <c r="E107" s="26">
        <v>39716.603499999997</v>
      </c>
      <c r="F107" s="26">
        <v>55624.051590000003</v>
      </c>
      <c r="G107" s="26">
        <v>9268.6470300000001</v>
      </c>
      <c r="H107" s="26">
        <v>46355.404560000003</v>
      </c>
      <c r="I107" s="26">
        <v>55624.051590000003</v>
      </c>
    </row>
    <row r="108" spans="2:9" x14ac:dyDescent="0.2">
      <c r="B108" s="16">
        <v>4147</v>
      </c>
      <c r="C108" s="16" t="s">
        <v>195</v>
      </c>
      <c r="D108" s="26">
        <v>4071.9044800000001</v>
      </c>
      <c r="E108" s="26">
        <v>17043.755860000001</v>
      </c>
      <c r="F108" s="26">
        <v>21115.660339999999</v>
      </c>
      <c r="G108" s="26">
        <v>5578.00972</v>
      </c>
      <c r="H108" s="26">
        <v>15537.65062</v>
      </c>
      <c r="I108" s="26">
        <v>21115.660339999999</v>
      </c>
    </row>
    <row r="109" spans="2:9" x14ac:dyDescent="0.2">
      <c r="B109" s="21">
        <v>4189</v>
      </c>
      <c r="C109" s="21" t="s">
        <v>196</v>
      </c>
      <c r="D109" s="29">
        <v>214340.15716</v>
      </c>
      <c r="E109" s="29">
        <v>566436.62552</v>
      </c>
      <c r="F109" s="29">
        <v>780776.78267999995</v>
      </c>
      <c r="G109" s="29">
        <v>207452.64601</v>
      </c>
      <c r="H109" s="29">
        <v>573324.13667000004</v>
      </c>
      <c r="I109" s="29">
        <v>780776.78267999995</v>
      </c>
    </row>
    <row r="110" spans="2:9" x14ac:dyDescent="0.2">
      <c r="B110" s="16">
        <v>4185</v>
      </c>
      <c r="C110" s="16" t="s">
        <v>197</v>
      </c>
      <c r="D110" s="26">
        <v>24718.57301</v>
      </c>
      <c r="E110" s="26">
        <v>35241.25722</v>
      </c>
      <c r="F110" s="26">
        <v>59959.83023</v>
      </c>
      <c r="G110" s="26">
        <v>9195.8359799999998</v>
      </c>
      <c r="H110" s="26">
        <v>50763.994250000003</v>
      </c>
      <c r="I110" s="26">
        <v>59959.83023</v>
      </c>
    </row>
    <row r="111" spans="2:9" x14ac:dyDescent="0.2">
      <c r="B111" s="16">
        <v>4161</v>
      </c>
      <c r="C111" s="16" t="s">
        <v>198</v>
      </c>
      <c r="D111" s="26">
        <v>11288.708909999999</v>
      </c>
      <c r="E111" s="26">
        <v>22147.841199999999</v>
      </c>
      <c r="F111" s="26">
        <v>33436.550109999996</v>
      </c>
      <c r="G111" s="26">
        <v>10487.856379999999</v>
      </c>
      <c r="H111" s="26">
        <v>22948.693729999999</v>
      </c>
      <c r="I111" s="26">
        <v>33436.550109999996</v>
      </c>
    </row>
    <row r="112" spans="2:9" x14ac:dyDescent="0.2">
      <c r="B112" s="16">
        <v>4163</v>
      </c>
      <c r="C112" s="16" t="s">
        <v>199</v>
      </c>
      <c r="D112" s="26">
        <v>18965.28385</v>
      </c>
      <c r="E112" s="26">
        <v>115724.18992</v>
      </c>
      <c r="F112" s="26">
        <v>134689.47377000001</v>
      </c>
      <c r="G112" s="26">
        <v>34384.394110000001</v>
      </c>
      <c r="H112" s="26">
        <v>100305.07966</v>
      </c>
      <c r="I112" s="26">
        <v>134689.47377000001</v>
      </c>
    </row>
    <row r="113" spans="2:9" x14ac:dyDescent="0.2">
      <c r="B113" s="16">
        <v>4164</v>
      </c>
      <c r="C113" s="16" t="s">
        <v>200</v>
      </c>
      <c r="D113" s="26">
        <v>5538.5657700000002</v>
      </c>
      <c r="E113" s="26">
        <v>15890.418970000001</v>
      </c>
      <c r="F113" s="26">
        <v>21428.98474</v>
      </c>
      <c r="G113" s="26">
        <v>6053.99586</v>
      </c>
      <c r="H113" s="26">
        <v>15374.988880000001</v>
      </c>
      <c r="I113" s="26">
        <v>21428.98474</v>
      </c>
    </row>
    <row r="114" spans="2:9" x14ac:dyDescent="0.2">
      <c r="B114" s="16">
        <v>4165</v>
      </c>
      <c r="C114" s="16" t="s">
        <v>201</v>
      </c>
      <c r="D114" s="26">
        <v>8218.1946700000008</v>
      </c>
      <c r="E114" s="26">
        <v>52192.69169</v>
      </c>
      <c r="F114" s="26">
        <v>60410.886359999997</v>
      </c>
      <c r="G114" s="26">
        <v>8536.6873799999994</v>
      </c>
      <c r="H114" s="26">
        <v>51874.198980000001</v>
      </c>
      <c r="I114" s="26">
        <v>60410.886359999997</v>
      </c>
    </row>
    <row r="115" spans="2:9" x14ac:dyDescent="0.2">
      <c r="B115" s="16">
        <v>4186</v>
      </c>
      <c r="C115" s="16" t="s">
        <v>202</v>
      </c>
      <c r="D115" s="26">
        <v>18294.49137</v>
      </c>
      <c r="E115" s="26">
        <v>23749.790980000002</v>
      </c>
      <c r="F115" s="26">
        <v>42044.282350000001</v>
      </c>
      <c r="G115" s="26">
        <v>6605.1137699999999</v>
      </c>
      <c r="H115" s="26">
        <v>35439.168579999998</v>
      </c>
      <c r="I115" s="26">
        <v>42044.282350000001</v>
      </c>
    </row>
    <row r="116" spans="2:9" x14ac:dyDescent="0.2">
      <c r="B116" s="16">
        <v>4169</v>
      </c>
      <c r="C116" s="16" t="s">
        <v>203</v>
      </c>
      <c r="D116" s="26">
        <v>8780.11528</v>
      </c>
      <c r="E116" s="26">
        <v>51251.734799999998</v>
      </c>
      <c r="F116" s="26">
        <v>60031.850079999997</v>
      </c>
      <c r="G116" s="26">
        <v>15633.56524</v>
      </c>
      <c r="H116" s="26">
        <v>44398.28484</v>
      </c>
      <c r="I116" s="26">
        <v>60031.850079999997</v>
      </c>
    </row>
    <row r="117" spans="2:9" x14ac:dyDescent="0.2">
      <c r="B117" s="16">
        <v>4170</v>
      </c>
      <c r="C117" s="16" t="s">
        <v>204</v>
      </c>
      <c r="D117" s="26">
        <v>47814.99037</v>
      </c>
      <c r="E117" s="26">
        <v>99482.101620000001</v>
      </c>
      <c r="F117" s="26">
        <v>147297.09198999999</v>
      </c>
      <c r="G117" s="26">
        <v>64019.791449999997</v>
      </c>
      <c r="H117" s="26">
        <v>83277.300539999997</v>
      </c>
      <c r="I117" s="26">
        <v>147297.09198999999</v>
      </c>
    </row>
    <row r="118" spans="2:9" x14ac:dyDescent="0.2">
      <c r="B118" s="16">
        <v>4184</v>
      </c>
      <c r="C118" s="16" t="s">
        <v>205</v>
      </c>
      <c r="D118" s="26">
        <v>9215.82726</v>
      </c>
      <c r="E118" s="26">
        <v>32042.309519999999</v>
      </c>
      <c r="F118" s="26">
        <v>41258.136780000001</v>
      </c>
      <c r="G118" s="26">
        <v>9030.05566</v>
      </c>
      <c r="H118" s="26">
        <v>32228.081119999999</v>
      </c>
      <c r="I118" s="26">
        <v>41258.136780000001</v>
      </c>
    </row>
    <row r="119" spans="2:9" x14ac:dyDescent="0.2">
      <c r="B119" s="16">
        <v>4172</v>
      </c>
      <c r="C119" s="16" t="s">
        <v>206</v>
      </c>
      <c r="D119" s="26">
        <v>6883.5492800000002</v>
      </c>
      <c r="E119" s="26">
        <v>19195.708859999999</v>
      </c>
      <c r="F119" s="26">
        <v>26079.258140000002</v>
      </c>
      <c r="G119" s="26">
        <v>9549.9014299999999</v>
      </c>
      <c r="H119" s="26">
        <v>16529.35671</v>
      </c>
      <c r="I119" s="26">
        <v>26079.258140000002</v>
      </c>
    </row>
    <row r="120" spans="2:9" x14ac:dyDescent="0.2">
      <c r="B120" s="16">
        <v>4173</v>
      </c>
      <c r="C120" s="16" t="s">
        <v>207</v>
      </c>
      <c r="D120" s="26">
        <v>1947.4802199999999</v>
      </c>
      <c r="E120" s="26">
        <v>6638.6011799999997</v>
      </c>
      <c r="F120" s="26">
        <v>8586.0813999999991</v>
      </c>
      <c r="G120" s="26">
        <v>1908.3220100000001</v>
      </c>
      <c r="H120" s="26">
        <v>6677.7593900000002</v>
      </c>
      <c r="I120" s="26">
        <v>8586.0813999999991</v>
      </c>
    </row>
    <row r="121" spans="2:9" x14ac:dyDescent="0.2">
      <c r="B121" s="16">
        <v>4175</v>
      </c>
      <c r="C121" s="16" t="s">
        <v>208</v>
      </c>
      <c r="D121" s="26">
        <v>6048.8470399999997</v>
      </c>
      <c r="E121" s="26">
        <v>15175.510619999999</v>
      </c>
      <c r="F121" s="26">
        <v>21224.357660000001</v>
      </c>
      <c r="G121" s="26">
        <v>5049.4893000000002</v>
      </c>
      <c r="H121" s="26">
        <v>16174.86836</v>
      </c>
      <c r="I121" s="26">
        <v>21224.357660000001</v>
      </c>
    </row>
    <row r="122" spans="2:9" x14ac:dyDescent="0.2">
      <c r="B122" s="16">
        <v>4176</v>
      </c>
      <c r="C122" s="16" t="s">
        <v>209</v>
      </c>
      <c r="D122" s="26">
        <v>2757.46677</v>
      </c>
      <c r="E122" s="26">
        <v>7975.0232500000002</v>
      </c>
      <c r="F122" s="26">
        <v>10732.490019999999</v>
      </c>
      <c r="G122" s="26">
        <v>5274.4318499999999</v>
      </c>
      <c r="H122" s="26">
        <v>5458.0581700000002</v>
      </c>
      <c r="I122" s="26">
        <v>10732.490019999999</v>
      </c>
    </row>
    <row r="123" spans="2:9" x14ac:dyDescent="0.2">
      <c r="B123" s="16">
        <v>4177</v>
      </c>
      <c r="C123" s="16" t="s">
        <v>210</v>
      </c>
      <c r="D123" s="26">
        <v>24800.071380000001</v>
      </c>
      <c r="E123" s="26">
        <v>32212.283950000001</v>
      </c>
      <c r="F123" s="26">
        <v>57012.355329999999</v>
      </c>
      <c r="G123" s="26">
        <v>7435.2750599999999</v>
      </c>
      <c r="H123" s="26">
        <v>49577.080269999999</v>
      </c>
      <c r="I123" s="26">
        <v>57012.355329999999</v>
      </c>
    </row>
    <row r="124" spans="2:9" x14ac:dyDescent="0.2">
      <c r="B124" s="16">
        <v>4181</v>
      </c>
      <c r="C124" s="16" t="s">
        <v>211</v>
      </c>
      <c r="D124" s="26">
        <v>6635.5493500000002</v>
      </c>
      <c r="E124" s="26">
        <v>12301.476839999999</v>
      </c>
      <c r="F124" s="26">
        <v>18937.02619</v>
      </c>
      <c r="G124" s="26">
        <v>3294.0881399999998</v>
      </c>
      <c r="H124" s="26">
        <v>15642.938050000001</v>
      </c>
      <c r="I124" s="26">
        <v>18937.02619</v>
      </c>
    </row>
    <row r="125" spans="2:9" x14ac:dyDescent="0.2">
      <c r="B125" s="16">
        <v>4182</v>
      </c>
      <c r="C125" s="16" t="s">
        <v>212</v>
      </c>
      <c r="D125" s="26">
        <v>4968.6519699999999</v>
      </c>
      <c r="E125" s="26">
        <v>9144.0423300000002</v>
      </c>
      <c r="F125" s="26">
        <v>14112.694299999999</v>
      </c>
      <c r="G125" s="26">
        <v>5564.1726600000002</v>
      </c>
      <c r="H125" s="26">
        <v>8548.5216400000008</v>
      </c>
      <c r="I125" s="26">
        <v>14112.694299999999</v>
      </c>
    </row>
    <row r="126" spans="2:9" x14ac:dyDescent="0.2">
      <c r="B126" s="16">
        <v>4183</v>
      </c>
      <c r="C126" s="16" t="s">
        <v>213</v>
      </c>
      <c r="D126" s="26">
        <v>7463.7906599999997</v>
      </c>
      <c r="E126" s="26">
        <v>16071.64257</v>
      </c>
      <c r="F126" s="26">
        <v>23535.433229999999</v>
      </c>
      <c r="G126" s="26">
        <v>5429.6697299999996</v>
      </c>
      <c r="H126" s="26">
        <v>18105.763500000001</v>
      </c>
      <c r="I126" s="26">
        <v>23535.433229999999</v>
      </c>
    </row>
    <row r="127" spans="2:9" x14ac:dyDescent="0.2">
      <c r="B127" s="21">
        <v>4219</v>
      </c>
      <c r="C127" s="21" t="s">
        <v>214</v>
      </c>
      <c r="D127" s="29">
        <v>337614.67258999997</v>
      </c>
      <c r="E127" s="29">
        <v>979275.58291</v>
      </c>
      <c r="F127" s="29">
        <v>1316890.2555</v>
      </c>
      <c r="G127" s="29">
        <v>322204.43317999999</v>
      </c>
      <c r="H127" s="29">
        <v>994685.82232000004</v>
      </c>
      <c r="I127" s="29">
        <v>1316890.2555</v>
      </c>
    </row>
    <row r="128" spans="2:9" x14ac:dyDescent="0.2">
      <c r="B128" s="16">
        <v>4191</v>
      </c>
      <c r="C128" s="16" t="s">
        <v>215</v>
      </c>
      <c r="D128" s="26">
        <v>3491.1438499999999</v>
      </c>
      <c r="E128" s="26">
        <v>10822.16065</v>
      </c>
      <c r="F128" s="26">
        <v>14313.3045</v>
      </c>
      <c r="G128" s="26">
        <v>2185.5154699999998</v>
      </c>
      <c r="H128" s="26">
        <v>12127.78903</v>
      </c>
      <c r="I128" s="26">
        <v>14313.3045</v>
      </c>
    </row>
    <row r="129" spans="2:9" x14ac:dyDescent="0.2">
      <c r="B129" s="16">
        <v>4192</v>
      </c>
      <c r="C129" s="16" t="s">
        <v>216</v>
      </c>
      <c r="D129" s="26">
        <v>8175.1766100000004</v>
      </c>
      <c r="E129" s="26">
        <v>17822.763879999999</v>
      </c>
      <c r="F129" s="26">
        <v>25997.940490000001</v>
      </c>
      <c r="G129" s="26">
        <v>10001.99732</v>
      </c>
      <c r="H129" s="26">
        <v>15995.94317</v>
      </c>
      <c r="I129" s="26">
        <v>25997.940490000001</v>
      </c>
    </row>
    <row r="130" spans="2:9" x14ac:dyDescent="0.2">
      <c r="B130" s="16">
        <v>4193</v>
      </c>
      <c r="C130" s="16" t="s">
        <v>217</v>
      </c>
      <c r="D130" s="26">
        <v>5983.0699299999997</v>
      </c>
      <c r="E130" s="26">
        <v>10919.772300000001</v>
      </c>
      <c r="F130" s="26">
        <v>16902.842229999998</v>
      </c>
      <c r="G130" s="26">
        <v>3079.30285</v>
      </c>
      <c r="H130" s="26">
        <v>13823.53938</v>
      </c>
      <c r="I130" s="26">
        <v>16902.842229999998</v>
      </c>
    </row>
    <row r="131" spans="2:9" x14ac:dyDescent="0.2">
      <c r="B131" s="16">
        <v>4194</v>
      </c>
      <c r="C131" s="16" t="s">
        <v>218</v>
      </c>
      <c r="D131" s="26">
        <v>19266.874159999999</v>
      </c>
      <c r="E131" s="26">
        <v>24246.35398</v>
      </c>
      <c r="F131" s="26">
        <v>43513.228139999999</v>
      </c>
      <c r="G131" s="26">
        <v>6751.0436900000004</v>
      </c>
      <c r="H131" s="26">
        <v>36762.184450000001</v>
      </c>
      <c r="I131" s="26">
        <v>43513.228139999999</v>
      </c>
    </row>
    <row r="132" spans="2:9" x14ac:dyDescent="0.2">
      <c r="B132" s="16">
        <v>4195</v>
      </c>
      <c r="C132" s="16" t="s">
        <v>219</v>
      </c>
      <c r="D132" s="26">
        <v>8789.6678800000009</v>
      </c>
      <c r="E132" s="26">
        <v>9975.8242699999992</v>
      </c>
      <c r="F132" s="26">
        <v>18765.492149999998</v>
      </c>
      <c r="G132" s="26">
        <v>6532.5412500000002</v>
      </c>
      <c r="H132" s="26">
        <v>12232.9509</v>
      </c>
      <c r="I132" s="26">
        <v>18765.492149999998</v>
      </c>
    </row>
    <row r="133" spans="2:9" x14ac:dyDescent="0.2">
      <c r="B133" s="16">
        <v>4196</v>
      </c>
      <c r="C133" s="16" t="s">
        <v>220</v>
      </c>
      <c r="D133" s="26">
        <v>11162.365610000001</v>
      </c>
      <c r="E133" s="26">
        <v>36120.286950000002</v>
      </c>
      <c r="F133" s="26">
        <v>47282.652560000002</v>
      </c>
      <c r="G133" s="26">
        <v>21547.777460000001</v>
      </c>
      <c r="H133" s="26">
        <v>25734.875100000001</v>
      </c>
      <c r="I133" s="26">
        <v>47282.652560000002</v>
      </c>
    </row>
    <row r="134" spans="2:9" x14ac:dyDescent="0.2">
      <c r="B134" s="16">
        <v>4197</v>
      </c>
      <c r="C134" s="16" t="s">
        <v>221</v>
      </c>
      <c r="D134" s="26">
        <v>5489.8107399999999</v>
      </c>
      <c r="E134" s="26">
        <v>15009.747100000001</v>
      </c>
      <c r="F134" s="26">
        <v>20499.557840000001</v>
      </c>
      <c r="G134" s="26">
        <v>8776.9559100000006</v>
      </c>
      <c r="H134" s="26">
        <v>11722.601930000001</v>
      </c>
      <c r="I134" s="26">
        <v>20499.557840000001</v>
      </c>
    </row>
    <row r="135" spans="2:9" x14ac:dyDescent="0.2">
      <c r="B135" s="16">
        <v>4198</v>
      </c>
      <c r="C135" s="16" t="s">
        <v>222</v>
      </c>
      <c r="D135" s="26">
        <v>7200.9741599999998</v>
      </c>
      <c r="E135" s="26">
        <v>15638.838959999999</v>
      </c>
      <c r="F135" s="26">
        <v>22839.813119999999</v>
      </c>
      <c r="G135" s="26">
        <v>6152.8167800000001</v>
      </c>
      <c r="H135" s="26">
        <v>16686.996340000002</v>
      </c>
      <c r="I135" s="26">
        <v>22839.813119999999</v>
      </c>
    </row>
    <row r="136" spans="2:9" x14ac:dyDescent="0.2">
      <c r="B136" s="16">
        <v>4199</v>
      </c>
      <c r="C136" s="16" t="s">
        <v>223</v>
      </c>
      <c r="D136" s="26">
        <v>14777.40105</v>
      </c>
      <c r="E136" s="26">
        <v>26377.430929999999</v>
      </c>
      <c r="F136" s="26">
        <v>41154.831980000003</v>
      </c>
      <c r="G136" s="26">
        <v>17844.644850000001</v>
      </c>
      <c r="H136" s="26">
        <v>23310.187129999998</v>
      </c>
      <c r="I136" s="26">
        <v>41154.831980000003</v>
      </c>
    </row>
    <row r="137" spans="2:9" x14ac:dyDescent="0.2">
      <c r="B137" s="16">
        <v>4200</v>
      </c>
      <c r="C137" s="16" t="s">
        <v>224</v>
      </c>
      <c r="D137" s="26">
        <v>11825.076709999999</v>
      </c>
      <c r="E137" s="26">
        <v>60811.627480000003</v>
      </c>
      <c r="F137" s="26">
        <v>72636.704190000004</v>
      </c>
      <c r="G137" s="26">
        <v>27961.892230000001</v>
      </c>
      <c r="H137" s="26">
        <v>44674.811959999999</v>
      </c>
      <c r="I137" s="26">
        <v>72636.704190000004</v>
      </c>
    </row>
    <row r="138" spans="2:9" x14ac:dyDescent="0.2">
      <c r="B138" s="16">
        <v>4201</v>
      </c>
      <c r="C138" s="16" t="s">
        <v>225</v>
      </c>
      <c r="D138" s="26">
        <v>66558.571419999993</v>
      </c>
      <c r="E138" s="26">
        <v>189757.11512999999</v>
      </c>
      <c r="F138" s="26">
        <v>256315.68655000001</v>
      </c>
      <c r="G138" s="26">
        <v>48204.034249999997</v>
      </c>
      <c r="H138" s="26">
        <v>208111.65229999999</v>
      </c>
      <c r="I138" s="26">
        <v>256315.68655000001</v>
      </c>
    </row>
    <row r="139" spans="2:9" x14ac:dyDescent="0.2">
      <c r="B139" s="16">
        <v>4202</v>
      </c>
      <c r="C139" s="16" t="s">
        <v>226</v>
      </c>
      <c r="D139" s="26">
        <v>28632.09893</v>
      </c>
      <c r="E139" s="26">
        <v>41762.97234</v>
      </c>
      <c r="F139" s="26">
        <v>70395.07127</v>
      </c>
      <c r="G139" s="26">
        <v>14839.240529999999</v>
      </c>
      <c r="H139" s="26">
        <v>55555.830739999998</v>
      </c>
      <c r="I139" s="26">
        <v>70395.07127</v>
      </c>
    </row>
    <row r="140" spans="2:9" x14ac:dyDescent="0.2">
      <c r="B140" s="16">
        <v>4203</v>
      </c>
      <c r="C140" s="16" t="s">
        <v>227</v>
      </c>
      <c r="D140" s="26">
        <v>17322.357100000001</v>
      </c>
      <c r="E140" s="26">
        <v>75493.602060000005</v>
      </c>
      <c r="F140" s="26">
        <v>92815.959159999999</v>
      </c>
      <c r="G140" s="26">
        <v>9820.6506300000001</v>
      </c>
      <c r="H140" s="26">
        <v>82995.308529999995</v>
      </c>
      <c r="I140" s="26">
        <v>92815.959159999999</v>
      </c>
    </row>
    <row r="141" spans="2:9" x14ac:dyDescent="0.2">
      <c r="B141" s="16">
        <v>4204</v>
      </c>
      <c r="C141" s="16" t="s">
        <v>228</v>
      </c>
      <c r="D141" s="26">
        <v>27430.327219999999</v>
      </c>
      <c r="E141" s="26">
        <v>41880.544419999998</v>
      </c>
      <c r="F141" s="26">
        <v>69310.871639999998</v>
      </c>
      <c r="G141" s="26">
        <v>30149.092290000001</v>
      </c>
      <c r="H141" s="26">
        <v>39161.779349999997</v>
      </c>
      <c r="I141" s="26">
        <v>69310.871639999998</v>
      </c>
    </row>
    <row r="142" spans="2:9" x14ac:dyDescent="0.2">
      <c r="B142" s="16">
        <v>4205</v>
      </c>
      <c r="C142" s="16" t="s">
        <v>229</v>
      </c>
      <c r="D142" s="26">
        <v>12526.780339999999</v>
      </c>
      <c r="E142" s="26">
        <v>35489.840450000003</v>
      </c>
      <c r="F142" s="26">
        <v>48016.620790000001</v>
      </c>
      <c r="G142" s="26">
        <v>13631.343860000001</v>
      </c>
      <c r="H142" s="26">
        <v>34385.27693</v>
      </c>
      <c r="I142" s="26">
        <v>48016.620790000001</v>
      </c>
    </row>
    <row r="143" spans="2:9" x14ac:dyDescent="0.2">
      <c r="B143" s="16">
        <v>4206</v>
      </c>
      <c r="C143" s="16" t="s">
        <v>230</v>
      </c>
      <c r="D143" s="26">
        <v>26096.59575</v>
      </c>
      <c r="E143" s="26">
        <v>92369.208310000002</v>
      </c>
      <c r="F143" s="26">
        <v>118465.80405999999</v>
      </c>
      <c r="G143" s="26">
        <v>23698.926879999999</v>
      </c>
      <c r="H143" s="26">
        <v>94766.877179999996</v>
      </c>
      <c r="I143" s="26">
        <v>118465.80405999999</v>
      </c>
    </row>
    <row r="144" spans="2:9" x14ac:dyDescent="0.2">
      <c r="B144" s="16">
        <v>4207</v>
      </c>
      <c r="C144" s="16" t="s">
        <v>231</v>
      </c>
      <c r="D144" s="26">
        <v>15758.56143</v>
      </c>
      <c r="E144" s="26">
        <v>56805.254610000004</v>
      </c>
      <c r="F144" s="26">
        <v>72563.816040000005</v>
      </c>
      <c r="G144" s="26">
        <v>8558.7910699999993</v>
      </c>
      <c r="H144" s="26">
        <v>64005.024969999999</v>
      </c>
      <c r="I144" s="26">
        <v>72563.816040000005</v>
      </c>
    </row>
    <row r="145" spans="2:9" x14ac:dyDescent="0.2">
      <c r="B145" s="16">
        <v>4208</v>
      </c>
      <c r="C145" s="16" t="s">
        <v>232</v>
      </c>
      <c r="D145" s="26">
        <v>21372.419910000001</v>
      </c>
      <c r="E145" s="26">
        <v>78355.458240000007</v>
      </c>
      <c r="F145" s="26">
        <v>99727.878150000004</v>
      </c>
      <c r="G145" s="26">
        <v>17573.076130000001</v>
      </c>
      <c r="H145" s="26">
        <v>82154.802020000003</v>
      </c>
      <c r="I145" s="26">
        <v>99727.878150000004</v>
      </c>
    </row>
    <row r="146" spans="2:9" x14ac:dyDescent="0.2">
      <c r="B146" s="16">
        <v>4209</v>
      </c>
      <c r="C146" s="16" t="s">
        <v>233</v>
      </c>
      <c r="D146" s="26">
        <v>15516.20774</v>
      </c>
      <c r="E146" s="26">
        <v>86428.164980000001</v>
      </c>
      <c r="F146" s="26">
        <v>101944.37272</v>
      </c>
      <c r="G146" s="26">
        <v>26021.292270000002</v>
      </c>
      <c r="H146" s="26">
        <v>75923.080449999994</v>
      </c>
      <c r="I146" s="26">
        <v>101944.37272</v>
      </c>
    </row>
    <row r="147" spans="2:9" x14ac:dyDescent="0.2">
      <c r="B147" s="16">
        <v>4210</v>
      </c>
      <c r="C147" s="16" t="s">
        <v>234</v>
      </c>
      <c r="D147" s="26">
        <v>10239.19205</v>
      </c>
      <c r="E147" s="26">
        <v>53188.615870000001</v>
      </c>
      <c r="F147" s="26">
        <v>63427.807919999999</v>
      </c>
      <c r="G147" s="26">
        <v>18873.497459999999</v>
      </c>
      <c r="H147" s="26">
        <v>44554.310460000001</v>
      </c>
      <c r="I147" s="26">
        <v>63427.807919999999</v>
      </c>
    </row>
    <row r="148" spans="2:9" x14ac:dyDescent="0.2">
      <c r="B148" s="21">
        <v>4249</v>
      </c>
      <c r="C148" s="21" t="s">
        <v>235</v>
      </c>
      <c r="D148" s="29">
        <v>227698.25586999999</v>
      </c>
      <c r="E148" s="29">
        <v>477465.29963000002</v>
      </c>
      <c r="F148" s="29">
        <v>705163.55550000002</v>
      </c>
      <c r="G148" s="29">
        <v>170869.2752</v>
      </c>
      <c r="H148" s="29">
        <v>534294.28029999998</v>
      </c>
      <c r="I148" s="29">
        <v>705163.55550000002</v>
      </c>
    </row>
    <row r="149" spans="2:9" x14ac:dyDescent="0.2">
      <c r="B149" s="16">
        <v>4221</v>
      </c>
      <c r="C149" s="16" t="s">
        <v>236</v>
      </c>
      <c r="D149" s="26">
        <v>4139.2706099999996</v>
      </c>
      <c r="E149" s="26">
        <v>12100.2138</v>
      </c>
      <c r="F149" s="26">
        <v>16239.484409999999</v>
      </c>
      <c r="G149" s="26">
        <v>4880.8523999999998</v>
      </c>
      <c r="H149" s="26">
        <v>11358.632009999999</v>
      </c>
      <c r="I149" s="26">
        <v>16239.484409999999</v>
      </c>
    </row>
    <row r="150" spans="2:9" x14ac:dyDescent="0.2">
      <c r="B150" s="16">
        <v>4222</v>
      </c>
      <c r="C150" s="16" t="s">
        <v>237</v>
      </c>
      <c r="D150" s="26">
        <v>4021.72919</v>
      </c>
      <c r="E150" s="26">
        <v>26365.81438</v>
      </c>
      <c r="F150" s="26">
        <v>30387.543570000002</v>
      </c>
      <c r="G150" s="26">
        <v>7519.4880499999999</v>
      </c>
      <c r="H150" s="26">
        <v>22868.055520000002</v>
      </c>
      <c r="I150" s="26">
        <v>30387.543570000002</v>
      </c>
    </row>
    <row r="151" spans="2:9" x14ac:dyDescent="0.2">
      <c r="B151" s="16">
        <v>4223</v>
      </c>
      <c r="C151" s="16" t="s">
        <v>238</v>
      </c>
      <c r="D151" s="26">
        <v>12076.93363</v>
      </c>
      <c r="E151" s="26">
        <v>21109.403399999999</v>
      </c>
      <c r="F151" s="26">
        <v>33186.337030000002</v>
      </c>
      <c r="G151" s="26">
        <v>12454.54047</v>
      </c>
      <c r="H151" s="26">
        <v>20731.796559999999</v>
      </c>
      <c r="I151" s="26">
        <v>33186.337030000002</v>
      </c>
    </row>
    <row r="152" spans="2:9" x14ac:dyDescent="0.2">
      <c r="B152" s="16">
        <v>4224</v>
      </c>
      <c r="C152" s="16" t="s">
        <v>239</v>
      </c>
      <c r="D152" s="26">
        <v>11630.531209999999</v>
      </c>
      <c r="E152" s="26">
        <v>18845.571520000001</v>
      </c>
      <c r="F152" s="26">
        <v>30476.102729999999</v>
      </c>
      <c r="G152" s="26">
        <v>4615.3663500000002</v>
      </c>
      <c r="H152" s="26">
        <v>25860.736379999998</v>
      </c>
      <c r="I152" s="26">
        <v>30476.102729999999</v>
      </c>
    </row>
    <row r="153" spans="2:9" x14ac:dyDescent="0.2">
      <c r="B153" s="16">
        <v>4226</v>
      </c>
      <c r="C153" s="16" t="s">
        <v>240</v>
      </c>
      <c r="D153" s="26">
        <v>5052.30152</v>
      </c>
      <c r="E153" s="26">
        <v>6098.4909600000001</v>
      </c>
      <c r="F153" s="26">
        <v>11150.79248</v>
      </c>
      <c r="G153" s="26">
        <v>2720.6116200000001</v>
      </c>
      <c r="H153" s="26">
        <v>8430.1808600000004</v>
      </c>
      <c r="I153" s="26">
        <v>11150.79248</v>
      </c>
    </row>
    <row r="154" spans="2:9" x14ac:dyDescent="0.2">
      <c r="B154" s="16">
        <v>4227</v>
      </c>
      <c r="C154" s="16" t="s">
        <v>241</v>
      </c>
      <c r="D154" s="26">
        <v>3085.8115699999998</v>
      </c>
      <c r="E154" s="26">
        <v>9946.4884299999994</v>
      </c>
      <c r="F154" s="26">
        <v>13032.3</v>
      </c>
      <c r="G154" s="26">
        <v>3698.4840800000002</v>
      </c>
      <c r="H154" s="26">
        <v>9333.8159199999991</v>
      </c>
      <c r="I154" s="26">
        <v>13032.3</v>
      </c>
    </row>
    <row r="155" spans="2:9" x14ac:dyDescent="0.2">
      <c r="B155" s="16">
        <v>4228</v>
      </c>
      <c r="C155" s="16" t="s">
        <v>242</v>
      </c>
      <c r="D155" s="26">
        <v>13413.514590000001</v>
      </c>
      <c r="E155" s="26">
        <v>28895.27606</v>
      </c>
      <c r="F155" s="26">
        <v>42308.790650000003</v>
      </c>
      <c r="G155" s="26">
        <v>9615.8419300000005</v>
      </c>
      <c r="H155" s="26">
        <v>32692.94872</v>
      </c>
      <c r="I155" s="26">
        <v>42308.790650000003</v>
      </c>
    </row>
    <row r="156" spans="2:9" x14ac:dyDescent="0.2">
      <c r="B156" s="16">
        <v>4229</v>
      </c>
      <c r="C156" s="16" t="s">
        <v>243</v>
      </c>
      <c r="D156" s="26">
        <v>14019.05027</v>
      </c>
      <c r="E156" s="26">
        <v>8725.4224099999992</v>
      </c>
      <c r="F156" s="26">
        <v>22744.472679999999</v>
      </c>
      <c r="G156" s="26">
        <v>6497.0473099999999</v>
      </c>
      <c r="H156" s="26">
        <v>16247.425370000001</v>
      </c>
      <c r="I156" s="26">
        <v>22744.472679999999</v>
      </c>
    </row>
    <row r="157" spans="2:9" x14ac:dyDescent="0.2">
      <c r="B157" s="16">
        <v>4230</v>
      </c>
      <c r="C157" s="16" t="s">
        <v>244</v>
      </c>
      <c r="D157" s="26">
        <v>10151.859850000001</v>
      </c>
      <c r="E157" s="26">
        <v>8220.5867500000004</v>
      </c>
      <c r="F157" s="26">
        <v>18372.446599999999</v>
      </c>
      <c r="G157" s="26">
        <v>2800.52961</v>
      </c>
      <c r="H157" s="26">
        <v>15571.91699</v>
      </c>
      <c r="I157" s="26">
        <v>18372.446599999999</v>
      </c>
    </row>
    <row r="158" spans="2:9" x14ac:dyDescent="0.2">
      <c r="B158" s="16">
        <v>4231</v>
      </c>
      <c r="C158" s="16" t="s">
        <v>245</v>
      </c>
      <c r="D158" s="26">
        <v>3960.3270499999999</v>
      </c>
      <c r="E158" s="26">
        <v>21353.694459999999</v>
      </c>
      <c r="F158" s="26">
        <v>25314.021509999999</v>
      </c>
      <c r="G158" s="26">
        <v>4412.2087199999996</v>
      </c>
      <c r="H158" s="26">
        <v>20901.81279</v>
      </c>
      <c r="I158" s="26">
        <v>25314.021509999999</v>
      </c>
    </row>
    <row r="159" spans="2:9" x14ac:dyDescent="0.2">
      <c r="B159" s="16">
        <v>4232</v>
      </c>
      <c r="C159" s="16" t="s">
        <v>246</v>
      </c>
      <c r="D159" s="26">
        <v>4687.8028199999999</v>
      </c>
      <c r="E159" s="26">
        <v>7154.8711999999996</v>
      </c>
      <c r="F159" s="26">
        <v>11842.67402</v>
      </c>
      <c r="G159" s="26">
        <v>1687.1163200000001</v>
      </c>
      <c r="H159" s="26">
        <v>10155.557699999999</v>
      </c>
      <c r="I159" s="26">
        <v>11842.67402</v>
      </c>
    </row>
    <row r="160" spans="2:9" x14ac:dyDescent="0.2">
      <c r="B160" s="16">
        <v>4233</v>
      </c>
      <c r="C160" s="16" t="s">
        <v>247</v>
      </c>
      <c r="D160" s="26">
        <v>4396.6475799999998</v>
      </c>
      <c r="E160" s="26">
        <v>5454.3837400000002</v>
      </c>
      <c r="F160" s="26">
        <v>9851.0313200000001</v>
      </c>
      <c r="G160" s="26">
        <v>1500.4005199999999</v>
      </c>
      <c r="H160" s="26">
        <v>8350.6308000000008</v>
      </c>
      <c r="I160" s="26">
        <v>9851.0313200000001</v>
      </c>
    </row>
    <row r="161" spans="2:9" x14ac:dyDescent="0.2">
      <c r="B161" s="16">
        <v>4234</v>
      </c>
      <c r="C161" s="16" t="s">
        <v>248</v>
      </c>
      <c r="D161" s="26">
        <v>23286.966769999999</v>
      </c>
      <c r="E161" s="26">
        <v>45461.286229999998</v>
      </c>
      <c r="F161" s="26">
        <v>68748.252999999997</v>
      </c>
      <c r="G161" s="26">
        <v>9996.9949699999997</v>
      </c>
      <c r="H161" s="26">
        <v>58751.258029999997</v>
      </c>
      <c r="I161" s="26">
        <v>68748.252999999997</v>
      </c>
    </row>
    <row r="162" spans="2:9" x14ac:dyDescent="0.2">
      <c r="B162" s="16">
        <v>4235</v>
      </c>
      <c r="C162" s="16" t="s">
        <v>249</v>
      </c>
      <c r="D162" s="26">
        <v>3816.2173499999999</v>
      </c>
      <c r="E162" s="26">
        <v>13377.92281</v>
      </c>
      <c r="F162" s="26">
        <v>17194.140159999999</v>
      </c>
      <c r="G162" s="26">
        <v>8047.2186199999996</v>
      </c>
      <c r="H162" s="26">
        <v>9146.9215399999994</v>
      </c>
      <c r="I162" s="26">
        <v>17194.140159999999</v>
      </c>
    </row>
    <row r="163" spans="2:9" x14ac:dyDescent="0.2">
      <c r="B163" s="16">
        <v>4236</v>
      </c>
      <c r="C163" s="16" t="s">
        <v>250</v>
      </c>
      <c r="D163" s="26">
        <v>52721.161090000001</v>
      </c>
      <c r="E163" s="26">
        <v>97205.828999999998</v>
      </c>
      <c r="F163" s="26">
        <v>149926.99009000001</v>
      </c>
      <c r="G163" s="26">
        <v>28151.098720000002</v>
      </c>
      <c r="H163" s="26">
        <v>121775.89137</v>
      </c>
      <c r="I163" s="26">
        <v>149926.99009000001</v>
      </c>
    </row>
    <row r="164" spans="2:9" x14ac:dyDescent="0.2">
      <c r="B164" s="16">
        <v>4237</v>
      </c>
      <c r="C164" s="16" t="s">
        <v>251</v>
      </c>
      <c r="D164" s="26">
        <v>4934.6594699999996</v>
      </c>
      <c r="E164" s="26">
        <v>19610.609840000001</v>
      </c>
      <c r="F164" s="26">
        <v>24545.26931</v>
      </c>
      <c r="G164" s="26">
        <v>9298.4294599999994</v>
      </c>
      <c r="H164" s="26">
        <v>15246.83985</v>
      </c>
      <c r="I164" s="26">
        <v>24545.26931</v>
      </c>
    </row>
    <row r="165" spans="2:9" x14ac:dyDescent="0.2">
      <c r="B165" s="16">
        <v>4238</v>
      </c>
      <c r="C165" s="16" t="s">
        <v>252</v>
      </c>
      <c r="D165" s="26">
        <v>6574.6231399999997</v>
      </c>
      <c r="E165" s="26">
        <v>11090.843510000001</v>
      </c>
      <c r="F165" s="26">
        <v>17665.466649999998</v>
      </c>
      <c r="G165" s="26">
        <v>3259.94812</v>
      </c>
      <c r="H165" s="26">
        <v>14405.518529999999</v>
      </c>
      <c r="I165" s="26">
        <v>17665.466649999998</v>
      </c>
    </row>
    <row r="166" spans="2:9" x14ac:dyDescent="0.2">
      <c r="B166" s="16">
        <v>4239</v>
      </c>
      <c r="C166" s="16" t="s">
        <v>253</v>
      </c>
      <c r="D166" s="26">
        <v>23827.04898</v>
      </c>
      <c r="E166" s="26">
        <v>86471.423469999994</v>
      </c>
      <c r="F166" s="26">
        <v>110298.47245</v>
      </c>
      <c r="G166" s="26">
        <v>34589.336340000002</v>
      </c>
      <c r="H166" s="26">
        <v>75709.136110000007</v>
      </c>
      <c r="I166" s="26">
        <v>110298.47245</v>
      </c>
    </row>
    <row r="167" spans="2:9" x14ac:dyDescent="0.2">
      <c r="B167" s="16">
        <v>4240</v>
      </c>
      <c r="C167" s="16" t="s">
        <v>254</v>
      </c>
      <c r="D167" s="26">
        <v>21901.799180000002</v>
      </c>
      <c r="E167" s="26">
        <v>29977.167659999999</v>
      </c>
      <c r="F167" s="26">
        <v>51878.966840000001</v>
      </c>
      <c r="G167" s="26">
        <v>15123.76159</v>
      </c>
      <c r="H167" s="26">
        <v>36755.205249999999</v>
      </c>
      <c r="I167" s="26">
        <v>51878.966840000001</v>
      </c>
    </row>
    <row r="168" spans="2:9" x14ac:dyDescent="0.2">
      <c r="B168" s="21">
        <v>4269</v>
      </c>
      <c r="C168" s="21" t="s">
        <v>255</v>
      </c>
      <c r="D168" s="29">
        <v>346193.87318</v>
      </c>
      <c r="E168" s="29">
        <v>758843.17764999997</v>
      </c>
      <c r="F168" s="29">
        <v>1105037.0508300001</v>
      </c>
      <c r="G168" s="29">
        <v>170758.73676999999</v>
      </c>
      <c r="H168" s="29">
        <v>934278.31406</v>
      </c>
      <c r="I168" s="29">
        <v>1105037.0508300001</v>
      </c>
    </row>
    <row r="169" spans="2:9" x14ac:dyDescent="0.2">
      <c r="B169" s="16">
        <v>4251</v>
      </c>
      <c r="C169" s="16" t="s">
        <v>256</v>
      </c>
      <c r="D169" s="26">
        <v>2686.85007</v>
      </c>
      <c r="E169" s="26">
        <v>12932.6477</v>
      </c>
      <c r="F169" s="26">
        <v>15619.49777</v>
      </c>
      <c r="G169" s="26">
        <v>5395.8544199999997</v>
      </c>
      <c r="H169" s="26">
        <v>10223.64335</v>
      </c>
      <c r="I169" s="26">
        <v>15619.49777</v>
      </c>
    </row>
    <row r="170" spans="2:9" x14ac:dyDescent="0.2">
      <c r="B170" s="16">
        <v>4252</v>
      </c>
      <c r="C170" s="16" t="s">
        <v>257</v>
      </c>
      <c r="D170" s="26">
        <v>52173.489560000002</v>
      </c>
      <c r="E170" s="26">
        <v>86609.529079999993</v>
      </c>
      <c r="F170" s="26">
        <v>138783.01863999999</v>
      </c>
      <c r="G170" s="26">
        <v>18829.324779999999</v>
      </c>
      <c r="H170" s="26">
        <v>119953.69386</v>
      </c>
      <c r="I170" s="26">
        <v>138783.01863999999</v>
      </c>
    </row>
    <row r="171" spans="2:9" x14ac:dyDescent="0.2">
      <c r="B171" s="16">
        <v>4253</v>
      </c>
      <c r="C171" s="16" t="s">
        <v>258</v>
      </c>
      <c r="D171" s="26">
        <v>23103.958139999999</v>
      </c>
      <c r="E171" s="26">
        <v>70713.622300000003</v>
      </c>
      <c r="F171" s="26">
        <v>93817.580440000005</v>
      </c>
      <c r="G171" s="26">
        <v>8944.7648599999993</v>
      </c>
      <c r="H171" s="26">
        <v>84872.815579999995</v>
      </c>
      <c r="I171" s="26">
        <v>93817.580440000005</v>
      </c>
    </row>
    <row r="172" spans="2:9" x14ac:dyDescent="0.2">
      <c r="B172" s="16">
        <v>4254</v>
      </c>
      <c r="C172" s="16" t="s">
        <v>259</v>
      </c>
      <c r="D172" s="26">
        <v>53432.663840000001</v>
      </c>
      <c r="E172" s="26">
        <v>148758.95058</v>
      </c>
      <c r="F172" s="26">
        <v>202191.61442</v>
      </c>
      <c r="G172" s="26">
        <v>44422.896050000003</v>
      </c>
      <c r="H172" s="26">
        <v>157768.71836999999</v>
      </c>
      <c r="I172" s="26">
        <v>202191.61442</v>
      </c>
    </row>
    <row r="173" spans="2:9" x14ac:dyDescent="0.2">
      <c r="B173" s="16">
        <v>4255</v>
      </c>
      <c r="C173" s="16" t="s">
        <v>260</v>
      </c>
      <c r="D173" s="26">
        <v>8996.1419399999995</v>
      </c>
      <c r="E173" s="26">
        <v>16989.969779999999</v>
      </c>
      <c r="F173" s="26">
        <v>25986.111720000001</v>
      </c>
      <c r="G173" s="26">
        <v>5240.0070400000004</v>
      </c>
      <c r="H173" s="26">
        <v>20746.10468</v>
      </c>
      <c r="I173" s="26">
        <v>25986.111720000001</v>
      </c>
    </row>
    <row r="174" spans="2:9" x14ac:dyDescent="0.2">
      <c r="B174" s="16">
        <v>4256</v>
      </c>
      <c r="C174" s="16" t="s">
        <v>261</v>
      </c>
      <c r="D174" s="26">
        <v>5304.2467299999998</v>
      </c>
      <c r="E174" s="26">
        <v>16670.620569999999</v>
      </c>
      <c r="F174" s="26">
        <v>21974.867300000002</v>
      </c>
      <c r="G174" s="26">
        <v>3797.59699</v>
      </c>
      <c r="H174" s="26">
        <v>18177.27031</v>
      </c>
      <c r="I174" s="26">
        <v>21974.867300000002</v>
      </c>
    </row>
    <row r="175" spans="2:9" x14ac:dyDescent="0.2">
      <c r="B175" s="16">
        <v>4257</v>
      </c>
      <c r="C175" s="16" t="s">
        <v>262</v>
      </c>
      <c r="D175" s="26">
        <v>4419.81891</v>
      </c>
      <c r="E175" s="26">
        <v>6090.7897499999999</v>
      </c>
      <c r="F175" s="26">
        <v>10510.60866</v>
      </c>
      <c r="G175" s="26">
        <v>1437.8987</v>
      </c>
      <c r="H175" s="26">
        <v>9072.7099600000001</v>
      </c>
      <c r="I175" s="26">
        <v>10510.60866</v>
      </c>
    </row>
    <row r="176" spans="2:9" x14ac:dyDescent="0.2">
      <c r="B176" s="16">
        <v>4258</v>
      </c>
      <c r="C176" s="16" t="s">
        <v>263</v>
      </c>
      <c r="D176" s="26">
        <v>133980.24189</v>
      </c>
      <c r="E176" s="26">
        <v>239850.00485</v>
      </c>
      <c r="F176" s="26">
        <v>373830.24673999997</v>
      </c>
      <c r="G176" s="26">
        <v>40596.761010000002</v>
      </c>
      <c r="H176" s="26">
        <v>333233.48573000001</v>
      </c>
      <c r="I176" s="26">
        <v>373830.24673999997</v>
      </c>
    </row>
    <row r="177" spans="2:9" x14ac:dyDescent="0.2">
      <c r="B177" s="16">
        <v>4259</v>
      </c>
      <c r="C177" s="16" t="s">
        <v>264</v>
      </c>
      <c r="D177" s="26">
        <v>2472.7997999999998</v>
      </c>
      <c r="E177" s="26">
        <v>14413.863950000001</v>
      </c>
      <c r="F177" s="26">
        <v>16886.66375</v>
      </c>
      <c r="G177" s="26">
        <v>3977.9127600000002</v>
      </c>
      <c r="H177" s="26">
        <v>12908.75099</v>
      </c>
      <c r="I177" s="26">
        <v>16886.66375</v>
      </c>
    </row>
    <row r="178" spans="2:9" x14ac:dyDescent="0.2">
      <c r="B178" s="16">
        <v>4260</v>
      </c>
      <c r="C178" s="16" t="s">
        <v>265</v>
      </c>
      <c r="D178" s="26">
        <v>23623.60843</v>
      </c>
      <c r="E178" s="26">
        <v>42859.389790000001</v>
      </c>
      <c r="F178" s="26">
        <v>66482.998219999994</v>
      </c>
      <c r="G178" s="26">
        <v>10697.878710000001</v>
      </c>
      <c r="H178" s="26">
        <v>55785.119509999997</v>
      </c>
      <c r="I178" s="26">
        <v>66482.998219999994</v>
      </c>
    </row>
    <row r="179" spans="2:9" x14ac:dyDescent="0.2">
      <c r="B179" s="16">
        <v>4261</v>
      </c>
      <c r="C179" s="16" t="s">
        <v>266</v>
      </c>
      <c r="D179" s="26">
        <v>9895.4474499999997</v>
      </c>
      <c r="E179" s="26">
        <v>29387.34362</v>
      </c>
      <c r="F179" s="26">
        <v>39282.791069999999</v>
      </c>
      <c r="G179" s="26">
        <v>7331.384</v>
      </c>
      <c r="H179" s="26">
        <v>31951.407070000001</v>
      </c>
      <c r="I179" s="26">
        <v>39282.791069999999</v>
      </c>
    </row>
    <row r="180" spans="2:9" x14ac:dyDescent="0.2">
      <c r="B180" s="16">
        <v>4262</v>
      </c>
      <c r="C180" s="16" t="s">
        <v>267</v>
      </c>
      <c r="D180" s="26">
        <v>3444.8545100000001</v>
      </c>
      <c r="E180" s="26">
        <v>16774.40047</v>
      </c>
      <c r="F180" s="26">
        <v>20219.254980000002</v>
      </c>
      <c r="G180" s="26">
        <v>3647.89878</v>
      </c>
      <c r="H180" s="26">
        <v>16571.356199999998</v>
      </c>
      <c r="I180" s="26">
        <v>20219.254980000002</v>
      </c>
    </row>
    <row r="181" spans="2:9" x14ac:dyDescent="0.2">
      <c r="B181" s="16">
        <v>4263</v>
      </c>
      <c r="C181" s="16" t="s">
        <v>268</v>
      </c>
      <c r="D181" s="26">
        <v>17597.279770000001</v>
      </c>
      <c r="E181" s="26">
        <v>41847.3033</v>
      </c>
      <c r="F181" s="26">
        <v>59444.583070000001</v>
      </c>
      <c r="G181" s="26">
        <v>12923.517449999999</v>
      </c>
      <c r="H181" s="26">
        <v>46521.065620000001</v>
      </c>
      <c r="I181" s="26">
        <v>59444.583070000001</v>
      </c>
    </row>
    <row r="182" spans="2:9" x14ac:dyDescent="0.2">
      <c r="B182" s="16">
        <v>4264</v>
      </c>
      <c r="C182" s="16" t="s">
        <v>269</v>
      </c>
      <c r="D182" s="26">
        <v>5062.4721399999999</v>
      </c>
      <c r="E182" s="26">
        <v>14944.741910000001</v>
      </c>
      <c r="F182" s="26">
        <v>20007.214049999999</v>
      </c>
      <c r="G182" s="26">
        <v>3515.0412200000001</v>
      </c>
      <c r="H182" s="26">
        <v>16492.17283</v>
      </c>
      <c r="I182" s="26">
        <v>20007.214049999999</v>
      </c>
    </row>
    <row r="183" spans="2:9" x14ac:dyDescent="0.2">
      <c r="B183" s="21">
        <v>4299</v>
      </c>
      <c r="C183" s="21" t="s">
        <v>270</v>
      </c>
      <c r="D183" s="29">
        <v>328713.69806000002</v>
      </c>
      <c r="E183" s="29">
        <v>998752.29735999997</v>
      </c>
      <c r="F183" s="29">
        <v>1327465.9954200001</v>
      </c>
      <c r="G183" s="29">
        <v>356331.84571000002</v>
      </c>
      <c r="H183" s="29">
        <v>971134.14971000003</v>
      </c>
      <c r="I183" s="29">
        <v>1327465.9954200001</v>
      </c>
    </row>
    <row r="184" spans="2:9" x14ac:dyDescent="0.2">
      <c r="B184" s="16">
        <v>4271</v>
      </c>
      <c r="C184" s="16" t="s">
        <v>271</v>
      </c>
      <c r="D184" s="26">
        <v>23807.982680000001</v>
      </c>
      <c r="E184" s="26">
        <v>120081.49066</v>
      </c>
      <c r="F184" s="26">
        <v>143889.47334</v>
      </c>
      <c r="G184" s="26">
        <v>43673.297050000001</v>
      </c>
      <c r="H184" s="26">
        <v>100216.17629</v>
      </c>
      <c r="I184" s="26">
        <v>143889.47334</v>
      </c>
    </row>
    <row r="185" spans="2:9" x14ac:dyDescent="0.2">
      <c r="B185" s="16">
        <v>4273</v>
      </c>
      <c r="C185" s="16" t="s">
        <v>272</v>
      </c>
      <c r="D185" s="26">
        <v>4549.0624200000002</v>
      </c>
      <c r="E185" s="26">
        <v>11039.35269</v>
      </c>
      <c r="F185" s="26">
        <v>15588.41511</v>
      </c>
      <c r="G185" s="26">
        <v>2633.6591100000001</v>
      </c>
      <c r="H185" s="26">
        <v>12954.755999999999</v>
      </c>
      <c r="I185" s="26">
        <v>15588.41511</v>
      </c>
    </row>
    <row r="186" spans="2:9" x14ac:dyDescent="0.2">
      <c r="B186" s="16">
        <v>4274</v>
      </c>
      <c r="C186" s="16" t="s">
        <v>273</v>
      </c>
      <c r="D186" s="26">
        <v>21920.3469</v>
      </c>
      <c r="E186" s="26">
        <v>41566.342729999997</v>
      </c>
      <c r="F186" s="26">
        <v>63486.689630000001</v>
      </c>
      <c r="G186" s="26">
        <v>10555.874379999999</v>
      </c>
      <c r="H186" s="26">
        <v>52930.81525</v>
      </c>
      <c r="I186" s="26">
        <v>63486.689630000001</v>
      </c>
    </row>
    <row r="187" spans="2:9" x14ac:dyDescent="0.2">
      <c r="B187" s="16">
        <v>4275</v>
      </c>
      <c r="C187" s="16" t="s">
        <v>274</v>
      </c>
      <c r="D187" s="26">
        <v>1242.1380999999999</v>
      </c>
      <c r="E187" s="26">
        <v>12897.4861</v>
      </c>
      <c r="F187" s="26">
        <v>14139.6242</v>
      </c>
      <c r="G187" s="26">
        <v>5181.2463500000003</v>
      </c>
      <c r="H187" s="26">
        <v>8958.3778500000008</v>
      </c>
      <c r="I187" s="26">
        <v>14139.6242</v>
      </c>
    </row>
    <row r="188" spans="2:9" x14ac:dyDescent="0.2">
      <c r="B188" s="16">
        <v>4276</v>
      </c>
      <c r="C188" s="16" t="s">
        <v>275</v>
      </c>
      <c r="D188" s="26">
        <v>24415.205180000001</v>
      </c>
      <c r="E188" s="26">
        <v>52840.342190000003</v>
      </c>
      <c r="F188" s="26">
        <v>77255.54737</v>
      </c>
      <c r="G188" s="26">
        <v>16412.247940000001</v>
      </c>
      <c r="H188" s="26">
        <v>60843.299429999999</v>
      </c>
      <c r="I188" s="26">
        <v>77255.54737</v>
      </c>
    </row>
    <row r="189" spans="2:9" x14ac:dyDescent="0.2">
      <c r="B189" s="16">
        <v>4277</v>
      </c>
      <c r="C189" s="16" t="s">
        <v>276</v>
      </c>
      <c r="D189" s="26">
        <v>3903.9897500000002</v>
      </c>
      <c r="E189" s="26">
        <v>11343.45127</v>
      </c>
      <c r="F189" s="26">
        <v>15247.44102</v>
      </c>
      <c r="G189" s="26">
        <v>4337.8213900000001</v>
      </c>
      <c r="H189" s="26">
        <v>10909.619629999999</v>
      </c>
      <c r="I189" s="26">
        <v>15247.44102</v>
      </c>
    </row>
    <row r="190" spans="2:9" x14ac:dyDescent="0.2">
      <c r="B190" s="16">
        <v>4279</v>
      </c>
      <c r="C190" s="16" t="s">
        <v>277</v>
      </c>
      <c r="D190" s="26">
        <v>12309.753259999999</v>
      </c>
      <c r="E190" s="26">
        <v>49807.720800000003</v>
      </c>
      <c r="F190" s="26">
        <v>62117.47406</v>
      </c>
      <c r="G190" s="26">
        <v>9323.9492800000007</v>
      </c>
      <c r="H190" s="26">
        <v>52793.52478</v>
      </c>
      <c r="I190" s="26">
        <v>62117.47406</v>
      </c>
    </row>
    <row r="191" spans="2:9" x14ac:dyDescent="0.2">
      <c r="B191" s="16">
        <v>4280</v>
      </c>
      <c r="C191" s="16" t="s">
        <v>278</v>
      </c>
      <c r="D191" s="26">
        <v>50056.653270000003</v>
      </c>
      <c r="E191" s="26">
        <v>167109.59422</v>
      </c>
      <c r="F191" s="26">
        <v>217166.24749000001</v>
      </c>
      <c r="G191" s="26">
        <v>66663.814270000003</v>
      </c>
      <c r="H191" s="26">
        <v>150502.43322000001</v>
      </c>
      <c r="I191" s="26">
        <v>217166.24749000001</v>
      </c>
    </row>
    <row r="192" spans="2:9" x14ac:dyDescent="0.2">
      <c r="B192" s="16">
        <v>4281</v>
      </c>
      <c r="C192" s="16" t="s">
        <v>279</v>
      </c>
      <c r="D192" s="26">
        <v>10816.01865</v>
      </c>
      <c r="E192" s="26">
        <v>13628.414790000001</v>
      </c>
      <c r="F192" s="26">
        <v>24444.433440000001</v>
      </c>
      <c r="G192" s="26">
        <v>6791.1764199999998</v>
      </c>
      <c r="H192" s="26">
        <v>17653.257020000001</v>
      </c>
      <c r="I192" s="26">
        <v>24444.433440000001</v>
      </c>
    </row>
    <row r="193" spans="2:9" x14ac:dyDescent="0.2">
      <c r="B193" s="16">
        <v>4282</v>
      </c>
      <c r="C193" s="16" t="s">
        <v>280</v>
      </c>
      <c r="D193" s="26">
        <v>45787.504800000002</v>
      </c>
      <c r="E193" s="26">
        <v>139078.91782999999</v>
      </c>
      <c r="F193" s="26">
        <v>184866.42262999999</v>
      </c>
      <c r="G193" s="26">
        <v>37901.042780000003</v>
      </c>
      <c r="H193" s="26">
        <v>146965.37985</v>
      </c>
      <c r="I193" s="26">
        <v>184866.42262999999</v>
      </c>
    </row>
    <row r="194" spans="2:9" x14ac:dyDescent="0.2">
      <c r="B194" s="16">
        <v>4283</v>
      </c>
      <c r="C194" s="16" t="s">
        <v>281</v>
      </c>
      <c r="D194" s="26">
        <v>12771.05089</v>
      </c>
      <c r="E194" s="26">
        <v>45418.587399999997</v>
      </c>
      <c r="F194" s="26">
        <v>58189.638290000003</v>
      </c>
      <c r="G194" s="26">
        <v>16423.990280000002</v>
      </c>
      <c r="H194" s="26">
        <v>41765.648009999997</v>
      </c>
      <c r="I194" s="26">
        <v>58189.638290000003</v>
      </c>
    </row>
    <row r="195" spans="2:9" x14ac:dyDescent="0.2">
      <c r="B195" s="16">
        <v>4284</v>
      </c>
      <c r="C195" s="16" t="s">
        <v>282</v>
      </c>
      <c r="D195" s="26">
        <v>9098.0483600000007</v>
      </c>
      <c r="E195" s="26">
        <v>16433.601019999998</v>
      </c>
      <c r="F195" s="26">
        <v>25531.649379999999</v>
      </c>
      <c r="G195" s="26">
        <v>8943.5128800000002</v>
      </c>
      <c r="H195" s="26">
        <v>16588.136500000001</v>
      </c>
      <c r="I195" s="26">
        <v>25531.649379999999</v>
      </c>
    </row>
    <row r="196" spans="2:9" x14ac:dyDescent="0.2">
      <c r="B196" s="16">
        <v>4285</v>
      </c>
      <c r="C196" s="16" t="s">
        <v>283</v>
      </c>
      <c r="D196" s="26">
        <v>20918.8606</v>
      </c>
      <c r="E196" s="26">
        <v>45712.651489999997</v>
      </c>
      <c r="F196" s="26">
        <v>66631.512090000004</v>
      </c>
      <c r="G196" s="26">
        <v>12555.607840000001</v>
      </c>
      <c r="H196" s="26">
        <v>54075.90425</v>
      </c>
      <c r="I196" s="26">
        <v>66631.512090000004</v>
      </c>
    </row>
    <row r="197" spans="2:9" x14ac:dyDescent="0.2">
      <c r="B197" s="16">
        <v>4286</v>
      </c>
      <c r="C197" s="16" t="s">
        <v>284</v>
      </c>
      <c r="D197" s="26">
        <v>6721.36006</v>
      </c>
      <c r="E197" s="26">
        <v>14892.96429</v>
      </c>
      <c r="F197" s="26">
        <v>21614.324349999999</v>
      </c>
      <c r="G197" s="26">
        <v>6896.9805299999998</v>
      </c>
      <c r="H197" s="26">
        <v>14717.34382</v>
      </c>
      <c r="I197" s="26">
        <v>21614.324349999999</v>
      </c>
    </row>
    <row r="198" spans="2:9" x14ac:dyDescent="0.2">
      <c r="B198" s="16">
        <v>4287</v>
      </c>
      <c r="C198" s="16" t="s">
        <v>285</v>
      </c>
      <c r="D198" s="26">
        <v>5820.1807799999997</v>
      </c>
      <c r="E198" s="26">
        <v>29989.142400000001</v>
      </c>
      <c r="F198" s="26">
        <v>35809.323179999999</v>
      </c>
      <c r="G198" s="26">
        <v>8036.8708900000001</v>
      </c>
      <c r="H198" s="26">
        <v>27772.452290000001</v>
      </c>
      <c r="I198" s="26">
        <v>35809.323179999999</v>
      </c>
    </row>
    <row r="199" spans="2:9" x14ac:dyDescent="0.2">
      <c r="B199" s="16">
        <v>4288</v>
      </c>
      <c r="C199" s="16" t="s">
        <v>286</v>
      </c>
      <c r="D199" s="26">
        <v>1819.98567</v>
      </c>
      <c r="E199" s="26">
        <v>2631.5632300000002</v>
      </c>
      <c r="F199" s="26">
        <v>4451.5488999999998</v>
      </c>
      <c r="G199" s="26">
        <v>930.32294000000002</v>
      </c>
      <c r="H199" s="26">
        <v>3521.2259600000002</v>
      </c>
      <c r="I199" s="26">
        <v>4451.5488999999998</v>
      </c>
    </row>
    <row r="200" spans="2:9" x14ac:dyDescent="0.2">
      <c r="B200" s="16">
        <v>4289</v>
      </c>
      <c r="C200" s="16" t="s">
        <v>287</v>
      </c>
      <c r="D200" s="26">
        <v>72755.556689999998</v>
      </c>
      <c r="E200" s="26">
        <v>224280.67425000001</v>
      </c>
      <c r="F200" s="26">
        <v>297036.23093999998</v>
      </c>
      <c r="G200" s="26">
        <v>99070.431379999995</v>
      </c>
      <c r="H200" s="26">
        <v>197965.79956000001</v>
      </c>
      <c r="I200" s="26">
        <v>297036.23093999998</v>
      </c>
    </row>
    <row r="201" spans="2:9" x14ac:dyDescent="0.2">
      <c r="B201" s="21">
        <v>4329</v>
      </c>
      <c r="C201" s="21" t="s">
        <v>288</v>
      </c>
      <c r="D201" s="29">
        <v>197863.62087000001</v>
      </c>
      <c r="E201" s="29">
        <v>464564.29376999999</v>
      </c>
      <c r="F201" s="29">
        <v>662427.91463999997</v>
      </c>
      <c r="G201" s="29">
        <v>179454.71580999999</v>
      </c>
      <c r="H201" s="29">
        <v>482973.19883000001</v>
      </c>
      <c r="I201" s="29">
        <v>662427.91463999997</v>
      </c>
    </row>
    <row r="202" spans="2:9" x14ac:dyDescent="0.2">
      <c r="B202" s="16">
        <v>4303</v>
      </c>
      <c r="C202" s="16" t="s">
        <v>289</v>
      </c>
      <c r="D202" s="26">
        <v>18444.557959999998</v>
      </c>
      <c r="E202" s="26">
        <v>38400.892059999998</v>
      </c>
      <c r="F202" s="26">
        <v>56845.450019999997</v>
      </c>
      <c r="G202" s="26">
        <v>15548.24503</v>
      </c>
      <c r="H202" s="26">
        <v>41297.204989999998</v>
      </c>
      <c r="I202" s="26">
        <v>56845.450019999997</v>
      </c>
    </row>
    <row r="203" spans="2:9" x14ac:dyDescent="0.2">
      <c r="B203" s="16">
        <v>4304</v>
      </c>
      <c r="C203" s="16" t="s">
        <v>290</v>
      </c>
      <c r="D203" s="26">
        <v>28646.67468</v>
      </c>
      <c r="E203" s="26">
        <v>57851.884850000002</v>
      </c>
      <c r="F203" s="26">
        <v>86498.559529999999</v>
      </c>
      <c r="G203" s="26">
        <v>22713.14575</v>
      </c>
      <c r="H203" s="26">
        <v>63785.413780000003</v>
      </c>
      <c r="I203" s="26">
        <v>86498.559529999999</v>
      </c>
    </row>
    <row r="204" spans="2:9" x14ac:dyDescent="0.2">
      <c r="B204" s="16">
        <v>4305</v>
      </c>
      <c r="C204" s="16" t="s">
        <v>291</v>
      </c>
      <c r="D204" s="26">
        <v>14244.146000000001</v>
      </c>
      <c r="E204" s="26">
        <v>34935.996800000001</v>
      </c>
      <c r="F204" s="26">
        <v>49180.142800000001</v>
      </c>
      <c r="G204" s="26">
        <v>21364.666990000002</v>
      </c>
      <c r="H204" s="26">
        <v>27815.47581</v>
      </c>
      <c r="I204" s="26">
        <v>49180.142800000001</v>
      </c>
    </row>
    <row r="205" spans="2:9" x14ac:dyDescent="0.2">
      <c r="B205" s="16">
        <v>4306</v>
      </c>
      <c r="C205" s="16" t="s">
        <v>292</v>
      </c>
      <c r="D205" s="26">
        <v>3774.5424800000001</v>
      </c>
      <c r="E205" s="26">
        <v>6255.1656400000002</v>
      </c>
      <c r="F205" s="26">
        <v>10029.708119999999</v>
      </c>
      <c r="G205" s="26">
        <v>2911.0592700000002</v>
      </c>
      <c r="H205" s="26">
        <v>7118.6488499999996</v>
      </c>
      <c r="I205" s="26">
        <v>10029.708119999999</v>
      </c>
    </row>
    <row r="206" spans="2:9" x14ac:dyDescent="0.2">
      <c r="B206" s="16">
        <v>4307</v>
      </c>
      <c r="C206" s="16" t="s">
        <v>293</v>
      </c>
      <c r="D206" s="26">
        <v>6323.5557699999999</v>
      </c>
      <c r="E206" s="26">
        <v>9778.03485</v>
      </c>
      <c r="F206" s="26">
        <v>16101.590620000001</v>
      </c>
      <c r="G206" s="26">
        <v>3480.1896700000002</v>
      </c>
      <c r="H206" s="26">
        <v>12621.400949999999</v>
      </c>
      <c r="I206" s="26">
        <v>16101.590620000001</v>
      </c>
    </row>
    <row r="207" spans="2:9" x14ac:dyDescent="0.2">
      <c r="B207" s="16">
        <v>4309</v>
      </c>
      <c r="C207" s="16" t="s">
        <v>294</v>
      </c>
      <c r="D207" s="26">
        <v>17461.058420000001</v>
      </c>
      <c r="E207" s="26">
        <v>49499.033660000001</v>
      </c>
      <c r="F207" s="26">
        <v>66960.092080000002</v>
      </c>
      <c r="G207" s="26">
        <v>8006.72631</v>
      </c>
      <c r="H207" s="26">
        <v>58953.365769999997</v>
      </c>
      <c r="I207" s="26">
        <v>66960.092080000002</v>
      </c>
    </row>
    <row r="208" spans="2:9" x14ac:dyDescent="0.2">
      <c r="B208" s="16">
        <v>4310</v>
      </c>
      <c r="C208" s="16" t="s">
        <v>295</v>
      </c>
      <c r="D208" s="26">
        <v>5005.9842399999998</v>
      </c>
      <c r="E208" s="26">
        <v>21938.46067</v>
      </c>
      <c r="F208" s="26">
        <v>26944.444909999998</v>
      </c>
      <c r="G208" s="26">
        <v>7715.2226499999997</v>
      </c>
      <c r="H208" s="26">
        <v>19229.222259999999</v>
      </c>
      <c r="I208" s="26">
        <v>26944.444909999998</v>
      </c>
    </row>
    <row r="209" spans="2:9" x14ac:dyDescent="0.2">
      <c r="B209" s="16">
        <v>4311</v>
      </c>
      <c r="C209" s="16" t="s">
        <v>296</v>
      </c>
      <c r="D209" s="26">
        <v>8325.2019700000001</v>
      </c>
      <c r="E209" s="26">
        <v>21225.29679</v>
      </c>
      <c r="F209" s="26">
        <v>29550.498759999999</v>
      </c>
      <c r="G209" s="26">
        <v>3033.63591</v>
      </c>
      <c r="H209" s="26">
        <v>26516.862850000001</v>
      </c>
      <c r="I209" s="26">
        <v>29550.498759999999</v>
      </c>
    </row>
    <row r="210" spans="2:9" x14ac:dyDescent="0.2">
      <c r="B210" s="16">
        <v>4312</v>
      </c>
      <c r="C210" s="16" t="s">
        <v>297</v>
      </c>
      <c r="D210" s="26">
        <v>11226.72956</v>
      </c>
      <c r="E210" s="26">
        <v>38946.118450000002</v>
      </c>
      <c r="F210" s="26">
        <v>50172.848010000002</v>
      </c>
      <c r="G210" s="26">
        <v>11745.14566</v>
      </c>
      <c r="H210" s="26">
        <v>38427.70235</v>
      </c>
      <c r="I210" s="26">
        <v>50172.848010000002</v>
      </c>
    </row>
    <row r="211" spans="2:9" x14ac:dyDescent="0.2">
      <c r="B211" s="16">
        <v>4313</v>
      </c>
      <c r="C211" s="16" t="s">
        <v>298</v>
      </c>
      <c r="D211" s="26">
        <v>30638.155449999998</v>
      </c>
      <c r="E211" s="26">
        <v>20759.14227</v>
      </c>
      <c r="F211" s="26">
        <v>51397.297720000002</v>
      </c>
      <c r="G211" s="26">
        <v>8651.7212299999992</v>
      </c>
      <c r="H211" s="26">
        <v>42745.576489999999</v>
      </c>
      <c r="I211" s="26">
        <v>51397.297720000002</v>
      </c>
    </row>
    <row r="212" spans="2:9" x14ac:dyDescent="0.2">
      <c r="B212" s="16">
        <v>4314</v>
      </c>
      <c r="C212" s="16" t="s">
        <v>299</v>
      </c>
      <c r="D212" s="26">
        <v>382.41568999999998</v>
      </c>
      <c r="E212" s="26">
        <v>4490.8012799999997</v>
      </c>
      <c r="F212" s="26">
        <v>4873.2169700000004</v>
      </c>
      <c r="G212" s="26">
        <v>774.6771</v>
      </c>
      <c r="H212" s="26">
        <v>4098.5398699999996</v>
      </c>
      <c r="I212" s="26">
        <v>4873.2169700000004</v>
      </c>
    </row>
    <row r="213" spans="2:9" x14ac:dyDescent="0.2">
      <c r="B213" s="16">
        <v>4318</v>
      </c>
      <c r="C213" s="16" t="s">
        <v>300</v>
      </c>
      <c r="D213" s="26">
        <v>3155.7982400000001</v>
      </c>
      <c r="E213" s="26">
        <v>19300.53039</v>
      </c>
      <c r="F213" s="26">
        <v>22456.32863</v>
      </c>
      <c r="G213" s="26">
        <v>6507.5252799999998</v>
      </c>
      <c r="H213" s="26">
        <v>15948.80335</v>
      </c>
      <c r="I213" s="26">
        <v>22456.32863</v>
      </c>
    </row>
    <row r="214" spans="2:9" x14ac:dyDescent="0.2">
      <c r="B214" s="16">
        <v>4319</v>
      </c>
      <c r="C214" s="16" t="s">
        <v>301</v>
      </c>
      <c r="D214" s="26">
        <v>4423.9720900000002</v>
      </c>
      <c r="E214" s="26">
        <v>7905.3214699999999</v>
      </c>
      <c r="F214" s="26">
        <v>12329.29356</v>
      </c>
      <c r="G214" s="26">
        <v>5476.9375799999998</v>
      </c>
      <c r="H214" s="26">
        <v>6852.3559800000003</v>
      </c>
      <c r="I214" s="26">
        <v>12329.29356</v>
      </c>
    </row>
    <row r="215" spans="2:9" x14ac:dyDescent="0.2">
      <c r="B215" s="16">
        <v>4320</v>
      </c>
      <c r="C215" s="16" t="s">
        <v>302</v>
      </c>
      <c r="D215" s="26">
        <v>4240.4510799999998</v>
      </c>
      <c r="E215" s="26">
        <v>12005.453390000001</v>
      </c>
      <c r="F215" s="26">
        <v>16245.904469999999</v>
      </c>
      <c r="G215" s="26">
        <v>4047.1680700000002</v>
      </c>
      <c r="H215" s="26">
        <v>12198.7364</v>
      </c>
      <c r="I215" s="26">
        <v>16245.904469999999</v>
      </c>
    </row>
    <row r="216" spans="2:9" x14ac:dyDescent="0.2">
      <c r="B216" s="23">
        <v>4324</v>
      </c>
      <c r="C216" s="23" t="s">
        <v>303</v>
      </c>
      <c r="D216" s="30">
        <v>41570.377240000002</v>
      </c>
      <c r="E216" s="30">
        <v>121272.1612</v>
      </c>
      <c r="F216" s="30">
        <v>162842.53844</v>
      </c>
      <c r="G216" s="30">
        <v>57478.649310000001</v>
      </c>
      <c r="H216" s="30">
        <v>105363.88913</v>
      </c>
      <c r="I216" s="30">
        <v>162842.53844</v>
      </c>
    </row>
  </sheetData>
  <mergeCells count="4">
    <mergeCell ref="B5:B6"/>
    <mergeCell ref="C5:C6"/>
    <mergeCell ref="D5:F5"/>
    <mergeCell ref="G5:I5"/>
  </mergeCells>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6D4FF"/>
  </sheetPr>
  <dimension ref="B1:O215"/>
  <sheetViews>
    <sheetView showGridLines="0" view="pageBreakPreview" zoomScaleNormal="100" zoomScaleSheetLayoutView="100" workbookViewId="0">
      <pane ySplit="5" topLeftCell="A6" activePane="bottomLeft" state="frozen"/>
      <selection activeCell="A3" sqref="A3"/>
      <selection pane="bottomLeft" activeCell="A4" sqref="A4"/>
    </sheetView>
  </sheetViews>
  <sheetFormatPr baseColWidth="10" defaultRowHeight="12.75" x14ac:dyDescent="0.2"/>
  <cols>
    <col min="1" max="1" width="2.5703125" customWidth="1"/>
    <col min="2" max="2" width="11.85546875" customWidth="1"/>
    <col min="3" max="3" width="24.140625" customWidth="1"/>
    <col min="4" max="8" width="11.85546875" customWidth="1"/>
    <col min="9" max="9" width="13.28515625" customWidth="1"/>
    <col min="10" max="10" width="12.28515625" customWidth="1"/>
    <col min="11" max="13" width="13.5703125" customWidth="1"/>
    <col min="14" max="14" width="11.85546875" customWidth="1"/>
    <col min="15" max="15" width="13.42578125" customWidth="1"/>
  </cols>
  <sheetData>
    <row r="1" spans="2:15" ht="18" x14ac:dyDescent="0.25">
      <c r="B1" s="3" t="s">
        <v>18</v>
      </c>
    </row>
    <row r="2" spans="2:15" x14ac:dyDescent="0.2">
      <c r="B2" t="s">
        <v>13</v>
      </c>
    </row>
    <row r="5" spans="2:15" ht="51" x14ac:dyDescent="0.2">
      <c r="B5" s="15" t="s">
        <v>82</v>
      </c>
      <c r="C5" s="15" t="s">
        <v>83</v>
      </c>
      <c r="D5" s="10" t="s">
        <v>357</v>
      </c>
      <c r="E5" s="10" t="s">
        <v>358</v>
      </c>
      <c r="F5" s="10" t="s">
        <v>359</v>
      </c>
      <c r="G5" s="10" t="s">
        <v>360</v>
      </c>
      <c r="H5" s="10" t="s">
        <v>361</v>
      </c>
      <c r="I5" s="10" t="s">
        <v>362</v>
      </c>
      <c r="J5" s="10" t="s">
        <v>363</v>
      </c>
      <c r="K5" s="10" t="s">
        <v>364</v>
      </c>
      <c r="L5" s="10" t="s">
        <v>365</v>
      </c>
      <c r="M5" s="10" t="s">
        <v>366</v>
      </c>
      <c r="N5" s="10" t="s">
        <v>367</v>
      </c>
      <c r="O5" s="10" t="s">
        <v>368</v>
      </c>
    </row>
    <row r="6" spans="2:15" x14ac:dyDescent="0.2">
      <c r="B6" s="21">
        <v>4335</v>
      </c>
      <c r="C6" s="21" t="s">
        <v>94</v>
      </c>
      <c r="D6" s="29">
        <v>3492187.7296799999</v>
      </c>
      <c r="E6" s="29">
        <v>3466378.1553099998</v>
      </c>
      <c r="F6" s="29">
        <v>-25809.5743699999</v>
      </c>
      <c r="G6" s="29">
        <v>108069.47484</v>
      </c>
      <c r="H6" s="29">
        <v>82259.900470000095</v>
      </c>
      <c r="I6" s="29">
        <v>33016.920319999997</v>
      </c>
      <c r="J6" s="29">
        <v>115276.82079</v>
      </c>
      <c r="K6" s="29">
        <v>548089.90376000002</v>
      </c>
      <c r="L6" s="29">
        <v>143494.87486000001</v>
      </c>
      <c r="M6" s="29">
        <v>-404595.02889999998</v>
      </c>
      <c r="N6" s="29">
        <v>-2228.8280299999701</v>
      </c>
      <c r="O6" s="29">
        <v>402366.20087</v>
      </c>
    </row>
    <row r="7" spans="2:15" x14ac:dyDescent="0.2">
      <c r="B7" s="21">
        <v>4019</v>
      </c>
      <c r="C7" s="21" t="s">
        <v>95</v>
      </c>
      <c r="D7" s="29">
        <v>468928.09615</v>
      </c>
      <c r="E7" s="29">
        <v>432607.53492000001</v>
      </c>
      <c r="F7" s="29">
        <v>-36320.561229999999</v>
      </c>
      <c r="G7" s="29">
        <v>22528.922350000001</v>
      </c>
      <c r="H7" s="29">
        <v>-13791.63888</v>
      </c>
      <c r="I7" s="29">
        <v>-357.94015000000002</v>
      </c>
      <c r="J7" s="29">
        <v>-14149.579030000001</v>
      </c>
      <c r="K7" s="29">
        <v>53609.916749999997</v>
      </c>
      <c r="L7" s="29">
        <v>16658.041850000001</v>
      </c>
      <c r="M7" s="29">
        <v>-36951.874900000003</v>
      </c>
      <c r="N7" s="29">
        <v>-3466.5231699999999</v>
      </c>
      <c r="O7" s="29">
        <v>33485.351730000002</v>
      </c>
    </row>
    <row r="8" spans="2:15" x14ac:dyDescent="0.2">
      <c r="B8" s="16">
        <v>4001</v>
      </c>
      <c r="C8" s="16" t="s">
        <v>96</v>
      </c>
      <c r="D8" s="26">
        <v>176320.19549000001</v>
      </c>
      <c r="E8" s="26">
        <v>155811.68174999999</v>
      </c>
      <c r="F8" s="26">
        <v>-20508.513739999999</v>
      </c>
      <c r="G8" s="26">
        <v>16309.056860000001</v>
      </c>
      <c r="H8" s="26">
        <v>-4199.4568800000097</v>
      </c>
      <c r="I8" s="26">
        <v>-524.39616999999998</v>
      </c>
      <c r="J8" s="26">
        <v>-4723.8530500000097</v>
      </c>
      <c r="K8" s="26">
        <v>26376.039260000001</v>
      </c>
      <c r="L8" s="26">
        <v>9165.0301999999992</v>
      </c>
      <c r="M8" s="26">
        <v>-17211.00906</v>
      </c>
      <c r="N8" s="26">
        <v>-2893.08727</v>
      </c>
      <c r="O8" s="26">
        <v>14317.92179</v>
      </c>
    </row>
    <row r="9" spans="2:15" x14ac:dyDescent="0.2">
      <c r="B9" s="16">
        <v>4002</v>
      </c>
      <c r="C9" s="16" t="s">
        <v>97</v>
      </c>
      <c r="D9" s="26">
        <v>7502.8659699999998</v>
      </c>
      <c r="E9" s="26">
        <v>7713.2158799999997</v>
      </c>
      <c r="F9" s="26">
        <v>210.34990999999999</v>
      </c>
      <c r="G9" s="26">
        <v>-50.0809</v>
      </c>
      <c r="H9" s="26">
        <v>160.26901000000001</v>
      </c>
      <c r="I9" s="26">
        <v>0</v>
      </c>
      <c r="J9" s="26">
        <v>160.26901000000001</v>
      </c>
      <c r="K9" s="26">
        <v>526.73929999999996</v>
      </c>
      <c r="L9" s="26">
        <v>48.023200000000003</v>
      </c>
      <c r="M9" s="26">
        <v>-478.71609999999998</v>
      </c>
      <c r="N9" s="26">
        <v>491.03316000000001</v>
      </c>
      <c r="O9" s="26">
        <v>969.74926000000005</v>
      </c>
    </row>
    <row r="10" spans="2:15" x14ac:dyDescent="0.2">
      <c r="B10" s="16">
        <v>4003</v>
      </c>
      <c r="C10" s="16" t="s">
        <v>98</v>
      </c>
      <c r="D10" s="26">
        <v>41476.415580000001</v>
      </c>
      <c r="E10" s="26">
        <v>35567.074209999999</v>
      </c>
      <c r="F10" s="26">
        <v>-5909.3413700000001</v>
      </c>
      <c r="G10" s="26">
        <v>1456.7389499999999</v>
      </c>
      <c r="H10" s="26">
        <v>-4452.6024200000002</v>
      </c>
      <c r="I10" s="26">
        <v>0</v>
      </c>
      <c r="J10" s="26">
        <v>-4452.6024200000002</v>
      </c>
      <c r="K10" s="26">
        <v>2279.82231</v>
      </c>
      <c r="L10" s="26">
        <v>581.58675000000005</v>
      </c>
      <c r="M10" s="26">
        <v>-1698.2355600000001</v>
      </c>
      <c r="N10" s="26">
        <v>-2820.2368499999998</v>
      </c>
      <c r="O10" s="26">
        <v>-1122.0012899999999</v>
      </c>
    </row>
    <row r="11" spans="2:15" x14ac:dyDescent="0.2">
      <c r="B11" s="16">
        <v>4004</v>
      </c>
      <c r="C11" s="16" t="s">
        <v>99</v>
      </c>
      <c r="D11" s="26">
        <v>3797.5609300000001</v>
      </c>
      <c r="E11" s="26">
        <v>4133.70496</v>
      </c>
      <c r="F11" s="26">
        <v>336.14402999999999</v>
      </c>
      <c r="G11" s="26">
        <v>-210.56917000000001</v>
      </c>
      <c r="H11" s="26">
        <v>125.57486</v>
      </c>
      <c r="I11" s="26">
        <v>0</v>
      </c>
      <c r="J11" s="26">
        <v>125.57486</v>
      </c>
      <c r="K11" s="26">
        <v>327.52312000000001</v>
      </c>
      <c r="L11" s="26">
        <v>895.64890000000003</v>
      </c>
      <c r="M11" s="26">
        <v>568.12577999999996</v>
      </c>
      <c r="N11" s="26">
        <v>841.12648999999999</v>
      </c>
      <c r="O11" s="26">
        <v>273.00071000000003</v>
      </c>
    </row>
    <row r="12" spans="2:15" x14ac:dyDescent="0.2">
      <c r="B12" s="16">
        <v>4005</v>
      </c>
      <c r="C12" s="16" t="s">
        <v>100</v>
      </c>
      <c r="D12" s="26">
        <v>18777.772819999998</v>
      </c>
      <c r="E12" s="26">
        <v>18490.173299999999</v>
      </c>
      <c r="F12" s="26">
        <v>-287.59951999999998</v>
      </c>
      <c r="G12" s="26">
        <v>142.35203999999999</v>
      </c>
      <c r="H12" s="26">
        <v>-145.24748</v>
      </c>
      <c r="I12" s="26">
        <v>0</v>
      </c>
      <c r="J12" s="26">
        <v>-145.24748</v>
      </c>
      <c r="K12" s="26">
        <v>2056.0308</v>
      </c>
      <c r="L12" s="26">
        <v>744.38049999999998</v>
      </c>
      <c r="M12" s="26">
        <v>-1311.6503</v>
      </c>
      <c r="N12" s="26">
        <v>-81.266580000000104</v>
      </c>
      <c r="O12" s="26">
        <v>1230.38372</v>
      </c>
    </row>
    <row r="13" spans="2:15" x14ac:dyDescent="0.2">
      <c r="B13" s="16">
        <v>4006</v>
      </c>
      <c r="C13" s="16" t="s">
        <v>101</v>
      </c>
      <c r="D13" s="26">
        <v>31897.488689999998</v>
      </c>
      <c r="E13" s="26">
        <v>30749.940750000002</v>
      </c>
      <c r="F13" s="26">
        <v>-1147.5479399999999</v>
      </c>
      <c r="G13" s="26">
        <v>1369.8186000000001</v>
      </c>
      <c r="H13" s="26">
        <v>222.270659999999</v>
      </c>
      <c r="I13" s="26">
        <v>0</v>
      </c>
      <c r="J13" s="26">
        <v>222.270659999999</v>
      </c>
      <c r="K13" s="26">
        <v>2444.8674500000002</v>
      </c>
      <c r="L13" s="26">
        <v>363.02224999999999</v>
      </c>
      <c r="M13" s="26">
        <v>-2081.8452000000002</v>
      </c>
      <c r="N13" s="26">
        <v>920.83735999999999</v>
      </c>
      <c r="O13" s="26">
        <v>3002.6825600000002</v>
      </c>
    </row>
    <row r="14" spans="2:15" x14ac:dyDescent="0.2">
      <c r="B14" s="16">
        <v>4007</v>
      </c>
      <c r="C14" s="16" t="s">
        <v>102</v>
      </c>
      <c r="D14" s="26">
        <v>7426.8421200000003</v>
      </c>
      <c r="E14" s="26">
        <v>8094.9534100000001</v>
      </c>
      <c r="F14" s="26">
        <v>668.11129000000005</v>
      </c>
      <c r="G14" s="26">
        <v>74.859780000000001</v>
      </c>
      <c r="H14" s="26">
        <v>742.97107000000005</v>
      </c>
      <c r="I14" s="26">
        <v>248.22900000000001</v>
      </c>
      <c r="J14" s="26">
        <v>991.20006999999998</v>
      </c>
      <c r="K14" s="26">
        <v>863.11015999999995</v>
      </c>
      <c r="L14" s="26">
        <v>512.52665000000002</v>
      </c>
      <c r="M14" s="26">
        <v>-350.58350999999999</v>
      </c>
      <c r="N14" s="26">
        <v>1128.66896</v>
      </c>
      <c r="O14" s="26">
        <v>1479.2524699999999</v>
      </c>
    </row>
    <row r="15" spans="2:15" x14ac:dyDescent="0.2">
      <c r="B15" s="16">
        <v>4008</v>
      </c>
      <c r="C15" s="16" t="s">
        <v>103</v>
      </c>
      <c r="D15" s="26">
        <v>38351.226069999997</v>
      </c>
      <c r="E15" s="26">
        <v>30143.576489999999</v>
      </c>
      <c r="F15" s="26">
        <v>-8207.6495799999993</v>
      </c>
      <c r="G15" s="26">
        <v>634.06398000000002</v>
      </c>
      <c r="H15" s="26">
        <v>-7573.5856000000003</v>
      </c>
      <c r="I15" s="26">
        <v>0</v>
      </c>
      <c r="J15" s="26">
        <v>-7573.5856000000003</v>
      </c>
      <c r="K15" s="26">
        <v>4929.5920999999998</v>
      </c>
      <c r="L15" s="26">
        <v>1033.8217999999999</v>
      </c>
      <c r="M15" s="26">
        <v>-3895.7703000000001</v>
      </c>
      <c r="N15" s="26">
        <v>-4981.5854399999998</v>
      </c>
      <c r="O15" s="26">
        <v>-1085.8151399999999</v>
      </c>
    </row>
    <row r="16" spans="2:15" x14ac:dyDescent="0.2">
      <c r="B16" s="16">
        <v>4009</v>
      </c>
      <c r="C16" s="16" t="s">
        <v>104</v>
      </c>
      <c r="D16" s="26">
        <v>20787.202590000001</v>
      </c>
      <c r="E16" s="26">
        <v>20691.020670000002</v>
      </c>
      <c r="F16" s="26">
        <v>-96.181920000001796</v>
      </c>
      <c r="G16" s="26">
        <v>-21.9436</v>
      </c>
      <c r="H16" s="26">
        <v>-118.125520000002</v>
      </c>
      <c r="I16" s="26">
        <v>0</v>
      </c>
      <c r="J16" s="26">
        <v>-118.125520000002</v>
      </c>
      <c r="K16" s="26">
        <v>385.79230000000001</v>
      </c>
      <c r="L16" s="26">
        <v>378.48304999999999</v>
      </c>
      <c r="M16" s="26">
        <v>-7.3092499999999401</v>
      </c>
      <c r="N16" s="26">
        <v>1738.65146</v>
      </c>
      <c r="O16" s="26">
        <v>1745.9607100000001</v>
      </c>
    </row>
    <row r="17" spans="2:15" x14ac:dyDescent="0.2">
      <c r="B17" s="16">
        <v>4010</v>
      </c>
      <c r="C17" s="16" t="s">
        <v>105</v>
      </c>
      <c r="D17" s="26">
        <v>48307.804810000001</v>
      </c>
      <c r="E17" s="26">
        <v>46653.424319999998</v>
      </c>
      <c r="F17" s="26">
        <v>-1654.38049</v>
      </c>
      <c r="G17" s="26">
        <v>1019.10205</v>
      </c>
      <c r="H17" s="26">
        <v>-635.27844000000198</v>
      </c>
      <c r="I17" s="26">
        <v>-49.4544</v>
      </c>
      <c r="J17" s="26">
        <v>-684.73284000000206</v>
      </c>
      <c r="K17" s="26">
        <v>3513.2235999999998</v>
      </c>
      <c r="L17" s="26">
        <v>680.55520000000001</v>
      </c>
      <c r="M17" s="26">
        <v>-2832.6684</v>
      </c>
      <c r="N17" s="26">
        <v>-1228.77809</v>
      </c>
      <c r="O17" s="26">
        <v>1603.89031</v>
      </c>
    </row>
    <row r="18" spans="2:15" x14ac:dyDescent="0.2">
      <c r="B18" s="16">
        <v>4012</v>
      </c>
      <c r="C18" s="16" t="s">
        <v>106</v>
      </c>
      <c r="D18" s="26">
        <v>52330.003230000002</v>
      </c>
      <c r="E18" s="26">
        <v>53168.669800000003</v>
      </c>
      <c r="F18" s="26">
        <v>838.66656999999304</v>
      </c>
      <c r="G18" s="26">
        <v>1047.05567</v>
      </c>
      <c r="H18" s="26">
        <v>1885.7222399999901</v>
      </c>
      <c r="I18" s="26">
        <v>0</v>
      </c>
      <c r="J18" s="26">
        <v>1885.7222399999901</v>
      </c>
      <c r="K18" s="26">
        <v>9347.0234999999993</v>
      </c>
      <c r="L18" s="26">
        <v>2236.2828</v>
      </c>
      <c r="M18" s="26">
        <v>-7110.7407000000003</v>
      </c>
      <c r="N18" s="26">
        <v>-376.58514000000099</v>
      </c>
      <c r="O18" s="26">
        <v>6734.1555600000002</v>
      </c>
    </row>
    <row r="19" spans="2:15" x14ac:dyDescent="0.2">
      <c r="B19" s="16">
        <v>4013</v>
      </c>
      <c r="C19" s="16" t="s">
        <v>107</v>
      </c>
      <c r="D19" s="26">
        <v>21952.717850000001</v>
      </c>
      <c r="E19" s="26">
        <v>21390.09938</v>
      </c>
      <c r="F19" s="26">
        <v>-562.61847000000296</v>
      </c>
      <c r="G19" s="26">
        <v>758.46808999999996</v>
      </c>
      <c r="H19" s="26">
        <v>195.849619999998</v>
      </c>
      <c r="I19" s="26">
        <v>-32.318579999999997</v>
      </c>
      <c r="J19" s="26">
        <v>163.531039999998</v>
      </c>
      <c r="K19" s="26">
        <v>560.15284999999994</v>
      </c>
      <c r="L19" s="26">
        <v>18.68055</v>
      </c>
      <c r="M19" s="26">
        <v>-541.47230000000002</v>
      </c>
      <c r="N19" s="26">
        <v>3794.69877</v>
      </c>
      <c r="O19" s="26">
        <v>4336.1710700000003</v>
      </c>
    </row>
    <row r="20" spans="2:15" x14ac:dyDescent="0.2">
      <c r="B20" s="21">
        <v>4059</v>
      </c>
      <c r="C20" s="21" t="s">
        <v>108</v>
      </c>
      <c r="D20" s="29">
        <v>748122.90677999996</v>
      </c>
      <c r="E20" s="29">
        <v>747779.51751999999</v>
      </c>
      <c r="F20" s="29">
        <v>-343.38925999998997</v>
      </c>
      <c r="G20" s="29">
        <v>29239.97193</v>
      </c>
      <c r="H20" s="29">
        <v>28896.58267</v>
      </c>
      <c r="I20" s="29">
        <v>2507.4750199999999</v>
      </c>
      <c r="J20" s="29">
        <v>31404.057690000001</v>
      </c>
      <c r="K20" s="29">
        <v>157851.76063999999</v>
      </c>
      <c r="L20" s="29">
        <v>43217.64185</v>
      </c>
      <c r="M20" s="29">
        <v>-114634.11878999999</v>
      </c>
      <c r="N20" s="29">
        <v>-13500.720530000001</v>
      </c>
      <c r="O20" s="29">
        <v>101133.39826</v>
      </c>
    </row>
    <row r="21" spans="2:15" x14ac:dyDescent="0.2">
      <c r="B21" s="16">
        <v>4021</v>
      </c>
      <c r="C21" s="16" t="s">
        <v>109</v>
      </c>
      <c r="D21" s="26">
        <v>150916.36653</v>
      </c>
      <c r="E21" s="26">
        <v>142232.49165000001</v>
      </c>
      <c r="F21" s="26">
        <v>-8683.8748799999994</v>
      </c>
      <c r="G21" s="26">
        <v>13752.555560000001</v>
      </c>
      <c r="H21" s="26">
        <v>5068.6806800000004</v>
      </c>
      <c r="I21" s="26">
        <v>-173.17400000000001</v>
      </c>
      <c r="J21" s="26">
        <v>4895.5066800000004</v>
      </c>
      <c r="K21" s="26">
        <v>52275.343119999998</v>
      </c>
      <c r="L21" s="26">
        <v>18426.471310000001</v>
      </c>
      <c r="M21" s="26">
        <v>-33848.871809999997</v>
      </c>
      <c r="N21" s="26">
        <v>-8680.2852599999896</v>
      </c>
      <c r="O21" s="26">
        <v>25168.58655</v>
      </c>
    </row>
    <row r="22" spans="2:15" x14ac:dyDescent="0.2">
      <c r="B22" s="16">
        <v>4022</v>
      </c>
      <c r="C22" s="16" t="s">
        <v>110</v>
      </c>
      <c r="D22" s="26">
        <v>7052.5430999999999</v>
      </c>
      <c r="E22" s="26">
        <v>8657.8074099999994</v>
      </c>
      <c r="F22" s="26">
        <v>1605.26431</v>
      </c>
      <c r="G22" s="26">
        <v>113.37484000000001</v>
      </c>
      <c r="H22" s="26">
        <v>1718.63915</v>
      </c>
      <c r="I22" s="26">
        <v>215.048</v>
      </c>
      <c r="J22" s="26">
        <v>1933.68715</v>
      </c>
      <c r="K22" s="26">
        <v>1113.11295</v>
      </c>
      <c r="L22" s="26">
        <v>761.06960000000004</v>
      </c>
      <c r="M22" s="26">
        <v>-352.04334999999998</v>
      </c>
      <c r="N22" s="26">
        <v>1966.0762</v>
      </c>
      <c r="O22" s="26">
        <v>2318.1195499999999</v>
      </c>
    </row>
    <row r="23" spans="2:15" x14ac:dyDescent="0.2">
      <c r="B23" s="16">
        <v>4023</v>
      </c>
      <c r="C23" s="16" t="s">
        <v>111</v>
      </c>
      <c r="D23" s="26">
        <v>15108.258540000001</v>
      </c>
      <c r="E23" s="26">
        <v>15863.17613</v>
      </c>
      <c r="F23" s="26">
        <v>754.91759000000002</v>
      </c>
      <c r="G23" s="26">
        <v>226.75799000000001</v>
      </c>
      <c r="H23" s="26">
        <v>981.67557999999997</v>
      </c>
      <c r="I23" s="26">
        <v>0</v>
      </c>
      <c r="J23" s="26">
        <v>981.67557999999997</v>
      </c>
      <c r="K23" s="26">
        <v>2597.4870999999998</v>
      </c>
      <c r="L23" s="26">
        <v>4807.44265</v>
      </c>
      <c r="M23" s="26">
        <v>2209.9555500000001</v>
      </c>
      <c r="N23" s="26">
        <v>4654.9295199999997</v>
      </c>
      <c r="O23" s="26">
        <v>2444.97397</v>
      </c>
    </row>
    <row r="24" spans="2:15" x14ac:dyDescent="0.2">
      <c r="B24" s="16">
        <v>4024</v>
      </c>
      <c r="C24" s="16" t="s">
        <v>112</v>
      </c>
      <c r="D24" s="26">
        <v>17484.033650000001</v>
      </c>
      <c r="E24" s="26">
        <v>17131.614659999999</v>
      </c>
      <c r="F24" s="26">
        <v>-352.41898999999802</v>
      </c>
      <c r="G24" s="26">
        <v>234.29041000000001</v>
      </c>
      <c r="H24" s="26">
        <v>-118.128579999998</v>
      </c>
      <c r="I24" s="26">
        <v>512.62199999999996</v>
      </c>
      <c r="J24" s="26">
        <v>394.493420000002</v>
      </c>
      <c r="K24" s="26">
        <v>1659.2513799999999</v>
      </c>
      <c r="L24" s="26">
        <v>162.91735</v>
      </c>
      <c r="M24" s="26">
        <v>-1496.33403</v>
      </c>
      <c r="N24" s="26">
        <v>-29.9053599999996</v>
      </c>
      <c r="O24" s="26">
        <v>1466.42867</v>
      </c>
    </row>
    <row r="25" spans="2:15" x14ac:dyDescent="0.2">
      <c r="B25" s="16">
        <v>4049</v>
      </c>
      <c r="C25" s="16" t="s">
        <v>113</v>
      </c>
      <c r="D25" s="26">
        <v>20130.23849</v>
      </c>
      <c r="E25" s="26">
        <v>19652.126749999999</v>
      </c>
      <c r="F25" s="26">
        <v>-478.11173999999801</v>
      </c>
      <c r="G25" s="26">
        <v>110.36666</v>
      </c>
      <c r="H25" s="26">
        <v>-367.74507999999798</v>
      </c>
      <c r="I25" s="26">
        <v>310.79300000000001</v>
      </c>
      <c r="J25" s="26">
        <v>-56.952079999998297</v>
      </c>
      <c r="K25" s="26">
        <v>1317.8598199999999</v>
      </c>
      <c r="L25" s="26">
        <v>371.58965000000001</v>
      </c>
      <c r="M25" s="26">
        <v>-946.27017000000001</v>
      </c>
      <c r="N25" s="26">
        <v>215.42604</v>
      </c>
      <c r="O25" s="26">
        <v>1161.6962100000001</v>
      </c>
    </row>
    <row r="26" spans="2:15" x14ac:dyDescent="0.2">
      <c r="B26" s="16">
        <v>4026</v>
      </c>
      <c r="C26" s="16" t="s">
        <v>114</v>
      </c>
      <c r="D26" s="26">
        <v>20313.68115</v>
      </c>
      <c r="E26" s="26">
        <v>22650.234929999999</v>
      </c>
      <c r="F26" s="26">
        <v>2336.5537800000002</v>
      </c>
      <c r="G26" s="26">
        <v>1907.5508299999999</v>
      </c>
      <c r="H26" s="26">
        <v>4244.1046100000003</v>
      </c>
      <c r="I26" s="26">
        <v>0</v>
      </c>
      <c r="J26" s="26">
        <v>4244.1046100000003</v>
      </c>
      <c r="K26" s="26">
        <v>11005.95327</v>
      </c>
      <c r="L26" s="26">
        <v>584.27554999999995</v>
      </c>
      <c r="M26" s="26">
        <v>-10421.67772</v>
      </c>
      <c r="N26" s="26">
        <v>-3597.3944299999998</v>
      </c>
      <c r="O26" s="26">
        <v>6824.2832900000003</v>
      </c>
    </row>
    <row r="27" spans="2:15" x14ac:dyDescent="0.2">
      <c r="B27" s="16">
        <v>4027</v>
      </c>
      <c r="C27" s="16" t="s">
        <v>115</v>
      </c>
      <c r="D27" s="26">
        <v>21738.51281</v>
      </c>
      <c r="E27" s="26">
        <v>21860.28829</v>
      </c>
      <c r="F27" s="26">
        <v>121.77548</v>
      </c>
      <c r="G27" s="26">
        <v>-0.38927999999999902</v>
      </c>
      <c r="H27" s="26">
        <v>121.3862</v>
      </c>
      <c r="I27" s="26">
        <v>0</v>
      </c>
      <c r="J27" s="26">
        <v>121.3862</v>
      </c>
      <c r="K27" s="26">
        <v>524.16543000000001</v>
      </c>
      <c r="L27" s="26">
        <v>38.458449999999999</v>
      </c>
      <c r="M27" s="26">
        <v>-485.70697999999999</v>
      </c>
      <c r="N27" s="26">
        <v>1062.52925</v>
      </c>
      <c r="O27" s="26">
        <v>1548.23623</v>
      </c>
    </row>
    <row r="28" spans="2:15" x14ac:dyDescent="0.2">
      <c r="B28" s="16">
        <v>4028</v>
      </c>
      <c r="C28" s="16" t="s">
        <v>116</v>
      </c>
      <c r="D28" s="26">
        <v>4482.7269699999997</v>
      </c>
      <c r="E28" s="26">
        <v>4503.9975000000004</v>
      </c>
      <c r="F28" s="26">
        <v>21.270530000000299</v>
      </c>
      <c r="G28" s="26">
        <v>-31.543040000000001</v>
      </c>
      <c r="H28" s="26">
        <v>-10.2725099999997</v>
      </c>
      <c r="I28" s="26">
        <v>-8.6999999999999994E-2</v>
      </c>
      <c r="J28" s="26">
        <v>-10.3595099999997</v>
      </c>
      <c r="K28" s="26">
        <v>462.10960999999998</v>
      </c>
      <c r="L28" s="26">
        <v>64.319540000000003</v>
      </c>
      <c r="M28" s="26">
        <v>-397.79007000000001</v>
      </c>
      <c r="N28" s="26">
        <v>-46.070030000000102</v>
      </c>
      <c r="O28" s="26">
        <v>351.72003999999998</v>
      </c>
    </row>
    <row r="29" spans="2:15" x14ac:dyDescent="0.2">
      <c r="B29" s="16">
        <v>4029</v>
      </c>
      <c r="C29" s="16" t="s">
        <v>117</v>
      </c>
      <c r="D29" s="26">
        <v>23355.42511</v>
      </c>
      <c r="E29" s="26">
        <v>23472.50088</v>
      </c>
      <c r="F29" s="26">
        <v>117.07577000000001</v>
      </c>
      <c r="G29" s="26">
        <v>276.86759999999998</v>
      </c>
      <c r="H29" s="26">
        <v>393.94337000000002</v>
      </c>
      <c r="I29" s="26">
        <v>811.68499999999995</v>
      </c>
      <c r="J29" s="26">
        <v>1205.6283699999999</v>
      </c>
      <c r="K29" s="26">
        <v>5081.2118600000003</v>
      </c>
      <c r="L29" s="26">
        <v>1785.1612500000001</v>
      </c>
      <c r="M29" s="26">
        <v>-3296.0506099999998</v>
      </c>
      <c r="N29" s="26">
        <v>-1106.7235000000001</v>
      </c>
      <c r="O29" s="26">
        <v>2189.3271100000002</v>
      </c>
    </row>
    <row r="30" spans="2:15" x14ac:dyDescent="0.2">
      <c r="B30" s="16">
        <v>4030</v>
      </c>
      <c r="C30" s="16" t="s">
        <v>118</v>
      </c>
      <c r="D30" s="26">
        <v>10768.7286</v>
      </c>
      <c r="E30" s="26">
        <v>10926.226860000001</v>
      </c>
      <c r="F30" s="26">
        <v>157.49825999999999</v>
      </c>
      <c r="G30" s="26">
        <v>55.265630000000002</v>
      </c>
      <c r="H30" s="26">
        <v>212.76389</v>
      </c>
      <c r="I30" s="26">
        <v>237.333</v>
      </c>
      <c r="J30" s="26">
        <v>450.09688999999997</v>
      </c>
      <c r="K30" s="26">
        <v>1634.04701</v>
      </c>
      <c r="L30" s="26">
        <v>595.55550000000005</v>
      </c>
      <c r="M30" s="26">
        <v>-1038.4915100000001</v>
      </c>
      <c r="N30" s="26">
        <v>69.435429999999897</v>
      </c>
      <c r="O30" s="26">
        <v>1107.9269400000001</v>
      </c>
    </row>
    <row r="31" spans="2:15" x14ac:dyDescent="0.2">
      <c r="B31" s="16">
        <v>4031</v>
      </c>
      <c r="C31" s="16" t="s">
        <v>119</v>
      </c>
      <c r="D31" s="26">
        <v>11540.94327</v>
      </c>
      <c r="E31" s="26">
        <v>12426.634969999999</v>
      </c>
      <c r="F31" s="26">
        <v>885.69170000000099</v>
      </c>
      <c r="G31" s="26">
        <v>47.527889999999999</v>
      </c>
      <c r="H31" s="26">
        <v>933.21959000000095</v>
      </c>
      <c r="I31" s="26">
        <v>123.58799999999999</v>
      </c>
      <c r="J31" s="26">
        <v>1056.8075899999999</v>
      </c>
      <c r="K31" s="26">
        <v>3375.5841700000001</v>
      </c>
      <c r="L31" s="26">
        <v>2.7243499999999998</v>
      </c>
      <c r="M31" s="26">
        <v>-3372.8598200000001</v>
      </c>
      <c r="N31" s="26">
        <v>-1690.0180800000001</v>
      </c>
      <c r="O31" s="26">
        <v>1682.8417400000001</v>
      </c>
    </row>
    <row r="32" spans="2:15" x14ac:dyDescent="0.2">
      <c r="B32" s="16">
        <v>4032</v>
      </c>
      <c r="C32" s="16" t="s">
        <v>120</v>
      </c>
      <c r="D32" s="26">
        <v>10356.560579999999</v>
      </c>
      <c r="E32" s="26">
        <v>10483.04614</v>
      </c>
      <c r="F32" s="26">
        <v>126.485560000001</v>
      </c>
      <c r="G32" s="26">
        <v>67.703599999999994</v>
      </c>
      <c r="H32" s="26">
        <v>194.18916000000101</v>
      </c>
      <c r="I32" s="26">
        <v>-5.6842499999999996</v>
      </c>
      <c r="J32" s="26">
        <v>188.50491000000099</v>
      </c>
      <c r="K32" s="26">
        <v>178.60541000000001</v>
      </c>
      <c r="L32" s="26">
        <v>136.42500000000001</v>
      </c>
      <c r="M32" s="26">
        <v>-42.180410000000002</v>
      </c>
      <c r="N32" s="26">
        <v>1624.11456</v>
      </c>
      <c r="O32" s="26">
        <v>1666.2949699999999</v>
      </c>
    </row>
    <row r="33" spans="2:15" x14ac:dyDescent="0.2">
      <c r="B33" s="16">
        <v>4033</v>
      </c>
      <c r="C33" s="16" t="s">
        <v>121</v>
      </c>
      <c r="D33" s="26">
        <v>36977.493049999997</v>
      </c>
      <c r="E33" s="26">
        <v>37114.27102</v>
      </c>
      <c r="F33" s="26">
        <v>136.77797000000601</v>
      </c>
      <c r="G33" s="26">
        <v>263.99986000000001</v>
      </c>
      <c r="H33" s="26">
        <v>400.77783000000602</v>
      </c>
      <c r="I33" s="26">
        <v>0</v>
      </c>
      <c r="J33" s="26">
        <v>400.77783000000602</v>
      </c>
      <c r="K33" s="26">
        <v>5280.6796100000001</v>
      </c>
      <c r="L33" s="26">
        <v>756.36080000000004</v>
      </c>
      <c r="M33" s="26">
        <v>-4524.3188099999998</v>
      </c>
      <c r="N33" s="26">
        <v>-169.89438000000101</v>
      </c>
      <c r="O33" s="26">
        <v>4354.42443</v>
      </c>
    </row>
    <row r="34" spans="2:15" x14ac:dyDescent="0.2">
      <c r="B34" s="16">
        <v>4034</v>
      </c>
      <c r="C34" s="16" t="s">
        <v>122</v>
      </c>
      <c r="D34" s="26">
        <v>29212.606059999998</v>
      </c>
      <c r="E34" s="26">
        <v>26316.914499999999</v>
      </c>
      <c r="F34" s="26">
        <v>-2895.6915600000002</v>
      </c>
      <c r="G34" s="26">
        <v>9136.3650400000006</v>
      </c>
      <c r="H34" s="26">
        <v>6240.6734800000004</v>
      </c>
      <c r="I34" s="26">
        <v>0</v>
      </c>
      <c r="J34" s="26">
        <v>6240.6734800000004</v>
      </c>
      <c r="K34" s="26">
        <v>3201.1381000000001</v>
      </c>
      <c r="L34" s="26">
        <v>903.96180000000004</v>
      </c>
      <c r="M34" s="26">
        <v>-2297.1763000000001</v>
      </c>
      <c r="N34" s="26">
        <v>6045.75378</v>
      </c>
      <c r="O34" s="26">
        <v>8342.9300800000001</v>
      </c>
    </row>
    <row r="35" spans="2:15" x14ac:dyDescent="0.2">
      <c r="B35" s="16">
        <v>4035</v>
      </c>
      <c r="C35" s="16" t="s">
        <v>123</v>
      </c>
      <c r="D35" s="26">
        <v>22775.872009999999</v>
      </c>
      <c r="E35" s="26">
        <v>23503.904719999999</v>
      </c>
      <c r="F35" s="26">
        <v>728.032709999997</v>
      </c>
      <c r="G35" s="26">
        <v>572.05178999999998</v>
      </c>
      <c r="H35" s="26">
        <v>1300.0844999999999</v>
      </c>
      <c r="I35" s="26">
        <v>-1304.5242800000001</v>
      </c>
      <c r="J35" s="26">
        <v>-4.4397800000028198</v>
      </c>
      <c r="K35" s="26">
        <v>1588.7945</v>
      </c>
      <c r="L35" s="26">
        <v>276.20949999999999</v>
      </c>
      <c r="M35" s="26">
        <v>-1312.585</v>
      </c>
      <c r="N35" s="26">
        <v>2996.3762400000001</v>
      </c>
      <c r="O35" s="26">
        <v>4308.9612399999996</v>
      </c>
    </row>
    <row r="36" spans="2:15" x14ac:dyDescent="0.2">
      <c r="B36" s="16">
        <v>4037</v>
      </c>
      <c r="C36" s="16" t="s">
        <v>124</v>
      </c>
      <c r="D36" s="26">
        <v>19602.679039999999</v>
      </c>
      <c r="E36" s="26">
        <v>18368.141739999999</v>
      </c>
      <c r="F36" s="26">
        <v>-1234.5373</v>
      </c>
      <c r="G36" s="26">
        <v>141.34419</v>
      </c>
      <c r="H36" s="26">
        <v>-1093.1931099999999</v>
      </c>
      <c r="I36" s="26">
        <v>979.928</v>
      </c>
      <c r="J36" s="26">
        <v>-113.26510999999699</v>
      </c>
      <c r="K36" s="26">
        <v>2089.61994</v>
      </c>
      <c r="L36" s="26">
        <v>507.66174999999998</v>
      </c>
      <c r="M36" s="26">
        <v>-1581.9581900000001</v>
      </c>
      <c r="N36" s="26">
        <v>-24.129889999999701</v>
      </c>
      <c r="O36" s="26">
        <v>1557.8282999999999</v>
      </c>
    </row>
    <row r="37" spans="2:15" x14ac:dyDescent="0.2">
      <c r="B37" s="16">
        <v>4038</v>
      </c>
      <c r="C37" s="16" t="s">
        <v>125</v>
      </c>
      <c r="D37" s="26">
        <v>36709.205629999997</v>
      </c>
      <c r="E37" s="26">
        <v>38415.016759999999</v>
      </c>
      <c r="F37" s="26">
        <v>1705.81113</v>
      </c>
      <c r="G37" s="26">
        <v>500.03417999999999</v>
      </c>
      <c r="H37" s="26">
        <v>2205.8453100000002</v>
      </c>
      <c r="I37" s="26">
        <v>0</v>
      </c>
      <c r="J37" s="26">
        <v>2205.8453100000002</v>
      </c>
      <c r="K37" s="26">
        <v>8709.6201299999993</v>
      </c>
      <c r="L37" s="26">
        <v>589.93060000000003</v>
      </c>
      <c r="M37" s="26">
        <v>-8119.6895299999996</v>
      </c>
      <c r="N37" s="26">
        <v>-3108.4796099999999</v>
      </c>
      <c r="O37" s="26">
        <v>5011.2099200000002</v>
      </c>
    </row>
    <row r="38" spans="2:15" x14ac:dyDescent="0.2">
      <c r="B38" s="16">
        <v>4039</v>
      </c>
      <c r="C38" s="16" t="s">
        <v>126</v>
      </c>
      <c r="D38" s="26">
        <v>9475.2064200000004</v>
      </c>
      <c r="E38" s="26">
        <v>9835.0418399999999</v>
      </c>
      <c r="F38" s="26">
        <v>359.83542</v>
      </c>
      <c r="G38" s="26">
        <v>127.44991</v>
      </c>
      <c r="H38" s="26">
        <v>487.28532999999999</v>
      </c>
      <c r="I38" s="26">
        <v>0</v>
      </c>
      <c r="J38" s="26">
        <v>487.28532999999999</v>
      </c>
      <c r="K38" s="26">
        <v>1742.2653499999999</v>
      </c>
      <c r="L38" s="26">
        <v>73.605149999999995</v>
      </c>
      <c r="M38" s="26">
        <v>-1668.6602</v>
      </c>
      <c r="N38" s="26">
        <v>-245.93912</v>
      </c>
      <c r="O38" s="26">
        <v>1422.72108</v>
      </c>
    </row>
    <row r="39" spans="2:15" x14ac:dyDescent="0.2">
      <c r="B39" s="16">
        <v>4040</v>
      </c>
      <c r="C39" s="16" t="s">
        <v>127</v>
      </c>
      <c r="D39" s="26">
        <v>46471.952510000003</v>
      </c>
      <c r="E39" s="26">
        <v>44374.965960000001</v>
      </c>
      <c r="F39" s="26">
        <v>-2096.9865500000001</v>
      </c>
      <c r="G39" s="26">
        <v>1177.42616</v>
      </c>
      <c r="H39" s="26">
        <v>-919.56038999999703</v>
      </c>
      <c r="I39" s="26">
        <v>1772.2814599999999</v>
      </c>
      <c r="J39" s="26">
        <v>852.72107000000301</v>
      </c>
      <c r="K39" s="26">
        <v>6520.6386000000002</v>
      </c>
      <c r="L39" s="26">
        <v>766.17818</v>
      </c>
      <c r="M39" s="26">
        <v>-5754.4604200000003</v>
      </c>
      <c r="N39" s="26">
        <v>-2724.6976599999998</v>
      </c>
      <c r="O39" s="26">
        <v>3029.7627600000001</v>
      </c>
    </row>
    <row r="40" spans="2:15" x14ac:dyDescent="0.2">
      <c r="B40" s="16">
        <v>4041</v>
      </c>
      <c r="C40" s="16" t="s">
        <v>128</v>
      </c>
      <c r="D40" s="26">
        <v>8592.3489800000007</v>
      </c>
      <c r="E40" s="26">
        <v>8872.3218500000003</v>
      </c>
      <c r="F40" s="26">
        <v>279.97286999999898</v>
      </c>
      <c r="G40" s="26">
        <v>24.33277</v>
      </c>
      <c r="H40" s="26">
        <v>304.30563999999902</v>
      </c>
      <c r="I40" s="26">
        <v>160</v>
      </c>
      <c r="J40" s="26">
        <v>464.30563999999902</v>
      </c>
      <c r="K40" s="26">
        <v>497.44459999999998</v>
      </c>
      <c r="L40" s="26">
        <v>868.66184999999996</v>
      </c>
      <c r="M40" s="26">
        <v>371.21724999999998</v>
      </c>
      <c r="N40" s="26">
        <v>1467.73254</v>
      </c>
      <c r="O40" s="26">
        <v>1096.51529</v>
      </c>
    </row>
    <row r="41" spans="2:15" x14ac:dyDescent="0.2">
      <c r="B41" s="16">
        <v>4042</v>
      </c>
      <c r="C41" s="16" t="s">
        <v>129</v>
      </c>
      <c r="D41" s="26">
        <v>12953.527959999999</v>
      </c>
      <c r="E41" s="26">
        <v>14139.76088</v>
      </c>
      <c r="F41" s="26">
        <v>1186.2329199999999</v>
      </c>
      <c r="G41" s="26">
        <v>251.71131</v>
      </c>
      <c r="H41" s="26">
        <v>1437.9442300000001</v>
      </c>
      <c r="I41" s="26">
        <v>477.72005000000001</v>
      </c>
      <c r="J41" s="26">
        <v>1915.66428</v>
      </c>
      <c r="K41" s="26">
        <v>1414.4866500000001</v>
      </c>
      <c r="L41" s="26">
        <v>105.8389</v>
      </c>
      <c r="M41" s="26">
        <v>-1308.6477500000001</v>
      </c>
      <c r="N41" s="26">
        <v>1486.5055299999999</v>
      </c>
      <c r="O41" s="26">
        <v>2795.15328</v>
      </c>
    </row>
    <row r="42" spans="2:15" x14ac:dyDescent="0.2">
      <c r="B42" s="16">
        <v>4044</v>
      </c>
      <c r="C42" s="16" t="s">
        <v>130</v>
      </c>
      <c r="D42" s="26">
        <v>29536.17598</v>
      </c>
      <c r="E42" s="26">
        <v>31126.879349999999</v>
      </c>
      <c r="F42" s="26">
        <v>1590.7033699999999</v>
      </c>
      <c r="G42" s="26">
        <v>-130.90365</v>
      </c>
      <c r="H42" s="26">
        <v>1459.79972</v>
      </c>
      <c r="I42" s="26">
        <v>-1608.21631</v>
      </c>
      <c r="J42" s="26">
        <v>-148.41658999999899</v>
      </c>
      <c r="K42" s="26">
        <v>25242.130410000002</v>
      </c>
      <c r="L42" s="26">
        <v>5976.0178500000002</v>
      </c>
      <c r="M42" s="26">
        <v>-19266.112560000001</v>
      </c>
      <c r="N42" s="26">
        <v>-16337.38034</v>
      </c>
      <c r="O42" s="26">
        <v>2928.7322199999999</v>
      </c>
    </row>
    <row r="43" spans="2:15" x14ac:dyDescent="0.2">
      <c r="B43" s="16">
        <v>4045</v>
      </c>
      <c r="C43" s="16" t="s">
        <v>131</v>
      </c>
      <c r="D43" s="26">
        <v>102150.44658</v>
      </c>
      <c r="E43" s="26">
        <v>102527.84246</v>
      </c>
      <c r="F43" s="26">
        <v>377.39588000000998</v>
      </c>
      <c r="G43" s="26">
        <v>-513.85709999999995</v>
      </c>
      <c r="H43" s="26">
        <v>-136.46121999998999</v>
      </c>
      <c r="I43" s="26">
        <v>-1.83765</v>
      </c>
      <c r="J43" s="26">
        <v>-138.29886999998999</v>
      </c>
      <c r="K43" s="26">
        <v>8293.2105100000008</v>
      </c>
      <c r="L43" s="26">
        <v>1096.47155</v>
      </c>
      <c r="M43" s="26">
        <v>-7196.7389599999997</v>
      </c>
      <c r="N43" s="26">
        <v>1166.60409</v>
      </c>
      <c r="O43" s="26">
        <v>8363.3430499999995</v>
      </c>
    </row>
    <row r="44" spans="2:15" x14ac:dyDescent="0.2">
      <c r="B44" s="16">
        <v>4046</v>
      </c>
      <c r="C44" s="16" t="s">
        <v>132</v>
      </c>
      <c r="D44" s="26">
        <v>9381.4664499999999</v>
      </c>
      <c r="E44" s="26">
        <v>9046.4060000000009</v>
      </c>
      <c r="F44" s="26">
        <v>-335.06044999999898</v>
      </c>
      <c r="G44" s="26">
        <v>61.124200000000002</v>
      </c>
      <c r="H44" s="26">
        <v>-273.93624999999901</v>
      </c>
      <c r="I44" s="26">
        <v>0</v>
      </c>
      <c r="J44" s="26">
        <v>-273.93624999999901</v>
      </c>
      <c r="K44" s="26">
        <v>1402.83061</v>
      </c>
      <c r="L44" s="26">
        <v>227.92941999999999</v>
      </c>
      <c r="M44" s="26">
        <v>-1174.90119</v>
      </c>
      <c r="N44" s="26">
        <v>-1004.57474</v>
      </c>
      <c r="O44" s="26">
        <v>170.32644999999999</v>
      </c>
    </row>
    <row r="45" spans="2:15" x14ac:dyDescent="0.2">
      <c r="B45" s="16">
        <v>4047</v>
      </c>
      <c r="C45" s="16" t="s">
        <v>133</v>
      </c>
      <c r="D45" s="26">
        <v>36173.830900000001</v>
      </c>
      <c r="E45" s="26">
        <v>36223.537530000001</v>
      </c>
      <c r="F45" s="26">
        <v>49.706630000002697</v>
      </c>
      <c r="G45" s="26">
        <v>692.60172</v>
      </c>
      <c r="H45" s="26">
        <v>742.30835000000297</v>
      </c>
      <c r="I45" s="26">
        <v>0</v>
      </c>
      <c r="J45" s="26">
        <v>742.30835000000297</v>
      </c>
      <c r="K45" s="26">
        <v>2689.46126</v>
      </c>
      <c r="L45" s="26">
        <v>914.40890000000002</v>
      </c>
      <c r="M45" s="26">
        <v>-1775.0523599999999</v>
      </c>
      <c r="N45" s="26">
        <v>2148.1474400000002</v>
      </c>
      <c r="O45" s="26">
        <v>3923.1997999999999</v>
      </c>
    </row>
    <row r="46" spans="2:15" x14ac:dyDescent="0.2">
      <c r="B46" s="16">
        <v>4048</v>
      </c>
      <c r="C46" s="16" t="s">
        <v>134</v>
      </c>
      <c r="D46" s="26">
        <v>34862.076410000001</v>
      </c>
      <c r="E46" s="26">
        <v>38054.366739999998</v>
      </c>
      <c r="F46" s="26">
        <v>3192.2903300000098</v>
      </c>
      <c r="G46" s="26">
        <v>175.96286000000001</v>
      </c>
      <c r="H46" s="26">
        <v>3368.2531900000099</v>
      </c>
      <c r="I46" s="26">
        <v>0</v>
      </c>
      <c r="J46" s="26">
        <v>3368.2531900000099</v>
      </c>
      <c r="K46" s="26">
        <v>7954.7092400000001</v>
      </c>
      <c r="L46" s="26">
        <v>2417.9953999999998</v>
      </c>
      <c r="M46" s="26">
        <v>-5536.7138400000003</v>
      </c>
      <c r="N46" s="26">
        <v>361.14125000000001</v>
      </c>
      <c r="O46" s="26">
        <v>5897.85509</v>
      </c>
    </row>
    <row r="47" spans="2:15" x14ac:dyDescent="0.2">
      <c r="B47" s="21">
        <v>4089</v>
      </c>
      <c r="C47" s="21" t="s">
        <v>135</v>
      </c>
      <c r="D47" s="29">
        <v>394058.91187000001</v>
      </c>
      <c r="E47" s="29">
        <v>381179.62977</v>
      </c>
      <c r="F47" s="29">
        <v>-12879.2821</v>
      </c>
      <c r="G47" s="29">
        <v>8041.44362</v>
      </c>
      <c r="H47" s="29">
        <v>-4837.8384800000204</v>
      </c>
      <c r="I47" s="29">
        <v>5756.4410399999997</v>
      </c>
      <c r="J47" s="29">
        <v>918.60255999997401</v>
      </c>
      <c r="K47" s="29">
        <v>59306.752059999999</v>
      </c>
      <c r="L47" s="29">
        <v>10977.60014</v>
      </c>
      <c r="M47" s="29">
        <v>-48329.151919999997</v>
      </c>
      <c r="N47" s="29">
        <v>-20617.104340000002</v>
      </c>
      <c r="O47" s="29">
        <v>27712.047579999999</v>
      </c>
    </row>
    <row r="48" spans="2:15" x14ac:dyDescent="0.2">
      <c r="B48" s="16">
        <v>4061</v>
      </c>
      <c r="C48" s="16" t="s">
        <v>136</v>
      </c>
      <c r="D48" s="26">
        <v>6980.7173599999996</v>
      </c>
      <c r="E48" s="26">
        <v>7008.8085899999996</v>
      </c>
      <c r="F48" s="26">
        <v>28.091229999999499</v>
      </c>
      <c r="G48" s="26">
        <v>152.97261</v>
      </c>
      <c r="H48" s="26">
        <v>181.06384</v>
      </c>
      <c r="I48" s="26">
        <v>-252.06658999999999</v>
      </c>
      <c r="J48" s="26">
        <v>-71.002750000000404</v>
      </c>
      <c r="K48" s="26">
        <v>287.52289999999999</v>
      </c>
      <c r="L48" s="26">
        <v>89.582620000000006</v>
      </c>
      <c r="M48" s="26">
        <v>-197.94028</v>
      </c>
      <c r="N48" s="26">
        <v>733.71631000000002</v>
      </c>
      <c r="O48" s="26">
        <v>931.65659000000005</v>
      </c>
    </row>
    <row r="49" spans="2:15" x14ac:dyDescent="0.2">
      <c r="B49" s="16">
        <v>4062</v>
      </c>
      <c r="C49" s="16" t="s">
        <v>137</v>
      </c>
      <c r="D49" s="26">
        <v>24724.416130000001</v>
      </c>
      <c r="E49" s="26">
        <v>22266.163519999998</v>
      </c>
      <c r="F49" s="26">
        <v>-2458.25261</v>
      </c>
      <c r="G49" s="26">
        <v>254.78584000000001</v>
      </c>
      <c r="H49" s="26">
        <v>-2203.46677</v>
      </c>
      <c r="I49" s="26">
        <v>624.79999999999995</v>
      </c>
      <c r="J49" s="26">
        <v>-1578.66677</v>
      </c>
      <c r="K49" s="26">
        <v>1693.87247</v>
      </c>
      <c r="L49" s="26">
        <v>186.27193</v>
      </c>
      <c r="M49" s="26">
        <v>-1507.6005399999999</v>
      </c>
      <c r="N49" s="26">
        <v>-1867.8498099999999</v>
      </c>
      <c r="O49" s="26">
        <v>-360.24927000000002</v>
      </c>
    </row>
    <row r="50" spans="2:15" x14ac:dyDescent="0.2">
      <c r="B50" s="16">
        <v>4063</v>
      </c>
      <c r="C50" s="16" t="s">
        <v>138</v>
      </c>
      <c r="D50" s="26">
        <v>44079.729659999997</v>
      </c>
      <c r="E50" s="26">
        <v>40741.097020000001</v>
      </c>
      <c r="F50" s="26">
        <v>-3338.6326399999898</v>
      </c>
      <c r="G50" s="26">
        <v>708.98118999999997</v>
      </c>
      <c r="H50" s="26">
        <v>-2629.6514499999898</v>
      </c>
      <c r="I50" s="26">
        <v>809.08500000000004</v>
      </c>
      <c r="J50" s="26">
        <v>-1820.56644999999</v>
      </c>
      <c r="K50" s="26">
        <v>4127.2947999999997</v>
      </c>
      <c r="L50" s="26">
        <v>548.00607000000002</v>
      </c>
      <c r="M50" s="26">
        <v>-3579.2887300000002</v>
      </c>
      <c r="N50" s="26">
        <v>-2433.0405700000001</v>
      </c>
      <c r="O50" s="26">
        <v>1146.2481600000001</v>
      </c>
    </row>
    <row r="51" spans="2:15" x14ac:dyDescent="0.2">
      <c r="B51" s="16">
        <v>4064</v>
      </c>
      <c r="C51" s="16" t="s">
        <v>139</v>
      </c>
      <c r="D51" s="26">
        <v>5880.6588000000002</v>
      </c>
      <c r="E51" s="26">
        <v>4824.0399900000002</v>
      </c>
      <c r="F51" s="26">
        <v>-1056.6188099999999</v>
      </c>
      <c r="G51" s="26">
        <v>35.6526</v>
      </c>
      <c r="H51" s="26">
        <v>-1020.96621</v>
      </c>
      <c r="I51" s="26">
        <v>0</v>
      </c>
      <c r="J51" s="26">
        <v>-1020.96621</v>
      </c>
      <c r="K51" s="26">
        <v>324.65985000000001</v>
      </c>
      <c r="L51" s="26">
        <v>68.731200000000001</v>
      </c>
      <c r="M51" s="26">
        <v>-255.92865</v>
      </c>
      <c r="N51" s="26">
        <v>-972.48515999999995</v>
      </c>
      <c r="O51" s="26">
        <v>-716.55651</v>
      </c>
    </row>
    <row r="52" spans="2:15" x14ac:dyDescent="0.2">
      <c r="B52" s="16">
        <v>4065</v>
      </c>
      <c r="C52" s="16" t="s">
        <v>140</v>
      </c>
      <c r="D52" s="26">
        <v>16198.728059999999</v>
      </c>
      <c r="E52" s="26">
        <v>16532.43476</v>
      </c>
      <c r="F52" s="26">
        <v>333.70669999999899</v>
      </c>
      <c r="G52" s="26">
        <v>867.72797000000003</v>
      </c>
      <c r="H52" s="26">
        <v>1201.4346700000001</v>
      </c>
      <c r="I52" s="26">
        <v>0</v>
      </c>
      <c r="J52" s="26">
        <v>1201.4346700000001</v>
      </c>
      <c r="K52" s="26">
        <v>626.43314999999996</v>
      </c>
      <c r="L52" s="26">
        <v>208.65309999999999</v>
      </c>
      <c r="M52" s="26">
        <v>-417.78005000000002</v>
      </c>
      <c r="N52" s="26">
        <v>2148.75711</v>
      </c>
      <c r="O52" s="26">
        <v>2566.5371599999999</v>
      </c>
    </row>
    <row r="53" spans="2:15" x14ac:dyDescent="0.2">
      <c r="B53" s="16">
        <v>4066</v>
      </c>
      <c r="C53" s="16" t="s">
        <v>141</v>
      </c>
      <c r="D53" s="26">
        <v>5360.83745</v>
      </c>
      <c r="E53" s="26">
        <v>5228.5343400000002</v>
      </c>
      <c r="F53" s="26">
        <v>-132.30311</v>
      </c>
      <c r="G53" s="26">
        <v>743.74212</v>
      </c>
      <c r="H53" s="26">
        <v>611.43901000000005</v>
      </c>
      <c r="I53" s="26">
        <v>84.777900000000002</v>
      </c>
      <c r="J53" s="26">
        <v>696.21690999999998</v>
      </c>
      <c r="K53" s="26">
        <v>2562.6504500000001</v>
      </c>
      <c r="L53" s="26">
        <v>400.72269999999997</v>
      </c>
      <c r="M53" s="26">
        <v>-2161.9277499999998</v>
      </c>
      <c r="N53" s="26">
        <v>-1129.64714</v>
      </c>
      <c r="O53" s="26">
        <v>1032.28061</v>
      </c>
    </row>
    <row r="54" spans="2:15" x14ac:dyDescent="0.2">
      <c r="B54" s="16">
        <v>4067</v>
      </c>
      <c r="C54" s="16" t="s">
        <v>142</v>
      </c>
      <c r="D54" s="26">
        <v>6562.9992300000004</v>
      </c>
      <c r="E54" s="26">
        <v>5437.0547999999999</v>
      </c>
      <c r="F54" s="26">
        <v>-1125.94443</v>
      </c>
      <c r="G54" s="26">
        <v>24.624829999999999</v>
      </c>
      <c r="H54" s="26">
        <v>-1101.3196</v>
      </c>
      <c r="I54" s="26">
        <v>133.29265000000001</v>
      </c>
      <c r="J54" s="26">
        <v>-968.02695000000006</v>
      </c>
      <c r="K54" s="26">
        <v>521.72495000000004</v>
      </c>
      <c r="L54" s="26">
        <v>152.18074999999999</v>
      </c>
      <c r="M54" s="26">
        <v>-369.54419999999999</v>
      </c>
      <c r="N54" s="26">
        <v>-1165.60716</v>
      </c>
      <c r="O54" s="26">
        <v>-796.06295999999998</v>
      </c>
    </row>
    <row r="55" spans="2:15" x14ac:dyDescent="0.2">
      <c r="B55" s="16">
        <v>4068</v>
      </c>
      <c r="C55" s="16" t="s">
        <v>143</v>
      </c>
      <c r="D55" s="26">
        <v>10925.41237</v>
      </c>
      <c r="E55" s="26">
        <v>11478.19572</v>
      </c>
      <c r="F55" s="26">
        <v>552.78335000000197</v>
      </c>
      <c r="G55" s="26">
        <v>131.68124</v>
      </c>
      <c r="H55" s="26">
        <v>684.46459000000198</v>
      </c>
      <c r="I55" s="26">
        <v>492.30500000000001</v>
      </c>
      <c r="J55" s="26">
        <v>1176.7695900000001</v>
      </c>
      <c r="K55" s="26">
        <v>5514.1508999999996</v>
      </c>
      <c r="L55" s="26">
        <v>813.50909999999999</v>
      </c>
      <c r="M55" s="26">
        <v>-4700.6418000000003</v>
      </c>
      <c r="N55" s="26">
        <v>-2869.1195600000001</v>
      </c>
      <c r="O55" s="26">
        <v>1831.52224</v>
      </c>
    </row>
    <row r="56" spans="2:15" x14ac:dyDescent="0.2">
      <c r="B56" s="16">
        <v>4084</v>
      </c>
      <c r="C56" s="16" t="s">
        <v>144</v>
      </c>
      <c r="D56" s="26">
        <v>2751.3784900000001</v>
      </c>
      <c r="E56" s="26">
        <v>2557.96074</v>
      </c>
      <c r="F56" s="26">
        <v>-193.41775000000001</v>
      </c>
      <c r="G56" s="26">
        <v>52.668430000000001</v>
      </c>
      <c r="H56" s="26">
        <v>-140.74932000000001</v>
      </c>
      <c r="I56" s="26">
        <v>68.894000000000005</v>
      </c>
      <c r="J56" s="26">
        <v>-71.855320000000006</v>
      </c>
      <c r="K56" s="26">
        <v>427.59971000000002</v>
      </c>
      <c r="L56" s="26">
        <v>50.314050000000002</v>
      </c>
      <c r="M56" s="26">
        <v>-377.28566000000001</v>
      </c>
      <c r="N56" s="26">
        <v>-194.98732999999999</v>
      </c>
      <c r="O56" s="26">
        <v>182.29832999999999</v>
      </c>
    </row>
    <row r="57" spans="2:15" x14ac:dyDescent="0.2">
      <c r="B57" s="16">
        <v>4071</v>
      </c>
      <c r="C57" s="16" t="s">
        <v>145</v>
      </c>
      <c r="D57" s="26">
        <v>8718.0019400000001</v>
      </c>
      <c r="E57" s="26">
        <v>9474.5306600000004</v>
      </c>
      <c r="F57" s="26">
        <v>756.52872000000104</v>
      </c>
      <c r="G57" s="26">
        <v>259.27373</v>
      </c>
      <c r="H57" s="26">
        <v>1015.80245</v>
      </c>
      <c r="I57" s="26">
        <v>0</v>
      </c>
      <c r="J57" s="26">
        <v>1015.80245</v>
      </c>
      <c r="K57" s="26">
        <v>928.15079000000003</v>
      </c>
      <c r="L57" s="26">
        <v>225.87905000000001</v>
      </c>
      <c r="M57" s="26">
        <v>-702.27174000000002</v>
      </c>
      <c r="N57" s="26">
        <v>1296.64986</v>
      </c>
      <c r="O57" s="26">
        <v>1998.9215999999999</v>
      </c>
    </row>
    <row r="58" spans="2:15" x14ac:dyDescent="0.2">
      <c r="B58" s="16">
        <v>4072</v>
      </c>
      <c r="C58" s="16" t="s">
        <v>146</v>
      </c>
      <c r="D58" s="26">
        <v>14729.964840000001</v>
      </c>
      <c r="E58" s="26">
        <v>15524.02281</v>
      </c>
      <c r="F58" s="26">
        <v>794.05796999999905</v>
      </c>
      <c r="G58" s="26">
        <v>281.54928000000001</v>
      </c>
      <c r="H58" s="26">
        <v>1075.60725</v>
      </c>
      <c r="I58" s="26">
        <v>-909.42971</v>
      </c>
      <c r="J58" s="26">
        <v>166.177539999999</v>
      </c>
      <c r="K58" s="26">
        <v>1630.2489599999999</v>
      </c>
      <c r="L58" s="26">
        <v>316.16314999999997</v>
      </c>
      <c r="M58" s="26">
        <v>-1314.08581</v>
      </c>
      <c r="N58" s="26">
        <v>1227.9013500000001</v>
      </c>
      <c r="O58" s="26">
        <v>2541.9871600000001</v>
      </c>
    </row>
    <row r="59" spans="2:15" x14ac:dyDescent="0.2">
      <c r="B59" s="16">
        <v>4073</v>
      </c>
      <c r="C59" s="16" t="s">
        <v>147</v>
      </c>
      <c r="D59" s="26">
        <v>10450.81961</v>
      </c>
      <c r="E59" s="26">
        <v>9491.8479700000007</v>
      </c>
      <c r="F59" s="26">
        <v>-958.97163999999896</v>
      </c>
      <c r="G59" s="26">
        <v>76.014510000000001</v>
      </c>
      <c r="H59" s="26">
        <v>-882.95712999999898</v>
      </c>
      <c r="I59" s="26">
        <v>353.27600000000001</v>
      </c>
      <c r="J59" s="26">
        <v>-529.68112999999903</v>
      </c>
      <c r="K59" s="26">
        <v>895.94304999999997</v>
      </c>
      <c r="L59" s="26">
        <v>204.2139</v>
      </c>
      <c r="M59" s="26">
        <v>-691.72915</v>
      </c>
      <c r="N59" s="26">
        <v>-675.58217999999999</v>
      </c>
      <c r="O59" s="26">
        <v>16.1469699999999</v>
      </c>
    </row>
    <row r="60" spans="2:15" x14ac:dyDescent="0.2">
      <c r="B60" s="16">
        <v>4074</v>
      </c>
      <c r="C60" s="16" t="s">
        <v>148</v>
      </c>
      <c r="D60" s="26">
        <v>16108.95</v>
      </c>
      <c r="E60" s="26">
        <v>16028.476489999999</v>
      </c>
      <c r="F60" s="26">
        <v>-80.473509999999806</v>
      </c>
      <c r="G60" s="26">
        <v>820.50833</v>
      </c>
      <c r="H60" s="26">
        <v>740.03481999999997</v>
      </c>
      <c r="I60" s="26">
        <v>457.65499999999997</v>
      </c>
      <c r="J60" s="26">
        <v>1197.6898200000001</v>
      </c>
      <c r="K60" s="26">
        <v>1433.37637</v>
      </c>
      <c r="L60" s="26">
        <v>484.96440000000001</v>
      </c>
      <c r="M60" s="26">
        <v>-948.41197</v>
      </c>
      <c r="N60" s="26">
        <v>1121.3362</v>
      </c>
      <c r="O60" s="26">
        <v>2069.7481699999998</v>
      </c>
    </row>
    <row r="61" spans="2:15" x14ac:dyDescent="0.2">
      <c r="B61" s="16">
        <v>4075</v>
      </c>
      <c r="C61" s="16" t="s">
        <v>149</v>
      </c>
      <c r="D61" s="26">
        <v>18832.06712</v>
      </c>
      <c r="E61" s="26">
        <v>16715.646260000001</v>
      </c>
      <c r="F61" s="26">
        <v>-2116.4208600000002</v>
      </c>
      <c r="G61" s="26">
        <v>33.029000000000003</v>
      </c>
      <c r="H61" s="26">
        <v>-2083.3918600000002</v>
      </c>
      <c r="I61" s="26">
        <v>0</v>
      </c>
      <c r="J61" s="26">
        <v>-2083.3918600000002</v>
      </c>
      <c r="K61" s="26">
        <v>2578.1679399999998</v>
      </c>
      <c r="L61" s="26">
        <v>1814.54027</v>
      </c>
      <c r="M61" s="26">
        <v>-763.62766999999997</v>
      </c>
      <c r="N61" s="26">
        <v>-1081.47073</v>
      </c>
      <c r="O61" s="26">
        <v>-317.84305999999998</v>
      </c>
    </row>
    <row r="62" spans="2:15" x14ac:dyDescent="0.2">
      <c r="B62" s="16">
        <v>4076</v>
      </c>
      <c r="C62" s="16" t="s">
        <v>150</v>
      </c>
      <c r="D62" s="26">
        <v>11372.79063</v>
      </c>
      <c r="E62" s="26">
        <v>12396.70089</v>
      </c>
      <c r="F62" s="26">
        <v>1023.91026</v>
      </c>
      <c r="G62" s="26">
        <v>309.86568</v>
      </c>
      <c r="H62" s="26">
        <v>1333.77594</v>
      </c>
      <c r="I62" s="26">
        <v>0</v>
      </c>
      <c r="J62" s="26">
        <v>1333.77594</v>
      </c>
      <c r="K62" s="26">
        <v>619.85753999999997</v>
      </c>
      <c r="L62" s="26">
        <v>362.91539999999998</v>
      </c>
      <c r="M62" s="26">
        <v>-256.94213999999999</v>
      </c>
      <c r="N62" s="26">
        <v>1792.7528500000001</v>
      </c>
      <c r="O62" s="26">
        <v>2049.69499</v>
      </c>
    </row>
    <row r="63" spans="2:15" x14ac:dyDescent="0.2">
      <c r="B63" s="16">
        <v>4077</v>
      </c>
      <c r="C63" s="16" t="s">
        <v>151</v>
      </c>
      <c r="D63" s="26">
        <v>5598.3148499999998</v>
      </c>
      <c r="E63" s="26">
        <v>5900.0224500000004</v>
      </c>
      <c r="F63" s="26">
        <v>301.70760000000098</v>
      </c>
      <c r="G63" s="26">
        <v>11.231249999999999</v>
      </c>
      <c r="H63" s="26">
        <v>312.93885000000103</v>
      </c>
      <c r="I63" s="26">
        <v>154.20599999999999</v>
      </c>
      <c r="J63" s="26">
        <v>467.14485000000099</v>
      </c>
      <c r="K63" s="26">
        <v>374.12974000000003</v>
      </c>
      <c r="L63" s="26">
        <v>19.141500000000001</v>
      </c>
      <c r="M63" s="26">
        <v>-354.98824000000002</v>
      </c>
      <c r="N63" s="26">
        <v>293.08046000000002</v>
      </c>
      <c r="O63" s="26">
        <v>648.06870000000004</v>
      </c>
    </row>
    <row r="64" spans="2:15" x14ac:dyDescent="0.2">
      <c r="B64" s="16">
        <v>4078</v>
      </c>
      <c r="C64" s="16" t="s">
        <v>152</v>
      </c>
      <c r="D64" s="26">
        <v>1720.22784</v>
      </c>
      <c r="E64" s="26">
        <v>1733.1297099999999</v>
      </c>
      <c r="F64" s="26">
        <v>12.901869999999899</v>
      </c>
      <c r="G64" s="26">
        <v>31.537400000000002</v>
      </c>
      <c r="H64" s="26">
        <v>44.439269999999901</v>
      </c>
      <c r="I64" s="26">
        <v>28.56925</v>
      </c>
      <c r="J64" s="26">
        <v>73.008519999999905</v>
      </c>
      <c r="K64" s="26">
        <v>52.319850000000002</v>
      </c>
      <c r="L64" s="26">
        <v>5.1624499999999998</v>
      </c>
      <c r="M64" s="26">
        <v>-47.157400000000003</v>
      </c>
      <c r="N64" s="26">
        <v>68.451819999999998</v>
      </c>
      <c r="O64" s="26">
        <v>115.60921999999999</v>
      </c>
    </row>
    <row r="65" spans="2:15" x14ac:dyDescent="0.2">
      <c r="B65" s="16">
        <v>4079</v>
      </c>
      <c r="C65" s="16" t="s">
        <v>153</v>
      </c>
      <c r="D65" s="26">
        <v>8737.2604900000006</v>
      </c>
      <c r="E65" s="26">
        <v>7865.9647800000002</v>
      </c>
      <c r="F65" s="26">
        <v>-871.29570999999999</v>
      </c>
      <c r="G65" s="26">
        <v>407.89497</v>
      </c>
      <c r="H65" s="26">
        <v>-463.40073999999998</v>
      </c>
      <c r="I65" s="26">
        <v>231.99600000000001</v>
      </c>
      <c r="J65" s="26">
        <v>-231.40474</v>
      </c>
      <c r="K65" s="26">
        <v>2726.7769800000001</v>
      </c>
      <c r="L65" s="26">
        <v>236.214</v>
      </c>
      <c r="M65" s="26">
        <v>-2490.5629800000002</v>
      </c>
      <c r="N65" s="26">
        <v>-2439.2685200000001</v>
      </c>
      <c r="O65" s="26">
        <v>51.2944600000001</v>
      </c>
    </row>
    <row r="66" spans="2:15" x14ac:dyDescent="0.2">
      <c r="B66" s="16">
        <v>4080</v>
      </c>
      <c r="C66" s="16" t="s">
        <v>154</v>
      </c>
      <c r="D66" s="26">
        <v>52241.495940000001</v>
      </c>
      <c r="E66" s="26">
        <v>53845.252050000003</v>
      </c>
      <c r="F66" s="26">
        <v>1603.75611</v>
      </c>
      <c r="G66" s="26">
        <v>1108.23794</v>
      </c>
      <c r="H66" s="26">
        <v>2711.9940499999998</v>
      </c>
      <c r="I66" s="26">
        <v>752.61980000000005</v>
      </c>
      <c r="J66" s="26">
        <v>3464.6138500000002</v>
      </c>
      <c r="K66" s="26">
        <v>6861.8581400000003</v>
      </c>
      <c r="L66" s="26">
        <v>3447.55575</v>
      </c>
      <c r="M66" s="26">
        <v>-3414.3023899999998</v>
      </c>
      <c r="N66" s="26">
        <v>3666.87707</v>
      </c>
      <c r="O66" s="26">
        <v>7081.1794600000003</v>
      </c>
    </row>
    <row r="67" spans="2:15" x14ac:dyDescent="0.2">
      <c r="B67" s="16">
        <v>4081</v>
      </c>
      <c r="C67" s="16" t="s">
        <v>155</v>
      </c>
      <c r="D67" s="26">
        <v>17226.178489999998</v>
      </c>
      <c r="E67" s="26">
        <v>15256.10471</v>
      </c>
      <c r="F67" s="26">
        <v>-1970.0737799999999</v>
      </c>
      <c r="G67" s="26">
        <v>267.3021</v>
      </c>
      <c r="H67" s="26">
        <v>-1702.7716800000001</v>
      </c>
      <c r="I67" s="26">
        <v>1115.654</v>
      </c>
      <c r="J67" s="26">
        <v>-587.11767999999699</v>
      </c>
      <c r="K67" s="26">
        <v>3360.3279299999999</v>
      </c>
      <c r="L67" s="26">
        <v>503.18684999999999</v>
      </c>
      <c r="M67" s="26">
        <v>-2857.1410799999999</v>
      </c>
      <c r="N67" s="26">
        <v>-2499.4171099999999</v>
      </c>
      <c r="O67" s="26">
        <v>357.72397000000001</v>
      </c>
    </row>
    <row r="68" spans="2:15" x14ac:dyDescent="0.2">
      <c r="B68" s="16">
        <v>4082</v>
      </c>
      <c r="C68" s="16" t="s">
        <v>156</v>
      </c>
      <c r="D68" s="26">
        <v>79307.504109999994</v>
      </c>
      <c r="E68" s="26">
        <v>75959.347930000004</v>
      </c>
      <c r="F68" s="26">
        <v>-3348.15618000001</v>
      </c>
      <c r="G68" s="26">
        <v>1381.3044199999999</v>
      </c>
      <c r="H68" s="26">
        <v>-1966.85176000001</v>
      </c>
      <c r="I68" s="26">
        <v>1610.80674</v>
      </c>
      <c r="J68" s="26">
        <v>-356.04502000000701</v>
      </c>
      <c r="K68" s="26">
        <v>20209.69859</v>
      </c>
      <c r="L68" s="26">
        <v>676.43169999999998</v>
      </c>
      <c r="M68" s="26">
        <v>-19533.266889999999</v>
      </c>
      <c r="N68" s="26">
        <v>-14885.92705</v>
      </c>
      <c r="O68" s="26">
        <v>4647.3398399999996</v>
      </c>
    </row>
    <row r="69" spans="2:15" x14ac:dyDescent="0.2">
      <c r="B69" s="16">
        <v>4083</v>
      </c>
      <c r="C69" s="16" t="s">
        <v>157</v>
      </c>
      <c r="D69" s="26">
        <v>25550.458460000002</v>
      </c>
      <c r="E69" s="26">
        <v>24914.293580000001</v>
      </c>
      <c r="F69" s="26">
        <v>-636.16487999999902</v>
      </c>
      <c r="G69" s="26">
        <v>80.858180000000004</v>
      </c>
      <c r="H69" s="26">
        <v>-555.30669999999895</v>
      </c>
      <c r="I69" s="26">
        <v>0</v>
      </c>
      <c r="J69" s="26">
        <v>-555.30669999999895</v>
      </c>
      <c r="K69" s="26">
        <v>1549.9870000000001</v>
      </c>
      <c r="L69" s="26">
        <v>163.2602</v>
      </c>
      <c r="M69" s="26">
        <v>-1386.7267999999999</v>
      </c>
      <c r="N69" s="26">
        <v>-752.22505000000001</v>
      </c>
      <c r="O69" s="26">
        <v>634.50175000000002</v>
      </c>
    </row>
    <row r="70" spans="2:15" x14ac:dyDescent="0.2">
      <c r="B70" s="21">
        <v>4129</v>
      </c>
      <c r="C70" s="21" t="s">
        <v>158</v>
      </c>
      <c r="D70" s="29">
        <v>257771.35944</v>
      </c>
      <c r="E70" s="29">
        <v>251684.79370000001</v>
      </c>
      <c r="F70" s="29">
        <v>-6086.56574000001</v>
      </c>
      <c r="G70" s="29">
        <v>12127.24404</v>
      </c>
      <c r="H70" s="29">
        <v>6040.6782999999896</v>
      </c>
      <c r="I70" s="29">
        <v>280.70607999999999</v>
      </c>
      <c r="J70" s="29">
        <v>6321.3843799999904</v>
      </c>
      <c r="K70" s="29">
        <v>33929.186009999998</v>
      </c>
      <c r="L70" s="29">
        <v>10970.594709999999</v>
      </c>
      <c r="M70" s="29">
        <v>-22958.5913</v>
      </c>
      <c r="N70" s="29">
        <v>3202.13283000001</v>
      </c>
      <c r="O70" s="29">
        <v>26160.724129999999</v>
      </c>
    </row>
    <row r="71" spans="2:15" x14ac:dyDescent="0.2">
      <c r="B71" s="16">
        <v>4091</v>
      </c>
      <c r="C71" s="16" t="s">
        <v>159</v>
      </c>
      <c r="D71" s="26">
        <v>8012.2549600000002</v>
      </c>
      <c r="E71" s="26">
        <v>8211.1622200000002</v>
      </c>
      <c r="F71" s="26">
        <v>198.90726000000001</v>
      </c>
      <c r="G71" s="26">
        <v>35.976759999999999</v>
      </c>
      <c r="H71" s="26">
        <v>234.88401999999999</v>
      </c>
      <c r="I71" s="26">
        <v>0</v>
      </c>
      <c r="J71" s="26">
        <v>234.88401999999999</v>
      </c>
      <c r="K71" s="26">
        <v>965.20675000000006</v>
      </c>
      <c r="L71" s="26">
        <v>359.55345</v>
      </c>
      <c r="M71" s="26">
        <v>-605.65329999999994</v>
      </c>
      <c r="N71" s="26">
        <v>329.68711000000002</v>
      </c>
      <c r="O71" s="26">
        <v>935.34041000000002</v>
      </c>
    </row>
    <row r="72" spans="2:15" x14ac:dyDescent="0.2">
      <c r="B72" s="16">
        <v>4092</v>
      </c>
      <c r="C72" s="16" t="s">
        <v>160</v>
      </c>
      <c r="D72" s="26">
        <v>19184.9414</v>
      </c>
      <c r="E72" s="26">
        <v>19613.84273</v>
      </c>
      <c r="F72" s="26">
        <v>428.90133000000202</v>
      </c>
      <c r="G72" s="26">
        <v>313.84172000000001</v>
      </c>
      <c r="H72" s="26">
        <v>742.74305000000197</v>
      </c>
      <c r="I72" s="26">
        <v>0</v>
      </c>
      <c r="J72" s="26">
        <v>742.74305000000197</v>
      </c>
      <c r="K72" s="26">
        <v>2627.2202499999999</v>
      </c>
      <c r="L72" s="26">
        <v>421.2296</v>
      </c>
      <c r="M72" s="26">
        <v>-2205.9906500000002</v>
      </c>
      <c r="N72" s="26">
        <v>-260.79284999999999</v>
      </c>
      <c r="O72" s="26">
        <v>1945.1977999999999</v>
      </c>
    </row>
    <row r="73" spans="2:15" x14ac:dyDescent="0.2">
      <c r="B73" s="16">
        <v>4093</v>
      </c>
      <c r="C73" s="16" t="s">
        <v>161</v>
      </c>
      <c r="D73" s="26">
        <v>2993.78458</v>
      </c>
      <c r="E73" s="26">
        <v>3216.06783</v>
      </c>
      <c r="F73" s="26">
        <v>222.28325000000001</v>
      </c>
      <c r="G73" s="26">
        <v>44.531149999999997</v>
      </c>
      <c r="H73" s="26">
        <v>266.81439999999998</v>
      </c>
      <c r="I73" s="26">
        <v>0</v>
      </c>
      <c r="J73" s="26">
        <v>266.81439999999998</v>
      </c>
      <c r="K73" s="26">
        <v>392.1189</v>
      </c>
      <c r="L73" s="26">
        <v>78.263549999999995</v>
      </c>
      <c r="M73" s="26">
        <v>-313.85534999999999</v>
      </c>
      <c r="N73" s="26">
        <v>102.87285</v>
      </c>
      <c r="O73" s="26">
        <v>416.72820000000002</v>
      </c>
    </row>
    <row r="74" spans="2:15" x14ac:dyDescent="0.2">
      <c r="B74" s="16">
        <v>4124</v>
      </c>
      <c r="C74" s="16" t="s">
        <v>162</v>
      </c>
      <c r="D74" s="26">
        <v>6523.0406499999999</v>
      </c>
      <c r="E74" s="26">
        <v>7498.6756299999997</v>
      </c>
      <c r="F74" s="26">
        <v>975.63497999999902</v>
      </c>
      <c r="G74" s="26">
        <v>195.11145999999999</v>
      </c>
      <c r="H74" s="26">
        <v>1170.7464399999999</v>
      </c>
      <c r="I74" s="26">
        <v>99.218999999999994</v>
      </c>
      <c r="J74" s="26">
        <v>1269.9654399999999</v>
      </c>
      <c r="K74" s="26">
        <v>168.44829999999999</v>
      </c>
      <c r="L74" s="26">
        <v>396.71</v>
      </c>
      <c r="M74" s="26">
        <v>228.26169999999999</v>
      </c>
      <c r="N74" s="26">
        <v>1851.2354399999999</v>
      </c>
      <c r="O74" s="26">
        <v>1622.9737399999999</v>
      </c>
    </row>
    <row r="75" spans="2:15" x14ac:dyDescent="0.2">
      <c r="B75" s="16">
        <v>4095</v>
      </c>
      <c r="C75" s="16" t="s">
        <v>163</v>
      </c>
      <c r="D75" s="26">
        <v>71037.879419999997</v>
      </c>
      <c r="E75" s="26">
        <v>61641.436580000001</v>
      </c>
      <c r="F75" s="26">
        <v>-9396.4428399999997</v>
      </c>
      <c r="G75" s="26">
        <v>8613.6062899999997</v>
      </c>
      <c r="H75" s="26">
        <v>-782.83655000000397</v>
      </c>
      <c r="I75" s="26">
        <v>-1007.21087</v>
      </c>
      <c r="J75" s="26">
        <v>-1790.0474200000001</v>
      </c>
      <c r="K75" s="26">
        <v>6510.6760999999997</v>
      </c>
      <c r="L75" s="26">
        <v>243.09305000000001</v>
      </c>
      <c r="M75" s="26">
        <v>-6267.5830500000002</v>
      </c>
      <c r="N75" s="26">
        <v>-1242.3550700000001</v>
      </c>
      <c r="O75" s="26">
        <v>5025.2279799999997</v>
      </c>
    </row>
    <row r="76" spans="2:15" x14ac:dyDescent="0.2">
      <c r="B76" s="16">
        <v>4099</v>
      </c>
      <c r="C76" s="16" t="s">
        <v>164</v>
      </c>
      <c r="D76" s="26">
        <v>1985.6094800000001</v>
      </c>
      <c r="E76" s="26">
        <v>1901.25218</v>
      </c>
      <c r="F76" s="26">
        <v>-84.357300000000095</v>
      </c>
      <c r="G76" s="26">
        <v>53.956919999999997</v>
      </c>
      <c r="H76" s="26">
        <v>-30.400379999999998</v>
      </c>
      <c r="I76" s="26">
        <v>0</v>
      </c>
      <c r="J76" s="26">
        <v>-30.400379999999998</v>
      </c>
      <c r="K76" s="26">
        <v>343.90165000000002</v>
      </c>
      <c r="L76" s="26">
        <v>15.87</v>
      </c>
      <c r="M76" s="26">
        <v>-328.03165000000001</v>
      </c>
      <c r="N76" s="26">
        <v>-218.73193000000001</v>
      </c>
      <c r="O76" s="26">
        <v>109.29971999999999</v>
      </c>
    </row>
    <row r="77" spans="2:15" x14ac:dyDescent="0.2">
      <c r="B77" s="16">
        <v>4100</v>
      </c>
      <c r="C77" s="16" t="s">
        <v>165</v>
      </c>
      <c r="D77" s="26">
        <v>15166.61469</v>
      </c>
      <c r="E77" s="26">
        <v>14556.602510000001</v>
      </c>
      <c r="F77" s="26">
        <v>-610.01217999999994</v>
      </c>
      <c r="G77" s="26">
        <v>223.77749</v>
      </c>
      <c r="H77" s="26">
        <v>-386.23469</v>
      </c>
      <c r="I77" s="26">
        <v>371.19900000000001</v>
      </c>
      <c r="J77" s="26">
        <v>-15.0356899999997</v>
      </c>
      <c r="K77" s="26">
        <v>216.82301000000001</v>
      </c>
      <c r="L77" s="26">
        <v>13.5589</v>
      </c>
      <c r="M77" s="26">
        <v>-203.26410999999999</v>
      </c>
      <c r="N77" s="26">
        <v>784.447</v>
      </c>
      <c r="O77" s="26">
        <v>987.71110999999996</v>
      </c>
    </row>
    <row r="78" spans="2:15" x14ac:dyDescent="0.2">
      <c r="B78" s="16">
        <v>4104</v>
      </c>
      <c r="C78" s="16" t="s">
        <v>166</v>
      </c>
      <c r="D78" s="26">
        <v>15040.446040000001</v>
      </c>
      <c r="E78" s="26">
        <v>15543.831169999999</v>
      </c>
      <c r="F78" s="26">
        <v>503.38513000000103</v>
      </c>
      <c r="G78" s="26">
        <v>236.10083</v>
      </c>
      <c r="H78" s="26">
        <v>739.485960000001</v>
      </c>
      <c r="I78" s="26">
        <v>6.548</v>
      </c>
      <c r="J78" s="26">
        <v>746.033960000001</v>
      </c>
      <c r="K78" s="26">
        <v>1079.05017</v>
      </c>
      <c r="L78" s="26">
        <v>1328.6927000000001</v>
      </c>
      <c r="M78" s="26">
        <v>249.64252999999999</v>
      </c>
      <c r="N78" s="26">
        <v>2197.5298200000002</v>
      </c>
      <c r="O78" s="26">
        <v>1947.8872899999999</v>
      </c>
    </row>
    <row r="79" spans="2:15" x14ac:dyDescent="0.2">
      <c r="B79" s="16">
        <v>4105</v>
      </c>
      <c r="C79" s="16" t="s">
        <v>167</v>
      </c>
      <c r="D79" s="26">
        <v>1745.46253</v>
      </c>
      <c r="E79" s="26">
        <v>2249.9959899999999</v>
      </c>
      <c r="F79" s="26">
        <v>504.53345999999999</v>
      </c>
      <c r="G79" s="26">
        <v>61.647910000000003</v>
      </c>
      <c r="H79" s="26">
        <v>566.18137000000002</v>
      </c>
      <c r="I79" s="26">
        <v>105.718</v>
      </c>
      <c r="J79" s="26">
        <v>671.89936999999998</v>
      </c>
      <c r="K79" s="26">
        <v>77.730350000000001</v>
      </c>
      <c r="L79" s="26">
        <v>144.95185000000001</v>
      </c>
      <c r="M79" s="26">
        <v>67.221500000000006</v>
      </c>
      <c r="N79" s="26">
        <v>823.32461999999998</v>
      </c>
      <c r="O79" s="26">
        <v>756.10311999999999</v>
      </c>
    </row>
    <row r="80" spans="2:15" x14ac:dyDescent="0.2">
      <c r="B80" s="16">
        <v>4106</v>
      </c>
      <c r="C80" s="16" t="s">
        <v>168</v>
      </c>
      <c r="D80" s="26">
        <v>1641.93577</v>
      </c>
      <c r="E80" s="26">
        <v>1816.81077</v>
      </c>
      <c r="F80" s="26">
        <v>174.875</v>
      </c>
      <c r="G80" s="26">
        <v>92.000839999999997</v>
      </c>
      <c r="H80" s="26">
        <v>266.87583999999998</v>
      </c>
      <c r="I80" s="26">
        <v>0</v>
      </c>
      <c r="J80" s="26">
        <v>266.87583999999998</v>
      </c>
      <c r="K80" s="26">
        <v>245.33205000000001</v>
      </c>
      <c r="L80" s="26">
        <v>48.463000000000001</v>
      </c>
      <c r="M80" s="26">
        <v>-196.86904999999999</v>
      </c>
      <c r="N80" s="26">
        <v>136.76704000000001</v>
      </c>
      <c r="O80" s="26">
        <v>333.63609000000002</v>
      </c>
    </row>
    <row r="81" spans="2:15" x14ac:dyDescent="0.2">
      <c r="B81" s="16">
        <v>4107</v>
      </c>
      <c r="C81" s="16" t="s">
        <v>169</v>
      </c>
      <c r="D81" s="26">
        <v>4866.31657</v>
      </c>
      <c r="E81" s="26">
        <v>4935.1714000000002</v>
      </c>
      <c r="F81" s="26">
        <v>68.854829999999097</v>
      </c>
      <c r="G81" s="26">
        <v>114.34759</v>
      </c>
      <c r="H81" s="26">
        <v>183.20241999999899</v>
      </c>
      <c r="I81" s="26">
        <v>110.14100000000001</v>
      </c>
      <c r="J81" s="26">
        <v>293.34341999999901</v>
      </c>
      <c r="K81" s="26">
        <v>2237.2822700000002</v>
      </c>
      <c r="L81" s="26">
        <v>64.827110000000005</v>
      </c>
      <c r="M81" s="26">
        <v>-2172.45516</v>
      </c>
      <c r="N81" s="26">
        <v>-1561.2831900000001</v>
      </c>
      <c r="O81" s="26">
        <v>611.17196999999999</v>
      </c>
    </row>
    <row r="82" spans="2:15" x14ac:dyDescent="0.2">
      <c r="B82" s="16">
        <v>4110</v>
      </c>
      <c r="C82" s="16" t="s">
        <v>170</v>
      </c>
      <c r="D82" s="26">
        <v>5090.06502</v>
      </c>
      <c r="E82" s="26">
        <v>5607.8424800000003</v>
      </c>
      <c r="F82" s="26">
        <v>517.77746000000002</v>
      </c>
      <c r="G82" s="26">
        <v>15.954879999999999</v>
      </c>
      <c r="H82" s="26">
        <v>533.73234000000002</v>
      </c>
      <c r="I82" s="26">
        <v>175.488</v>
      </c>
      <c r="J82" s="26">
        <v>709.22033999999996</v>
      </c>
      <c r="K82" s="26">
        <v>195.53094999999999</v>
      </c>
      <c r="L82" s="26">
        <v>91.135900000000007</v>
      </c>
      <c r="M82" s="26">
        <v>-104.39505</v>
      </c>
      <c r="N82" s="26">
        <v>849.78648999999996</v>
      </c>
      <c r="O82" s="26">
        <v>954.18154000000004</v>
      </c>
    </row>
    <row r="83" spans="2:15" x14ac:dyDescent="0.2">
      <c r="B83" s="16">
        <v>4111</v>
      </c>
      <c r="C83" s="16" t="s">
        <v>171</v>
      </c>
      <c r="D83" s="26">
        <v>5917.2419499999996</v>
      </c>
      <c r="E83" s="26">
        <v>7689.9488899999997</v>
      </c>
      <c r="F83" s="26">
        <v>1772.70694</v>
      </c>
      <c r="G83" s="26">
        <v>816.06428000000005</v>
      </c>
      <c r="H83" s="26">
        <v>2588.7712200000001</v>
      </c>
      <c r="I83" s="26">
        <v>75</v>
      </c>
      <c r="J83" s="26">
        <v>2663.7712200000001</v>
      </c>
      <c r="K83" s="26">
        <v>190.95275000000001</v>
      </c>
      <c r="L83" s="26">
        <v>52.088549999999998</v>
      </c>
      <c r="M83" s="26">
        <v>-138.86420000000001</v>
      </c>
      <c r="N83" s="26">
        <v>2846.0007700000001</v>
      </c>
      <c r="O83" s="26">
        <v>2984.8649700000001</v>
      </c>
    </row>
    <row r="84" spans="2:15" x14ac:dyDescent="0.2">
      <c r="B84" s="16">
        <v>4112</v>
      </c>
      <c r="C84" s="16" t="s">
        <v>172</v>
      </c>
      <c r="D84" s="26">
        <v>3479.9796299999998</v>
      </c>
      <c r="E84" s="26">
        <v>3006.44983</v>
      </c>
      <c r="F84" s="26">
        <v>-473.52980000000002</v>
      </c>
      <c r="G84" s="26">
        <v>120.89015999999999</v>
      </c>
      <c r="H84" s="26">
        <v>-352.63963999999999</v>
      </c>
      <c r="I84" s="26">
        <v>90.154949999999999</v>
      </c>
      <c r="J84" s="26">
        <v>-262.48469</v>
      </c>
      <c r="K84" s="26">
        <v>560.36523999999997</v>
      </c>
      <c r="L84" s="26">
        <v>14.744</v>
      </c>
      <c r="M84" s="26">
        <v>-545.62123999999994</v>
      </c>
      <c r="N84" s="26">
        <v>-431.45157999999998</v>
      </c>
      <c r="O84" s="26">
        <v>114.16965999999999</v>
      </c>
    </row>
    <row r="85" spans="2:15" x14ac:dyDescent="0.2">
      <c r="B85" s="16">
        <v>4125</v>
      </c>
      <c r="C85" s="16" t="s">
        <v>173</v>
      </c>
      <c r="D85" s="26">
        <v>12382.56056</v>
      </c>
      <c r="E85" s="26">
        <v>12428.63737</v>
      </c>
      <c r="F85" s="26">
        <v>46.076809999998702</v>
      </c>
      <c r="G85" s="26">
        <v>281.96206999999998</v>
      </c>
      <c r="H85" s="26">
        <v>328.03887999999898</v>
      </c>
      <c r="I85" s="26">
        <v>0</v>
      </c>
      <c r="J85" s="26">
        <v>328.03887999999898</v>
      </c>
      <c r="K85" s="26">
        <v>1565.6947</v>
      </c>
      <c r="L85" s="26">
        <v>397.48165</v>
      </c>
      <c r="M85" s="26">
        <v>-1168.2130500000001</v>
      </c>
      <c r="N85" s="26">
        <v>724.46902999999998</v>
      </c>
      <c r="O85" s="26">
        <v>1892.68208</v>
      </c>
    </row>
    <row r="86" spans="2:15" x14ac:dyDescent="0.2">
      <c r="B86" s="16">
        <v>4117</v>
      </c>
      <c r="C86" s="16" t="s">
        <v>174</v>
      </c>
      <c r="D86" s="26">
        <v>4328.2764699999998</v>
      </c>
      <c r="E86" s="26">
        <v>4470.9838200000004</v>
      </c>
      <c r="F86" s="26">
        <v>142.70735000000099</v>
      </c>
      <c r="G86" s="26">
        <v>-14.66408</v>
      </c>
      <c r="H86" s="26">
        <v>128.043270000001</v>
      </c>
      <c r="I86" s="26">
        <v>0</v>
      </c>
      <c r="J86" s="26">
        <v>128.043270000001</v>
      </c>
      <c r="K86" s="26">
        <v>1337.5316600000001</v>
      </c>
      <c r="L86" s="26">
        <v>207.49455</v>
      </c>
      <c r="M86" s="26">
        <v>-1130.03711</v>
      </c>
      <c r="N86" s="26">
        <v>-755.71385999999995</v>
      </c>
      <c r="O86" s="26">
        <v>374.32324999999997</v>
      </c>
    </row>
    <row r="87" spans="2:15" x14ac:dyDescent="0.2">
      <c r="B87" s="16">
        <v>4120</v>
      </c>
      <c r="C87" s="16" t="s">
        <v>175</v>
      </c>
      <c r="D87" s="26">
        <v>7889.66752</v>
      </c>
      <c r="E87" s="26">
        <v>7412.5657799999999</v>
      </c>
      <c r="F87" s="26">
        <v>-477.10173999999898</v>
      </c>
      <c r="G87" s="26">
        <v>7.4483500000000102</v>
      </c>
      <c r="H87" s="26">
        <v>-469.65338999999898</v>
      </c>
      <c r="I87" s="26">
        <v>244.976</v>
      </c>
      <c r="J87" s="26">
        <v>-224.67738999999901</v>
      </c>
      <c r="K87" s="26">
        <v>840.37698999999998</v>
      </c>
      <c r="L87" s="26">
        <v>508.38709999999998</v>
      </c>
      <c r="M87" s="26">
        <v>-331.98989</v>
      </c>
      <c r="N87" s="26">
        <v>94.748270000000005</v>
      </c>
      <c r="O87" s="26">
        <v>426.73815999999999</v>
      </c>
    </row>
    <row r="88" spans="2:15" x14ac:dyDescent="0.2">
      <c r="B88" s="16">
        <v>4121</v>
      </c>
      <c r="C88" s="16" t="s">
        <v>176</v>
      </c>
      <c r="D88" s="26">
        <v>10455.86645</v>
      </c>
      <c r="E88" s="26">
        <v>10818.711740000001</v>
      </c>
      <c r="F88" s="26">
        <v>362.845290000001</v>
      </c>
      <c r="G88" s="26">
        <v>271.82934</v>
      </c>
      <c r="H88" s="26">
        <v>634.674630000001</v>
      </c>
      <c r="I88" s="26">
        <v>213.464</v>
      </c>
      <c r="J88" s="26">
        <v>848.13863000000094</v>
      </c>
      <c r="K88" s="26">
        <v>3418.1757499999999</v>
      </c>
      <c r="L88" s="26">
        <v>3427.9438</v>
      </c>
      <c r="M88" s="26">
        <v>9.7680499999998105</v>
      </c>
      <c r="N88" s="26">
        <v>1504.0309299999999</v>
      </c>
      <c r="O88" s="26">
        <v>1494.26288</v>
      </c>
    </row>
    <row r="89" spans="2:15" x14ac:dyDescent="0.2">
      <c r="B89" s="16">
        <v>4122</v>
      </c>
      <c r="C89" s="16" t="s">
        <v>177</v>
      </c>
      <c r="D89" s="26">
        <v>6235.5079599999999</v>
      </c>
      <c r="E89" s="26">
        <v>6546.9972799999996</v>
      </c>
      <c r="F89" s="26">
        <v>311.48932000000002</v>
      </c>
      <c r="G89" s="26">
        <v>10.78265</v>
      </c>
      <c r="H89" s="26">
        <v>322.27197000000001</v>
      </c>
      <c r="I89" s="26">
        <v>0</v>
      </c>
      <c r="J89" s="26">
        <v>322.27197000000001</v>
      </c>
      <c r="K89" s="26">
        <v>2128.5806200000002</v>
      </c>
      <c r="L89" s="26">
        <v>1698.9094</v>
      </c>
      <c r="M89" s="26">
        <v>-429.67122000000001</v>
      </c>
      <c r="N89" s="26">
        <v>298.10135000000002</v>
      </c>
      <c r="O89" s="26">
        <v>727.77256999999997</v>
      </c>
    </row>
    <row r="90" spans="2:15" x14ac:dyDescent="0.2">
      <c r="B90" s="16">
        <v>4123</v>
      </c>
      <c r="C90" s="16" t="s">
        <v>178</v>
      </c>
      <c r="D90" s="26">
        <v>53793.907789999997</v>
      </c>
      <c r="E90" s="26">
        <v>52517.807500000003</v>
      </c>
      <c r="F90" s="26">
        <v>-1276.1002900000001</v>
      </c>
      <c r="G90" s="26">
        <v>632.07743000000005</v>
      </c>
      <c r="H90" s="26">
        <v>-644.02285999999901</v>
      </c>
      <c r="I90" s="26">
        <v>-203.99100000000001</v>
      </c>
      <c r="J90" s="26">
        <v>-848.013859999999</v>
      </c>
      <c r="K90" s="26">
        <v>8828.1875500000006</v>
      </c>
      <c r="L90" s="26">
        <v>1457.1965499999999</v>
      </c>
      <c r="M90" s="26">
        <v>-7370.991</v>
      </c>
      <c r="N90" s="26">
        <v>-4870.5394100000003</v>
      </c>
      <c r="O90" s="26">
        <v>2500.4515900000001</v>
      </c>
    </row>
    <row r="91" spans="2:15" x14ac:dyDescent="0.2">
      <c r="B91" s="21">
        <v>4159</v>
      </c>
      <c r="C91" s="21" t="s">
        <v>179</v>
      </c>
      <c r="D91" s="29">
        <v>209538.04086000001</v>
      </c>
      <c r="E91" s="29">
        <v>212814.77199000001</v>
      </c>
      <c r="F91" s="29">
        <v>3276.7311300000301</v>
      </c>
      <c r="G91" s="29">
        <v>6542.1956300000002</v>
      </c>
      <c r="H91" s="29">
        <v>9818.9267600000203</v>
      </c>
      <c r="I91" s="29">
        <v>12091.63775</v>
      </c>
      <c r="J91" s="29">
        <v>21910.56451</v>
      </c>
      <c r="K91" s="29">
        <v>23056.432479999999</v>
      </c>
      <c r="L91" s="29">
        <v>6083.4897799999999</v>
      </c>
      <c r="M91" s="29">
        <v>-16972.9427</v>
      </c>
      <c r="N91" s="29">
        <v>19992.978879999999</v>
      </c>
      <c r="O91" s="29">
        <v>36965.921580000002</v>
      </c>
    </row>
    <row r="92" spans="2:15" x14ac:dyDescent="0.2">
      <c r="B92" s="16">
        <v>4131</v>
      </c>
      <c r="C92" s="16" t="s">
        <v>180</v>
      </c>
      <c r="D92" s="26">
        <v>14965.46414</v>
      </c>
      <c r="E92" s="26">
        <v>15157.72285</v>
      </c>
      <c r="F92" s="26">
        <v>192.25870999999901</v>
      </c>
      <c r="G92" s="26">
        <v>220.11455000000001</v>
      </c>
      <c r="H92" s="26">
        <v>412.37325999999899</v>
      </c>
      <c r="I92" s="26">
        <v>0</v>
      </c>
      <c r="J92" s="26">
        <v>412.37325999999899</v>
      </c>
      <c r="K92" s="26">
        <v>994.95450000000005</v>
      </c>
      <c r="L92" s="26">
        <v>1494.88985</v>
      </c>
      <c r="M92" s="26">
        <v>499.93535000000003</v>
      </c>
      <c r="N92" s="26">
        <v>2544.0574700000002</v>
      </c>
      <c r="O92" s="26">
        <v>2044.12212</v>
      </c>
    </row>
    <row r="93" spans="2:15" x14ac:dyDescent="0.2">
      <c r="B93" s="16">
        <v>4132</v>
      </c>
      <c r="C93" s="16" t="s">
        <v>181</v>
      </c>
      <c r="D93" s="26">
        <v>5247.14</v>
      </c>
      <c r="E93" s="26">
        <v>5230.0092400000003</v>
      </c>
      <c r="F93" s="26">
        <v>-17.1307599999998</v>
      </c>
      <c r="G93" s="26">
        <v>-27.369260000000001</v>
      </c>
      <c r="H93" s="26">
        <v>-44.5000199999998</v>
      </c>
      <c r="I93" s="26">
        <v>-9.4E-2</v>
      </c>
      <c r="J93" s="26">
        <v>-44.594019999999801</v>
      </c>
      <c r="K93" s="26">
        <v>965.78560000000004</v>
      </c>
      <c r="L93" s="26">
        <v>122.1016</v>
      </c>
      <c r="M93" s="26">
        <v>-843.68399999999997</v>
      </c>
      <c r="N93" s="26">
        <v>-396.28071999999997</v>
      </c>
      <c r="O93" s="26">
        <v>447.40328</v>
      </c>
    </row>
    <row r="94" spans="2:15" x14ac:dyDescent="0.2">
      <c r="B94" s="16">
        <v>4134</v>
      </c>
      <c r="C94" s="16" t="s">
        <v>182</v>
      </c>
      <c r="D94" s="26">
        <v>9308.9377299999996</v>
      </c>
      <c r="E94" s="26">
        <v>10439.870080000001</v>
      </c>
      <c r="F94" s="26">
        <v>1130.93235</v>
      </c>
      <c r="G94" s="26">
        <v>414.52474999999998</v>
      </c>
      <c r="H94" s="26">
        <v>1545.4571000000001</v>
      </c>
      <c r="I94" s="26">
        <v>1.87</v>
      </c>
      <c r="J94" s="26">
        <v>1547.3271</v>
      </c>
      <c r="K94" s="26">
        <v>1890.36941</v>
      </c>
      <c r="L94" s="26">
        <v>260.42255</v>
      </c>
      <c r="M94" s="26">
        <v>-1629.94686</v>
      </c>
      <c r="N94" s="26">
        <v>1038.65599</v>
      </c>
      <c r="O94" s="26">
        <v>2668.6028500000002</v>
      </c>
    </row>
    <row r="95" spans="2:15" x14ac:dyDescent="0.2">
      <c r="B95" s="16">
        <v>4135</v>
      </c>
      <c r="C95" s="16" t="s">
        <v>183</v>
      </c>
      <c r="D95" s="26">
        <v>8380.8601199999994</v>
      </c>
      <c r="E95" s="26">
        <v>7856.79943</v>
      </c>
      <c r="F95" s="26">
        <v>-524.06069000000002</v>
      </c>
      <c r="G95" s="26">
        <v>57.595509999999997</v>
      </c>
      <c r="H95" s="26">
        <v>-466.46517999999998</v>
      </c>
      <c r="I95" s="26">
        <v>190.57599999999999</v>
      </c>
      <c r="J95" s="26">
        <v>-275.88918000000001</v>
      </c>
      <c r="K95" s="26">
        <v>757.70194000000004</v>
      </c>
      <c r="L95" s="26">
        <v>210.28455</v>
      </c>
      <c r="M95" s="26">
        <v>-547.41738999999995</v>
      </c>
      <c r="N95" s="26">
        <v>-461.12522000000001</v>
      </c>
      <c r="O95" s="26">
        <v>86.292169999999999</v>
      </c>
    </row>
    <row r="96" spans="2:15" x14ac:dyDescent="0.2">
      <c r="B96" s="16">
        <v>4136</v>
      </c>
      <c r="C96" s="16" t="s">
        <v>184</v>
      </c>
      <c r="D96" s="26">
        <v>5663.5999000000002</v>
      </c>
      <c r="E96" s="26">
        <v>6076.9287199999999</v>
      </c>
      <c r="F96" s="26">
        <v>413.32881999999898</v>
      </c>
      <c r="G96" s="26">
        <v>100.49184</v>
      </c>
      <c r="H96" s="26">
        <v>513.82065999999895</v>
      </c>
      <c r="I96" s="26">
        <v>85.632000000000005</v>
      </c>
      <c r="J96" s="26">
        <v>599.45265999999901</v>
      </c>
      <c r="K96" s="26">
        <v>600.69870000000003</v>
      </c>
      <c r="L96" s="26">
        <v>174.97805</v>
      </c>
      <c r="M96" s="26">
        <v>-425.72064999999998</v>
      </c>
      <c r="N96" s="26">
        <v>583.46266000000003</v>
      </c>
      <c r="O96" s="26">
        <v>1009.18331</v>
      </c>
    </row>
    <row r="97" spans="2:15" x14ac:dyDescent="0.2">
      <c r="B97" s="16">
        <v>4137</v>
      </c>
      <c r="C97" s="16" t="s">
        <v>185</v>
      </c>
      <c r="D97" s="26">
        <v>2458.2239599999998</v>
      </c>
      <c r="E97" s="26">
        <v>2397.7350000000001</v>
      </c>
      <c r="F97" s="26">
        <v>-60.488959999999999</v>
      </c>
      <c r="G97" s="26">
        <v>9.2583199999999994</v>
      </c>
      <c r="H97" s="26">
        <v>-51.230640000000001</v>
      </c>
      <c r="I97" s="26">
        <v>0</v>
      </c>
      <c r="J97" s="26">
        <v>-51.230640000000001</v>
      </c>
      <c r="K97" s="26">
        <v>504.20085</v>
      </c>
      <c r="L97" s="26">
        <v>177.0264</v>
      </c>
      <c r="M97" s="26">
        <v>-327.17444999999998</v>
      </c>
      <c r="N97" s="26">
        <v>-176.00649000000001</v>
      </c>
      <c r="O97" s="26">
        <v>151.16795999999999</v>
      </c>
    </row>
    <row r="98" spans="2:15" x14ac:dyDescent="0.2">
      <c r="B98" s="16">
        <v>4138</v>
      </c>
      <c r="C98" s="16" t="s">
        <v>186</v>
      </c>
      <c r="D98" s="26">
        <v>3215.0831699999999</v>
      </c>
      <c r="E98" s="26">
        <v>2918.22973</v>
      </c>
      <c r="F98" s="26">
        <v>-296.85343999999998</v>
      </c>
      <c r="G98" s="26">
        <v>65.989109999999997</v>
      </c>
      <c r="H98" s="26">
        <v>-230.86433</v>
      </c>
      <c r="I98" s="26">
        <v>125.07899999999999</v>
      </c>
      <c r="J98" s="26">
        <v>-105.78533</v>
      </c>
      <c r="K98" s="26">
        <v>252.68705</v>
      </c>
      <c r="L98" s="26">
        <v>57.21</v>
      </c>
      <c r="M98" s="26">
        <v>-195.47704999999999</v>
      </c>
      <c r="N98" s="26">
        <v>79.211469999999906</v>
      </c>
      <c r="O98" s="26">
        <v>274.68851999999998</v>
      </c>
    </row>
    <row r="99" spans="2:15" x14ac:dyDescent="0.2">
      <c r="B99" s="16">
        <v>4139</v>
      </c>
      <c r="C99" s="16" t="s">
        <v>187</v>
      </c>
      <c r="D99" s="26">
        <v>38327.007429999998</v>
      </c>
      <c r="E99" s="26">
        <v>38867.370450000002</v>
      </c>
      <c r="F99" s="26">
        <v>540.36302000000296</v>
      </c>
      <c r="G99" s="26">
        <v>1816.5067100000001</v>
      </c>
      <c r="H99" s="26">
        <v>2356.8697299999999</v>
      </c>
      <c r="I99" s="26">
        <v>10717.412</v>
      </c>
      <c r="J99" s="26">
        <v>13074.281730000001</v>
      </c>
      <c r="K99" s="26">
        <v>4475.9352200000003</v>
      </c>
      <c r="L99" s="26">
        <v>405.81824999999998</v>
      </c>
      <c r="M99" s="26">
        <v>-4070.11697</v>
      </c>
      <c r="N99" s="26">
        <v>11151.03161</v>
      </c>
      <c r="O99" s="26">
        <v>15221.148579999999</v>
      </c>
    </row>
    <row r="100" spans="2:15" x14ac:dyDescent="0.2">
      <c r="B100" s="16">
        <v>4140</v>
      </c>
      <c r="C100" s="16" t="s">
        <v>188</v>
      </c>
      <c r="D100" s="26">
        <v>10537.212589999999</v>
      </c>
      <c r="E100" s="26">
        <v>10929.76179</v>
      </c>
      <c r="F100" s="26">
        <v>392.54919999999902</v>
      </c>
      <c r="G100" s="26">
        <v>386.58798999999999</v>
      </c>
      <c r="H100" s="26">
        <v>779.13718999999901</v>
      </c>
      <c r="I100" s="26">
        <v>52.021999999999998</v>
      </c>
      <c r="J100" s="26">
        <v>831.15918999999894</v>
      </c>
      <c r="K100" s="26">
        <v>1127.3918100000001</v>
      </c>
      <c r="L100" s="26">
        <v>225.1695</v>
      </c>
      <c r="M100" s="26">
        <v>-902.22230999999999</v>
      </c>
      <c r="N100" s="26">
        <v>363.21713</v>
      </c>
      <c r="O100" s="26">
        <v>1265.4394400000001</v>
      </c>
    </row>
    <row r="101" spans="2:15" x14ac:dyDescent="0.2">
      <c r="B101" s="16">
        <v>4141</v>
      </c>
      <c r="C101" s="16" t="s">
        <v>189</v>
      </c>
      <c r="D101" s="26">
        <v>45645.308519999999</v>
      </c>
      <c r="E101" s="26">
        <v>47870.156329999998</v>
      </c>
      <c r="F101" s="26">
        <v>2224.8478099999902</v>
      </c>
      <c r="G101" s="26">
        <v>599.48630000000003</v>
      </c>
      <c r="H101" s="26">
        <v>2824.3341099999898</v>
      </c>
      <c r="I101" s="26">
        <v>34.351999999999997</v>
      </c>
      <c r="J101" s="26">
        <v>2858.6861099999901</v>
      </c>
      <c r="K101" s="26">
        <v>5453.89786</v>
      </c>
      <c r="L101" s="26">
        <v>1117.84185</v>
      </c>
      <c r="M101" s="26">
        <v>-4336.0560100000002</v>
      </c>
      <c r="N101" s="26">
        <v>1271.03252</v>
      </c>
      <c r="O101" s="26">
        <v>5607.08853</v>
      </c>
    </row>
    <row r="102" spans="2:15" x14ac:dyDescent="0.2">
      <c r="B102" s="16">
        <v>4142</v>
      </c>
      <c r="C102" s="16" t="s">
        <v>190</v>
      </c>
      <c r="D102" s="26">
        <v>3764.8643699999998</v>
      </c>
      <c r="E102" s="26">
        <v>3742.7082799999998</v>
      </c>
      <c r="F102" s="26">
        <v>-22.156090000000301</v>
      </c>
      <c r="G102" s="26">
        <v>8.5442199999999993</v>
      </c>
      <c r="H102" s="26">
        <v>-13.6118700000003</v>
      </c>
      <c r="I102" s="26">
        <v>26.344999999999999</v>
      </c>
      <c r="J102" s="26">
        <v>12.733129999999701</v>
      </c>
      <c r="K102" s="26">
        <v>648.30444999999997</v>
      </c>
      <c r="L102" s="26">
        <v>18.860749999999999</v>
      </c>
      <c r="M102" s="26">
        <v>-629.44370000000004</v>
      </c>
      <c r="N102" s="26">
        <v>-392.94472000000002</v>
      </c>
      <c r="O102" s="26">
        <v>236.49897999999999</v>
      </c>
    </row>
    <row r="103" spans="2:15" x14ac:dyDescent="0.2">
      <c r="B103" s="16">
        <v>4143</v>
      </c>
      <c r="C103" s="16" t="s">
        <v>191</v>
      </c>
      <c r="D103" s="26">
        <v>4901.7361600000004</v>
      </c>
      <c r="E103" s="26">
        <v>4817.7580200000002</v>
      </c>
      <c r="F103" s="26">
        <v>-83.978140000000593</v>
      </c>
      <c r="G103" s="26">
        <v>13.101929999999999</v>
      </c>
      <c r="H103" s="26">
        <v>-70.876210000000597</v>
      </c>
      <c r="I103" s="26">
        <v>36.6</v>
      </c>
      <c r="J103" s="26">
        <v>-34.276210000000603</v>
      </c>
      <c r="K103" s="26">
        <v>609.80650000000003</v>
      </c>
      <c r="L103" s="26">
        <v>193.40504999999999</v>
      </c>
      <c r="M103" s="26">
        <v>-416.40145000000001</v>
      </c>
      <c r="N103" s="26">
        <v>-99.684760000000097</v>
      </c>
      <c r="O103" s="26">
        <v>316.71669000000003</v>
      </c>
    </row>
    <row r="104" spans="2:15" x14ac:dyDescent="0.2">
      <c r="B104" s="16">
        <v>4144</v>
      </c>
      <c r="C104" s="16" t="s">
        <v>192</v>
      </c>
      <c r="D104" s="26">
        <v>27223.09115</v>
      </c>
      <c r="E104" s="26">
        <v>26257.609990000001</v>
      </c>
      <c r="F104" s="26">
        <v>-965.48116000000005</v>
      </c>
      <c r="G104" s="26">
        <v>1039.0652299999999</v>
      </c>
      <c r="H104" s="26">
        <v>73.584069999999798</v>
      </c>
      <c r="I104" s="26">
        <v>0</v>
      </c>
      <c r="J104" s="26">
        <v>73.584069999999798</v>
      </c>
      <c r="K104" s="26">
        <v>2478.5374900000002</v>
      </c>
      <c r="L104" s="26">
        <v>1295.0820799999999</v>
      </c>
      <c r="M104" s="26">
        <v>-1183.45541</v>
      </c>
      <c r="N104" s="26">
        <v>1772.1081999999999</v>
      </c>
      <c r="O104" s="26">
        <v>2955.5636100000002</v>
      </c>
    </row>
    <row r="105" spans="2:15" x14ac:dyDescent="0.2">
      <c r="B105" s="16">
        <v>4145</v>
      </c>
      <c r="C105" s="16" t="s">
        <v>193</v>
      </c>
      <c r="D105" s="26">
        <v>9000.9021300000004</v>
      </c>
      <c r="E105" s="26">
        <v>9445.7373900000002</v>
      </c>
      <c r="F105" s="26">
        <v>444.83526000000001</v>
      </c>
      <c r="G105" s="26">
        <v>288.89931000000001</v>
      </c>
      <c r="H105" s="26">
        <v>733.73456999999996</v>
      </c>
      <c r="I105" s="26">
        <v>28.53275</v>
      </c>
      <c r="J105" s="26">
        <v>762.26732000000004</v>
      </c>
      <c r="K105" s="26">
        <v>540.49704999999994</v>
      </c>
      <c r="L105" s="26">
        <v>213.04740000000001</v>
      </c>
      <c r="M105" s="26">
        <v>-327.44965000000002</v>
      </c>
      <c r="N105" s="26">
        <v>1275.2904699999999</v>
      </c>
      <c r="O105" s="26">
        <v>1602.7401199999999</v>
      </c>
    </row>
    <row r="106" spans="2:15" x14ac:dyDescent="0.2">
      <c r="B106" s="16">
        <v>4146</v>
      </c>
      <c r="C106" s="16" t="s">
        <v>194</v>
      </c>
      <c r="D106" s="26">
        <v>15819.30581</v>
      </c>
      <c r="E106" s="26">
        <v>15732.901540000001</v>
      </c>
      <c r="F106" s="26">
        <v>-86.404269999999599</v>
      </c>
      <c r="G106" s="26">
        <v>1461.17329</v>
      </c>
      <c r="H106" s="26">
        <v>1374.76902</v>
      </c>
      <c r="I106" s="26">
        <v>641.79999999999995</v>
      </c>
      <c r="J106" s="26">
        <v>2016.5690199999999</v>
      </c>
      <c r="K106" s="26">
        <v>1235.2585999999999</v>
      </c>
      <c r="L106" s="26">
        <v>85.701499999999996</v>
      </c>
      <c r="M106" s="26">
        <v>-1149.5571</v>
      </c>
      <c r="N106" s="26">
        <v>1382.0092199999999</v>
      </c>
      <c r="O106" s="26">
        <v>2531.5663199999999</v>
      </c>
    </row>
    <row r="107" spans="2:15" x14ac:dyDescent="0.2">
      <c r="B107" s="16">
        <v>4147</v>
      </c>
      <c r="C107" s="16" t="s">
        <v>195</v>
      </c>
      <c r="D107" s="26">
        <v>5079.30368</v>
      </c>
      <c r="E107" s="26">
        <v>5073.4731499999998</v>
      </c>
      <c r="F107" s="26">
        <v>-5.8305299999993299</v>
      </c>
      <c r="G107" s="26">
        <v>88.225830000000002</v>
      </c>
      <c r="H107" s="26">
        <v>82.395300000000702</v>
      </c>
      <c r="I107" s="26">
        <v>151.511</v>
      </c>
      <c r="J107" s="26">
        <v>233.90630000000101</v>
      </c>
      <c r="K107" s="26">
        <v>520.40544999999997</v>
      </c>
      <c r="L107" s="26">
        <v>31.650400000000001</v>
      </c>
      <c r="M107" s="26">
        <v>-488.75504999999998</v>
      </c>
      <c r="N107" s="26">
        <v>58.944049999999997</v>
      </c>
      <c r="O107" s="26">
        <v>547.69910000000004</v>
      </c>
    </row>
    <row r="108" spans="2:15" x14ac:dyDescent="0.2">
      <c r="B108" s="21">
        <v>4189</v>
      </c>
      <c r="C108" s="21" t="s">
        <v>196</v>
      </c>
      <c r="D108" s="29">
        <v>180597.37067</v>
      </c>
      <c r="E108" s="29">
        <v>183178.2415</v>
      </c>
      <c r="F108" s="29">
        <v>2580.8708300000098</v>
      </c>
      <c r="G108" s="29">
        <v>2052.7304600000002</v>
      </c>
      <c r="H108" s="29">
        <v>4633.6012900000096</v>
      </c>
      <c r="I108" s="29">
        <v>3739.8054299999999</v>
      </c>
      <c r="J108" s="29">
        <v>8373.40672000001</v>
      </c>
      <c r="K108" s="29">
        <v>22787.77649</v>
      </c>
      <c r="L108" s="29">
        <v>5760.9712</v>
      </c>
      <c r="M108" s="29">
        <v>-17026.80529</v>
      </c>
      <c r="N108" s="29">
        <v>6108.6977999999999</v>
      </c>
      <c r="O108" s="29">
        <v>23135.503089999998</v>
      </c>
    </row>
    <row r="109" spans="2:15" x14ac:dyDescent="0.2">
      <c r="B109" s="16">
        <v>4185</v>
      </c>
      <c r="C109" s="16" t="s">
        <v>197</v>
      </c>
      <c r="D109" s="26">
        <v>10976.57826</v>
      </c>
      <c r="E109" s="26">
        <v>12866.22092</v>
      </c>
      <c r="F109" s="26">
        <v>1889.64266</v>
      </c>
      <c r="G109" s="26">
        <v>313.98201999999998</v>
      </c>
      <c r="H109" s="26">
        <v>2203.6246799999999</v>
      </c>
      <c r="I109" s="26">
        <v>0</v>
      </c>
      <c r="J109" s="26">
        <v>2203.6246799999999</v>
      </c>
      <c r="K109" s="26">
        <v>1412.4507000000001</v>
      </c>
      <c r="L109" s="26">
        <v>358.54244999999997</v>
      </c>
      <c r="M109" s="26">
        <v>-1053.90825</v>
      </c>
      <c r="N109" s="26">
        <v>1851.52235</v>
      </c>
      <c r="O109" s="26">
        <v>2905.4306000000001</v>
      </c>
    </row>
    <row r="110" spans="2:15" x14ac:dyDescent="0.2">
      <c r="B110" s="16">
        <v>4161</v>
      </c>
      <c r="C110" s="16" t="s">
        <v>198</v>
      </c>
      <c r="D110" s="26">
        <v>9777.1828100000002</v>
      </c>
      <c r="E110" s="26">
        <v>10148.50799</v>
      </c>
      <c r="F110" s="26">
        <v>371.32517999999999</v>
      </c>
      <c r="G110" s="26">
        <v>80.399699999999996</v>
      </c>
      <c r="H110" s="26">
        <v>451.72487999999998</v>
      </c>
      <c r="I110" s="26">
        <v>255.3</v>
      </c>
      <c r="J110" s="26">
        <v>707.02488000000005</v>
      </c>
      <c r="K110" s="26">
        <v>1576.6088500000001</v>
      </c>
      <c r="L110" s="26">
        <v>162.92824999999999</v>
      </c>
      <c r="M110" s="26">
        <v>-1413.6805999999999</v>
      </c>
      <c r="N110" s="26">
        <v>-317.12597</v>
      </c>
      <c r="O110" s="26">
        <v>1096.5546300000001</v>
      </c>
    </row>
    <row r="111" spans="2:15" x14ac:dyDescent="0.2">
      <c r="B111" s="16">
        <v>4163</v>
      </c>
      <c r="C111" s="16" t="s">
        <v>199</v>
      </c>
      <c r="D111" s="26">
        <v>34289.280350000001</v>
      </c>
      <c r="E111" s="26">
        <v>32878.930319999999</v>
      </c>
      <c r="F111" s="26">
        <v>-1410.3500300000001</v>
      </c>
      <c r="G111" s="26">
        <v>265.34877999999998</v>
      </c>
      <c r="H111" s="26">
        <v>-1145.00125</v>
      </c>
      <c r="I111" s="26">
        <v>139.39400000000001</v>
      </c>
      <c r="J111" s="26">
        <v>-1005.60725</v>
      </c>
      <c r="K111" s="26">
        <v>2633.6238899999998</v>
      </c>
      <c r="L111" s="26">
        <v>255.77850000000001</v>
      </c>
      <c r="M111" s="26">
        <v>-2377.84539</v>
      </c>
      <c r="N111" s="26">
        <v>-173.99624</v>
      </c>
      <c r="O111" s="26">
        <v>2203.84915</v>
      </c>
    </row>
    <row r="112" spans="2:15" x14ac:dyDescent="0.2">
      <c r="B112" s="16">
        <v>4164</v>
      </c>
      <c r="C112" s="16" t="s">
        <v>200</v>
      </c>
      <c r="D112" s="26">
        <v>4849.8469100000002</v>
      </c>
      <c r="E112" s="26">
        <v>4785.0882799999999</v>
      </c>
      <c r="F112" s="26">
        <v>-64.758629999999897</v>
      </c>
      <c r="G112" s="26">
        <v>70.780749999999998</v>
      </c>
      <c r="H112" s="26">
        <v>6.0221200000001103</v>
      </c>
      <c r="I112" s="26">
        <v>0</v>
      </c>
      <c r="J112" s="26">
        <v>6.0221200000001103</v>
      </c>
      <c r="K112" s="26">
        <v>774.93164999999999</v>
      </c>
      <c r="L112" s="26">
        <v>41.637500000000003</v>
      </c>
      <c r="M112" s="26">
        <v>-733.29414999999995</v>
      </c>
      <c r="N112" s="26">
        <v>-70.317920000000001</v>
      </c>
      <c r="O112" s="26">
        <v>662.97622999999999</v>
      </c>
    </row>
    <row r="113" spans="2:15" x14ac:dyDescent="0.2">
      <c r="B113" s="16">
        <v>4165</v>
      </c>
      <c r="C113" s="16" t="s">
        <v>201</v>
      </c>
      <c r="D113" s="26">
        <v>15252.53528</v>
      </c>
      <c r="E113" s="26">
        <v>16043.73445</v>
      </c>
      <c r="F113" s="26">
        <v>791.19916999999998</v>
      </c>
      <c r="G113" s="26">
        <v>148.49395999999999</v>
      </c>
      <c r="H113" s="26">
        <v>939.69313</v>
      </c>
      <c r="I113" s="26">
        <v>0</v>
      </c>
      <c r="J113" s="26">
        <v>939.69313</v>
      </c>
      <c r="K113" s="26">
        <v>1398.7295999999999</v>
      </c>
      <c r="L113" s="26">
        <v>320.45675</v>
      </c>
      <c r="M113" s="26">
        <v>-1078.2728500000001</v>
      </c>
      <c r="N113" s="26">
        <v>1190.60772</v>
      </c>
      <c r="O113" s="26">
        <v>2268.8805699999998</v>
      </c>
    </row>
    <row r="114" spans="2:15" x14ac:dyDescent="0.2">
      <c r="B114" s="16">
        <v>4186</v>
      </c>
      <c r="C114" s="16" t="s">
        <v>202</v>
      </c>
      <c r="D114" s="26">
        <v>10833.455319999999</v>
      </c>
      <c r="E114" s="26">
        <v>11218.979869999999</v>
      </c>
      <c r="F114" s="26">
        <v>385.52454999999901</v>
      </c>
      <c r="G114" s="26">
        <v>176.68334999999999</v>
      </c>
      <c r="H114" s="26">
        <v>562.20789999999897</v>
      </c>
      <c r="I114" s="26">
        <v>2991</v>
      </c>
      <c r="J114" s="26">
        <v>3553.2078999999999</v>
      </c>
      <c r="K114" s="26">
        <v>428.99149</v>
      </c>
      <c r="L114" s="26">
        <v>459.34769999999997</v>
      </c>
      <c r="M114" s="26">
        <v>30.356210000000001</v>
      </c>
      <c r="N114" s="26">
        <v>4188.8140100000001</v>
      </c>
      <c r="O114" s="26">
        <v>4158.4578000000001</v>
      </c>
    </row>
    <row r="115" spans="2:15" x14ac:dyDescent="0.2">
      <c r="B115" s="16">
        <v>4169</v>
      </c>
      <c r="C115" s="16" t="s">
        <v>203</v>
      </c>
      <c r="D115" s="26">
        <v>14331.157139999999</v>
      </c>
      <c r="E115" s="26">
        <v>14687.13171</v>
      </c>
      <c r="F115" s="26">
        <v>355.97456999999798</v>
      </c>
      <c r="G115" s="26">
        <v>-55.46649</v>
      </c>
      <c r="H115" s="26">
        <v>300.50807999999802</v>
      </c>
      <c r="I115" s="26">
        <v>611.85749999999996</v>
      </c>
      <c r="J115" s="26">
        <v>912.36557999999798</v>
      </c>
      <c r="K115" s="26">
        <v>4083.9286499999998</v>
      </c>
      <c r="L115" s="26">
        <v>660.75824999999998</v>
      </c>
      <c r="M115" s="26">
        <v>-3423.1704</v>
      </c>
      <c r="N115" s="26">
        <v>-1740.2791</v>
      </c>
      <c r="O115" s="26">
        <v>1682.8913</v>
      </c>
    </row>
    <row r="116" spans="2:15" x14ac:dyDescent="0.2">
      <c r="B116" s="16">
        <v>4170</v>
      </c>
      <c r="C116" s="16" t="s">
        <v>204</v>
      </c>
      <c r="D116" s="26">
        <v>29684.73632</v>
      </c>
      <c r="E116" s="26">
        <v>28801.32647</v>
      </c>
      <c r="F116" s="26">
        <v>-883.40985000000103</v>
      </c>
      <c r="G116" s="26">
        <v>510.24164000000002</v>
      </c>
      <c r="H116" s="26">
        <v>-373.16821000000198</v>
      </c>
      <c r="I116" s="26">
        <v>0</v>
      </c>
      <c r="J116" s="26">
        <v>-373.16821000000198</v>
      </c>
      <c r="K116" s="26">
        <v>4180.5989900000004</v>
      </c>
      <c r="L116" s="26">
        <v>1211.92525</v>
      </c>
      <c r="M116" s="26">
        <v>-2968.6737400000002</v>
      </c>
      <c r="N116" s="26">
        <v>-451.81900999999999</v>
      </c>
      <c r="O116" s="26">
        <v>2516.85473</v>
      </c>
    </row>
    <row r="117" spans="2:15" x14ac:dyDescent="0.2">
      <c r="B117" s="16">
        <v>4184</v>
      </c>
      <c r="C117" s="16" t="s">
        <v>205</v>
      </c>
      <c r="D117" s="26">
        <v>10209.967570000001</v>
      </c>
      <c r="E117" s="26">
        <v>10633.189469999999</v>
      </c>
      <c r="F117" s="26">
        <v>423.22189999999898</v>
      </c>
      <c r="G117" s="26">
        <v>136.24852999999999</v>
      </c>
      <c r="H117" s="26">
        <v>559.47042999999803</v>
      </c>
      <c r="I117" s="26">
        <v>-152.751</v>
      </c>
      <c r="J117" s="26">
        <v>406.71942999999902</v>
      </c>
      <c r="K117" s="26">
        <v>323.78874999999999</v>
      </c>
      <c r="L117" s="26">
        <v>339.95650000000001</v>
      </c>
      <c r="M117" s="26">
        <v>16.167750000000002</v>
      </c>
      <c r="N117" s="26">
        <v>1698.3623500000001</v>
      </c>
      <c r="O117" s="26">
        <v>1682.1946</v>
      </c>
    </row>
    <row r="118" spans="2:15" x14ac:dyDescent="0.2">
      <c r="B118" s="16">
        <v>4172</v>
      </c>
      <c r="C118" s="16" t="s">
        <v>206</v>
      </c>
      <c r="D118" s="26">
        <v>4625.05249</v>
      </c>
      <c r="E118" s="26">
        <v>5281.6127100000003</v>
      </c>
      <c r="F118" s="26">
        <v>656.56021999999996</v>
      </c>
      <c r="G118" s="26">
        <v>13.102550000000001</v>
      </c>
      <c r="H118" s="26">
        <v>669.66277000000002</v>
      </c>
      <c r="I118" s="26">
        <v>91</v>
      </c>
      <c r="J118" s="26">
        <v>760.66277000000002</v>
      </c>
      <c r="K118" s="26">
        <v>711.59519999999998</v>
      </c>
      <c r="L118" s="26">
        <v>257.45055000000002</v>
      </c>
      <c r="M118" s="26">
        <v>-454.14465000000001</v>
      </c>
      <c r="N118" s="26">
        <v>642.61861999999996</v>
      </c>
      <c r="O118" s="26">
        <v>1096.7632699999999</v>
      </c>
    </row>
    <row r="119" spans="2:15" x14ac:dyDescent="0.2">
      <c r="B119" s="16">
        <v>4173</v>
      </c>
      <c r="C119" s="16" t="s">
        <v>207</v>
      </c>
      <c r="D119" s="26">
        <v>2848.9140600000001</v>
      </c>
      <c r="E119" s="26">
        <v>2612.88438</v>
      </c>
      <c r="F119" s="26">
        <v>-236.02968000000001</v>
      </c>
      <c r="G119" s="26">
        <v>3.5988500000000001</v>
      </c>
      <c r="H119" s="26">
        <v>-232.43082999999999</v>
      </c>
      <c r="I119" s="26">
        <v>35.612909999999999</v>
      </c>
      <c r="J119" s="26">
        <v>-196.81791999999999</v>
      </c>
      <c r="K119" s="26">
        <v>141.76858999999999</v>
      </c>
      <c r="L119" s="26">
        <v>81.673150000000007</v>
      </c>
      <c r="M119" s="26">
        <v>-60.095440000000004</v>
      </c>
      <c r="N119" s="26">
        <v>-130.28317000000001</v>
      </c>
      <c r="O119" s="26">
        <v>-70.187730000000002</v>
      </c>
    </row>
    <row r="120" spans="2:15" x14ac:dyDescent="0.2">
      <c r="B120" s="16">
        <v>4175</v>
      </c>
      <c r="C120" s="16" t="s">
        <v>208</v>
      </c>
      <c r="D120" s="26">
        <v>4486.5962099999997</v>
      </c>
      <c r="E120" s="26">
        <v>4644.2026800000003</v>
      </c>
      <c r="F120" s="26">
        <v>157.606470000001</v>
      </c>
      <c r="G120" s="26">
        <v>3.99661</v>
      </c>
      <c r="H120" s="26">
        <v>161.603080000001</v>
      </c>
      <c r="I120" s="26">
        <v>133.94900000000001</v>
      </c>
      <c r="J120" s="26">
        <v>295.55208000000101</v>
      </c>
      <c r="K120" s="26">
        <v>1056.3165799999999</v>
      </c>
      <c r="L120" s="26">
        <v>95.879649999999998</v>
      </c>
      <c r="M120" s="26">
        <v>-960.43692999999996</v>
      </c>
      <c r="N120" s="26">
        <v>-492.84444999999999</v>
      </c>
      <c r="O120" s="26">
        <v>467.59248000000002</v>
      </c>
    </row>
    <row r="121" spans="2:15" x14ac:dyDescent="0.2">
      <c r="B121" s="16">
        <v>4176</v>
      </c>
      <c r="C121" s="16" t="s">
        <v>209</v>
      </c>
      <c r="D121" s="26">
        <v>2735.3223499999999</v>
      </c>
      <c r="E121" s="26">
        <v>2704.66</v>
      </c>
      <c r="F121" s="26">
        <v>-30.662350000000099</v>
      </c>
      <c r="G121" s="26">
        <v>11.97269</v>
      </c>
      <c r="H121" s="26">
        <v>-18.689660000000099</v>
      </c>
      <c r="I121" s="26">
        <v>20.555</v>
      </c>
      <c r="J121" s="26">
        <v>1.8653399999999101</v>
      </c>
      <c r="K121" s="26">
        <v>161.27556999999999</v>
      </c>
      <c r="L121" s="26">
        <v>254.58105</v>
      </c>
      <c r="M121" s="26">
        <v>93.305480000000003</v>
      </c>
      <c r="N121" s="26">
        <v>274.38152000000002</v>
      </c>
      <c r="O121" s="26">
        <v>181.07604000000001</v>
      </c>
    </row>
    <row r="122" spans="2:15" x14ac:dyDescent="0.2">
      <c r="B122" s="16">
        <v>4177</v>
      </c>
      <c r="C122" s="16" t="s">
        <v>210</v>
      </c>
      <c r="D122" s="26">
        <v>10385.820229999999</v>
      </c>
      <c r="E122" s="26">
        <v>9604.7110400000001</v>
      </c>
      <c r="F122" s="26">
        <v>-781.10918999999899</v>
      </c>
      <c r="G122" s="26">
        <v>247.88631000000001</v>
      </c>
      <c r="H122" s="26">
        <v>-533.22287999999901</v>
      </c>
      <c r="I122" s="26">
        <v>642</v>
      </c>
      <c r="J122" s="26">
        <v>108.77712000000101</v>
      </c>
      <c r="K122" s="26">
        <v>1115.35205</v>
      </c>
      <c r="L122" s="26">
        <v>513.72580000000005</v>
      </c>
      <c r="M122" s="26">
        <v>-601.62625000000003</v>
      </c>
      <c r="N122" s="26">
        <v>-244.23502999999999</v>
      </c>
      <c r="O122" s="26">
        <v>357.39121999999998</v>
      </c>
    </row>
    <row r="123" spans="2:15" x14ac:dyDescent="0.2">
      <c r="B123" s="16">
        <v>4181</v>
      </c>
      <c r="C123" s="16" t="s">
        <v>211</v>
      </c>
      <c r="D123" s="26">
        <v>4893.57179</v>
      </c>
      <c r="E123" s="26">
        <v>5870.3066900000003</v>
      </c>
      <c r="F123" s="26">
        <v>976.73490000000004</v>
      </c>
      <c r="G123" s="26">
        <v>24.481940000000002</v>
      </c>
      <c r="H123" s="26">
        <v>1001.21684</v>
      </c>
      <c r="I123" s="26">
        <v>-1028.1119799999999</v>
      </c>
      <c r="J123" s="26">
        <v>-26.895139999999699</v>
      </c>
      <c r="K123" s="26">
        <v>293.83496000000002</v>
      </c>
      <c r="L123" s="26">
        <v>210.65979999999999</v>
      </c>
      <c r="M123" s="26">
        <v>-83.175160000000005</v>
      </c>
      <c r="N123" s="26">
        <v>1120.43028</v>
      </c>
      <c r="O123" s="26">
        <v>1203.60544</v>
      </c>
    </row>
    <row r="124" spans="2:15" x14ac:dyDescent="0.2">
      <c r="B124" s="16">
        <v>4182</v>
      </c>
      <c r="C124" s="16" t="s">
        <v>212</v>
      </c>
      <c r="D124" s="26">
        <v>4651.9992899999997</v>
      </c>
      <c r="E124" s="26">
        <v>4562.6069299999999</v>
      </c>
      <c r="F124" s="26">
        <v>-89.392360000000295</v>
      </c>
      <c r="G124" s="26">
        <v>63.619599999999998</v>
      </c>
      <c r="H124" s="26">
        <v>-25.7727600000003</v>
      </c>
      <c r="I124" s="26">
        <v>0</v>
      </c>
      <c r="J124" s="26">
        <v>-25.7727600000003</v>
      </c>
      <c r="K124" s="26">
        <v>585.48922000000005</v>
      </c>
      <c r="L124" s="26">
        <v>-37.977350000000001</v>
      </c>
      <c r="M124" s="26">
        <v>-623.46657000000005</v>
      </c>
      <c r="N124" s="26">
        <v>-402.99803000000003</v>
      </c>
      <c r="O124" s="26">
        <v>220.46853999999999</v>
      </c>
    </row>
    <row r="125" spans="2:15" x14ac:dyDescent="0.2">
      <c r="B125" s="16">
        <v>4183</v>
      </c>
      <c r="C125" s="16" t="s">
        <v>213</v>
      </c>
      <c r="D125" s="26">
        <v>5765.3542900000002</v>
      </c>
      <c r="E125" s="26">
        <v>5834.1475899999996</v>
      </c>
      <c r="F125" s="26">
        <v>68.793299999999803</v>
      </c>
      <c r="G125" s="26">
        <v>37.359670000000001</v>
      </c>
      <c r="H125" s="26">
        <v>106.15297</v>
      </c>
      <c r="I125" s="26">
        <v>0</v>
      </c>
      <c r="J125" s="26">
        <v>106.15297</v>
      </c>
      <c r="K125" s="26">
        <v>1908.4917499999999</v>
      </c>
      <c r="L125" s="26">
        <v>573.64739999999995</v>
      </c>
      <c r="M125" s="26">
        <v>-1334.8443500000001</v>
      </c>
      <c r="N125" s="26">
        <v>-834.14013</v>
      </c>
      <c r="O125" s="26">
        <v>500.70422000000002</v>
      </c>
    </row>
    <row r="126" spans="2:15" x14ac:dyDescent="0.2">
      <c r="B126" s="21">
        <v>4219</v>
      </c>
      <c r="C126" s="21" t="s">
        <v>214</v>
      </c>
      <c r="D126" s="29">
        <v>317163.42797000002</v>
      </c>
      <c r="E126" s="29">
        <v>314187.46331999998</v>
      </c>
      <c r="F126" s="29">
        <v>-2975.9646500000399</v>
      </c>
      <c r="G126" s="29">
        <v>6871.4429499999997</v>
      </c>
      <c r="H126" s="29">
        <v>3895.4782999999602</v>
      </c>
      <c r="I126" s="29">
        <v>2516.1902700000001</v>
      </c>
      <c r="J126" s="29">
        <v>6411.6685699999598</v>
      </c>
      <c r="K126" s="29">
        <v>56322.363700000002</v>
      </c>
      <c r="L126" s="29">
        <v>12824.359399999999</v>
      </c>
      <c r="M126" s="29">
        <v>-43498.004300000001</v>
      </c>
      <c r="N126" s="29">
        <v>-11530.56532</v>
      </c>
      <c r="O126" s="29">
        <v>31967.438979999999</v>
      </c>
    </row>
    <row r="127" spans="2:15" x14ac:dyDescent="0.2">
      <c r="B127" s="16">
        <v>4191</v>
      </c>
      <c r="C127" s="16" t="s">
        <v>215</v>
      </c>
      <c r="D127" s="26">
        <v>2788.1397900000002</v>
      </c>
      <c r="E127" s="26">
        <v>2412.9199800000001</v>
      </c>
      <c r="F127" s="26">
        <v>-375.21981</v>
      </c>
      <c r="G127" s="26">
        <v>-0.11413999999999901</v>
      </c>
      <c r="H127" s="26">
        <v>-375.33395000000002</v>
      </c>
      <c r="I127" s="26">
        <v>2211.14417</v>
      </c>
      <c r="J127" s="26">
        <v>1835.8102200000001</v>
      </c>
      <c r="K127" s="26">
        <v>1719.8788400000001</v>
      </c>
      <c r="L127" s="26">
        <v>1175.0802900000001</v>
      </c>
      <c r="M127" s="26">
        <v>-544.79854999999998</v>
      </c>
      <c r="N127" s="26">
        <v>1466.2360699999999</v>
      </c>
      <c r="O127" s="26">
        <v>2011.0346199999999</v>
      </c>
    </row>
    <row r="128" spans="2:15" x14ac:dyDescent="0.2">
      <c r="B128" s="16">
        <v>4192</v>
      </c>
      <c r="C128" s="16" t="s">
        <v>216</v>
      </c>
      <c r="D128" s="26">
        <v>6392.9817800000001</v>
      </c>
      <c r="E128" s="26">
        <v>6339.3103300000002</v>
      </c>
      <c r="F128" s="26">
        <v>-53.671450000000199</v>
      </c>
      <c r="G128" s="26">
        <v>10.908480000000001</v>
      </c>
      <c r="H128" s="26">
        <v>-42.762970000000202</v>
      </c>
      <c r="I128" s="26">
        <v>0</v>
      </c>
      <c r="J128" s="26">
        <v>-42.762970000000202</v>
      </c>
      <c r="K128" s="26">
        <v>233.11699999999999</v>
      </c>
      <c r="L128" s="26">
        <v>327.72494999999998</v>
      </c>
      <c r="M128" s="26">
        <v>94.607950000000002</v>
      </c>
      <c r="N128" s="26">
        <v>518.79888000000005</v>
      </c>
      <c r="O128" s="26">
        <v>424.19092999999998</v>
      </c>
    </row>
    <row r="129" spans="2:15" x14ac:dyDescent="0.2">
      <c r="B129" s="16">
        <v>4193</v>
      </c>
      <c r="C129" s="16" t="s">
        <v>217</v>
      </c>
      <c r="D129" s="26">
        <v>3685.25</v>
      </c>
      <c r="E129" s="26">
        <v>4142.9641000000001</v>
      </c>
      <c r="F129" s="26">
        <v>457.71409999999997</v>
      </c>
      <c r="G129" s="26">
        <v>80.243949999999998</v>
      </c>
      <c r="H129" s="26">
        <v>537.95804999999996</v>
      </c>
      <c r="I129" s="26">
        <v>0</v>
      </c>
      <c r="J129" s="26">
        <v>537.95804999999996</v>
      </c>
      <c r="K129" s="26">
        <v>831.58495000000005</v>
      </c>
      <c r="L129" s="26">
        <v>143.15115</v>
      </c>
      <c r="M129" s="26">
        <v>-688.43380000000002</v>
      </c>
      <c r="N129" s="26">
        <v>96.661949999999905</v>
      </c>
      <c r="O129" s="26">
        <v>785.09574999999995</v>
      </c>
    </row>
    <row r="130" spans="2:15" x14ac:dyDescent="0.2">
      <c r="B130" s="16">
        <v>4194</v>
      </c>
      <c r="C130" s="16" t="s">
        <v>218</v>
      </c>
      <c r="D130" s="26">
        <v>9899.3484499999995</v>
      </c>
      <c r="E130" s="26">
        <v>10007.13881</v>
      </c>
      <c r="F130" s="26">
        <v>107.790360000001</v>
      </c>
      <c r="G130" s="26">
        <v>191.56652</v>
      </c>
      <c r="H130" s="26">
        <v>299.35688000000101</v>
      </c>
      <c r="I130" s="26">
        <v>177.51034999999999</v>
      </c>
      <c r="J130" s="26">
        <v>476.86723000000097</v>
      </c>
      <c r="K130" s="26">
        <v>868.46324000000004</v>
      </c>
      <c r="L130" s="26">
        <v>101.98675</v>
      </c>
      <c r="M130" s="26">
        <v>-766.47649000000001</v>
      </c>
      <c r="N130" s="26">
        <v>280.66573</v>
      </c>
      <c r="O130" s="26">
        <v>1047.14222</v>
      </c>
    </row>
    <row r="131" spans="2:15" x14ac:dyDescent="0.2">
      <c r="B131" s="16">
        <v>4195</v>
      </c>
      <c r="C131" s="16" t="s">
        <v>219</v>
      </c>
      <c r="D131" s="26">
        <v>5193.9055600000002</v>
      </c>
      <c r="E131" s="26">
        <v>5397.1029600000002</v>
      </c>
      <c r="F131" s="26">
        <v>203.19739999999999</v>
      </c>
      <c r="G131" s="26">
        <v>-2.54955</v>
      </c>
      <c r="H131" s="26">
        <v>200.64785000000001</v>
      </c>
      <c r="I131" s="26">
        <v>41.5</v>
      </c>
      <c r="J131" s="26">
        <v>242.14785000000001</v>
      </c>
      <c r="K131" s="26">
        <v>258.85300000000001</v>
      </c>
      <c r="L131" s="26">
        <v>380.65710000000001</v>
      </c>
      <c r="M131" s="26">
        <v>121.80410000000001</v>
      </c>
      <c r="N131" s="26">
        <v>678.31434999999999</v>
      </c>
      <c r="O131" s="26">
        <v>556.51025000000004</v>
      </c>
    </row>
    <row r="132" spans="2:15" x14ac:dyDescent="0.2">
      <c r="B132" s="16">
        <v>4196</v>
      </c>
      <c r="C132" s="16" t="s">
        <v>220</v>
      </c>
      <c r="D132" s="26">
        <v>9797.8302800000001</v>
      </c>
      <c r="E132" s="26">
        <v>9567.2681699999994</v>
      </c>
      <c r="F132" s="26">
        <v>-230.562109999999</v>
      </c>
      <c r="G132" s="26">
        <v>-69.415819999999997</v>
      </c>
      <c r="H132" s="26">
        <v>-299.97792999999899</v>
      </c>
      <c r="I132" s="26">
        <v>308.63799999999998</v>
      </c>
      <c r="J132" s="26">
        <v>8.6600700000005908</v>
      </c>
      <c r="K132" s="26">
        <v>9233.4858700000004</v>
      </c>
      <c r="L132" s="26">
        <v>1041.3780999999999</v>
      </c>
      <c r="M132" s="26">
        <v>-8192.1077700000005</v>
      </c>
      <c r="N132" s="26">
        <v>-7794.6755499999999</v>
      </c>
      <c r="O132" s="26">
        <v>397.43221999999997</v>
      </c>
    </row>
    <row r="133" spans="2:15" x14ac:dyDescent="0.2">
      <c r="B133" s="16">
        <v>4197</v>
      </c>
      <c r="C133" s="16" t="s">
        <v>221</v>
      </c>
      <c r="D133" s="26">
        <v>4263.7540499999996</v>
      </c>
      <c r="E133" s="26">
        <v>4907.4066400000002</v>
      </c>
      <c r="F133" s="26">
        <v>643.65259000000003</v>
      </c>
      <c r="G133" s="26">
        <v>80.794280000000001</v>
      </c>
      <c r="H133" s="26">
        <v>724.44686999999999</v>
      </c>
      <c r="I133" s="26">
        <v>-135.01859999999999</v>
      </c>
      <c r="J133" s="26">
        <v>589.42827</v>
      </c>
      <c r="K133" s="26">
        <v>219.70675</v>
      </c>
      <c r="L133" s="26">
        <v>7.2199499999999999</v>
      </c>
      <c r="M133" s="26">
        <v>-212.48679999999999</v>
      </c>
      <c r="N133" s="26">
        <v>815.37972000000002</v>
      </c>
      <c r="O133" s="26">
        <v>1027.86652</v>
      </c>
    </row>
    <row r="134" spans="2:15" x14ac:dyDescent="0.2">
      <c r="B134" s="16">
        <v>4198</v>
      </c>
      <c r="C134" s="16" t="s">
        <v>222</v>
      </c>
      <c r="D134" s="26">
        <v>4760.8103099999998</v>
      </c>
      <c r="E134" s="26">
        <v>5224.2898599999999</v>
      </c>
      <c r="F134" s="26">
        <v>463.47955000000098</v>
      </c>
      <c r="G134" s="26">
        <v>41.363300000000002</v>
      </c>
      <c r="H134" s="26">
        <v>504.84285000000102</v>
      </c>
      <c r="I134" s="26">
        <v>90.605999999999995</v>
      </c>
      <c r="J134" s="26">
        <v>595.44885000000102</v>
      </c>
      <c r="K134" s="26">
        <v>199.26302000000001</v>
      </c>
      <c r="L134" s="26">
        <v>86.293660000000003</v>
      </c>
      <c r="M134" s="26">
        <v>-112.96935999999999</v>
      </c>
      <c r="N134" s="26">
        <v>845.98865999999998</v>
      </c>
      <c r="O134" s="26">
        <v>958.95802000000003</v>
      </c>
    </row>
    <row r="135" spans="2:15" x14ac:dyDescent="0.2">
      <c r="B135" s="16">
        <v>4199</v>
      </c>
      <c r="C135" s="16" t="s">
        <v>223</v>
      </c>
      <c r="D135" s="26">
        <v>5513.1981999999998</v>
      </c>
      <c r="E135" s="26">
        <v>5375.7318999999998</v>
      </c>
      <c r="F135" s="26">
        <v>-137.46629999999999</v>
      </c>
      <c r="G135" s="26">
        <v>62.932519999999997</v>
      </c>
      <c r="H135" s="26">
        <v>-74.533779999999794</v>
      </c>
      <c r="I135" s="26">
        <v>0</v>
      </c>
      <c r="J135" s="26">
        <v>-74.533779999999794</v>
      </c>
      <c r="K135" s="26">
        <v>232.31229999999999</v>
      </c>
      <c r="L135" s="26">
        <v>218.19069999999999</v>
      </c>
      <c r="M135" s="26">
        <v>-14.121600000000001</v>
      </c>
      <c r="N135" s="26">
        <v>638.01531999999997</v>
      </c>
      <c r="O135" s="26">
        <v>652.13692000000003</v>
      </c>
    </row>
    <row r="136" spans="2:15" x14ac:dyDescent="0.2">
      <c r="B136" s="16">
        <v>4200</v>
      </c>
      <c r="C136" s="16" t="s">
        <v>224</v>
      </c>
      <c r="D136" s="26">
        <v>16539.459500000001</v>
      </c>
      <c r="E136" s="26">
        <v>15772.80653</v>
      </c>
      <c r="F136" s="26">
        <v>-766.65296999999896</v>
      </c>
      <c r="G136" s="26">
        <v>130.88605000000001</v>
      </c>
      <c r="H136" s="26">
        <v>-635.766919999999</v>
      </c>
      <c r="I136" s="26">
        <v>0</v>
      </c>
      <c r="J136" s="26">
        <v>-635.766919999999</v>
      </c>
      <c r="K136" s="26">
        <v>1884.8234199999999</v>
      </c>
      <c r="L136" s="26">
        <v>520.03989999999999</v>
      </c>
      <c r="M136" s="26">
        <v>-1364.78352</v>
      </c>
      <c r="N136" s="26">
        <v>-323.87988999999999</v>
      </c>
      <c r="O136" s="26">
        <v>1040.90363</v>
      </c>
    </row>
    <row r="137" spans="2:15" x14ac:dyDescent="0.2">
      <c r="B137" s="16">
        <v>4201</v>
      </c>
      <c r="C137" s="16" t="s">
        <v>225</v>
      </c>
      <c r="D137" s="26">
        <v>70080.83554</v>
      </c>
      <c r="E137" s="26">
        <v>68688.411779999995</v>
      </c>
      <c r="F137" s="26">
        <v>-1392.4237600000099</v>
      </c>
      <c r="G137" s="26">
        <v>3486.9969500000002</v>
      </c>
      <c r="H137" s="26">
        <v>2094.5731899999901</v>
      </c>
      <c r="I137" s="26">
        <v>0</v>
      </c>
      <c r="J137" s="26">
        <v>2094.5731899999901</v>
      </c>
      <c r="K137" s="26">
        <v>11087.87221</v>
      </c>
      <c r="L137" s="26">
        <v>308.52175</v>
      </c>
      <c r="M137" s="26">
        <v>-10779.35046</v>
      </c>
      <c r="N137" s="26">
        <v>-3634.3014800000001</v>
      </c>
      <c r="O137" s="26">
        <v>7145.0489799999996</v>
      </c>
    </row>
    <row r="138" spans="2:15" x14ac:dyDescent="0.2">
      <c r="B138" s="16">
        <v>4202</v>
      </c>
      <c r="C138" s="16" t="s">
        <v>226</v>
      </c>
      <c r="D138" s="26">
        <v>16494.404579999999</v>
      </c>
      <c r="E138" s="26">
        <v>14748.721250000001</v>
      </c>
      <c r="F138" s="26">
        <v>-1745.6833300000001</v>
      </c>
      <c r="G138" s="26">
        <v>229.07937999999999</v>
      </c>
      <c r="H138" s="26">
        <v>-1516.6039499999999</v>
      </c>
      <c r="I138" s="26">
        <v>239.56489999999999</v>
      </c>
      <c r="J138" s="26">
        <v>-1277.0390500000001</v>
      </c>
      <c r="K138" s="26">
        <v>2997.5596599999999</v>
      </c>
      <c r="L138" s="26">
        <v>1057.6043500000001</v>
      </c>
      <c r="M138" s="26">
        <v>-1939.9553100000001</v>
      </c>
      <c r="N138" s="26">
        <v>-2373.0071400000002</v>
      </c>
      <c r="O138" s="26">
        <v>-433.05183</v>
      </c>
    </row>
    <row r="139" spans="2:15" x14ac:dyDescent="0.2">
      <c r="B139" s="16">
        <v>4203</v>
      </c>
      <c r="C139" s="16" t="s">
        <v>227</v>
      </c>
      <c r="D139" s="26">
        <v>21912.079430000002</v>
      </c>
      <c r="E139" s="26">
        <v>22242.233960000001</v>
      </c>
      <c r="F139" s="26">
        <v>330.15453000000099</v>
      </c>
      <c r="G139" s="26">
        <v>355.08159999999998</v>
      </c>
      <c r="H139" s="26">
        <v>685.23613000000103</v>
      </c>
      <c r="I139" s="26">
        <v>-680.06282999999996</v>
      </c>
      <c r="J139" s="26">
        <v>5.17330000000109</v>
      </c>
      <c r="K139" s="26">
        <v>4124.1368499999999</v>
      </c>
      <c r="L139" s="26">
        <v>839.72895000000005</v>
      </c>
      <c r="M139" s="26">
        <v>-3284.4079000000002</v>
      </c>
      <c r="N139" s="26">
        <v>-345.91082</v>
      </c>
      <c r="O139" s="26">
        <v>2938.4970800000001</v>
      </c>
    </row>
    <row r="140" spans="2:15" x14ac:dyDescent="0.2">
      <c r="B140" s="16">
        <v>4204</v>
      </c>
      <c r="C140" s="16" t="s">
        <v>228</v>
      </c>
      <c r="D140" s="26">
        <v>17145.481059999998</v>
      </c>
      <c r="E140" s="26">
        <v>16154.22529</v>
      </c>
      <c r="F140" s="26">
        <v>-991.25576999999805</v>
      </c>
      <c r="G140" s="26">
        <v>79.740679999999998</v>
      </c>
      <c r="H140" s="26">
        <v>-911.51508999999805</v>
      </c>
      <c r="I140" s="26">
        <v>99.369</v>
      </c>
      <c r="J140" s="26">
        <v>-812.14608999999803</v>
      </c>
      <c r="K140" s="26">
        <v>428.45085</v>
      </c>
      <c r="L140" s="26">
        <v>452.62700000000001</v>
      </c>
      <c r="M140" s="26">
        <v>24.17615</v>
      </c>
      <c r="N140" s="26">
        <v>236.46841000000001</v>
      </c>
      <c r="O140" s="26">
        <v>212.29226</v>
      </c>
    </row>
    <row r="141" spans="2:15" x14ac:dyDescent="0.2">
      <c r="B141" s="16">
        <v>4205</v>
      </c>
      <c r="C141" s="16" t="s">
        <v>229</v>
      </c>
      <c r="D141" s="26">
        <v>11809.874959999999</v>
      </c>
      <c r="E141" s="26">
        <v>11395.68636</v>
      </c>
      <c r="F141" s="26">
        <v>-414.18860000000097</v>
      </c>
      <c r="G141" s="26">
        <v>821.00184000000002</v>
      </c>
      <c r="H141" s="26">
        <v>406.81323999999898</v>
      </c>
      <c r="I141" s="26">
        <v>321.5</v>
      </c>
      <c r="J141" s="26">
        <v>728.31323999999904</v>
      </c>
      <c r="K141" s="26">
        <v>1784.8987</v>
      </c>
      <c r="L141" s="26">
        <v>701.11210000000005</v>
      </c>
      <c r="M141" s="26">
        <v>-1083.7865999999999</v>
      </c>
      <c r="N141" s="26">
        <v>386.54144000000002</v>
      </c>
      <c r="O141" s="26">
        <v>1470.3280400000001</v>
      </c>
    </row>
    <row r="142" spans="2:15" x14ac:dyDescent="0.2">
      <c r="B142" s="16">
        <v>4206</v>
      </c>
      <c r="C142" s="16" t="s">
        <v>230</v>
      </c>
      <c r="D142" s="26">
        <v>29650.258450000001</v>
      </c>
      <c r="E142" s="26">
        <v>29063.503649999999</v>
      </c>
      <c r="F142" s="26">
        <v>-586.75479999999698</v>
      </c>
      <c r="G142" s="26">
        <v>203.04369</v>
      </c>
      <c r="H142" s="26">
        <v>-383.71110999999701</v>
      </c>
      <c r="I142" s="26">
        <v>0</v>
      </c>
      <c r="J142" s="26">
        <v>-383.71110999999701</v>
      </c>
      <c r="K142" s="26">
        <v>969.14074000000005</v>
      </c>
      <c r="L142" s="26">
        <v>1006.88332</v>
      </c>
      <c r="M142" s="26">
        <v>37.742579999999997</v>
      </c>
      <c r="N142" s="26">
        <v>2318.4579800000001</v>
      </c>
      <c r="O142" s="26">
        <v>2280.7154</v>
      </c>
    </row>
    <row r="143" spans="2:15" x14ac:dyDescent="0.2">
      <c r="B143" s="16">
        <v>4207</v>
      </c>
      <c r="C143" s="16" t="s">
        <v>231</v>
      </c>
      <c r="D143" s="26">
        <v>20631.08181</v>
      </c>
      <c r="E143" s="26">
        <v>20716.70492</v>
      </c>
      <c r="F143" s="26">
        <v>85.6231099999994</v>
      </c>
      <c r="G143" s="26">
        <v>138.06766999999999</v>
      </c>
      <c r="H143" s="26">
        <v>223.69077999999899</v>
      </c>
      <c r="I143" s="26">
        <v>123.52368</v>
      </c>
      <c r="J143" s="26">
        <v>347.21445999999901</v>
      </c>
      <c r="K143" s="26">
        <v>1897.55801</v>
      </c>
      <c r="L143" s="26">
        <v>356.12799999999999</v>
      </c>
      <c r="M143" s="26">
        <v>-1541.43001</v>
      </c>
      <c r="N143" s="26">
        <v>533.53755000000001</v>
      </c>
      <c r="O143" s="26">
        <v>2074.96756</v>
      </c>
    </row>
    <row r="144" spans="2:15" x14ac:dyDescent="0.2">
      <c r="B144" s="16">
        <v>4208</v>
      </c>
      <c r="C144" s="16" t="s">
        <v>232</v>
      </c>
      <c r="D144" s="26">
        <v>19062.066739999998</v>
      </c>
      <c r="E144" s="26">
        <v>18868.645250000001</v>
      </c>
      <c r="F144" s="26">
        <v>-193.42148999999799</v>
      </c>
      <c r="G144" s="26">
        <v>346.14215000000002</v>
      </c>
      <c r="H144" s="26">
        <v>152.720660000002</v>
      </c>
      <c r="I144" s="26">
        <v>0</v>
      </c>
      <c r="J144" s="26">
        <v>152.720660000002</v>
      </c>
      <c r="K144" s="26">
        <v>10893.0681</v>
      </c>
      <c r="L144" s="26">
        <v>989.58875</v>
      </c>
      <c r="M144" s="26">
        <v>-9903.4793499999996</v>
      </c>
      <c r="N144" s="26">
        <v>-8083.24539</v>
      </c>
      <c r="O144" s="26">
        <v>1820.23396</v>
      </c>
    </row>
    <row r="145" spans="2:15" x14ac:dyDescent="0.2">
      <c r="B145" s="16">
        <v>4209</v>
      </c>
      <c r="C145" s="16" t="s">
        <v>233</v>
      </c>
      <c r="D145" s="26">
        <v>24011.796320000001</v>
      </c>
      <c r="E145" s="26">
        <v>25352.866549999999</v>
      </c>
      <c r="F145" s="26">
        <v>1341.07023</v>
      </c>
      <c r="G145" s="26">
        <v>569.59034999999994</v>
      </c>
      <c r="H145" s="26">
        <v>1910.66058</v>
      </c>
      <c r="I145" s="26">
        <v>-433.80439999999999</v>
      </c>
      <c r="J145" s="26">
        <v>1476.85618</v>
      </c>
      <c r="K145" s="26">
        <v>5074.9450399999996</v>
      </c>
      <c r="L145" s="26">
        <v>3051.6326300000001</v>
      </c>
      <c r="M145" s="26">
        <v>-2023.31241</v>
      </c>
      <c r="N145" s="26">
        <v>2187.7614699999999</v>
      </c>
      <c r="O145" s="26">
        <v>4211.0738799999999</v>
      </c>
    </row>
    <row r="146" spans="2:15" x14ac:dyDescent="0.2">
      <c r="B146" s="16">
        <v>4210</v>
      </c>
      <c r="C146" s="16" t="s">
        <v>234</v>
      </c>
      <c r="D146" s="26">
        <v>17530.871159999999</v>
      </c>
      <c r="E146" s="26">
        <v>17809.525030000001</v>
      </c>
      <c r="F146" s="26">
        <v>278.65387000000101</v>
      </c>
      <c r="G146" s="26">
        <v>116.08305</v>
      </c>
      <c r="H146" s="26">
        <v>394.73692000000102</v>
      </c>
      <c r="I146" s="26">
        <v>151.72</v>
      </c>
      <c r="J146" s="26">
        <v>546.45692000000099</v>
      </c>
      <c r="K146" s="26">
        <v>1383.24515</v>
      </c>
      <c r="L146" s="26">
        <v>58.81</v>
      </c>
      <c r="M146" s="26">
        <v>-1324.43515</v>
      </c>
      <c r="N146" s="26">
        <v>21.6274200000002</v>
      </c>
      <c r="O146" s="26">
        <v>1346.0625700000001</v>
      </c>
    </row>
    <row r="147" spans="2:15" x14ac:dyDescent="0.2">
      <c r="B147" s="21">
        <v>4249</v>
      </c>
      <c r="C147" s="21" t="s">
        <v>235</v>
      </c>
      <c r="D147" s="29">
        <v>157229.68719999999</v>
      </c>
      <c r="E147" s="29">
        <v>161420.84849999999</v>
      </c>
      <c r="F147" s="29">
        <v>4191.1613000000098</v>
      </c>
      <c r="G147" s="29">
        <v>3600.0259599999999</v>
      </c>
      <c r="H147" s="29">
        <v>7791.1872600000097</v>
      </c>
      <c r="I147" s="29">
        <v>-1117.91941</v>
      </c>
      <c r="J147" s="29">
        <v>6673.2678500000102</v>
      </c>
      <c r="K147" s="29">
        <v>27600.662339999999</v>
      </c>
      <c r="L147" s="29">
        <v>10052.68816</v>
      </c>
      <c r="M147" s="29">
        <v>-17547.974180000001</v>
      </c>
      <c r="N147" s="29">
        <v>3035.7750599999999</v>
      </c>
      <c r="O147" s="29">
        <v>20583.749240000001</v>
      </c>
    </row>
    <row r="148" spans="2:15" x14ac:dyDescent="0.2">
      <c r="B148" s="16">
        <v>4221</v>
      </c>
      <c r="C148" s="16" t="s">
        <v>236</v>
      </c>
      <c r="D148" s="26">
        <v>3810.44335</v>
      </c>
      <c r="E148" s="26">
        <v>3742.2795500000002</v>
      </c>
      <c r="F148" s="26">
        <v>-68.163800000000293</v>
      </c>
      <c r="G148" s="26">
        <v>29.950199999999999</v>
      </c>
      <c r="H148" s="26">
        <v>-38.213600000000298</v>
      </c>
      <c r="I148" s="26">
        <v>0</v>
      </c>
      <c r="J148" s="26">
        <v>-38.213600000000298</v>
      </c>
      <c r="K148" s="26">
        <v>269.33</v>
      </c>
      <c r="L148" s="26">
        <v>163.3125</v>
      </c>
      <c r="M148" s="26">
        <v>-106.0175</v>
      </c>
      <c r="N148" s="26">
        <v>154.68440000000001</v>
      </c>
      <c r="O148" s="26">
        <v>260.70190000000002</v>
      </c>
    </row>
    <row r="149" spans="2:15" x14ac:dyDescent="0.2">
      <c r="B149" s="16">
        <v>4222</v>
      </c>
      <c r="C149" s="16" t="s">
        <v>237</v>
      </c>
      <c r="D149" s="26">
        <v>5260.4863299999997</v>
      </c>
      <c r="E149" s="26">
        <v>6717.3842199999999</v>
      </c>
      <c r="F149" s="26">
        <v>1456.89789</v>
      </c>
      <c r="G149" s="26">
        <v>-0.61201000000000205</v>
      </c>
      <c r="H149" s="26">
        <v>1456.2858799999999</v>
      </c>
      <c r="I149" s="26">
        <v>0</v>
      </c>
      <c r="J149" s="26">
        <v>1456.2858799999999</v>
      </c>
      <c r="K149" s="26">
        <v>2647.02484</v>
      </c>
      <c r="L149" s="26">
        <v>179.19415000000001</v>
      </c>
      <c r="M149" s="26">
        <v>-2467.8306899999998</v>
      </c>
      <c r="N149" s="26">
        <v>-531.69871000000001</v>
      </c>
      <c r="O149" s="26">
        <v>1936.1319800000001</v>
      </c>
    </row>
    <row r="150" spans="2:15" x14ac:dyDescent="0.2">
      <c r="B150" s="16">
        <v>4223</v>
      </c>
      <c r="C150" s="16" t="s">
        <v>238</v>
      </c>
      <c r="D150" s="26">
        <v>7997.15247</v>
      </c>
      <c r="E150" s="26">
        <v>8395.9424199999994</v>
      </c>
      <c r="F150" s="26">
        <v>398.78994999999998</v>
      </c>
      <c r="G150" s="26">
        <v>34.46752</v>
      </c>
      <c r="H150" s="26">
        <v>433.25747000000001</v>
      </c>
      <c r="I150" s="26">
        <v>205.85284999999999</v>
      </c>
      <c r="J150" s="26">
        <v>639.11032</v>
      </c>
      <c r="K150" s="26">
        <v>291.26690000000002</v>
      </c>
      <c r="L150" s="26">
        <v>200.99539999999999</v>
      </c>
      <c r="M150" s="26">
        <v>-90.271500000000003</v>
      </c>
      <c r="N150" s="26">
        <v>968.18642</v>
      </c>
      <c r="O150" s="26">
        <v>1058.4579200000001</v>
      </c>
    </row>
    <row r="151" spans="2:15" x14ac:dyDescent="0.2">
      <c r="B151" s="16">
        <v>4224</v>
      </c>
      <c r="C151" s="16" t="s">
        <v>239</v>
      </c>
      <c r="D151" s="26">
        <v>5030.1072000000004</v>
      </c>
      <c r="E151" s="26">
        <v>6110.9142499999998</v>
      </c>
      <c r="F151" s="26">
        <v>1080.8070499999999</v>
      </c>
      <c r="G151" s="26">
        <v>1078.9165499999999</v>
      </c>
      <c r="H151" s="26">
        <v>2159.7235999999998</v>
      </c>
      <c r="I151" s="26">
        <v>0</v>
      </c>
      <c r="J151" s="26">
        <v>2159.7235999999998</v>
      </c>
      <c r="K151" s="26">
        <v>156.18892</v>
      </c>
      <c r="L151" s="26">
        <v>679.10374999999999</v>
      </c>
      <c r="M151" s="26">
        <v>522.91483000000005</v>
      </c>
      <c r="N151" s="26">
        <v>3226.6860799999999</v>
      </c>
      <c r="O151" s="26">
        <v>2703.7712499999998</v>
      </c>
    </row>
    <row r="152" spans="2:15" x14ac:dyDescent="0.2">
      <c r="B152" s="16">
        <v>4226</v>
      </c>
      <c r="C152" s="16" t="s">
        <v>240</v>
      </c>
      <c r="D152" s="26">
        <v>3576.0477700000001</v>
      </c>
      <c r="E152" s="26">
        <v>3259.1793499999999</v>
      </c>
      <c r="F152" s="26">
        <v>-316.86842000000001</v>
      </c>
      <c r="G152" s="26">
        <v>182.34054</v>
      </c>
      <c r="H152" s="26">
        <v>-134.52788000000001</v>
      </c>
      <c r="I152" s="26">
        <v>0</v>
      </c>
      <c r="J152" s="26">
        <v>-134.52788000000001</v>
      </c>
      <c r="K152" s="26">
        <v>627.67515000000003</v>
      </c>
      <c r="L152" s="26">
        <v>559.99900000000002</v>
      </c>
      <c r="M152" s="26">
        <v>-67.676149999999893</v>
      </c>
      <c r="N152" s="26">
        <v>92.039970000000096</v>
      </c>
      <c r="O152" s="26">
        <v>159.71611999999999</v>
      </c>
    </row>
    <row r="153" spans="2:15" x14ac:dyDescent="0.2">
      <c r="B153" s="16">
        <v>4227</v>
      </c>
      <c r="C153" s="16" t="s">
        <v>241</v>
      </c>
      <c r="D153" s="26">
        <v>4876.1377899999998</v>
      </c>
      <c r="E153" s="26">
        <v>3841.1932400000001</v>
      </c>
      <c r="F153" s="26">
        <v>-1034.9445499999999</v>
      </c>
      <c r="G153" s="26">
        <v>145.87058999999999</v>
      </c>
      <c r="H153" s="26">
        <v>-889.07396000000006</v>
      </c>
      <c r="I153" s="26">
        <v>0</v>
      </c>
      <c r="J153" s="26">
        <v>-889.07396000000006</v>
      </c>
      <c r="K153" s="26">
        <v>733.25144</v>
      </c>
      <c r="L153" s="26">
        <v>226.50184999999999</v>
      </c>
      <c r="M153" s="26">
        <v>-506.74959000000001</v>
      </c>
      <c r="N153" s="26">
        <v>-1150.7334499999999</v>
      </c>
      <c r="O153" s="26">
        <v>-643.98386000000005</v>
      </c>
    </row>
    <row r="154" spans="2:15" x14ac:dyDescent="0.2">
      <c r="B154" s="16">
        <v>4228</v>
      </c>
      <c r="C154" s="16" t="s">
        <v>242</v>
      </c>
      <c r="D154" s="26">
        <v>11843.652959999999</v>
      </c>
      <c r="E154" s="26">
        <v>12430.456980000001</v>
      </c>
      <c r="F154" s="26">
        <v>586.80402000000095</v>
      </c>
      <c r="G154" s="26">
        <v>149.19730999999999</v>
      </c>
      <c r="H154" s="26">
        <v>736.00133000000096</v>
      </c>
      <c r="I154" s="26">
        <v>-709.56146000000001</v>
      </c>
      <c r="J154" s="26">
        <v>26.439870000001498</v>
      </c>
      <c r="K154" s="26">
        <v>1210.9411600000001</v>
      </c>
      <c r="L154" s="26">
        <v>1800.2246500000001</v>
      </c>
      <c r="M154" s="26">
        <v>589.28349000000003</v>
      </c>
      <c r="N154" s="26">
        <v>2009.31168</v>
      </c>
      <c r="O154" s="26">
        <v>1420.02819</v>
      </c>
    </row>
    <row r="155" spans="2:15" x14ac:dyDescent="0.2">
      <c r="B155" s="16">
        <v>4229</v>
      </c>
      <c r="C155" s="16" t="s">
        <v>243</v>
      </c>
      <c r="D155" s="26">
        <v>4589.6469299999999</v>
      </c>
      <c r="E155" s="26">
        <v>4677.8642399999999</v>
      </c>
      <c r="F155" s="26">
        <v>88.217310000000495</v>
      </c>
      <c r="G155" s="26">
        <v>459.04057</v>
      </c>
      <c r="H155" s="26">
        <v>547.25788</v>
      </c>
      <c r="I155" s="26">
        <v>180.70500000000001</v>
      </c>
      <c r="J155" s="26">
        <v>727.96288000000004</v>
      </c>
      <c r="K155" s="26">
        <v>290.92975000000001</v>
      </c>
      <c r="L155" s="26">
        <v>78.265649999999994</v>
      </c>
      <c r="M155" s="26">
        <v>-212.66409999999999</v>
      </c>
      <c r="N155" s="26">
        <v>700.82748000000004</v>
      </c>
      <c r="O155" s="26">
        <v>913.49158</v>
      </c>
    </row>
    <row r="156" spans="2:15" x14ac:dyDescent="0.2">
      <c r="B156" s="16">
        <v>4230</v>
      </c>
      <c r="C156" s="16" t="s">
        <v>244</v>
      </c>
      <c r="D156" s="26">
        <v>4372.1774500000001</v>
      </c>
      <c r="E156" s="26">
        <v>4152.5636299999996</v>
      </c>
      <c r="F156" s="26">
        <v>-219.61382</v>
      </c>
      <c r="G156" s="26">
        <v>17.74794</v>
      </c>
      <c r="H156" s="26">
        <v>-201.86588</v>
      </c>
      <c r="I156" s="26">
        <v>108.9</v>
      </c>
      <c r="J156" s="26">
        <v>-92.965880000000297</v>
      </c>
      <c r="K156" s="26">
        <v>229.1711</v>
      </c>
      <c r="L156" s="26">
        <v>34.969540000000002</v>
      </c>
      <c r="M156" s="26">
        <v>-194.20156</v>
      </c>
      <c r="N156" s="26">
        <v>-106.52748</v>
      </c>
      <c r="O156" s="26">
        <v>87.674080000000004</v>
      </c>
    </row>
    <row r="157" spans="2:15" x14ac:dyDescent="0.2">
      <c r="B157" s="16">
        <v>4231</v>
      </c>
      <c r="C157" s="16" t="s">
        <v>245</v>
      </c>
      <c r="D157" s="26">
        <v>5684.7289700000001</v>
      </c>
      <c r="E157" s="26">
        <v>6308.8455199999999</v>
      </c>
      <c r="F157" s="26">
        <v>624.11654999999996</v>
      </c>
      <c r="G157" s="26">
        <v>21.679300000000001</v>
      </c>
      <c r="H157" s="26">
        <v>645.79584999999997</v>
      </c>
      <c r="I157" s="26">
        <v>-591.56339000000003</v>
      </c>
      <c r="J157" s="26">
        <v>54.232459999999797</v>
      </c>
      <c r="K157" s="26">
        <v>4129.7981600000003</v>
      </c>
      <c r="L157" s="26">
        <v>509.59185000000002</v>
      </c>
      <c r="M157" s="26">
        <v>-3620.20631</v>
      </c>
      <c r="N157" s="26">
        <v>-2482.4614099999999</v>
      </c>
      <c r="O157" s="26">
        <v>1137.7448999999999</v>
      </c>
    </row>
    <row r="158" spans="2:15" x14ac:dyDescent="0.2">
      <c r="B158" s="16">
        <v>4232</v>
      </c>
      <c r="C158" s="16" t="s">
        <v>246</v>
      </c>
      <c r="D158" s="26">
        <v>1262.9405899999999</v>
      </c>
      <c r="E158" s="26">
        <v>1084.20505</v>
      </c>
      <c r="F158" s="26">
        <v>-178.73553999999999</v>
      </c>
      <c r="G158" s="26">
        <v>140.33029999999999</v>
      </c>
      <c r="H158" s="26">
        <v>-38.405239999999999</v>
      </c>
      <c r="I158" s="26">
        <v>0</v>
      </c>
      <c r="J158" s="26">
        <v>-38.405239999999999</v>
      </c>
      <c r="K158" s="26">
        <v>410.08864999999997</v>
      </c>
      <c r="L158" s="26">
        <v>2.1884999999999999</v>
      </c>
      <c r="M158" s="26">
        <v>-407.90015</v>
      </c>
      <c r="N158" s="26">
        <v>-320.01918999999998</v>
      </c>
      <c r="O158" s="26">
        <v>87.880960000000002</v>
      </c>
    </row>
    <row r="159" spans="2:15" x14ac:dyDescent="0.2">
      <c r="B159" s="16">
        <v>4233</v>
      </c>
      <c r="C159" s="16" t="s">
        <v>247</v>
      </c>
      <c r="D159" s="26">
        <v>1642.8231900000001</v>
      </c>
      <c r="E159" s="26">
        <v>1874.6822500000001</v>
      </c>
      <c r="F159" s="26">
        <v>231.85906</v>
      </c>
      <c r="G159" s="26">
        <v>7.0145600000000004</v>
      </c>
      <c r="H159" s="26">
        <v>238.87361999999999</v>
      </c>
      <c r="I159" s="26">
        <v>52.228999999999999</v>
      </c>
      <c r="J159" s="26">
        <v>291.10262</v>
      </c>
      <c r="K159" s="26">
        <v>631.45835999999997</v>
      </c>
      <c r="L159" s="26">
        <v>1.1541999999999999</v>
      </c>
      <c r="M159" s="26">
        <v>-630.30416000000002</v>
      </c>
      <c r="N159" s="26">
        <v>-308.38938999999999</v>
      </c>
      <c r="O159" s="26">
        <v>321.91476999999998</v>
      </c>
    </row>
    <row r="160" spans="2:15" x14ac:dyDescent="0.2">
      <c r="B160" s="16">
        <v>4234</v>
      </c>
      <c r="C160" s="16" t="s">
        <v>248</v>
      </c>
      <c r="D160" s="26">
        <v>13942.52166</v>
      </c>
      <c r="E160" s="26">
        <v>14562.8968</v>
      </c>
      <c r="F160" s="26">
        <v>620.37514000000101</v>
      </c>
      <c r="G160" s="26">
        <v>659.60436000000004</v>
      </c>
      <c r="H160" s="26">
        <v>1279.9794999999999</v>
      </c>
      <c r="I160" s="26">
        <v>-1202.2185500000001</v>
      </c>
      <c r="J160" s="26">
        <v>77.760950000000406</v>
      </c>
      <c r="K160" s="26">
        <v>4045.4674799999998</v>
      </c>
      <c r="L160" s="26">
        <v>387.74768</v>
      </c>
      <c r="M160" s="26">
        <v>-3657.7197999999999</v>
      </c>
      <c r="N160" s="26">
        <v>-999.97460000000001</v>
      </c>
      <c r="O160" s="26">
        <v>2657.7451999999998</v>
      </c>
    </row>
    <row r="161" spans="2:15" x14ac:dyDescent="0.2">
      <c r="B161" s="16">
        <v>4235</v>
      </c>
      <c r="C161" s="16" t="s">
        <v>249</v>
      </c>
      <c r="D161" s="26">
        <v>4868.4038899999996</v>
      </c>
      <c r="E161" s="26">
        <v>5331.1201899999996</v>
      </c>
      <c r="F161" s="26">
        <v>462.71629999999999</v>
      </c>
      <c r="G161" s="26">
        <v>-7.4404399999999997</v>
      </c>
      <c r="H161" s="26">
        <v>455.27586000000002</v>
      </c>
      <c r="I161" s="26">
        <v>0</v>
      </c>
      <c r="J161" s="26">
        <v>455.27586000000002</v>
      </c>
      <c r="K161" s="26">
        <v>106.74997</v>
      </c>
      <c r="L161" s="26">
        <v>256.80419999999998</v>
      </c>
      <c r="M161" s="26">
        <v>150.05422999999999</v>
      </c>
      <c r="N161" s="26">
        <v>920.29998999999998</v>
      </c>
      <c r="O161" s="26">
        <v>770.24576000000002</v>
      </c>
    </row>
    <row r="162" spans="2:15" x14ac:dyDescent="0.2">
      <c r="B162" s="16">
        <v>4236</v>
      </c>
      <c r="C162" s="16" t="s">
        <v>250</v>
      </c>
      <c r="D162" s="26">
        <v>38760.522870000001</v>
      </c>
      <c r="E162" s="26">
        <v>38906.141880000003</v>
      </c>
      <c r="F162" s="26">
        <v>145.61901000000501</v>
      </c>
      <c r="G162" s="26">
        <v>708.07114000000001</v>
      </c>
      <c r="H162" s="26">
        <v>853.69015000000502</v>
      </c>
      <c r="I162" s="26">
        <v>1086.0923600000001</v>
      </c>
      <c r="J162" s="26">
        <v>1939.78251000001</v>
      </c>
      <c r="K162" s="26">
        <v>6197.3218100000004</v>
      </c>
      <c r="L162" s="26">
        <v>2325.9547899999998</v>
      </c>
      <c r="M162" s="26">
        <v>-3871.3670200000001</v>
      </c>
      <c r="N162" s="26">
        <v>-315.76852000000002</v>
      </c>
      <c r="O162" s="26">
        <v>3555.5985000000001</v>
      </c>
    </row>
    <row r="163" spans="2:15" x14ac:dyDescent="0.2">
      <c r="B163" s="16">
        <v>4237</v>
      </c>
      <c r="C163" s="16" t="s">
        <v>251</v>
      </c>
      <c r="D163" s="26">
        <v>5651.8112499999997</v>
      </c>
      <c r="E163" s="26">
        <v>5556.9640600000002</v>
      </c>
      <c r="F163" s="26">
        <v>-94.8471899999995</v>
      </c>
      <c r="G163" s="26">
        <v>-14.52896</v>
      </c>
      <c r="H163" s="26">
        <v>-109.376149999999</v>
      </c>
      <c r="I163" s="26">
        <v>88.795000000000002</v>
      </c>
      <c r="J163" s="26">
        <v>-20.5811499999995</v>
      </c>
      <c r="K163" s="26">
        <v>253.79464999999999</v>
      </c>
      <c r="L163" s="26">
        <v>33.941400000000002</v>
      </c>
      <c r="M163" s="26">
        <v>-219.85325</v>
      </c>
      <c r="N163" s="26">
        <v>294.37959999999998</v>
      </c>
      <c r="O163" s="26">
        <v>514.23284999999998</v>
      </c>
    </row>
    <row r="164" spans="2:15" x14ac:dyDescent="0.2">
      <c r="B164" s="16">
        <v>4238</v>
      </c>
      <c r="C164" s="16" t="s">
        <v>252</v>
      </c>
      <c r="D164" s="26">
        <v>3344.8337200000001</v>
      </c>
      <c r="E164" s="26">
        <v>3670.38625</v>
      </c>
      <c r="F164" s="26">
        <v>325.55252999999999</v>
      </c>
      <c r="G164" s="26">
        <v>32.559159999999999</v>
      </c>
      <c r="H164" s="26">
        <v>358.11169000000001</v>
      </c>
      <c r="I164" s="26">
        <v>33.573999999999998</v>
      </c>
      <c r="J164" s="26">
        <v>391.68569000000002</v>
      </c>
      <c r="K164" s="26">
        <v>246.33894000000001</v>
      </c>
      <c r="L164" s="26">
        <v>410.08974999999998</v>
      </c>
      <c r="M164" s="26">
        <v>163.75081</v>
      </c>
      <c r="N164" s="26">
        <v>680.85919999999999</v>
      </c>
      <c r="O164" s="26">
        <v>517.10838999999999</v>
      </c>
    </row>
    <row r="165" spans="2:15" x14ac:dyDescent="0.2">
      <c r="B165" s="16">
        <v>4239</v>
      </c>
      <c r="C165" s="16" t="s">
        <v>253</v>
      </c>
      <c r="D165" s="26">
        <v>19467.131549999998</v>
      </c>
      <c r="E165" s="26">
        <v>18689.65079</v>
      </c>
      <c r="F165" s="26">
        <v>-777.48076000000196</v>
      </c>
      <c r="G165" s="26">
        <v>-158.16693000000001</v>
      </c>
      <c r="H165" s="26">
        <v>-935.64769000000194</v>
      </c>
      <c r="I165" s="26">
        <v>481.8956</v>
      </c>
      <c r="J165" s="26">
        <v>-453.752090000002</v>
      </c>
      <c r="K165" s="26">
        <v>4352.2863500000003</v>
      </c>
      <c r="L165" s="26">
        <v>1356.8393000000001</v>
      </c>
      <c r="M165" s="26">
        <v>-2995.4470500000002</v>
      </c>
      <c r="N165" s="26">
        <v>-1530.0732800000001</v>
      </c>
      <c r="O165" s="26">
        <v>1465.3737699999999</v>
      </c>
    </row>
    <row r="166" spans="2:15" x14ac:dyDescent="0.2">
      <c r="B166" s="16">
        <v>4240</v>
      </c>
      <c r="C166" s="16" t="s">
        <v>254</v>
      </c>
      <c r="D166" s="26">
        <v>11248.117260000001</v>
      </c>
      <c r="E166" s="26">
        <v>12108.177830000001</v>
      </c>
      <c r="F166" s="26">
        <v>860.06056999999998</v>
      </c>
      <c r="G166" s="26">
        <v>113.98426000000001</v>
      </c>
      <c r="H166" s="26">
        <v>974.04483000000005</v>
      </c>
      <c r="I166" s="26">
        <v>-852.61982</v>
      </c>
      <c r="J166" s="26">
        <v>121.42501</v>
      </c>
      <c r="K166" s="26">
        <v>771.57871</v>
      </c>
      <c r="L166" s="26">
        <v>845.81</v>
      </c>
      <c r="M166" s="26">
        <v>74.231290000000001</v>
      </c>
      <c r="N166" s="26">
        <v>1734.14627</v>
      </c>
      <c r="O166" s="26">
        <v>1659.91498</v>
      </c>
    </row>
    <row r="167" spans="2:15" x14ac:dyDescent="0.2">
      <c r="B167" s="21">
        <v>4269</v>
      </c>
      <c r="C167" s="21" t="s">
        <v>255</v>
      </c>
      <c r="D167" s="29">
        <v>237132.14790000001</v>
      </c>
      <c r="E167" s="29">
        <v>240953.27381000001</v>
      </c>
      <c r="F167" s="29">
        <v>3821.1259100000002</v>
      </c>
      <c r="G167" s="29">
        <v>7777.7272800000001</v>
      </c>
      <c r="H167" s="29">
        <v>11598.85319</v>
      </c>
      <c r="I167" s="29">
        <v>2614.7509500000001</v>
      </c>
      <c r="J167" s="29">
        <v>14213.604139999999</v>
      </c>
      <c r="K167" s="29">
        <v>38496.26945</v>
      </c>
      <c r="L167" s="29">
        <v>10303.33325</v>
      </c>
      <c r="M167" s="29">
        <v>-28192.9362</v>
      </c>
      <c r="N167" s="29">
        <v>6039.5808800000004</v>
      </c>
      <c r="O167" s="29">
        <v>34232.517079999998</v>
      </c>
    </row>
    <row r="168" spans="2:15" x14ac:dyDescent="0.2">
      <c r="B168" s="16">
        <v>4251</v>
      </c>
      <c r="C168" s="16" t="s">
        <v>256</v>
      </c>
      <c r="D168" s="26">
        <v>3592.2346499999999</v>
      </c>
      <c r="E168" s="26">
        <v>3589.5395899999999</v>
      </c>
      <c r="F168" s="26">
        <v>-2.6950600000000602</v>
      </c>
      <c r="G168" s="26">
        <v>255.30636999999999</v>
      </c>
      <c r="H168" s="26">
        <v>252.61131</v>
      </c>
      <c r="I168" s="26">
        <v>0</v>
      </c>
      <c r="J168" s="26">
        <v>252.61131</v>
      </c>
      <c r="K168" s="26">
        <v>601.24879999999996</v>
      </c>
      <c r="L168" s="26">
        <v>168.2621</v>
      </c>
      <c r="M168" s="26">
        <v>-432.98669999999998</v>
      </c>
      <c r="N168" s="26">
        <v>122.34560999999999</v>
      </c>
      <c r="O168" s="26">
        <v>555.33231000000001</v>
      </c>
    </row>
    <row r="169" spans="2:15" x14ac:dyDescent="0.2">
      <c r="B169" s="16">
        <v>4252</v>
      </c>
      <c r="C169" s="16" t="s">
        <v>257</v>
      </c>
      <c r="D169" s="26">
        <v>30570.66171</v>
      </c>
      <c r="E169" s="26">
        <v>32171.834780000001</v>
      </c>
      <c r="F169" s="26">
        <v>1601.1730700000001</v>
      </c>
      <c r="G169" s="26">
        <v>857.15093999999999</v>
      </c>
      <c r="H169" s="26">
        <v>2458.3240099999998</v>
      </c>
      <c r="I169" s="26">
        <v>1135.7170000000001</v>
      </c>
      <c r="J169" s="26">
        <v>3594.0410099999999</v>
      </c>
      <c r="K169" s="26">
        <v>2234.4780000000001</v>
      </c>
      <c r="L169" s="26">
        <v>1356.70192</v>
      </c>
      <c r="M169" s="26">
        <v>-877.77607999999998</v>
      </c>
      <c r="N169" s="26">
        <v>4190.0645599999998</v>
      </c>
      <c r="O169" s="26">
        <v>5067.8406400000003</v>
      </c>
    </row>
    <row r="170" spans="2:15" x14ac:dyDescent="0.2">
      <c r="B170" s="16">
        <v>4253</v>
      </c>
      <c r="C170" s="16" t="s">
        <v>258</v>
      </c>
      <c r="D170" s="26">
        <v>18283.0105</v>
      </c>
      <c r="E170" s="26">
        <v>17872.267469999999</v>
      </c>
      <c r="F170" s="26">
        <v>-410.743030000001</v>
      </c>
      <c r="G170" s="26">
        <v>-5.9130799999999901</v>
      </c>
      <c r="H170" s="26">
        <v>-416.65611000000098</v>
      </c>
      <c r="I170" s="26">
        <v>1255.2010499999999</v>
      </c>
      <c r="J170" s="26">
        <v>838.54493999999897</v>
      </c>
      <c r="K170" s="26">
        <v>1936.4997499999999</v>
      </c>
      <c r="L170" s="26">
        <v>348.11385000000001</v>
      </c>
      <c r="M170" s="26">
        <v>-1588.3859</v>
      </c>
      <c r="N170" s="26">
        <v>442.22798999999998</v>
      </c>
      <c r="O170" s="26">
        <v>2030.6138900000001</v>
      </c>
    </row>
    <row r="171" spans="2:15" x14ac:dyDescent="0.2">
      <c r="B171" s="16">
        <v>4254</v>
      </c>
      <c r="C171" s="16" t="s">
        <v>259</v>
      </c>
      <c r="D171" s="26">
        <v>46934.824930000002</v>
      </c>
      <c r="E171" s="26">
        <v>50704.678180000003</v>
      </c>
      <c r="F171" s="26">
        <v>3769.8532500000001</v>
      </c>
      <c r="G171" s="26">
        <v>246.83919</v>
      </c>
      <c r="H171" s="26">
        <v>4016.6924399999998</v>
      </c>
      <c r="I171" s="26">
        <v>0</v>
      </c>
      <c r="J171" s="26">
        <v>4016.6924399999998</v>
      </c>
      <c r="K171" s="26">
        <v>7114.4250499999998</v>
      </c>
      <c r="L171" s="26">
        <v>1539.5337</v>
      </c>
      <c r="M171" s="26">
        <v>-5574.8913499999999</v>
      </c>
      <c r="N171" s="26">
        <v>2856.2539299999999</v>
      </c>
      <c r="O171" s="26">
        <v>8431.1452800000006</v>
      </c>
    </row>
    <row r="172" spans="2:15" x14ac:dyDescent="0.2">
      <c r="B172" s="16">
        <v>4255</v>
      </c>
      <c r="C172" s="16" t="s">
        <v>260</v>
      </c>
      <c r="D172" s="26">
        <v>5580.5610200000001</v>
      </c>
      <c r="E172" s="26">
        <v>6372.1477800000002</v>
      </c>
      <c r="F172" s="26">
        <v>791.58676000000105</v>
      </c>
      <c r="G172" s="26">
        <v>63.12079</v>
      </c>
      <c r="H172" s="26">
        <v>854.70755000000099</v>
      </c>
      <c r="I172" s="26">
        <v>0</v>
      </c>
      <c r="J172" s="26">
        <v>854.70755000000099</v>
      </c>
      <c r="K172" s="26">
        <v>547.64860999999996</v>
      </c>
      <c r="L172" s="26">
        <v>276.46089999999998</v>
      </c>
      <c r="M172" s="26">
        <v>-271.18770999999998</v>
      </c>
      <c r="N172" s="26">
        <v>1148.1004499999999</v>
      </c>
      <c r="O172" s="26">
        <v>1419.2881600000001</v>
      </c>
    </row>
    <row r="173" spans="2:15" x14ac:dyDescent="0.2">
      <c r="B173" s="16">
        <v>4256</v>
      </c>
      <c r="C173" s="16" t="s">
        <v>261</v>
      </c>
      <c r="D173" s="26">
        <v>3773.2555499999999</v>
      </c>
      <c r="E173" s="26">
        <v>3960.5950800000001</v>
      </c>
      <c r="F173" s="26">
        <v>187.33953</v>
      </c>
      <c r="G173" s="26">
        <v>56.181280000000001</v>
      </c>
      <c r="H173" s="26">
        <v>243.52081000000001</v>
      </c>
      <c r="I173" s="26">
        <v>0</v>
      </c>
      <c r="J173" s="26">
        <v>243.52081000000001</v>
      </c>
      <c r="K173" s="26">
        <v>320.44078999999999</v>
      </c>
      <c r="L173" s="26">
        <v>266.23214999999999</v>
      </c>
      <c r="M173" s="26">
        <v>-54.208640000000003</v>
      </c>
      <c r="N173" s="26">
        <v>522.20537000000002</v>
      </c>
      <c r="O173" s="26">
        <v>576.41400999999996</v>
      </c>
    </row>
    <row r="174" spans="2:15" x14ac:dyDescent="0.2">
      <c r="B174" s="16">
        <v>4257</v>
      </c>
      <c r="C174" s="16" t="s">
        <v>262</v>
      </c>
      <c r="D174" s="26">
        <v>1877.9180699999999</v>
      </c>
      <c r="E174" s="26">
        <v>2182.2961500000001</v>
      </c>
      <c r="F174" s="26">
        <v>304.37808000000001</v>
      </c>
      <c r="G174" s="26">
        <v>9.8159200000000002</v>
      </c>
      <c r="H174" s="26">
        <v>314.19400000000002</v>
      </c>
      <c r="I174" s="26">
        <v>31.08</v>
      </c>
      <c r="J174" s="26">
        <v>345.274</v>
      </c>
      <c r="K174" s="26">
        <v>222.81359</v>
      </c>
      <c r="L174" s="26">
        <v>227.5796</v>
      </c>
      <c r="M174" s="26">
        <v>4.7660099999999801</v>
      </c>
      <c r="N174" s="26">
        <v>581.49360999999999</v>
      </c>
      <c r="O174" s="26">
        <v>576.72760000000005</v>
      </c>
    </row>
    <row r="175" spans="2:15" x14ac:dyDescent="0.2">
      <c r="B175" s="16">
        <v>4258</v>
      </c>
      <c r="C175" s="16" t="s">
        <v>263</v>
      </c>
      <c r="D175" s="26">
        <v>74571.239480000004</v>
      </c>
      <c r="E175" s="26">
        <v>70793.744789999997</v>
      </c>
      <c r="F175" s="26">
        <v>-3777.49469</v>
      </c>
      <c r="G175" s="26">
        <v>5376.8097399999997</v>
      </c>
      <c r="H175" s="26">
        <v>1599.3150499999999</v>
      </c>
      <c r="I175" s="26">
        <v>0</v>
      </c>
      <c r="J175" s="26">
        <v>1599.3150499999999</v>
      </c>
      <c r="K175" s="26">
        <v>11471.922699999999</v>
      </c>
      <c r="L175" s="26">
        <v>4159.11078</v>
      </c>
      <c r="M175" s="26">
        <v>-7312.8119200000001</v>
      </c>
      <c r="N175" s="26">
        <v>1961.2394400000001</v>
      </c>
      <c r="O175" s="26">
        <v>9274.0513599999995</v>
      </c>
    </row>
    <row r="176" spans="2:15" x14ac:dyDescent="0.2">
      <c r="B176" s="16">
        <v>4259</v>
      </c>
      <c r="C176" s="16" t="s">
        <v>264</v>
      </c>
      <c r="D176" s="26">
        <v>3319.2813799999999</v>
      </c>
      <c r="E176" s="26">
        <v>3730.7401599999998</v>
      </c>
      <c r="F176" s="26">
        <v>411.45877999999999</v>
      </c>
      <c r="G176" s="26">
        <v>5.7566300000000004</v>
      </c>
      <c r="H176" s="26">
        <v>417.21541000000002</v>
      </c>
      <c r="I176" s="26">
        <v>13.2629</v>
      </c>
      <c r="J176" s="26">
        <v>430.47831000000002</v>
      </c>
      <c r="K176" s="26">
        <v>788.41624999999999</v>
      </c>
      <c r="L176" s="26">
        <v>392.63414999999998</v>
      </c>
      <c r="M176" s="26">
        <v>-395.78210000000001</v>
      </c>
      <c r="N176" s="26">
        <v>406.34841</v>
      </c>
      <c r="O176" s="26">
        <v>802.13050999999996</v>
      </c>
    </row>
    <row r="177" spans="2:15" x14ac:dyDescent="0.2">
      <c r="B177" s="16">
        <v>4260</v>
      </c>
      <c r="C177" s="16" t="s">
        <v>265</v>
      </c>
      <c r="D177" s="26">
        <v>16014.22766</v>
      </c>
      <c r="E177" s="26">
        <v>16228.143770000001</v>
      </c>
      <c r="F177" s="26">
        <v>213.91610999999901</v>
      </c>
      <c r="G177" s="26">
        <v>283.60941000000003</v>
      </c>
      <c r="H177" s="26">
        <v>497.52551999999901</v>
      </c>
      <c r="I177" s="26">
        <v>0</v>
      </c>
      <c r="J177" s="26">
        <v>497.52551999999901</v>
      </c>
      <c r="K177" s="26">
        <v>6871.2275200000004</v>
      </c>
      <c r="L177" s="26">
        <v>1038.0610999999999</v>
      </c>
      <c r="M177" s="26">
        <v>-5833.1664199999996</v>
      </c>
      <c r="N177" s="26">
        <v>-4493.0717500000001</v>
      </c>
      <c r="O177" s="26">
        <v>1340.09467</v>
      </c>
    </row>
    <row r="178" spans="2:15" x14ac:dyDescent="0.2">
      <c r="B178" s="16">
        <v>4261</v>
      </c>
      <c r="C178" s="16" t="s">
        <v>266</v>
      </c>
      <c r="D178" s="26">
        <v>10095.93153</v>
      </c>
      <c r="E178" s="26">
        <v>9787.1700400000009</v>
      </c>
      <c r="F178" s="26">
        <v>-308.76148999999799</v>
      </c>
      <c r="G178" s="26">
        <v>215.66373999999999</v>
      </c>
      <c r="H178" s="26">
        <v>-93.097749999998399</v>
      </c>
      <c r="I178" s="26">
        <v>0</v>
      </c>
      <c r="J178" s="26">
        <v>-93.097749999998399</v>
      </c>
      <c r="K178" s="26">
        <v>2664.8227000000002</v>
      </c>
      <c r="L178" s="26">
        <v>99.179199999999994</v>
      </c>
      <c r="M178" s="26">
        <v>-2565.6435000000001</v>
      </c>
      <c r="N178" s="26">
        <v>-1656.9503500000001</v>
      </c>
      <c r="O178" s="26">
        <v>908.69314999999995</v>
      </c>
    </row>
    <row r="179" spans="2:15" x14ac:dyDescent="0.2">
      <c r="B179" s="16">
        <v>4262</v>
      </c>
      <c r="C179" s="16" t="s">
        <v>267</v>
      </c>
      <c r="D179" s="26">
        <v>5262.7006600000004</v>
      </c>
      <c r="E179" s="26">
        <v>4917.9587099999999</v>
      </c>
      <c r="F179" s="26">
        <v>-344.74194999999997</v>
      </c>
      <c r="G179" s="26">
        <v>281.83299</v>
      </c>
      <c r="H179" s="26">
        <v>-62.908960000000199</v>
      </c>
      <c r="I179" s="26">
        <v>0</v>
      </c>
      <c r="J179" s="26">
        <v>-62.908960000000199</v>
      </c>
      <c r="K179" s="26">
        <v>181.73168999999999</v>
      </c>
      <c r="L179" s="26">
        <v>58.540999999999997</v>
      </c>
      <c r="M179" s="26">
        <v>-123.19069</v>
      </c>
      <c r="N179" s="26">
        <v>335.83404999999999</v>
      </c>
      <c r="O179" s="26">
        <v>459.02474000000001</v>
      </c>
    </row>
    <row r="180" spans="2:15" x14ac:dyDescent="0.2">
      <c r="B180" s="16">
        <v>4263</v>
      </c>
      <c r="C180" s="16" t="s">
        <v>268</v>
      </c>
      <c r="D180" s="26">
        <v>13122.574210000001</v>
      </c>
      <c r="E180" s="26">
        <v>14072.402120000001</v>
      </c>
      <c r="F180" s="26">
        <v>949.82791000000202</v>
      </c>
      <c r="G180" s="26">
        <v>83.273979999999995</v>
      </c>
      <c r="H180" s="26">
        <v>1033.1018899999999</v>
      </c>
      <c r="I180" s="26">
        <v>179.49</v>
      </c>
      <c r="J180" s="26">
        <v>1212.5918899999999</v>
      </c>
      <c r="K180" s="26">
        <v>3258.0108799999998</v>
      </c>
      <c r="L180" s="26">
        <v>267.05185</v>
      </c>
      <c r="M180" s="26">
        <v>-2990.95903</v>
      </c>
      <c r="N180" s="26">
        <v>-1095.93029</v>
      </c>
      <c r="O180" s="26">
        <v>1895.02874</v>
      </c>
    </row>
    <row r="181" spans="2:15" x14ac:dyDescent="0.2">
      <c r="B181" s="16">
        <v>4264</v>
      </c>
      <c r="C181" s="16" t="s">
        <v>269</v>
      </c>
      <c r="D181" s="26">
        <v>4133.7265500000003</v>
      </c>
      <c r="E181" s="26">
        <v>4569.7551899999999</v>
      </c>
      <c r="F181" s="26">
        <v>436.02864000000102</v>
      </c>
      <c r="G181" s="26">
        <v>48.279380000000003</v>
      </c>
      <c r="H181" s="26">
        <v>484.30802000000102</v>
      </c>
      <c r="I181" s="26">
        <v>0</v>
      </c>
      <c r="J181" s="26">
        <v>484.30802000000102</v>
      </c>
      <c r="K181" s="26">
        <v>282.58312000000001</v>
      </c>
      <c r="L181" s="26">
        <v>105.87094999999999</v>
      </c>
      <c r="M181" s="26">
        <v>-176.71216999999999</v>
      </c>
      <c r="N181" s="26">
        <v>719.41985</v>
      </c>
      <c r="O181" s="26">
        <v>896.13202000000001</v>
      </c>
    </row>
    <row r="182" spans="2:15" x14ac:dyDescent="0.2">
      <c r="B182" s="21">
        <v>4299</v>
      </c>
      <c r="C182" s="21" t="s">
        <v>270</v>
      </c>
      <c r="D182" s="29">
        <v>345366.39779999998</v>
      </c>
      <c r="E182" s="29">
        <v>358421.27999000001</v>
      </c>
      <c r="F182" s="29">
        <v>13054.88219</v>
      </c>
      <c r="G182" s="29">
        <v>6675.0291100000004</v>
      </c>
      <c r="H182" s="29">
        <v>19729.9113</v>
      </c>
      <c r="I182" s="29">
        <v>2858.6395400000001</v>
      </c>
      <c r="J182" s="29">
        <v>22588.55084</v>
      </c>
      <c r="K182" s="29">
        <v>55680.224110000003</v>
      </c>
      <c r="L182" s="29">
        <v>12368.6073</v>
      </c>
      <c r="M182" s="29">
        <v>-43311.61681</v>
      </c>
      <c r="N182" s="29">
        <v>2507.4770199999998</v>
      </c>
      <c r="O182" s="29">
        <v>45819.093829999998</v>
      </c>
    </row>
    <row r="183" spans="2:15" x14ac:dyDescent="0.2">
      <c r="B183" s="16">
        <v>4271</v>
      </c>
      <c r="C183" s="16" t="s">
        <v>271</v>
      </c>
      <c r="D183" s="26">
        <v>32264.92812</v>
      </c>
      <c r="E183" s="26">
        <v>34484.686410000002</v>
      </c>
      <c r="F183" s="26">
        <v>2219.7582900000002</v>
      </c>
      <c r="G183" s="26">
        <v>217.47829999999999</v>
      </c>
      <c r="H183" s="26">
        <v>2437.23659</v>
      </c>
      <c r="I183" s="26">
        <v>0</v>
      </c>
      <c r="J183" s="26">
        <v>2437.23659</v>
      </c>
      <c r="K183" s="26">
        <v>5485.5023099999999</v>
      </c>
      <c r="L183" s="26">
        <v>295.8673</v>
      </c>
      <c r="M183" s="26">
        <v>-5189.63501</v>
      </c>
      <c r="N183" s="26">
        <v>-157.98202000000001</v>
      </c>
      <c r="O183" s="26">
        <v>5031.6529899999996</v>
      </c>
    </row>
    <row r="184" spans="2:15" x14ac:dyDescent="0.2">
      <c r="B184" s="16">
        <v>4273</v>
      </c>
      <c r="C184" s="16" t="s">
        <v>272</v>
      </c>
      <c r="D184" s="26">
        <v>4611.3591100000003</v>
      </c>
      <c r="E184" s="26">
        <v>4243.1224599999996</v>
      </c>
      <c r="F184" s="26">
        <v>-368.23665</v>
      </c>
      <c r="G184" s="26">
        <v>39.258099999999999</v>
      </c>
      <c r="H184" s="26">
        <v>-328.97854999999998</v>
      </c>
      <c r="I184" s="26">
        <v>143.11099999999999</v>
      </c>
      <c r="J184" s="26">
        <v>-185.86754999999999</v>
      </c>
      <c r="K184" s="26">
        <v>137.56010000000001</v>
      </c>
      <c r="L184" s="26">
        <v>367.79300000000001</v>
      </c>
      <c r="M184" s="26">
        <v>230.2329</v>
      </c>
      <c r="N184" s="26">
        <v>247.05345</v>
      </c>
      <c r="O184" s="26">
        <v>16.820550000000001</v>
      </c>
    </row>
    <row r="185" spans="2:15" x14ac:dyDescent="0.2">
      <c r="B185" s="16">
        <v>4274</v>
      </c>
      <c r="C185" s="16" t="s">
        <v>273</v>
      </c>
      <c r="D185" s="26">
        <v>14701.158460000001</v>
      </c>
      <c r="E185" s="26">
        <v>15609.32712</v>
      </c>
      <c r="F185" s="26">
        <v>908.168659999998</v>
      </c>
      <c r="G185" s="26">
        <v>186.62932000000001</v>
      </c>
      <c r="H185" s="26">
        <v>1094.7979800000001</v>
      </c>
      <c r="I185" s="26">
        <v>379.45</v>
      </c>
      <c r="J185" s="26">
        <v>1474.2479800000001</v>
      </c>
      <c r="K185" s="26">
        <v>2321.4407900000001</v>
      </c>
      <c r="L185" s="26">
        <v>99.9221</v>
      </c>
      <c r="M185" s="26">
        <v>-2221.5186899999999</v>
      </c>
      <c r="N185" s="26">
        <v>44.510839999999902</v>
      </c>
      <c r="O185" s="26">
        <v>2266.0295299999998</v>
      </c>
    </row>
    <row r="186" spans="2:15" x14ac:dyDescent="0.2">
      <c r="B186" s="16">
        <v>4275</v>
      </c>
      <c r="C186" s="16" t="s">
        <v>274</v>
      </c>
      <c r="D186" s="26">
        <v>3663.12284</v>
      </c>
      <c r="E186" s="26">
        <v>3785.2541999999999</v>
      </c>
      <c r="F186" s="26">
        <v>122.13136</v>
      </c>
      <c r="G186" s="26">
        <v>26.67465</v>
      </c>
      <c r="H186" s="26">
        <v>148.80600999999999</v>
      </c>
      <c r="I186" s="26">
        <v>-19.714980000000001</v>
      </c>
      <c r="J186" s="26">
        <v>129.09102999999999</v>
      </c>
      <c r="K186" s="26">
        <v>1615.2054499999999</v>
      </c>
      <c r="L186" s="26">
        <v>-16.7209</v>
      </c>
      <c r="M186" s="26">
        <v>-1631.92635</v>
      </c>
      <c r="N186" s="26">
        <v>-1210.77054</v>
      </c>
      <c r="O186" s="26">
        <v>421.15580999999997</v>
      </c>
    </row>
    <row r="187" spans="2:15" x14ac:dyDescent="0.2">
      <c r="B187" s="16">
        <v>4276</v>
      </c>
      <c r="C187" s="16" t="s">
        <v>275</v>
      </c>
      <c r="D187" s="26">
        <v>19885.80747</v>
      </c>
      <c r="E187" s="26">
        <v>20235.311860000002</v>
      </c>
      <c r="F187" s="26">
        <v>349.50439000000102</v>
      </c>
      <c r="G187" s="26">
        <v>366.89810999999997</v>
      </c>
      <c r="H187" s="26">
        <v>716.40250000000106</v>
      </c>
      <c r="I187" s="26">
        <v>0</v>
      </c>
      <c r="J187" s="26">
        <v>716.40250000000106</v>
      </c>
      <c r="K187" s="26">
        <v>2608.58905</v>
      </c>
      <c r="L187" s="26">
        <v>431.52035000000001</v>
      </c>
      <c r="M187" s="26">
        <v>-2177.0686999999998</v>
      </c>
      <c r="N187" s="26">
        <v>-91.633399999999895</v>
      </c>
      <c r="O187" s="26">
        <v>2085.4353000000001</v>
      </c>
    </row>
    <row r="188" spans="2:15" x14ac:dyDescent="0.2">
      <c r="B188" s="16">
        <v>4277</v>
      </c>
      <c r="C188" s="16" t="s">
        <v>276</v>
      </c>
      <c r="D188" s="26">
        <v>4349.5260200000002</v>
      </c>
      <c r="E188" s="26">
        <v>4561.2017800000003</v>
      </c>
      <c r="F188" s="26">
        <v>211.67576000000099</v>
      </c>
      <c r="G188" s="26">
        <v>25.213850000000001</v>
      </c>
      <c r="H188" s="26">
        <v>236.889610000001</v>
      </c>
      <c r="I188" s="26">
        <v>95.55</v>
      </c>
      <c r="J188" s="26">
        <v>332.43961000000098</v>
      </c>
      <c r="K188" s="26">
        <v>302.26479999999998</v>
      </c>
      <c r="L188" s="26">
        <v>145.84254999999999</v>
      </c>
      <c r="M188" s="26">
        <v>-156.42224999999999</v>
      </c>
      <c r="N188" s="26">
        <v>394.89481000000001</v>
      </c>
      <c r="O188" s="26">
        <v>551.31705999999997</v>
      </c>
    </row>
    <row r="189" spans="2:15" x14ac:dyDescent="0.2">
      <c r="B189" s="16">
        <v>4279</v>
      </c>
      <c r="C189" s="16" t="s">
        <v>277</v>
      </c>
      <c r="D189" s="26">
        <v>18713.680799999998</v>
      </c>
      <c r="E189" s="26">
        <v>18579.17772</v>
      </c>
      <c r="F189" s="26">
        <v>-134.503080000002</v>
      </c>
      <c r="G189" s="26">
        <v>78.058409999999995</v>
      </c>
      <c r="H189" s="26">
        <v>-56.444670000001899</v>
      </c>
      <c r="I189" s="26">
        <v>269.88457</v>
      </c>
      <c r="J189" s="26">
        <v>213.439899999998</v>
      </c>
      <c r="K189" s="26">
        <v>2190.7730000000001</v>
      </c>
      <c r="L189" s="26">
        <v>524.48054999999999</v>
      </c>
      <c r="M189" s="26">
        <v>-1666.2924499999999</v>
      </c>
      <c r="N189" s="26">
        <v>-486.26672000000002</v>
      </c>
      <c r="O189" s="26">
        <v>1180.0257300000001</v>
      </c>
    </row>
    <row r="190" spans="2:15" x14ac:dyDescent="0.2">
      <c r="B190" s="16">
        <v>4280</v>
      </c>
      <c r="C190" s="16" t="s">
        <v>278</v>
      </c>
      <c r="D190" s="26">
        <v>50287.211040000002</v>
      </c>
      <c r="E190" s="26">
        <v>54296.32879</v>
      </c>
      <c r="F190" s="26">
        <v>4009.1177499999999</v>
      </c>
      <c r="G190" s="26">
        <v>639.11577999999997</v>
      </c>
      <c r="H190" s="26">
        <v>4648.2335300000004</v>
      </c>
      <c r="I190" s="26">
        <v>199.88800000000001</v>
      </c>
      <c r="J190" s="26">
        <v>4848.1215300000003</v>
      </c>
      <c r="K190" s="26">
        <v>13245.428599999999</v>
      </c>
      <c r="L190" s="26">
        <v>1925.67075</v>
      </c>
      <c r="M190" s="26">
        <v>-11319.75785</v>
      </c>
      <c r="N190" s="26">
        <v>-2464.4810900000002</v>
      </c>
      <c r="O190" s="26">
        <v>8855.2767600000006</v>
      </c>
    </row>
    <row r="191" spans="2:15" x14ac:dyDescent="0.2">
      <c r="B191" s="16">
        <v>4281</v>
      </c>
      <c r="C191" s="16" t="s">
        <v>279</v>
      </c>
      <c r="D191" s="26">
        <v>6893.7057800000002</v>
      </c>
      <c r="E191" s="26">
        <v>6432.3636999999999</v>
      </c>
      <c r="F191" s="26">
        <v>-461.34208000000001</v>
      </c>
      <c r="G191" s="26">
        <v>232.74459999999999</v>
      </c>
      <c r="H191" s="26">
        <v>-228.59747999999999</v>
      </c>
      <c r="I191" s="26">
        <v>80</v>
      </c>
      <c r="J191" s="26">
        <v>-148.59747999999999</v>
      </c>
      <c r="K191" s="26">
        <v>939.33550000000002</v>
      </c>
      <c r="L191" s="26">
        <v>172.11619999999999</v>
      </c>
      <c r="M191" s="26">
        <v>-767.21929999999998</v>
      </c>
      <c r="N191" s="26">
        <v>-451.12367999999998</v>
      </c>
      <c r="O191" s="26">
        <v>316.09562</v>
      </c>
    </row>
    <row r="192" spans="2:15" x14ac:dyDescent="0.2">
      <c r="B192" s="16">
        <v>4282</v>
      </c>
      <c r="C192" s="16" t="s">
        <v>280</v>
      </c>
      <c r="D192" s="26">
        <v>39250.462169999999</v>
      </c>
      <c r="E192" s="26">
        <v>42523.356500000002</v>
      </c>
      <c r="F192" s="26">
        <v>3272.8943300000001</v>
      </c>
      <c r="G192" s="26">
        <v>549.13418000000001</v>
      </c>
      <c r="H192" s="26">
        <v>3822.0285100000001</v>
      </c>
      <c r="I192" s="26">
        <v>1185.00578</v>
      </c>
      <c r="J192" s="26">
        <v>5007.0342899999996</v>
      </c>
      <c r="K192" s="26">
        <v>3352.1937499999999</v>
      </c>
      <c r="L192" s="26">
        <v>1599.3222499999999</v>
      </c>
      <c r="M192" s="26">
        <v>-1752.8715</v>
      </c>
      <c r="N192" s="26">
        <v>6280.8691099999996</v>
      </c>
      <c r="O192" s="26">
        <v>8033.7406099999998</v>
      </c>
    </row>
    <row r="193" spans="2:15" x14ac:dyDescent="0.2">
      <c r="B193" s="16">
        <v>4283</v>
      </c>
      <c r="C193" s="16" t="s">
        <v>281</v>
      </c>
      <c r="D193" s="26">
        <v>17951.406640000001</v>
      </c>
      <c r="E193" s="26">
        <v>18866.494790000001</v>
      </c>
      <c r="F193" s="26">
        <v>915.08814999999902</v>
      </c>
      <c r="G193" s="26">
        <v>147.70840000000001</v>
      </c>
      <c r="H193" s="26">
        <v>1062.79655</v>
      </c>
      <c r="I193" s="26">
        <v>436.15499999999997</v>
      </c>
      <c r="J193" s="26">
        <v>1498.95155</v>
      </c>
      <c r="K193" s="26">
        <v>2630.7966999999999</v>
      </c>
      <c r="L193" s="26">
        <v>1375.1188999999999</v>
      </c>
      <c r="M193" s="26">
        <v>-1255.6777999999999</v>
      </c>
      <c r="N193" s="26">
        <v>1047.32565</v>
      </c>
      <c r="O193" s="26">
        <v>2303.0034500000002</v>
      </c>
    </row>
    <row r="194" spans="2:15" x14ac:dyDescent="0.2">
      <c r="B194" s="16">
        <v>4284</v>
      </c>
      <c r="C194" s="16" t="s">
        <v>282</v>
      </c>
      <c r="D194" s="26">
        <v>5391.0673200000001</v>
      </c>
      <c r="E194" s="26">
        <v>5675.9848099999999</v>
      </c>
      <c r="F194" s="26">
        <v>284.91748999999999</v>
      </c>
      <c r="G194" s="26">
        <v>146.13155</v>
      </c>
      <c r="H194" s="26">
        <v>431.04903999999999</v>
      </c>
      <c r="I194" s="26">
        <v>0</v>
      </c>
      <c r="J194" s="26">
        <v>431.04903999999999</v>
      </c>
      <c r="K194" s="26">
        <v>433.48113999999998</v>
      </c>
      <c r="L194" s="26">
        <v>119.71545</v>
      </c>
      <c r="M194" s="26">
        <v>-313.76569000000001</v>
      </c>
      <c r="N194" s="26">
        <v>460.94734999999997</v>
      </c>
      <c r="O194" s="26">
        <v>774.71303999999998</v>
      </c>
    </row>
    <row r="195" spans="2:15" x14ac:dyDescent="0.2">
      <c r="B195" s="16">
        <v>4285</v>
      </c>
      <c r="C195" s="16" t="s">
        <v>283</v>
      </c>
      <c r="D195" s="26">
        <v>18308.477050000001</v>
      </c>
      <c r="E195" s="26">
        <v>17386.705119999999</v>
      </c>
      <c r="F195" s="26">
        <v>-921.77193</v>
      </c>
      <c r="G195" s="26">
        <v>62.405900000000003</v>
      </c>
      <c r="H195" s="26">
        <v>-859.36603000000002</v>
      </c>
      <c r="I195" s="26">
        <v>79.533000000000001</v>
      </c>
      <c r="J195" s="26">
        <v>-779.83303000000001</v>
      </c>
      <c r="K195" s="26">
        <v>2086.2628500000001</v>
      </c>
      <c r="L195" s="26">
        <v>46.976599999999998</v>
      </c>
      <c r="M195" s="26">
        <v>-2039.2862500000001</v>
      </c>
      <c r="N195" s="26">
        <v>-1403.55178</v>
      </c>
      <c r="O195" s="26">
        <v>635.73446999999999</v>
      </c>
    </row>
    <row r="196" spans="2:15" x14ac:dyDescent="0.2">
      <c r="B196" s="16">
        <v>4286</v>
      </c>
      <c r="C196" s="16" t="s">
        <v>284</v>
      </c>
      <c r="D196" s="26">
        <v>6293.8766400000004</v>
      </c>
      <c r="E196" s="26">
        <v>6097.4329900000002</v>
      </c>
      <c r="F196" s="26">
        <v>-196.44364999999999</v>
      </c>
      <c r="G196" s="26">
        <v>115.39837</v>
      </c>
      <c r="H196" s="26">
        <v>-81.045280000000304</v>
      </c>
      <c r="I196" s="26">
        <v>0</v>
      </c>
      <c r="J196" s="26">
        <v>-81.045280000000304</v>
      </c>
      <c r="K196" s="26">
        <v>957.23806999999999</v>
      </c>
      <c r="L196" s="26">
        <v>97.65907</v>
      </c>
      <c r="M196" s="26">
        <v>-859.57899999999995</v>
      </c>
      <c r="N196" s="26">
        <v>-674.83569999999997</v>
      </c>
      <c r="O196" s="26">
        <v>184.7433</v>
      </c>
    </row>
    <row r="197" spans="2:15" x14ac:dyDescent="0.2">
      <c r="B197" s="16">
        <v>4287</v>
      </c>
      <c r="C197" s="16" t="s">
        <v>285</v>
      </c>
      <c r="D197" s="26">
        <v>7446.6666500000001</v>
      </c>
      <c r="E197" s="26">
        <v>7367.3743199999999</v>
      </c>
      <c r="F197" s="26">
        <v>-79.292330000001002</v>
      </c>
      <c r="G197" s="26">
        <v>218.50400999999999</v>
      </c>
      <c r="H197" s="26">
        <v>139.21167999999901</v>
      </c>
      <c r="I197" s="26">
        <v>0</v>
      </c>
      <c r="J197" s="26">
        <v>139.21167999999901</v>
      </c>
      <c r="K197" s="26">
        <v>1021.06155</v>
      </c>
      <c r="L197" s="26">
        <v>83.664349999999999</v>
      </c>
      <c r="M197" s="26">
        <v>-937.3972</v>
      </c>
      <c r="N197" s="26">
        <v>-128.23972000000001</v>
      </c>
      <c r="O197" s="26">
        <v>809.15747999999996</v>
      </c>
    </row>
    <row r="198" spans="2:15" x14ac:dyDescent="0.2">
      <c r="B198" s="16">
        <v>4288</v>
      </c>
      <c r="C198" s="16" t="s">
        <v>286</v>
      </c>
      <c r="D198" s="26">
        <v>1024.51611</v>
      </c>
      <c r="E198" s="26">
        <v>762.06877999999995</v>
      </c>
      <c r="F198" s="26">
        <v>-262.44733000000002</v>
      </c>
      <c r="G198" s="26">
        <v>10.21729</v>
      </c>
      <c r="H198" s="26">
        <v>-252.23004</v>
      </c>
      <c r="I198" s="26">
        <v>15.497999999999999</v>
      </c>
      <c r="J198" s="26">
        <v>-236.73204000000001</v>
      </c>
      <c r="K198" s="26">
        <v>159.70845</v>
      </c>
      <c r="L198" s="26">
        <v>144.14789999999999</v>
      </c>
      <c r="M198" s="26">
        <v>-15.560549999999999</v>
      </c>
      <c r="N198" s="26">
        <v>-216.38348999999999</v>
      </c>
      <c r="O198" s="26">
        <v>-200.82293999999999</v>
      </c>
    </row>
    <row r="199" spans="2:15" x14ac:dyDescent="0.2">
      <c r="B199" s="16">
        <v>4289</v>
      </c>
      <c r="C199" s="16" t="s">
        <v>287</v>
      </c>
      <c r="D199" s="26">
        <v>94329.425579999996</v>
      </c>
      <c r="E199" s="26">
        <v>97515.088640000002</v>
      </c>
      <c r="F199" s="26">
        <v>3185.6630599999999</v>
      </c>
      <c r="G199" s="26">
        <v>3613.45829</v>
      </c>
      <c r="H199" s="26">
        <v>6799.1213500000003</v>
      </c>
      <c r="I199" s="26">
        <v>-5.7208300000000003</v>
      </c>
      <c r="J199" s="26">
        <v>6793.4005200000001</v>
      </c>
      <c r="K199" s="26">
        <v>16193.382</v>
      </c>
      <c r="L199" s="26">
        <v>4955.5108799999998</v>
      </c>
      <c r="M199" s="26">
        <v>-11237.87112</v>
      </c>
      <c r="N199" s="26">
        <v>1317.1439499999999</v>
      </c>
      <c r="O199" s="26">
        <v>12555.015069999999</v>
      </c>
    </row>
    <row r="200" spans="2:15" x14ac:dyDescent="0.2">
      <c r="B200" s="21">
        <v>4329</v>
      </c>
      <c r="C200" s="21" t="s">
        <v>288</v>
      </c>
      <c r="D200" s="29">
        <v>176279.38303999999</v>
      </c>
      <c r="E200" s="29">
        <v>182150.80029000001</v>
      </c>
      <c r="F200" s="29">
        <v>5871.4172500000004</v>
      </c>
      <c r="G200" s="29">
        <v>2612.7415099999998</v>
      </c>
      <c r="H200" s="29">
        <v>8484.1587600000003</v>
      </c>
      <c r="I200" s="29">
        <v>2127.1338000000001</v>
      </c>
      <c r="J200" s="29">
        <v>10611.29256</v>
      </c>
      <c r="K200" s="29">
        <v>19448.559730000001</v>
      </c>
      <c r="L200" s="29">
        <v>4277.5472200000004</v>
      </c>
      <c r="M200" s="29">
        <v>-15171.01251</v>
      </c>
      <c r="N200" s="29">
        <v>5999.4428600000001</v>
      </c>
      <c r="O200" s="29">
        <v>21170.45537</v>
      </c>
    </row>
    <row r="201" spans="2:15" x14ac:dyDescent="0.2">
      <c r="B201" s="16">
        <v>4303</v>
      </c>
      <c r="C201" s="16" t="s">
        <v>289</v>
      </c>
      <c r="D201" s="26">
        <v>17105.565879999998</v>
      </c>
      <c r="E201" s="26">
        <v>17920.744770000001</v>
      </c>
      <c r="F201" s="26">
        <v>815.17889000000105</v>
      </c>
      <c r="G201" s="26">
        <v>191.97577000000001</v>
      </c>
      <c r="H201" s="26">
        <v>1007.15466</v>
      </c>
      <c r="I201" s="26">
        <v>0</v>
      </c>
      <c r="J201" s="26">
        <v>1007.15466</v>
      </c>
      <c r="K201" s="26">
        <v>602.15536999999995</v>
      </c>
      <c r="L201" s="26">
        <v>71.120040000000003</v>
      </c>
      <c r="M201" s="26">
        <v>-531.03533000000004</v>
      </c>
      <c r="N201" s="26">
        <v>1990.4591700000001</v>
      </c>
      <c r="O201" s="26">
        <v>2521.4944999999998</v>
      </c>
    </row>
    <row r="202" spans="2:15" x14ac:dyDescent="0.2">
      <c r="B202" s="16">
        <v>4304</v>
      </c>
      <c r="C202" s="16" t="s">
        <v>290</v>
      </c>
      <c r="D202" s="26">
        <v>23350.629000000001</v>
      </c>
      <c r="E202" s="26">
        <v>25815.771580000001</v>
      </c>
      <c r="F202" s="26">
        <v>2465.1425800000002</v>
      </c>
      <c r="G202" s="26">
        <v>329.82033999999999</v>
      </c>
      <c r="H202" s="26">
        <v>2794.9629199999999</v>
      </c>
      <c r="I202" s="26">
        <v>624.56074999999998</v>
      </c>
      <c r="J202" s="26">
        <v>3419.52367</v>
      </c>
      <c r="K202" s="26">
        <v>2157.8515499999999</v>
      </c>
      <c r="L202" s="26">
        <v>-17.895600000000002</v>
      </c>
      <c r="M202" s="26">
        <v>-2175.7471500000001</v>
      </c>
      <c r="N202" s="26">
        <v>2050.2008000000001</v>
      </c>
      <c r="O202" s="26">
        <v>4225.9479499999998</v>
      </c>
    </row>
    <row r="203" spans="2:15" x14ac:dyDescent="0.2">
      <c r="B203" s="16">
        <v>4305</v>
      </c>
      <c r="C203" s="16" t="s">
        <v>291</v>
      </c>
      <c r="D203" s="26">
        <v>14138.54033</v>
      </c>
      <c r="E203" s="26">
        <v>15031.33072</v>
      </c>
      <c r="F203" s="26">
        <v>892.79039000000103</v>
      </c>
      <c r="G203" s="26">
        <v>-61.064500000000002</v>
      </c>
      <c r="H203" s="26">
        <v>831.72589000000096</v>
      </c>
      <c r="I203" s="26">
        <v>0</v>
      </c>
      <c r="J203" s="26">
        <v>831.72589000000096</v>
      </c>
      <c r="K203" s="26">
        <v>4858.6018000000004</v>
      </c>
      <c r="L203" s="26">
        <v>122.69225</v>
      </c>
      <c r="M203" s="26">
        <v>-4735.9095500000003</v>
      </c>
      <c r="N203" s="26">
        <v>-3140.80456</v>
      </c>
      <c r="O203" s="26">
        <v>1595.10499</v>
      </c>
    </row>
    <row r="204" spans="2:15" x14ac:dyDescent="0.2">
      <c r="B204" s="16">
        <v>4306</v>
      </c>
      <c r="C204" s="16" t="s">
        <v>292</v>
      </c>
      <c r="D204" s="26">
        <v>2945.1074899999999</v>
      </c>
      <c r="E204" s="26">
        <v>2692.26757</v>
      </c>
      <c r="F204" s="26">
        <v>-252.83992000000001</v>
      </c>
      <c r="G204" s="26">
        <v>131.1814</v>
      </c>
      <c r="H204" s="26">
        <v>-121.65852</v>
      </c>
      <c r="I204" s="26">
        <v>46.979649999999999</v>
      </c>
      <c r="J204" s="26">
        <v>-74.678869999999904</v>
      </c>
      <c r="K204" s="26">
        <v>120.1456</v>
      </c>
      <c r="L204" s="26">
        <v>112.3939</v>
      </c>
      <c r="M204" s="26">
        <v>-7.7516999999999996</v>
      </c>
      <c r="N204" s="26">
        <v>-1.83972000000002</v>
      </c>
      <c r="O204" s="26">
        <v>5.9119799999999803</v>
      </c>
    </row>
    <row r="205" spans="2:15" x14ac:dyDescent="0.2">
      <c r="B205" s="16">
        <v>4307</v>
      </c>
      <c r="C205" s="16" t="s">
        <v>293</v>
      </c>
      <c r="D205" s="26">
        <v>3729.06286</v>
      </c>
      <c r="E205" s="26">
        <v>4114.0876200000002</v>
      </c>
      <c r="F205" s="26">
        <v>385.02476000000001</v>
      </c>
      <c r="G205" s="26">
        <v>37.675420000000003</v>
      </c>
      <c r="H205" s="26">
        <v>422.70017999999999</v>
      </c>
      <c r="I205" s="26">
        <v>33.177999999999997</v>
      </c>
      <c r="J205" s="26">
        <v>455.87817999999999</v>
      </c>
      <c r="K205" s="26">
        <v>240.6497</v>
      </c>
      <c r="L205" s="26">
        <v>488.47129999999999</v>
      </c>
      <c r="M205" s="26">
        <v>247.82159999999999</v>
      </c>
      <c r="N205" s="26">
        <v>899.51307999999995</v>
      </c>
      <c r="O205" s="26">
        <v>651.69147999999996</v>
      </c>
    </row>
    <row r="206" spans="2:15" x14ac:dyDescent="0.2">
      <c r="B206" s="16">
        <v>4309</v>
      </c>
      <c r="C206" s="16" t="s">
        <v>294</v>
      </c>
      <c r="D206" s="26">
        <v>18794.941180000002</v>
      </c>
      <c r="E206" s="26">
        <v>18806.593239999998</v>
      </c>
      <c r="F206" s="26">
        <v>11.6520599999987</v>
      </c>
      <c r="G206" s="26">
        <v>117.15317</v>
      </c>
      <c r="H206" s="26">
        <v>128.805229999999</v>
      </c>
      <c r="I206" s="26">
        <v>440.20100000000002</v>
      </c>
      <c r="J206" s="26">
        <v>569.00622999999905</v>
      </c>
      <c r="K206" s="26">
        <v>1697.16221</v>
      </c>
      <c r="L206" s="26">
        <v>399.67914999999999</v>
      </c>
      <c r="M206" s="26">
        <v>-1297.48306</v>
      </c>
      <c r="N206" s="26">
        <v>200.66831999999999</v>
      </c>
      <c r="O206" s="26">
        <v>1498.15138</v>
      </c>
    </row>
    <row r="207" spans="2:15" x14ac:dyDescent="0.2">
      <c r="B207" s="16">
        <v>4310</v>
      </c>
      <c r="C207" s="16" t="s">
        <v>295</v>
      </c>
      <c r="D207" s="26">
        <v>7411.0453699999998</v>
      </c>
      <c r="E207" s="26">
        <v>6827.49755</v>
      </c>
      <c r="F207" s="26">
        <v>-583.54782</v>
      </c>
      <c r="G207" s="26">
        <v>75.841170000000005</v>
      </c>
      <c r="H207" s="26">
        <v>-507.70665000000002</v>
      </c>
      <c r="I207" s="26">
        <v>154.946</v>
      </c>
      <c r="J207" s="26">
        <v>-352.76065</v>
      </c>
      <c r="K207" s="26">
        <v>985.81281999999999</v>
      </c>
      <c r="L207" s="26">
        <v>183.48075</v>
      </c>
      <c r="M207" s="26">
        <v>-802.33207000000004</v>
      </c>
      <c r="N207" s="26">
        <v>-865.68907000000002</v>
      </c>
      <c r="O207" s="26">
        <v>-63.356999999999999</v>
      </c>
    </row>
    <row r="208" spans="2:15" x14ac:dyDescent="0.2">
      <c r="B208" s="16">
        <v>4311</v>
      </c>
      <c r="C208" s="16" t="s">
        <v>296</v>
      </c>
      <c r="D208" s="26">
        <v>8872.2699300000004</v>
      </c>
      <c r="E208" s="26">
        <v>9073.8989899999997</v>
      </c>
      <c r="F208" s="26">
        <v>201.629060000001</v>
      </c>
      <c r="G208" s="26">
        <v>147.48593</v>
      </c>
      <c r="H208" s="26">
        <v>349.11498999999998</v>
      </c>
      <c r="I208" s="26">
        <v>375.98500000000001</v>
      </c>
      <c r="J208" s="26">
        <v>725.09999000000096</v>
      </c>
      <c r="K208" s="26">
        <v>549.66611</v>
      </c>
      <c r="L208" s="26">
        <v>337.73464999999999</v>
      </c>
      <c r="M208" s="26">
        <v>-211.93145999999999</v>
      </c>
      <c r="N208" s="26">
        <v>873.67787999999996</v>
      </c>
      <c r="O208" s="26">
        <v>1085.60934</v>
      </c>
    </row>
    <row r="209" spans="2:15" x14ac:dyDescent="0.2">
      <c r="B209" s="16">
        <v>4312</v>
      </c>
      <c r="C209" s="16" t="s">
        <v>297</v>
      </c>
      <c r="D209" s="26">
        <v>12848.65186</v>
      </c>
      <c r="E209" s="26">
        <v>13691.246660000001</v>
      </c>
      <c r="F209" s="26">
        <v>842.59480000000099</v>
      </c>
      <c r="G209" s="26">
        <v>94.411429999999996</v>
      </c>
      <c r="H209" s="26">
        <v>937.00623000000098</v>
      </c>
      <c r="I209" s="26">
        <v>0</v>
      </c>
      <c r="J209" s="26">
        <v>937.00623000000098</v>
      </c>
      <c r="K209" s="26">
        <v>1521.8960500000001</v>
      </c>
      <c r="L209" s="26">
        <v>156.60980000000001</v>
      </c>
      <c r="M209" s="26">
        <v>-1365.2862500000001</v>
      </c>
      <c r="N209" s="26">
        <v>848.56928000000005</v>
      </c>
      <c r="O209" s="26">
        <v>2213.8555299999998</v>
      </c>
    </row>
    <row r="210" spans="2:15" x14ac:dyDescent="0.2">
      <c r="B210" s="16">
        <v>4313</v>
      </c>
      <c r="C210" s="16" t="s">
        <v>298</v>
      </c>
      <c r="D210" s="26">
        <v>9082.5845900000004</v>
      </c>
      <c r="E210" s="26">
        <v>11406.17513</v>
      </c>
      <c r="F210" s="26">
        <v>2323.5905400000001</v>
      </c>
      <c r="G210" s="26">
        <v>558.16677000000004</v>
      </c>
      <c r="H210" s="26">
        <v>2881.75731</v>
      </c>
      <c r="I210" s="26">
        <v>-283.29199999999997</v>
      </c>
      <c r="J210" s="26">
        <v>2598.46531</v>
      </c>
      <c r="K210" s="26">
        <v>1672.54792</v>
      </c>
      <c r="L210" s="26">
        <v>566.22537999999997</v>
      </c>
      <c r="M210" s="26">
        <v>-1106.3225399999999</v>
      </c>
      <c r="N210" s="26">
        <v>2491.3432699999998</v>
      </c>
      <c r="O210" s="26">
        <v>3597.66581</v>
      </c>
    </row>
    <row r="211" spans="2:15" x14ac:dyDescent="0.2">
      <c r="B211" s="16">
        <v>4314</v>
      </c>
      <c r="C211" s="16" t="s">
        <v>299</v>
      </c>
      <c r="D211" s="26">
        <v>1365.95685</v>
      </c>
      <c r="E211" s="26">
        <v>1115.364</v>
      </c>
      <c r="F211" s="26">
        <v>-250.59285</v>
      </c>
      <c r="G211" s="26">
        <v>42.977739999999997</v>
      </c>
      <c r="H211" s="26">
        <v>-207.61510999999999</v>
      </c>
      <c r="I211" s="26">
        <v>48.604999999999997</v>
      </c>
      <c r="J211" s="26">
        <v>-159.01011</v>
      </c>
      <c r="K211" s="26">
        <v>47.010129999999997</v>
      </c>
      <c r="L211" s="26">
        <v>11.8978</v>
      </c>
      <c r="M211" s="26">
        <v>-35.11233</v>
      </c>
      <c r="N211" s="26">
        <v>-123.82939</v>
      </c>
      <c r="O211" s="26">
        <v>-88.717060000000004</v>
      </c>
    </row>
    <row r="212" spans="2:15" x14ac:dyDescent="0.2">
      <c r="B212" s="16">
        <v>4318</v>
      </c>
      <c r="C212" s="16" t="s">
        <v>300</v>
      </c>
      <c r="D212" s="26">
        <v>6345.3163599999998</v>
      </c>
      <c r="E212" s="26">
        <v>6382.0507399999997</v>
      </c>
      <c r="F212" s="26">
        <v>36.734379999999902</v>
      </c>
      <c r="G212" s="26">
        <v>13.869540000000001</v>
      </c>
      <c r="H212" s="26">
        <v>50.603919999999903</v>
      </c>
      <c r="I212" s="26">
        <v>0</v>
      </c>
      <c r="J212" s="26">
        <v>50.603919999999903</v>
      </c>
      <c r="K212" s="26">
        <v>546.75671</v>
      </c>
      <c r="L212" s="26">
        <v>28.262350000000001</v>
      </c>
      <c r="M212" s="26">
        <v>-518.49436000000003</v>
      </c>
      <c r="N212" s="26">
        <v>83.701260000000005</v>
      </c>
      <c r="O212" s="26">
        <v>602.19561999999996</v>
      </c>
    </row>
    <row r="213" spans="2:15" x14ac:dyDescent="0.2">
      <c r="B213" s="16">
        <v>4319</v>
      </c>
      <c r="C213" s="16" t="s">
        <v>301</v>
      </c>
      <c r="D213" s="26">
        <v>3072.50234</v>
      </c>
      <c r="E213" s="26">
        <v>2961.1697300000001</v>
      </c>
      <c r="F213" s="26">
        <v>-111.33261</v>
      </c>
      <c r="G213" s="26">
        <v>66.417209999999997</v>
      </c>
      <c r="H213" s="26">
        <v>-44.915399999999899</v>
      </c>
      <c r="I213" s="26">
        <v>0</v>
      </c>
      <c r="J213" s="26">
        <v>-44.915399999999899</v>
      </c>
      <c r="K213" s="26">
        <v>184.9263</v>
      </c>
      <c r="L213" s="26">
        <v>667.14</v>
      </c>
      <c r="M213" s="26">
        <v>482.21370000000002</v>
      </c>
      <c r="N213" s="26">
        <v>553.89480000000003</v>
      </c>
      <c r="O213" s="26">
        <v>71.681100000000001</v>
      </c>
    </row>
    <row r="214" spans="2:15" x14ac:dyDescent="0.2">
      <c r="B214" s="16">
        <v>4320</v>
      </c>
      <c r="C214" s="16" t="s">
        <v>302</v>
      </c>
      <c r="D214" s="26">
        <v>5435.3303800000003</v>
      </c>
      <c r="E214" s="26">
        <v>5433.4762499999997</v>
      </c>
      <c r="F214" s="26">
        <v>-1.8541299999998899</v>
      </c>
      <c r="G214" s="26">
        <v>226.67818</v>
      </c>
      <c r="H214" s="26">
        <v>224.82405</v>
      </c>
      <c r="I214" s="26">
        <v>49.061999999999998</v>
      </c>
      <c r="J214" s="26">
        <v>273.88605000000001</v>
      </c>
      <c r="K214" s="26">
        <v>385.38799999999998</v>
      </c>
      <c r="L214" s="26">
        <v>199.04915</v>
      </c>
      <c r="M214" s="26">
        <v>-186.33885000000001</v>
      </c>
      <c r="N214" s="26">
        <v>236.32499999999999</v>
      </c>
      <c r="O214" s="26">
        <v>422.66385000000002</v>
      </c>
    </row>
    <row r="215" spans="2:15" x14ac:dyDescent="0.2">
      <c r="B215" s="23">
        <v>4324</v>
      </c>
      <c r="C215" s="23" t="s">
        <v>303</v>
      </c>
      <c r="D215" s="30">
        <v>41781.878620000003</v>
      </c>
      <c r="E215" s="30">
        <v>40879.125740000003</v>
      </c>
      <c r="F215" s="30">
        <v>-902.752879999995</v>
      </c>
      <c r="G215" s="30">
        <v>640.15193999999997</v>
      </c>
      <c r="H215" s="30">
        <v>-262.60093999999498</v>
      </c>
      <c r="I215" s="30">
        <v>636.90840000000003</v>
      </c>
      <c r="J215" s="30">
        <v>374.30746000000499</v>
      </c>
      <c r="K215" s="30">
        <v>3877.9894599999998</v>
      </c>
      <c r="L215" s="30">
        <v>950.68629999999996</v>
      </c>
      <c r="M215" s="30">
        <v>-2927.3031599999999</v>
      </c>
      <c r="N215" s="30">
        <v>-96.747260000000196</v>
      </c>
      <c r="O215" s="30">
        <v>2830.5558999999998</v>
      </c>
    </row>
  </sheetData>
  <pageMargins left="0.7" right="0.7" top="0.75" bottom="0.75" header="0.3" footer="0.3"/>
  <pageSetup paperSize="9" scale="35" fitToWidth="0" fitToHeight="0" orientation="landscape" horizontalDpi="300" verticalDpi="300" r:id="rId1"/>
  <rowBreaks count="1" manualBreakCount="1">
    <brk id="10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6D4FF"/>
  </sheetPr>
  <dimension ref="B1:P219"/>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3.7109375" customWidth="1"/>
    <col min="5" max="5" width="13.140625" customWidth="1"/>
    <col min="6" max="6" width="14.7109375" customWidth="1"/>
    <col min="7" max="7" width="11.85546875" customWidth="1"/>
    <col min="8" max="8" width="13.5703125" customWidth="1"/>
    <col min="9" max="9" width="12.5703125" customWidth="1"/>
    <col min="10" max="11" width="13" customWidth="1"/>
    <col min="12" max="12" width="13.85546875" customWidth="1"/>
    <col min="13" max="13" width="11.85546875" customWidth="1"/>
    <col min="14" max="14" width="13.140625" customWidth="1"/>
    <col min="15" max="15" width="14.140625" customWidth="1"/>
    <col min="16" max="16" width="11.85546875" customWidth="1"/>
  </cols>
  <sheetData>
    <row r="1" spans="2:16" ht="18" x14ac:dyDescent="0.25">
      <c r="B1" s="3" t="s">
        <v>19</v>
      </c>
    </row>
    <row r="2" spans="2:16" x14ac:dyDescent="0.2">
      <c r="B2" t="s">
        <v>13</v>
      </c>
    </row>
    <row r="5" spans="2:16" ht="89.25" x14ac:dyDescent="0.2">
      <c r="B5" s="15" t="s">
        <v>82</v>
      </c>
      <c r="C5" s="15" t="s">
        <v>83</v>
      </c>
      <c r="D5" s="10" t="s">
        <v>369</v>
      </c>
      <c r="E5" s="10" t="s">
        <v>370</v>
      </c>
      <c r="F5" s="10" t="s">
        <v>371</v>
      </c>
      <c r="G5" s="10" t="s">
        <v>372</v>
      </c>
      <c r="H5" s="10" t="s">
        <v>373</v>
      </c>
      <c r="I5" s="10" t="s">
        <v>374</v>
      </c>
      <c r="J5" s="10" t="s">
        <v>375</v>
      </c>
      <c r="K5" s="10" t="s">
        <v>376</v>
      </c>
      <c r="L5" s="10" t="s">
        <v>377</v>
      </c>
      <c r="M5" s="10" t="s">
        <v>378</v>
      </c>
      <c r="N5" s="10" t="s">
        <v>379</v>
      </c>
      <c r="O5" s="10" t="s">
        <v>380</v>
      </c>
      <c r="P5" s="10" t="s">
        <v>381</v>
      </c>
    </row>
    <row r="6" spans="2:16" x14ac:dyDescent="0.2">
      <c r="B6" s="21">
        <v>4335</v>
      </c>
      <c r="C6" s="21" t="s">
        <v>94</v>
      </c>
      <c r="D6" s="22">
        <v>727235</v>
      </c>
      <c r="E6" s="22">
        <v>101</v>
      </c>
      <c r="F6" s="29">
        <v>303466.04489999998</v>
      </c>
      <c r="G6" s="29">
        <v>3661277.2642199998</v>
      </c>
      <c r="H6" s="29">
        <v>2200319.53528</v>
      </c>
      <c r="I6" s="29">
        <v>1338.2437600000001</v>
      </c>
      <c r="J6" s="29">
        <v>-947363.15731000004</v>
      </c>
      <c r="K6" s="29">
        <v>-1302.6919184445201</v>
      </c>
      <c r="L6" s="31">
        <v>-43.055708142383203</v>
      </c>
      <c r="M6" s="31">
        <v>3.65512815180115E-2</v>
      </c>
      <c r="N6" s="31">
        <v>99.449121251919607</v>
      </c>
      <c r="O6" s="31">
        <v>10.989776841053301</v>
      </c>
      <c r="P6" s="31">
        <v>8.3250807481507607</v>
      </c>
    </row>
    <row r="7" spans="2:16" x14ac:dyDescent="0.2">
      <c r="B7" s="21">
        <v>4019</v>
      </c>
      <c r="C7" s="21" t="s">
        <v>95</v>
      </c>
      <c r="D7" s="22">
        <v>83843</v>
      </c>
      <c r="E7" s="22">
        <v>103</v>
      </c>
      <c r="F7" s="29">
        <v>44930.591070000002</v>
      </c>
      <c r="G7" s="29">
        <v>459432.19192000001</v>
      </c>
      <c r="H7" s="29">
        <v>262917.09665000002</v>
      </c>
      <c r="I7" s="29">
        <v>-3399.3752300000001</v>
      </c>
      <c r="J7" s="29">
        <v>-172745.86408999999</v>
      </c>
      <c r="K7" s="29">
        <v>-2060.34927292678</v>
      </c>
      <c r="L7" s="31">
        <v>-65.703549252242993</v>
      </c>
      <c r="M7" s="31">
        <v>-0.73990793196135596</v>
      </c>
      <c r="N7" s="31">
        <v>90.618816556991504</v>
      </c>
      <c r="O7" s="31">
        <v>7.2884208636017203</v>
      </c>
      <c r="P7" s="31">
        <v>9.0396834550139094</v>
      </c>
    </row>
    <row r="8" spans="2:16" x14ac:dyDescent="0.2">
      <c r="B8" s="16">
        <v>4001</v>
      </c>
      <c r="C8" s="16" t="s">
        <v>96</v>
      </c>
      <c r="D8" s="12">
        <v>22306</v>
      </c>
      <c r="E8" s="12">
        <v>96</v>
      </c>
      <c r="F8" s="26">
        <v>18830.683499999999</v>
      </c>
      <c r="G8" s="26">
        <v>173972.70147</v>
      </c>
      <c r="H8" s="26">
        <v>82552.572150000007</v>
      </c>
      <c r="I8" s="26">
        <v>-3881.6498200000001</v>
      </c>
      <c r="J8" s="26">
        <v>-149738.19193999999</v>
      </c>
      <c r="K8" s="26">
        <v>-6712.9109629696104</v>
      </c>
      <c r="L8" s="19">
        <v>-181.385253106253</v>
      </c>
      <c r="M8" s="19">
        <v>-2.2311832759976702</v>
      </c>
      <c r="N8" s="19">
        <v>83.190484300401593</v>
      </c>
      <c r="O8" s="19">
        <v>8.2299818701550702</v>
      </c>
      <c r="P8" s="19">
        <v>8.5927467664102597</v>
      </c>
    </row>
    <row r="9" spans="2:16" x14ac:dyDescent="0.2">
      <c r="B9" s="16">
        <v>4002</v>
      </c>
      <c r="C9" s="16" t="s">
        <v>97</v>
      </c>
      <c r="D9" s="12">
        <v>1644</v>
      </c>
      <c r="E9" s="12">
        <v>92</v>
      </c>
      <c r="F9" s="26">
        <v>811.42724999999996</v>
      </c>
      <c r="G9" s="26">
        <v>7824.68948</v>
      </c>
      <c r="H9" s="26">
        <v>5639.6990999999998</v>
      </c>
      <c r="I9" s="26">
        <v>140.44735</v>
      </c>
      <c r="J9" s="26">
        <v>3832.7876999999999</v>
      </c>
      <c r="K9" s="26">
        <v>2331.37937956204</v>
      </c>
      <c r="L9" s="19">
        <v>67.960854507291003</v>
      </c>
      <c r="M9" s="19">
        <v>1.79492554124972</v>
      </c>
      <c r="N9" s="19">
        <v>202.572936235067</v>
      </c>
      <c r="O9" s="19">
        <v>12.393453599388099</v>
      </c>
      <c r="P9" s="19">
        <v>12.1650143744746</v>
      </c>
    </row>
    <row r="10" spans="2:16" x14ac:dyDescent="0.2">
      <c r="B10" s="16">
        <v>4003</v>
      </c>
      <c r="C10" s="16" t="s">
        <v>98</v>
      </c>
      <c r="D10" s="12">
        <v>8409</v>
      </c>
      <c r="E10" s="12">
        <v>108</v>
      </c>
      <c r="F10" s="26">
        <v>3367.8958299999999</v>
      </c>
      <c r="G10" s="26">
        <v>37511.916499999999</v>
      </c>
      <c r="H10" s="26">
        <v>22536.876749999999</v>
      </c>
      <c r="I10" s="26">
        <v>165.46946</v>
      </c>
      <c r="J10" s="26">
        <v>12433.646640000001</v>
      </c>
      <c r="K10" s="26">
        <v>1478.6118016411001</v>
      </c>
      <c r="L10" s="19">
        <v>55.170229566082099</v>
      </c>
      <c r="M10" s="19">
        <v>0.441111719791763</v>
      </c>
      <c r="N10" s="19" t="s">
        <v>77</v>
      </c>
      <c r="O10" s="19" t="s">
        <v>77</v>
      </c>
      <c r="P10" s="19">
        <v>9.4193142331184294</v>
      </c>
    </row>
    <row r="11" spans="2:16" x14ac:dyDescent="0.2">
      <c r="B11" s="16">
        <v>4004</v>
      </c>
      <c r="C11" s="16" t="s">
        <v>99</v>
      </c>
      <c r="D11" s="12">
        <v>771</v>
      </c>
      <c r="E11" s="12">
        <v>117</v>
      </c>
      <c r="F11" s="26">
        <v>149.11199999999999</v>
      </c>
      <c r="G11" s="26">
        <v>4191.61319</v>
      </c>
      <c r="H11" s="26">
        <v>3058.1583000000001</v>
      </c>
      <c r="I11" s="26">
        <v>2.4323700000000001</v>
      </c>
      <c r="J11" s="26">
        <v>-2087.0418</v>
      </c>
      <c r="K11" s="26">
        <v>-2706.9284046692601</v>
      </c>
      <c r="L11" s="19">
        <v>-68.245054548026502</v>
      </c>
      <c r="M11" s="19">
        <v>5.8029448084640702E-2</v>
      </c>
      <c r="N11" s="19" t="s">
        <v>77</v>
      </c>
      <c r="O11" s="19">
        <v>6.5130224957613496</v>
      </c>
      <c r="P11" s="19">
        <v>3.6154187691159501</v>
      </c>
    </row>
    <row r="12" spans="2:16" x14ac:dyDescent="0.2">
      <c r="B12" s="16">
        <v>4005</v>
      </c>
      <c r="C12" s="16" t="s">
        <v>100</v>
      </c>
      <c r="D12" s="12">
        <v>4566</v>
      </c>
      <c r="E12" s="12">
        <v>89</v>
      </c>
      <c r="F12" s="26">
        <v>1381.0261499999999</v>
      </c>
      <c r="G12" s="26">
        <v>18748.434939999999</v>
      </c>
      <c r="H12" s="26">
        <v>12560.940399999999</v>
      </c>
      <c r="I12" s="26">
        <v>-33.306489999999997</v>
      </c>
      <c r="J12" s="26">
        <v>-5489.9132</v>
      </c>
      <c r="K12" s="26">
        <v>-1202.3462987297401</v>
      </c>
      <c r="L12" s="19">
        <v>-43.706227600602297</v>
      </c>
      <c r="M12" s="19">
        <v>-0.17764944170854599</v>
      </c>
      <c r="N12" s="19">
        <v>93.804249501563007</v>
      </c>
      <c r="O12" s="19">
        <v>6.5625942855366697</v>
      </c>
      <c r="P12" s="19">
        <v>7.1884382046451503</v>
      </c>
    </row>
    <row r="13" spans="2:16" x14ac:dyDescent="0.2">
      <c r="B13" s="16">
        <v>4006</v>
      </c>
      <c r="C13" s="16" t="s">
        <v>101</v>
      </c>
      <c r="D13" s="12">
        <v>8636</v>
      </c>
      <c r="E13" s="12">
        <v>111</v>
      </c>
      <c r="F13" s="26">
        <v>2806.50245</v>
      </c>
      <c r="G13" s="26">
        <v>32441.890350000001</v>
      </c>
      <c r="H13" s="26">
        <v>23034.756399999998</v>
      </c>
      <c r="I13" s="26">
        <v>31.639500000000002</v>
      </c>
      <c r="J13" s="26">
        <v>-7535.6692300000004</v>
      </c>
      <c r="K13" s="26">
        <v>-872.58791454377001</v>
      </c>
      <c r="L13" s="19">
        <v>-32.714343052483898</v>
      </c>
      <c r="M13" s="19">
        <v>9.7526684353644602E-2</v>
      </c>
      <c r="N13" s="19">
        <v>144.23178822325499</v>
      </c>
      <c r="O13" s="19">
        <v>9.2555721248222493</v>
      </c>
      <c r="P13" s="19">
        <v>8.7483864823555209</v>
      </c>
    </row>
    <row r="14" spans="2:16" x14ac:dyDescent="0.2">
      <c r="B14" s="16">
        <v>4007</v>
      </c>
      <c r="C14" s="16" t="s">
        <v>102</v>
      </c>
      <c r="D14" s="12">
        <v>1759</v>
      </c>
      <c r="E14" s="12">
        <v>105</v>
      </c>
      <c r="F14" s="26">
        <v>739.50085000000001</v>
      </c>
      <c r="G14" s="26">
        <v>8434.1296399999992</v>
      </c>
      <c r="H14" s="26">
        <v>6198.5654000000004</v>
      </c>
      <c r="I14" s="26">
        <v>-2.9188800000000001</v>
      </c>
      <c r="J14" s="26">
        <v>-2966.05015</v>
      </c>
      <c r="K14" s="26">
        <v>-1686.21384309267</v>
      </c>
      <c r="L14" s="19">
        <v>-47.850590557615199</v>
      </c>
      <c r="M14" s="19">
        <v>-3.4607957484514097E-2</v>
      </c>
      <c r="N14" s="19">
        <v>421.94011635059502</v>
      </c>
      <c r="O14" s="19">
        <v>17.538887035651499</v>
      </c>
      <c r="P14" s="19">
        <v>8.7333489220590206</v>
      </c>
    </row>
    <row r="15" spans="2:16" x14ac:dyDescent="0.2">
      <c r="B15" s="16">
        <v>4008</v>
      </c>
      <c r="C15" s="16" t="s">
        <v>103</v>
      </c>
      <c r="D15" s="12">
        <v>6869</v>
      </c>
      <c r="E15" s="12">
        <v>100</v>
      </c>
      <c r="F15" s="26">
        <v>6495.5271599999996</v>
      </c>
      <c r="G15" s="26">
        <v>30889.13607</v>
      </c>
      <c r="H15" s="26">
        <v>21833.635050000001</v>
      </c>
      <c r="I15" s="26">
        <v>-81.111379999999997</v>
      </c>
      <c r="J15" s="26">
        <v>-9968.7666599999993</v>
      </c>
      <c r="K15" s="26">
        <v>-1451.2689852962601</v>
      </c>
      <c r="L15" s="19">
        <v>-45.657842302351803</v>
      </c>
      <c r="M15" s="19">
        <v>-0.26258869725649803</v>
      </c>
      <c r="N15" s="19" t="s">
        <v>77</v>
      </c>
      <c r="O15" s="19" t="s">
        <v>77</v>
      </c>
      <c r="P15" s="19">
        <v>20.765928077314499</v>
      </c>
    </row>
    <row r="16" spans="2:16" x14ac:dyDescent="0.2">
      <c r="B16" s="16">
        <v>4009</v>
      </c>
      <c r="C16" s="16" t="s">
        <v>104</v>
      </c>
      <c r="D16" s="12">
        <v>4115</v>
      </c>
      <c r="E16" s="12">
        <v>112</v>
      </c>
      <c r="F16" s="26">
        <v>1879.7827299999999</v>
      </c>
      <c r="G16" s="26">
        <v>20818.129369999999</v>
      </c>
      <c r="H16" s="26">
        <v>12157.16395</v>
      </c>
      <c r="I16" s="26">
        <v>74.314250000000001</v>
      </c>
      <c r="J16" s="26">
        <v>1009.49864</v>
      </c>
      <c r="K16" s="26">
        <v>245.32166221142199</v>
      </c>
      <c r="L16" s="19">
        <v>8.3037346880560996</v>
      </c>
      <c r="M16" s="19">
        <v>0.356968912428274</v>
      </c>
      <c r="N16" s="19">
        <v>23887.0022232105</v>
      </c>
      <c r="O16" s="19">
        <v>8.3867319631321902</v>
      </c>
      <c r="P16" s="19">
        <v>9.3865156915392909</v>
      </c>
    </row>
    <row r="17" spans="2:16" x14ac:dyDescent="0.2">
      <c r="B17" s="16">
        <v>4010</v>
      </c>
      <c r="C17" s="16" t="s">
        <v>105</v>
      </c>
      <c r="D17" s="12">
        <v>8937</v>
      </c>
      <c r="E17" s="12">
        <v>110</v>
      </c>
      <c r="F17" s="26">
        <v>2261.84575</v>
      </c>
      <c r="G17" s="26">
        <v>47918.093249999998</v>
      </c>
      <c r="H17" s="26">
        <v>23860.684550000002</v>
      </c>
      <c r="I17" s="26">
        <v>123.79697</v>
      </c>
      <c r="J17" s="26">
        <v>-15765.90287</v>
      </c>
      <c r="K17" s="26">
        <v>-1764.11579612845</v>
      </c>
      <c r="L17" s="19">
        <v>-66.074813725325399</v>
      </c>
      <c r="M17" s="19">
        <v>0.25835120223612001</v>
      </c>
      <c r="N17" s="19">
        <v>56.621181286168202</v>
      </c>
      <c r="O17" s="19">
        <v>3.3471496906859901</v>
      </c>
      <c r="P17" s="19">
        <v>4.9785844097625898</v>
      </c>
    </row>
    <row r="18" spans="2:16" x14ac:dyDescent="0.2">
      <c r="B18" s="16">
        <v>4012</v>
      </c>
      <c r="C18" s="16" t="s">
        <v>106</v>
      </c>
      <c r="D18" s="12">
        <v>11321</v>
      </c>
      <c r="E18" s="12">
        <v>112</v>
      </c>
      <c r="F18" s="26">
        <v>4818.7128000000002</v>
      </c>
      <c r="G18" s="26">
        <v>54286.786489999999</v>
      </c>
      <c r="H18" s="26">
        <v>35091.818050000002</v>
      </c>
      <c r="I18" s="26">
        <v>71.872780000000006</v>
      </c>
      <c r="J18" s="26">
        <v>5648.2652799999996</v>
      </c>
      <c r="K18" s="26">
        <v>498.919289815387</v>
      </c>
      <c r="L18" s="19">
        <v>16.0956758408817</v>
      </c>
      <c r="M18" s="19">
        <v>0.1323946113724</v>
      </c>
      <c r="N18" s="19">
        <v>94.703995604846</v>
      </c>
      <c r="O18" s="19">
        <v>12.404778391589799</v>
      </c>
      <c r="P18" s="19">
        <v>9.0087955029367599</v>
      </c>
    </row>
    <row r="19" spans="2:16" x14ac:dyDescent="0.2">
      <c r="B19" s="16">
        <v>4013</v>
      </c>
      <c r="C19" s="16" t="s">
        <v>107</v>
      </c>
      <c r="D19" s="12">
        <v>4510</v>
      </c>
      <c r="E19" s="12">
        <v>113</v>
      </c>
      <c r="F19" s="26">
        <v>1388.5745999999999</v>
      </c>
      <c r="G19" s="26">
        <v>22394.671170000001</v>
      </c>
      <c r="H19" s="26">
        <v>14392.226549999999</v>
      </c>
      <c r="I19" s="26">
        <v>-10.36134</v>
      </c>
      <c r="J19" s="26">
        <v>-2118.5264999999999</v>
      </c>
      <c r="K19" s="26">
        <v>-469.73980044345899</v>
      </c>
      <c r="L19" s="19">
        <v>-14.7199357419787</v>
      </c>
      <c r="M19" s="19">
        <v>-4.6266988790976703E-2</v>
      </c>
      <c r="N19" s="19">
        <v>800.81124556140696</v>
      </c>
      <c r="O19" s="19">
        <v>19.3625127919215</v>
      </c>
      <c r="P19" s="19">
        <v>6.1542018167529999</v>
      </c>
    </row>
    <row r="20" spans="2:16" x14ac:dyDescent="0.2">
      <c r="B20" s="21">
        <v>4059</v>
      </c>
      <c r="C20" s="21" t="s">
        <v>108</v>
      </c>
      <c r="D20" s="22">
        <v>152337</v>
      </c>
      <c r="E20" s="22">
        <v>99</v>
      </c>
      <c r="F20" s="29">
        <v>72471.37947</v>
      </c>
      <c r="G20" s="29">
        <v>799132.84256999998</v>
      </c>
      <c r="H20" s="29">
        <v>490556.89370999997</v>
      </c>
      <c r="I20" s="29">
        <v>3850.8362200000001</v>
      </c>
      <c r="J20" s="29">
        <v>109177.81849000001</v>
      </c>
      <c r="K20" s="29">
        <v>716.68615300288195</v>
      </c>
      <c r="L20" s="31">
        <v>22.255893228674498</v>
      </c>
      <c r="M20" s="31">
        <v>0.48187685637043298</v>
      </c>
      <c r="N20" s="31">
        <v>88.222772877303498</v>
      </c>
      <c r="O20" s="31">
        <v>12.6553925546041</v>
      </c>
      <c r="P20" s="31">
        <v>9.5506293352365308</v>
      </c>
    </row>
    <row r="21" spans="2:16" x14ac:dyDescent="0.2">
      <c r="B21" s="16">
        <v>4021</v>
      </c>
      <c r="C21" s="16" t="s">
        <v>109</v>
      </c>
      <c r="D21" s="12">
        <v>20479</v>
      </c>
      <c r="E21" s="12">
        <v>92</v>
      </c>
      <c r="F21" s="26">
        <v>20456.348590000001</v>
      </c>
      <c r="G21" s="26">
        <v>160950.09607999999</v>
      </c>
      <c r="H21" s="26">
        <v>91134.067150000003</v>
      </c>
      <c r="I21" s="26">
        <v>2273.7944600000001</v>
      </c>
      <c r="J21" s="26">
        <v>72670.712039999999</v>
      </c>
      <c r="K21" s="26">
        <v>3548.5478802675898</v>
      </c>
      <c r="L21" s="19">
        <v>79.740446479129801</v>
      </c>
      <c r="M21" s="19">
        <v>1.41273258940449</v>
      </c>
      <c r="N21" s="19">
        <v>74.355761962395505</v>
      </c>
      <c r="O21" s="19">
        <v>15.637509490823801</v>
      </c>
      <c r="P21" s="19">
        <v>14.1224787083706</v>
      </c>
    </row>
    <row r="22" spans="2:16" x14ac:dyDescent="0.2">
      <c r="B22" s="16">
        <v>4022</v>
      </c>
      <c r="C22" s="16" t="s">
        <v>110</v>
      </c>
      <c r="D22" s="12">
        <v>1595</v>
      </c>
      <c r="E22" s="12">
        <v>89</v>
      </c>
      <c r="F22" s="26">
        <v>601.74620000000004</v>
      </c>
      <c r="G22" s="26">
        <v>9001.1363999999994</v>
      </c>
      <c r="H22" s="26">
        <v>6210.7929000000004</v>
      </c>
      <c r="I22" s="26">
        <v>-48.234839999999998</v>
      </c>
      <c r="J22" s="26">
        <v>-6964.30231</v>
      </c>
      <c r="K22" s="26">
        <v>-4366.3337366771202</v>
      </c>
      <c r="L22" s="19">
        <v>-112.132257863565</v>
      </c>
      <c r="M22" s="19">
        <v>-0.53587500351622297</v>
      </c>
      <c r="N22" s="19">
        <v>658.47559682635699</v>
      </c>
      <c r="O22" s="19">
        <v>25.753632063613701</v>
      </c>
      <c r="P22" s="19">
        <v>6.1493497643253097</v>
      </c>
    </row>
    <row r="23" spans="2:16" x14ac:dyDescent="0.2">
      <c r="B23" s="16">
        <v>4023</v>
      </c>
      <c r="C23" s="16" t="s">
        <v>111</v>
      </c>
      <c r="D23" s="12">
        <v>2950</v>
      </c>
      <c r="E23" s="12">
        <v>84</v>
      </c>
      <c r="F23" s="26">
        <v>1465.59015</v>
      </c>
      <c r="G23" s="26">
        <v>16175.21996</v>
      </c>
      <c r="H23" s="26">
        <v>11144.863950000001</v>
      </c>
      <c r="I23" s="26">
        <v>37.04157</v>
      </c>
      <c r="J23" s="26">
        <v>-2265.10365</v>
      </c>
      <c r="K23" s="26">
        <v>-767.83174576271097</v>
      </c>
      <c r="L23" s="19">
        <v>-20.324192921170599</v>
      </c>
      <c r="M23" s="19">
        <v>0.22900195540833901</v>
      </c>
      <c r="N23" s="19" t="s">
        <v>77</v>
      </c>
      <c r="O23" s="19">
        <v>15.1155531488674</v>
      </c>
      <c r="P23" s="19">
        <v>9.2897142896101901</v>
      </c>
    </row>
    <row r="24" spans="2:16" x14ac:dyDescent="0.2">
      <c r="B24" s="16">
        <v>4024</v>
      </c>
      <c r="C24" s="16" t="s">
        <v>112</v>
      </c>
      <c r="D24" s="12">
        <v>3033</v>
      </c>
      <c r="E24" s="12">
        <v>98</v>
      </c>
      <c r="F24" s="26">
        <v>1447.0578</v>
      </c>
      <c r="G24" s="26">
        <v>17898.369119999999</v>
      </c>
      <c r="H24" s="26">
        <v>9382.6016999999993</v>
      </c>
      <c r="I24" s="26">
        <v>-28.037859999999998</v>
      </c>
      <c r="J24" s="26">
        <v>-5048.4466599999996</v>
      </c>
      <c r="K24" s="26">
        <v>-1664.5059874711501</v>
      </c>
      <c r="L24" s="19">
        <v>-53.806468839021498</v>
      </c>
      <c r="M24" s="19">
        <v>-0.15665036189621301</v>
      </c>
      <c r="N24" s="19">
        <v>98.001424855652104</v>
      </c>
      <c r="O24" s="19">
        <v>8.1930854155945596</v>
      </c>
      <c r="P24" s="19">
        <v>7.9282080422308301</v>
      </c>
    </row>
    <row r="25" spans="2:16" x14ac:dyDescent="0.2">
      <c r="B25" s="16">
        <v>4049</v>
      </c>
      <c r="C25" s="16" t="s">
        <v>113</v>
      </c>
      <c r="D25" s="12">
        <v>4916</v>
      </c>
      <c r="E25" s="12">
        <v>108</v>
      </c>
      <c r="F25" s="26">
        <v>1553.5170000000001</v>
      </c>
      <c r="G25" s="26">
        <v>20249.804370000002</v>
      </c>
      <c r="H25" s="26">
        <v>14823.045770000001</v>
      </c>
      <c r="I25" s="26">
        <v>109.34829000000001</v>
      </c>
      <c r="J25" s="26">
        <v>-2295.9803999999999</v>
      </c>
      <c r="K25" s="26">
        <v>-467.04239218877098</v>
      </c>
      <c r="L25" s="19">
        <v>-15.4892620290412</v>
      </c>
      <c r="M25" s="19">
        <v>0.53999677232437404</v>
      </c>
      <c r="N25" s="19">
        <v>122.76580693651201</v>
      </c>
      <c r="O25" s="19">
        <v>5.7368268294040803</v>
      </c>
      <c r="P25" s="19">
        <v>8.2117597761266694</v>
      </c>
    </row>
    <row r="26" spans="2:16" x14ac:dyDescent="0.2">
      <c r="B26" s="16">
        <v>4026</v>
      </c>
      <c r="C26" s="16" t="s">
        <v>114</v>
      </c>
      <c r="D26" s="12">
        <v>3673</v>
      </c>
      <c r="E26" s="12">
        <v>92</v>
      </c>
      <c r="F26" s="26">
        <v>2567.0226299999999</v>
      </c>
      <c r="G26" s="26">
        <v>24828.620510000001</v>
      </c>
      <c r="H26" s="26">
        <v>15098.513650000001</v>
      </c>
      <c r="I26" s="26">
        <v>5.9972699999999897</v>
      </c>
      <c r="J26" s="26">
        <v>-13521.10759</v>
      </c>
      <c r="K26" s="26">
        <v>-3681.2163326980699</v>
      </c>
      <c r="L26" s="19">
        <v>-89.552573872064599</v>
      </c>
      <c r="M26" s="19">
        <v>2.41546645637623E-2</v>
      </c>
      <c r="N26" s="19">
        <v>65.481618923061504</v>
      </c>
      <c r="O26" s="19">
        <v>27.485551552295998</v>
      </c>
      <c r="P26" s="19">
        <v>10.3631206532948</v>
      </c>
    </row>
    <row r="27" spans="2:16" x14ac:dyDescent="0.2">
      <c r="B27" s="16">
        <v>4027</v>
      </c>
      <c r="C27" s="16" t="s">
        <v>115</v>
      </c>
      <c r="D27" s="12">
        <v>6091</v>
      </c>
      <c r="E27" s="12">
        <v>109</v>
      </c>
      <c r="F27" s="26">
        <v>1451.2561800000001</v>
      </c>
      <c r="G27" s="26">
        <v>21894.339919999999</v>
      </c>
      <c r="H27" s="26">
        <v>16769.44442</v>
      </c>
      <c r="I27" s="26">
        <v>4.0633299999999997</v>
      </c>
      <c r="J27" s="26">
        <v>1535.75209</v>
      </c>
      <c r="K27" s="26">
        <v>252.13463963224399</v>
      </c>
      <c r="L27" s="19">
        <v>9.1580379858523706</v>
      </c>
      <c r="M27" s="19">
        <v>1.8558814811714099E-2</v>
      </c>
      <c r="N27" s="19">
        <v>318.75931245624702</v>
      </c>
      <c r="O27" s="19">
        <v>7.0713994377410803</v>
      </c>
      <c r="P27" s="19">
        <v>6.6470124941770798</v>
      </c>
    </row>
    <row r="28" spans="2:16" x14ac:dyDescent="0.2">
      <c r="B28" s="16">
        <v>4028</v>
      </c>
      <c r="C28" s="16" t="s">
        <v>116</v>
      </c>
      <c r="D28" s="12">
        <v>1118</v>
      </c>
      <c r="E28" s="12">
        <v>109</v>
      </c>
      <c r="F28" s="26">
        <v>370.46</v>
      </c>
      <c r="G28" s="26">
        <v>4550.5008099999995</v>
      </c>
      <c r="H28" s="26">
        <v>3503.5774500000002</v>
      </c>
      <c r="I28" s="26">
        <v>79.33784</v>
      </c>
      <c r="J28" s="26">
        <v>2084.49406</v>
      </c>
      <c r="K28" s="26">
        <v>1864.4848479427601</v>
      </c>
      <c r="L28" s="19">
        <v>59.496160417404198</v>
      </c>
      <c r="M28" s="19">
        <v>1.74349688776344</v>
      </c>
      <c r="N28" s="19">
        <v>88.4185067767026</v>
      </c>
      <c r="O28" s="19">
        <v>7.7292600240192</v>
      </c>
      <c r="P28" s="19">
        <v>9.8845788360600206</v>
      </c>
    </row>
    <row r="29" spans="2:16" x14ac:dyDescent="0.2">
      <c r="B29" s="16">
        <v>4029</v>
      </c>
      <c r="C29" s="16" t="s">
        <v>117</v>
      </c>
      <c r="D29" s="12">
        <v>5789</v>
      </c>
      <c r="E29" s="12">
        <v>108</v>
      </c>
      <c r="F29" s="26">
        <v>2046.4666400000001</v>
      </c>
      <c r="G29" s="26">
        <v>25248.916020000001</v>
      </c>
      <c r="H29" s="26">
        <v>17798.79177</v>
      </c>
      <c r="I29" s="26">
        <v>-24.557490000000001</v>
      </c>
      <c r="J29" s="26">
        <v>-12187.89241</v>
      </c>
      <c r="K29" s="26">
        <v>-2105.3536724822902</v>
      </c>
      <c r="L29" s="19">
        <v>-68.475953691097104</v>
      </c>
      <c r="M29" s="19">
        <v>-9.7261561567822105E-2</v>
      </c>
      <c r="N29" s="19">
        <v>66.422739485787204</v>
      </c>
      <c r="O29" s="19">
        <v>8.6709746599252195</v>
      </c>
      <c r="P29" s="19">
        <v>8.0079047686578697</v>
      </c>
    </row>
    <row r="30" spans="2:16" x14ac:dyDescent="0.2">
      <c r="B30" s="16">
        <v>4030</v>
      </c>
      <c r="C30" s="16" t="s">
        <v>118</v>
      </c>
      <c r="D30" s="12">
        <v>2253</v>
      </c>
      <c r="E30" s="12">
        <v>105</v>
      </c>
      <c r="F30" s="26">
        <v>895.16305</v>
      </c>
      <c r="G30" s="26">
        <v>11289.179109999999</v>
      </c>
      <c r="H30" s="26">
        <v>6586.1267500000004</v>
      </c>
      <c r="I30" s="26">
        <v>59.861820000000002</v>
      </c>
      <c r="J30" s="26">
        <v>5661.8917000000001</v>
      </c>
      <c r="K30" s="26">
        <v>2513.04558366622</v>
      </c>
      <c r="L30" s="19">
        <v>85.966941040118897</v>
      </c>
      <c r="M30" s="19">
        <v>0.53025839537769504</v>
      </c>
      <c r="N30" s="19">
        <v>106.68618176762899</v>
      </c>
      <c r="O30" s="19">
        <v>9.8140611394728801</v>
      </c>
      <c r="P30" s="19">
        <v>8.4596484890033796</v>
      </c>
    </row>
    <row r="31" spans="2:16" x14ac:dyDescent="0.2">
      <c r="B31" s="16">
        <v>4031</v>
      </c>
      <c r="C31" s="16" t="s">
        <v>119</v>
      </c>
      <c r="D31" s="12">
        <v>1920</v>
      </c>
      <c r="E31" s="12">
        <v>104</v>
      </c>
      <c r="F31" s="26">
        <v>752.31679999999994</v>
      </c>
      <c r="G31" s="26">
        <v>12633.64733</v>
      </c>
      <c r="H31" s="26">
        <v>5737.7344000000003</v>
      </c>
      <c r="I31" s="26">
        <v>-17.985810000000001</v>
      </c>
      <c r="J31" s="26">
        <v>-3936.5510199999999</v>
      </c>
      <c r="K31" s="26">
        <v>-2050.2869895833301</v>
      </c>
      <c r="L31" s="19">
        <v>-68.608108106223895</v>
      </c>
      <c r="M31" s="19">
        <v>-0.14236435077058601</v>
      </c>
      <c r="N31" s="19">
        <v>49.893616391089701</v>
      </c>
      <c r="O31" s="19">
        <v>13.320315947113</v>
      </c>
      <c r="P31" s="19">
        <v>5.8125018913283197</v>
      </c>
    </row>
    <row r="32" spans="2:16" x14ac:dyDescent="0.2">
      <c r="B32" s="16">
        <v>4032</v>
      </c>
      <c r="C32" s="16" t="s">
        <v>120</v>
      </c>
      <c r="D32" s="12">
        <v>2226</v>
      </c>
      <c r="E32" s="12">
        <v>113</v>
      </c>
      <c r="F32" s="26">
        <v>1322.7273600000001</v>
      </c>
      <c r="G32" s="26">
        <v>10561.69959</v>
      </c>
      <c r="H32" s="26">
        <v>8064.7049500000003</v>
      </c>
      <c r="I32" s="26">
        <v>26.894300000000001</v>
      </c>
      <c r="J32" s="26">
        <v>3923.2322100000001</v>
      </c>
      <c r="K32" s="26">
        <v>1762.45831536388</v>
      </c>
      <c r="L32" s="19">
        <v>48.646940394266998</v>
      </c>
      <c r="M32" s="19">
        <v>0.25463988793492998</v>
      </c>
      <c r="N32" s="19">
        <v>3950.4001265042202</v>
      </c>
      <c r="O32" s="19">
        <v>15.7767692197729</v>
      </c>
      <c r="P32" s="19">
        <v>12.7784515029934</v>
      </c>
    </row>
    <row r="33" spans="2:16" x14ac:dyDescent="0.2">
      <c r="B33" s="16">
        <v>4033</v>
      </c>
      <c r="C33" s="16" t="s">
        <v>121</v>
      </c>
      <c r="D33" s="12">
        <v>6176</v>
      </c>
      <c r="E33" s="12">
        <v>110</v>
      </c>
      <c r="F33" s="26">
        <v>3941.6079500000001</v>
      </c>
      <c r="G33" s="26">
        <v>37750.90511</v>
      </c>
      <c r="H33" s="26">
        <v>18079.650900000001</v>
      </c>
      <c r="I33" s="26">
        <v>286.03809000000001</v>
      </c>
      <c r="J33" s="26">
        <v>12268.604670000001</v>
      </c>
      <c r="K33" s="26">
        <v>1986.49687014249</v>
      </c>
      <c r="L33" s="19">
        <v>67.858636971801204</v>
      </c>
      <c r="M33" s="19">
        <v>0.75769862779854302</v>
      </c>
      <c r="N33" s="19">
        <v>96.244862770844406</v>
      </c>
      <c r="O33" s="19">
        <v>11.5346225933177</v>
      </c>
      <c r="P33" s="19">
        <v>11.198793850588</v>
      </c>
    </row>
    <row r="34" spans="2:16" x14ac:dyDescent="0.2">
      <c r="B34" s="16">
        <v>4034</v>
      </c>
      <c r="C34" s="16" t="s">
        <v>122</v>
      </c>
      <c r="D34" s="12">
        <v>9047</v>
      </c>
      <c r="E34" s="12">
        <v>112</v>
      </c>
      <c r="F34" s="26">
        <v>2122.0666000000001</v>
      </c>
      <c r="G34" s="26">
        <v>40566.202599999997</v>
      </c>
      <c r="H34" s="26">
        <v>21211.604449999999</v>
      </c>
      <c r="I34" s="26">
        <v>-10.751239999999999</v>
      </c>
      <c r="J34" s="26">
        <v>19940.25906</v>
      </c>
      <c r="K34" s="26">
        <v>2204.0741748646001</v>
      </c>
      <c r="L34" s="19">
        <v>94.006368575291802</v>
      </c>
      <c r="M34" s="19">
        <v>-2.65029490337358E-2</v>
      </c>
      <c r="N34" s="19">
        <v>363.18196735705499</v>
      </c>
      <c r="O34" s="19">
        <v>20.566209172361599</v>
      </c>
      <c r="P34" s="19">
        <v>5.2046167121395799</v>
      </c>
    </row>
    <row r="35" spans="2:16" x14ac:dyDescent="0.2">
      <c r="B35" s="16">
        <v>4035</v>
      </c>
      <c r="C35" s="16" t="s">
        <v>123</v>
      </c>
      <c r="D35" s="12">
        <v>4654</v>
      </c>
      <c r="E35" s="12">
        <v>97</v>
      </c>
      <c r="F35" s="26">
        <v>2997.1709000000001</v>
      </c>
      <c r="G35" s="26">
        <v>24279.05387</v>
      </c>
      <c r="H35" s="26">
        <v>14805.184649999999</v>
      </c>
      <c r="I35" s="26">
        <v>31.202100000000002</v>
      </c>
      <c r="J35" s="26">
        <v>-12315.047039999999</v>
      </c>
      <c r="K35" s="26">
        <v>-2646.1209798023201</v>
      </c>
      <c r="L35" s="19">
        <v>-83.180637939561194</v>
      </c>
      <c r="M35" s="19">
        <v>0.12851448070039601</v>
      </c>
      <c r="N35" s="19">
        <v>328.28054868827502</v>
      </c>
      <c r="O35" s="19">
        <v>17.747648911987898</v>
      </c>
      <c r="P35" s="19">
        <v>12.4731919794534</v>
      </c>
    </row>
    <row r="36" spans="2:16" x14ac:dyDescent="0.2">
      <c r="B36" s="16">
        <v>4037</v>
      </c>
      <c r="C36" s="16" t="s">
        <v>124</v>
      </c>
      <c r="D36" s="12">
        <v>4249</v>
      </c>
      <c r="E36" s="12">
        <v>85</v>
      </c>
      <c r="F36" s="26">
        <v>2643.1465600000001</v>
      </c>
      <c r="G36" s="26">
        <v>19657.688979999999</v>
      </c>
      <c r="H36" s="26">
        <v>12916.341399999999</v>
      </c>
      <c r="I36" s="26">
        <v>-36.605289999999997</v>
      </c>
      <c r="J36" s="26">
        <v>-10967.42885</v>
      </c>
      <c r="K36" s="26">
        <v>-2581.1788303130102</v>
      </c>
      <c r="L36" s="19">
        <v>-84.911264810637505</v>
      </c>
      <c r="M36" s="19">
        <v>-0.18621359833926901</v>
      </c>
      <c r="N36" s="19">
        <v>98.474682191189899</v>
      </c>
      <c r="O36" s="19">
        <v>7.9247784497198799</v>
      </c>
      <c r="P36" s="19">
        <v>13.2596526104973</v>
      </c>
    </row>
    <row r="37" spans="2:16" x14ac:dyDescent="0.2">
      <c r="B37" s="16">
        <v>4038</v>
      </c>
      <c r="C37" s="16" t="s">
        <v>125</v>
      </c>
      <c r="D37" s="12">
        <v>8893</v>
      </c>
      <c r="E37" s="12">
        <v>110</v>
      </c>
      <c r="F37" s="26">
        <v>2854.1066099999998</v>
      </c>
      <c r="G37" s="26">
        <v>39051.589870000003</v>
      </c>
      <c r="H37" s="26">
        <v>28868.558120000002</v>
      </c>
      <c r="I37" s="26">
        <v>45.68732</v>
      </c>
      <c r="J37" s="26">
        <v>11049.17052</v>
      </c>
      <c r="K37" s="26">
        <v>1242.4570471157101</v>
      </c>
      <c r="L37" s="19">
        <v>38.274064378522603</v>
      </c>
      <c r="M37" s="19">
        <v>0.116992215047044</v>
      </c>
      <c r="N37" s="19">
        <v>61.716767636065001</v>
      </c>
      <c r="O37" s="19">
        <v>12.8322814427837</v>
      </c>
      <c r="P37" s="19">
        <v>7.4255464109225997</v>
      </c>
    </row>
    <row r="38" spans="2:16" x14ac:dyDescent="0.2">
      <c r="B38" s="16">
        <v>4039</v>
      </c>
      <c r="C38" s="16" t="s">
        <v>126</v>
      </c>
      <c r="D38" s="12">
        <v>2105</v>
      </c>
      <c r="E38" s="12">
        <v>92</v>
      </c>
      <c r="F38" s="26">
        <v>938.42015000000004</v>
      </c>
      <c r="G38" s="26">
        <v>10014.648649999999</v>
      </c>
      <c r="H38" s="26">
        <v>6997.3994000000002</v>
      </c>
      <c r="I38" s="26">
        <v>-3.31225999999999</v>
      </c>
      <c r="J38" s="26">
        <v>-862.28172000000097</v>
      </c>
      <c r="K38" s="26">
        <v>-409.63502137767301</v>
      </c>
      <c r="L38" s="19">
        <v>-12.322888414801699</v>
      </c>
      <c r="M38" s="19">
        <v>-3.3074150834038397E-2</v>
      </c>
      <c r="N38" s="19">
        <v>85.2612820752841</v>
      </c>
      <c r="O38" s="19">
        <v>14.206400341363899</v>
      </c>
      <c r="P38" s="19">
        <v>9.3374008682770899</v>
      </c>
    </row>
    <row r="39" spans="2:16" x14ac:dyDescent="0.2">
      <c r="B39" s="16">
        <v>4040</v>
      </c>
      <c r="C39" s="16" t="s">
        <v>127</v>
      </c>
      <c r="D39" s="12">
        <v>12566</v>
      </c>
      <c r="E39" s="12">
        <v>100</v>
      </c>
      <c r="F39" s="26">
        <v>3887.8786500000001</v>
      </c>
      <c r="G39" s="26">
        <v>47544.666400000002</v>
      </c>
      <c r="H39" s="26">
        <v>33892.996500000001</v>
      </c>
      <c r="I39" s="26">
        <v>-691.40188000000001</v>
      </c>
      <c r="J39" s="26">
        <v>-17366.109390000001</v>
      </c>
      <c r="K39" s="26">
        <v>-1381.9918343148199</v>
      </c>
      <c r="L39" s="19">
        <v>-51.238046745143897</v>
      </c>
      <c r="M39" s="19">
        <v>-1.4542154406619201</v>
      </c>
      <c r="N39" s="19">
        <v>52.6506837977348</v>
      </c>
      <c r="O39" s="19">
        <v>6.3724556073444196</v>
      </c>
      <c r="P39" s="19">
        <v>6.7231027411310196</v>
      </c>
    </row>
    <row r="40" spans="2:16" x14ac:dyDescent="0.2">
      <c r="B40" s="16">
        <v>4041</v>
      </c>
      <c r="C40" s="16" t="s">
        <v>128</v>
      </c>
      <c r="D40" s="12">
        <v>2493</v>
      </c>
      <c r="E40" s="12">
        <v>99</v>
      </c>
      <c r="F40" s="26">
        <v>792.20965000000001</v>
      </c>
      <c r="G40" s="26">
        <v>9123.5691700000007</v>
      </c>
      <c r="H40" s="26">
        <v>6940.6552499999998</v>
      </c>
      <c r="I40" s="26">
        <v>24.637630000000001</v>
      </c>
      <c r="J40" s="26">
        <v>-2717.5545999999999</v>
      </c>
      <c r="K40" s="26">
        <v>-1090.07404733253</v>
      </c>
      <c r="L40" s="19">
        <v>-39.154150467277603</v>
      </c>
      <c r="M40" s="19">
        <v>0.27004376840823602</v>
      </c>
      <c r="N40" s="19" t="s">
        <v>77</v>
      </c>
      <c r="O40" s="19">
        <v>12.018490456624701</v>
      </c>
      <c r="P40" s="19">
        <v>8.9531548978216406</v>
      </c>
    </row>
    <row r="41" spans="2:16" x14ac:dyDescent="0.2">
      <c r="B41" s="16">
        <v>4042</v>
      </c>
      <c r="C41" s="16" t="s">
        <v>129</v>
      </c>
      <c r="D41" s="12">
        <v>3173</v>
      </c>
      <c r="E41" s="12">
        <v>113</v>
      </c>
      <c r="F41" s="26">
        <v>974.55899999999997</v>
      </c>
      <c r="G41" s="26">
        <v>14959.765729999999</v>
      </c>
      <c r="H41" s="26">
        <v>9879.2320500000005</v>
      </c>
      <c r="I41" s="26">
        <v>-9.0137999999999998</v>
      </c>
      <c r="J41" s="26">
        <v>-13417.797350000001</v>
      </c>
      <c r="K41" s="26">
        <v>-4228.7416797982996</v>
      </c>
      <c r="L41" s="19">
        <v>-135.818222328324</v>
      </c>
      <c r="M41" s="19">
        <v>-6.0253617353939699E-2</v>
      </c>
      <c r="N41" s="19">
        <v>213.590959064424</v>
      </c>
      <c r="O41" s="19">
        <v>18.684472273483902</v>
      </c>
      <c r="P41" s="19">
        <v>6.4542802168600497</v>
      </c>
    </row>
    <row r="42" spans="2:16" x14ac:dyDescent="0.2">
      <c r="B42" s="16">
        <v>4044</v>
      </c>
      <c r="C42" s="16" t="s">
        <v>130</v>
      </c>
      <c r="D42" s="12">
        <v>7577</v>
      </c>
      <c r="E42" s="12">
        <v>105</v>
      </c>
      <c r="F42" s="26">
        <v>1499.5948000000001</v>
      </c>
      <c r="G42" s="26">
        <v>31692.96847</v>
      </c>
      <c r="H42" s="26">
        <v>23391.956549999999</v>
      </c>
      <c r="I42" s="26">
        <v>523.07330000000002</v>
      </c>
      <c r="J42" s="26">
        <v>15570.303599999999</v>
      </c>
      <c r="K42" s="26">
        <v>2054.94306453742</v>
      </c>
      <c r="L42" s="19">
        <v>66.562639028157705</v>
      </c>
      <c r="M42" s="19">
        <v>1.6504395935493801</v>
      </c>
      <c r="N42" s="19">
        <v>15.201469475895101</v>
      </c>
      <c r="O42" s="19">
        <v>9.2409526825241493</v>
      </c>
      <c r="P42" s="19">
        <v>6.38207210509366</v>
      </c>
    </row>
    <row r="43" spans="2:16" x14ac:dyDescent="0.2">
      <c r="B43" s="16">
        <v>4045</v>
      </c>
      <c r="C43" s="16" t="s">
        <v>131</v>
      </c>
      <c r="D43" s="12">
        <v>21534</v>
      </c>
      <c r="E43" s="12">
        <v>95</v>
      </c>
      <c r="F43" s="26">
        <v>8697.4433499999996</v>
      </c>
      <c r="G43" s="26">
        <v>104612.08656</v>
      </c>
      <c r="H43" s="26">
        <v>64365.864379999999</v>
      </c>
      <c r="I43" s="26">
        <v>1360.2963500000001</v>
      </c>
      <c r="J43" s="26">
        <v>110196.7824</v>
      </c>
      <c r="K43" s="26">
        <v>5117.3392031206504</v>
      </c>
      <c r="L43" s="19">
        <v>171.20376376743101</v>
      </c>
      <c r="M43" s="19">
        <v>1.30032426914629</v>
      </c>
      <c r="N43" s="19">
        <v>116.210176532511</v>
      </c>
      <c r="O43" s="19">
        <v>7.9946240678444198</v>
      </c>
      <c r="P43" s="19">
        <v>9.6143189862018605</v>
      </c>
    </row>
    <row r="44" spans="2:16" x14ac:dyDescent="0.2">
      <c r="B44" s="16">
        <v>4046</v>
      </c>
      <c r="C44" s="16" t="s">
        <v>132</v>
      </c>
      <c r="D44" s="12">
        <v>1866</v>
      </c>
      <c r="E44" s="12">
        <v>116</v>
      </c>
      <c r="F44" s="26">
        <v>446.798</v>
      </c>
      <c r="G44" s="26">
        <v>9172.4940999999999</v>
      </c>
      <c r="H44" s="26">
        <v>5032.8438500000002</v>
      </c>
      <c r="I44" s="26">
        <v>0.41054999999999597</v>
      </c>
      <c r="J44" s="26">
        <v>-3886.05377</v>
      </c>
      <c r="K44" s="26">
        <v>-2082.55829046088</v>
      </c>
      <c r="L44" s="19">
        <v>-77.2138752129176</v>
      </c>
      <c r="M44" s="19">
        <v>4.4758818651079403E-3</v>
      </c>
      <c r="N44" s="19">
        <v>14.497087197605101</v>
      </c>
      <c r="O44" s="19">
        <v>1.85692624212209</v>
      </c>
      <c r="P44" s="19">
        <v>4.8755392494610597</v>
      </c>
    </row>
    <row r="45" spans="2:16" x14ac:dyDescent="0.2">
      <c r="B45" s="16">
        <v>4047</v>
      </c>
      <c r="C45" s="16" t="s">
        <v>133</v>
      </c>
      <c r="D45" s="12">
        <v>5119</v>
      </c>
      <c r="E45" s="12">
        <v>100</v>
      </c>
      <c r="F45" s="26">
        <v>3201.5018500000001</v>
      </c>
      <c r="G45" s="26">
        <v>36965.22782</v>
      </c>
      <c r="H45" s="26">
        <v>14810.178250000001</v>
      </c>
      <c r="I45" s="26">
        <v>-218.51253</v>
      </c>
      <c r="J45" s="26">
        <v>-31913.645639999999</v>
      </c>
      <c r="K45" s="26">
        <v>-6234.35156085173</v>
      </c>
      <c r="L45" s="19">
        <v>-215.484547864912</v>
      </c>
      <c r="M45" s="19">
        <v>-0.59112994261535201</v>
      </c>
      <c r="N45" s="19">
        <v>221.01882110114201</v>
      </c>
      <c r="O45" s="19">
        <v>10.613216883455401</v>
      </c>
      <c r="P45" s="19">
        <v>8.06971712584998</v>
      </c>
    </row>
    <row r="46" spans="2:16" x14ac:dyDescent="0.2">
      <c r="B46" s="16">
        <v>4048</v>
      </c>
      <c r="C46" s="16" t="s">
        <v>134</v>
      </c>
      <c r="D46" s="12">
        <v>6842</v>
      </c>
      <c r="E46" s="12">
        <v>101</v>
      </c>
      <c r="F46" s="26">
        <v>2545.203</v>
      </c>
      <c r="G46" s="26">
        <v>38460.446020000003</v>
      </c>
      <c r="H46" s="26">
        <v>23110.163100000002</v>
      </c>
      <c r="I46" s="26">
        <v>71.564999999999998</v>
      </c>
      <c r="J46" s="26">
        <v>-6058.0814600000003</v>
      </c>
      <c r="K46" s="26">
        <v>-885.42552762350203</v>
      </c>
      <c r="L46" s="19">
        <v>-26.213927758908799</v>
      </c>
      <c r="M46" s="19">
        <v>0.18607428515723701</v>
      </c>
      <c r="N46" s="19">
        <v>106.522664172942</v>
      </c>
      <c r="O46" s="19">
        <v>15.334858797355199</v>
      </c>
      <c r="P46" s="19">
        <v>6.8037900513146496</v>
      </c>
    </row>
    <row r="47" spans="2:16" x14ac:dyDescent="0.2">
      <c r="B47" s="21">
        <v>4089</v>
      </c>
      <c r="C47" s="21" t="s">
        <v>135</v>
      </c>
      <c r="D47" s="22">
        <v>82992</v>
      </c>
      <c r="E47" s="22">
        <v>92</v>
      </c>
      <c r="F47" s="29">
        <v>32204.932209999999</v>
      </c>
      <c r="G47" s="29">
        <v>399565.65711999999</v>
      </c>
      <c r="H47" s="29">
        <v>231433.01905</v>
      </c>
      <c r="I47" s="29">
        <v>467.83125999999999</v>
      </c>
      <c r="J47" s="29">
        <v>-160192.01316</v>
      </c>
      <c r="K47" s="29">
        <v>-1930.21029930596</v>
      </c>
      <c r="L47" s="31">
        <v>-69.2174408896214</v>
      </c>
      <c r="M47" s="31">
        <v>0.117084952538726</v>
      </c>
      <c r="N47" s="31">
        <v>57.340231473277598</v>
      </c>
      <c r="O47" s="31">
        <v>6.9355429041984298</v>
      </c>
      <c r="P47" s="31">
        <v>8.1770699978320494</v>
      </c>
    </row>
    <row r="48" spans="2:16" x14ac:dyDescent="0.2">
      <c r="B48" s="16">
        <v>4061</v>
      </c>
      <c r="C48" s="16" t="s">
        <v>136</v>
      </c>
      <c r="D48" s="12">
        <v>1899</v>
      </c>
      <c r="E48" s="12">
        <v>83</v>
      </c>
      <c r="F48" s="26">
        <v>750.59275000000002</v>
      </c>
      <c r="G48" s="26">
        <v>7527.9210999999996</v>
      </c>
      <c r="H48" s="26">
        <v>5369.8979499999996</v>
      </c>
      <c r="I48" s="26">
        <v>-22.775600000000001</v>
      </c>
      <c r="J48" s="26">
        <v>-4435.8289699999996</v>
      </c>
      <c r="K48" s="26">
        <v>-2335.87623486045</v>
      </c>
      <c r="L48" s="19">
        <v>-82.605461245311005</v>
      </c>
      <c r="M48" s="19">
        <v>-0.30254833568858702</v>
      </c>
      <c r="N48" s="19">
        <v>470.67559467936502</v>
      </c>
      <c r="O48" s="19">
        <v>12.376014275707499</v>
      </c>
      <c r="P48" s="19">
        <v>9.66823563015293</v>
      </c>
    </row>
    <row r="49" spans="2:16" x14ac:dyDescent="0.2">
      <c r="B49" s="16">
        <v>4062</v>
      </c>
      <c r="C49" s="16" t="s">
        <v>137</v>
      </c>
      <c r="D49" s="12">
        <v>4945</v>
      </c>
      <c r="E49" s="12">
        <v>89</v>
      </c>
      <c r="F49" s="26">
        <v>1846.3975</v>
      </c>
      <c r="G49" s="26">
        <v>23238.436010000001</v>
      </c>
      <c r="H49" s="26">
        <v>13197.7744</v>
      </c>
      <c r="I49" s="26">
        <v>13.98427</v>
      </c>
      <c r="J49" s="26">
        <v>-27455.754830000002</v>
      </c>
      <c r="K49" s="26">
        <v>-5552.22544590495</v>
      </c>
      <c r="L49" s="19">
        <v>-208.03321831292999</v>
      </c>
      <c r="M49" s="19">
        <v>6.0177328603277201E-2</v>
      </c>
      <c r="N49" s="19" t="s">
        <v>77</v>
      </c>
      <c r="O49" s="19" t="s">
        <v>77</v>
      </c>
      <c r="P49" s="19">
        <v>8.0056238259727905</v>
      </c>
    </row>
    <row r="50" spans="2:16" x14ac:dyDescent="0.2">
      <c r="B50" s="16">
        <v>4063</v>
      </c>
      <c r="C50" s="16" t="s">
        <v>138</v>
      </c>
      <c r="D50" s="12">
        <v>8837</v>
      </c>
      <c r="E50" s="12">
        <v>94</v>
      </c>
      <c r="F50" s="26">
        <v>3480.9477000000002</v>
      </c>
      <c r="G50" s="26">
        <v>42473.686450000001</v>
      </c>
      <c r="H50" s="26">
        <v>23475.8367</v>
      </c>
      <c r="I50" s="26">
        <v>-48.18253</v>
      </c>
      <c r="J50" s="26">
        <v>-10170.280839999999</v>
      </c>
      <c r="K50" s="26">
        <v>-1150.87482629852</v>
      </c>
      <c r="L50" s="19">
        <v>-43.322335940426797</v>
      </c>
      <c r="M50" s="19">
        <v>-0.11344089488610901</v>
      </c>
      <c r="N50" s="19">
        <v>32.024467609798002</v>
      </c>
      <c r="O50" s="19">
        <v>2.6987253893051202</v>
      </c>
      <c r="P50" s="19">
        <v>8.0820984871210797</v>
      </c>
    </row>
    <row r="51" spans="2:16" x14ac:dyDescent="0.2">
      <c r="B51" s="16">
        <v>4064</v>
      </c>
      <c r="C51" s="16" t="s">
        <v>139</v>
      </c>
      <c r="D51" s="12">
        <v>1144</v>
      </c>
      <c r="E51" s="12">
        <v>96</v>
      </c>
      <c r="F51" s="26">
        <v>309.28710000000001</v>
      </c>
      <c r="G51" s="26">
        <v>4861.8774899999999</v>
      </c>
      <c r="H51" s="26">
        <v>3129.7168000000001</v>
      </c>
      <c r="I51" s="26">
        <v>-30.396599999999999</v>
      </c>
      <c r="J51" s="26">
        <v>-5567.2008500000002</v>
      </c>
      <c r="K51" s="26">
        <v>-4866.4343094405604</v>
      </c>
      <c r="L51" s="19">
        <v>-177.881936474252</v>
      </c>
      <c r="M51" s="19">
        <v>-0.62520291929445504</v>
      </c>
      <c r="N51" s="19" t="s">
        <v>77</v>
      </c>
      <c r="O51" s="19" t="s">
        <v>77</v>
      </c>
      <c r="P51" s="19">
        <v>5.7362716476017201</v>
      </c>
    </row>
    <row r="52" spans="2:16" x14ac:dyDescent="0.2">
      <c r="B52" s="16">
        <v>4065</v>
      </c>
      <c r="C52" s="16" t="s">
        <v>140</v>
      </c>
      <c r="D52" s="12">
        <v>4156</v>
      </c>
      <c r="E52" s="12">
        <v>97</v>
      </c>
      <c r="F52" s="26">
        <v>1384.96019</v>
      </c>
      <c r="G52" s="26">
        <v>17484.131969999999</v>
      </c>
      <c r="H52" s="26">
        <v>10810.08375</v>
      </c>
      <c r="I52" s="26">
        <v>-62.649389999999997</v>
      </c>
      <c r="J52" s="26">
        <v>-28051.382699999998</v>
      </c>
      <c r="K52" s="26">
        <v>-6749.6108517805596</v>
      </c>
      <c r="L52" s="19">
        <v>-259.49274167279202</v>
      </c>
      <c r="M52" s="19">
        <v>-0.35832142028838698</v>
      </c>
      <c r="N52" s="19">
        <v>614.32736196953397</v>
      </c>
      <c r="O52" s="19">
        <v>14.6792369469858</v>
      </c>
      <c r="P52" s="19">
        <v>7.5629193503507999</v>
      </c>
    </row>
    <row r="53" spans="2:16" x14ac:dyDescent="0.2">
      <c r="B53" s="16">
        <v>4066</v>
      </c>
      <c r="C53" s="16" t="s">
        <v>141</v>
      </c>
      <c r="D53" s="12">
        <v>1031</v>
      </c>
      <c r="E53" s="12">
        <v>106</v>
      </c>
      <c r="F53" s="26">
        <v>422.35404999999997</v>
      </c>
      <c r="G53" s="26">
        <v>6096.7032099999997</v>
      </c>
      <c r="H53" s="26">
        <v>3154.4699500000002</v>
      </c>
      <c r="I53" s="26">
        <v>4.7401200000000001</v>
      </c>
      <c r="J53" s="26">
        <v>3382.7256900000002</v>
      </c>
      <c r="K53" s="26">
        <v>3281.0142483026202</v>
      </c>
      <c r="L53" s="19">
        <v>107.23594593126499</v>
      </c>
      <c r="M53" s="19">
        <v>7.7748905215282701E-2</v>
      </c>
      <c r="N53" s="19">
        <v>47.748154858551601</v>
      </c>
      <c r="O53" s="19">
        <v>16.9317838583125</v>
      </c>
      <c r="P53" s="19">
        <v>7.0053298526893499</v>
      </c>
    </row>
    <row r="54" spans="2:16" x14ac:dyDescent="0.2">
      <c r="B54" s="16">
        <v>4067</v>
      </c>
      <c r="C54" s="16" t="s">
        <v>142</v>
      </c>
      <c r="D54" s="12">
        <v>1701</v>
      </c>
      <c r="E54" s="12">
        <v>99</v>
      </c>
      <c r="F54" s="26">
        <v>501.08890000000002</v>
      </c>
      <c r="G54" s="26">
        <v>5413.0224099999996</v>
      </c>
      <c r="H54" s="26">
        <v>4036.6505000000002</v>
      </c>
      <c r="I54" s="26">
        <v>-9.7236799999999999</v>
      </c>
      <c r="J54" s="26">
        <v>-4895.2980200000002</v>
      </c>
      <c r="K54" s="26">
        <v>-2877.8941916519698</v>
      </c>
      <c r="L54" s="19">
        <v>-121.271287172372</v>
      </c>
      <c r="M54" s="19">
        <v>-0.17963494815828801</v>
      </c>
      <c r="N54" s="19" t="s">
        <v>77</v>
      </c>
      <c r="O54" s="19" t="s">
        <v>77</v>
      </c>
      <c r="P54" s="19">
        <v>9.0774650977290108</v>
      </c>
    </row>
    <row r="55" spans="2:16" x14ac:dyDescent="0.2">
      <c r="B55" s="16">
        <v>4068</v>
      </c>
      <c r="C55" s="16" t="s">
        <v>143</v>
      </c>
      <c r="D55" s="12">
        <v>2535</v>
      </c>
      <c r="E55" s="12">
        <v>111</v>
      </c>
      <c r="F55" s="26">
        <v>1170.5679</v>
      </c>
      <c r="G55" s="26">
        <v>12110.35406</v>
      </c>
      <c r="H55" s="26">
        <v>8169.39095</v>
      </c>
      <c r="I55" s="26">
        <v>-5.9831399999999997</v>
      </c>
      <c r="J55" s="26">
        <v>557.998210000001</v>
      </c>
      <c r="K55" s="26">
        <v>220.11763708086801</v>
      </c>
      <c r="L55" s="19">
        <v>6.8303526347946502</v>
      </c>
      <c r="M55" s="19">
        <v>-4.9405161652226699E-2</v>
      </c>
      <c r="N55" s="19">
        <v>38.963237743407703</v>
      </c>
      <c r="O55" s="19">
        <v>15.123606055824901</v>
      </c>
      <c r="P55" s="19">
        <v>9.6164385799963998</v>
      </c>
    </row>
    <row r="56" spans="2:16" x14ac:dyDescent="0.2">
      <c r="B56" s="16">
        <v>4084</v>
      </c>
      <c r="C56" s="16" t="s">
        <v>144</v>
      </c>
      <c r="D56" s="12">
        <v>690</v>
      </c>
      <c r="E56" s="12">
        <v>92</v>
      </c>
      <c r="F56" s="26">
        <v>323.04764999999998</v>
      </c>
      <c r="G56" s="26">
        <v>2683.0185700000002</v>
      </c>
      <c r="H56" s="26">
        <v>1959.95715</v>
      </c>
      <c r="I56" s="26">
        <v>-3.1214300000000001</v>
      </c>
      <c r="J56" s="26">
        <v>-1276.9150500000001</v>
      </c>
      <c r="K56" s="26">
        <v>-1850.60152173913</v>
      </c>
      <c r="L56" s="19">
        <v>-65.150151369380694</v>
      </c>
      <c r="M56" s="19">
        <v>-0.11634023092132401</v>
      </c>
      <c r="N56" s="19">
        <v>48.318382946226997</v>
      </c>
      <c r="O56" s="19">
        <v>6.7945236025705196</v>
      </c>
      <c r="P56" s="19">
        <v>11.924115009013899</v>
      </c>
    </row>
    <row r="57" spans="2:16" x14ac:dyDescent="0.2">
      <c r="B57" s="16">
        <v>4071</v>
      </c>
      <c r="C57" s="16" t="s">
        <v>145</v>
      </c>
      <c r="D57" s="12">
        <v>2346</v>
      </c>
      <c r="E57" s="12">
        <v>87</v>
      </c>
      <c r="F57" s="26">
        <v>983.11914999999999</v>
      </c>
      <c r="G57" s="26">
        <v>9857.8305600000003</v>
      </c>
      <c r="H57" s="26">
        <v>7035.0638499999995</v>
      </c>
      <c r="I57" s="26">
        <v>-55.442450000000001</v>
      </c>
      <c r="J57" s="26">
        <v>-4170.9080400000003</v>
      </c>
      <c r="K57" s="26">
        <v>-1777.8806649616399</v>
      </c>
      <c r="L57" s="19">
        <v>-59.287422672077099</v>
      </c>
      <c r="M57" s="19">
        <v>-0.56242039932161303</v>
      </c>
      <c r="N57" s="19">
        <v>284.63648558605001</v>
      </c>
      <c r="O57" s="19">
        <v>20.277500083142002</v>
      </c>
      <c r="P57" s="19">
        <v>9.4105563526748206</v>
      </c>
    </row>
    <row r="58" spans="2:16" x14ac:dyDescent="0.2">
      <c r="B58" s="16">
        <v>4072</v>
      </c>
      <c r="C58" s="16" t="s">
        <v>146</v>
      </c>
      <c r="D58" s="12">
        <v>3047</v>
      </c>
      <c r="E58" s="12">
        <v>103</v>
      </c>
      <c r="F58" s="26">
        <v>1470.55081</v>
      </c>
      <c r="G58" s="26">
        <v>16285.70724</v>
      </c>
      <c r="H58" s="26">
        <v>8485.48135</v>
      </c>
      <c r="I58" s="26">
        <v>9.1504299999999894</v>
      </c>
      <c r="J58" s="26">
        <v>-2901.7295899999999</v>
      </c>
      <c r="K58" s="26">
        <v>-952.32346242205404</v>
      </c>
      <c r="L58" s="19">
        <v>-34.196405251659598</v>
      </c>
      <c r="M58" s="19">
        <v>5.6186875185409497E-2</v>
      </c>
      <c r="N58" s="19">
        <v>193.44148918250599</v>
      </c>
      <c r="O58" s="19">
        <v>15.608699840535801</v>
      </c>
      <c r="P58" s="19">
        <v>9.0858887378599302</v>
      </c>
    </row>
    <row r="59" spans="2:16" x14ac:dyDescent="0.2">
      <c r="B59" s="16">
        <v>4073</v>
      </c>
      <c r="C59" s="16" t="s">
        <v>147</v>
      </c>
      <c r="D59" s="12">
        <v>2197</v>
      </c>
      <c r="E59" s="12">
        <v>74</v>
      </c>
      <c r="F59" s="26">
        <v>901.81764999999996</v>
      </c>
      <c r="G59" s="26">
        <v>9944.1493800000007</v>
      </c>
      <c r="H59" s="26">
        <v>6468.9834499999997</v>
      </c>
      <c r="I59" s="26">
        <v>-11.71486</v>
      </c>
      <c r="J59" s="26">
        <v>-8769.4310999999998</v>
      </c>
      <c r="K59" s="26">
        <v>-3991.5480655439201</v>
      </c>
      <c r="L59" s="19">
        <v>-135.56119238487199</v>
      </c>
      <c r="M59" s="19">
        <v>-0.117806556924429</v>
      </c>
      <c r="N59" s="19">
        <v>2.3342908131021902</v>
      </c>
      <c r="O59" s="19">
        <v>0.16237658328499299</v>
      </c>
      <c r="P59" s="19">
        <v>8.9510199011109393</v>
      </c>
    </row>
    <row r="60" spans="2:16" x14ac:dyDescent="0.2">
      <c r="B60" s="16">
        <v>4074</v>
      </c>
      <c r="C60" s="16" t="s">
        <v>148</v>
      </c>
      <c r="D60" s="12">
        <v>2609</v>
      </c>
      <c r="E60" s="12">
        <v>48</v>
      </c>
      <c r="F60" s="26">
        <v>1329.71335</v>
      </c>
      <c r="G60" s="26">
        <v>17331.747810000001</v>
      </c>
      <c r="H60" s="26">
        <v>7005.6462499999998</v>
      </c>
      <c r="I60" s="26">
        <v>-65.592320000000001</v>
      </c>
      <c r="J60" s="26">
        <v>-35741.076679999998</v>
      </c>
      <c r="K60" s="26">
        <v>-13699.1478267535</v>
      </c>
      <c r="L60" s="19">
        <v>-510.175298674266</v>
      </c>
      <c r="M60" s="19">
        <v>-0.37845184870596099</v>
      </c>
      <c r="N60" s="19">
        <v>218.23302904960201</v>
      </c>
      <c r="O60" s="19">
        <v>11.9419471866871</v>
      </c>
      <c r="P60" s="19">
        <v>7.2936731128215104</v>
      </c>
    </row>
    <row r="61" spans="2:16" x14ac:dyDescent="0.2">
      <c r="B61" s="16">
        <v>4075</v>
      </c>
      <c r="C61" s="16" t="s">
        <v>149</v>
      </c>
      <c r="D61" s="12">
        <v>4603</v>
      </c>
      <c r="E61" s="12">
        <v>95</v>
      </c>
      <c r="F61" s="26">
        <v>1851.94355</v>
      </c>
      <c r="G61" s="26">
        <v>16887.651720000002</v>
      </c>
      <c r="H61" s="26">
        <v>11488.68345</v>
      </c>
      <c r="I61" s="26">
        <v>119.81343</v>
      </c>
      <c r="J61" s="26">
        <v>-12300.42692</v>
      </c>
      <c r="K61" s="26">
        <v>-2672.2630719096201</v>
      </c>
      <c r="L61" s="19">
        <v>-107.06559174976699</v>
      </c>
      <c r="M61" s="19">
        <v>0.70947359636808005</v>
      </c>
      <c r="N61" s="19" t="s">
        <v>77</v>
      </c>
      <c r="O61" s="19" t="s">
        <v>77</v>
      </c>
      <c r="P61" s="19">
        <v>11.6757321425859</v>
      </c>
    </row>
    <row r="62" spans="2:16" x14ac:dyDescent="0.2">
      <c r="B62" s="16">
        <v>4076</v>
      </c>
      <c r="C62" s="16" t="s">
        <v>150</v>
      </c>
      <c r="D62" s="12">
        <v>3121</v>
      </c>
      <c r="E62" s="12">
        <v>105</v>
      </c>
      <c r="F62" s="26">
        <v>718.93320000000006</v>
      </c>
      <c r="G62" s="26">
        <v>12799.73762</v>
      </c>
      <c r="H62" s="26">
        <v>8763.7031000000006</v>
      </c>
      <c r="I62" s="26">
        <v>-12.232430000000001</v>
      </c>
      <c r="J62" s="26">
        <v>-7778.9601700000003</v>
      </c>
      <c r="K62" s="26">
        <v>-2492.4576001281598</v>
      </c>
      <c r="L62" s="19">
        <v>-88.763392383751594</v>
      </c>
      <c r="M62" s="19">
        <v>-9.5567818365951795E-2</v>
      </c>
      <c r="N62" s="19">
        <v>797.72628577001797</v>
      </c>
      <c r="O62" s="19">
        <v>16.013570362546201</v>
      </c>
      <c r="P62" s="19">
        <v>5.5212129418634097</v>
      </c>
    </row>
    <row r="63" spans="2:16" x14ac:dyDescent="0.2">
      <c r="B63" s="16">
        <v>4077</v>
      </c>
      <c r="C63" s="16" t="s">
        <v>151</v>
      </c>
      <c r="D63" s="12">
        <v>1535</v>
      </c>
      <c r="E63" s="12">
        <v>127</v>
      </c>
      <c r="F63" s="26">
        <v>337.61540000000002</v>
      </c>
      <c r="G63" s="26">
        <v>6079.9048000000003</v>
      </c>
      <c r="H63" s="26">
        <v>4810.8134</v>
      </c>
      <c r="I63" s="26">
        <v>3.2845</v>
      </c>
      <c r="J63" s="26">
        <v>-621.86207999999999</v>
      </c>
      <c r="K63" s="26">
        <v>-405.12187622149798</v>
      </c>
      <c r="L63" s="19">
        <v>-12.9263396497565</v>
      </c>
      <c r="M63" s="19">
        <v>5.4022227453298301E-2</v>
      </c>
      <c r="N63" s="19">
        <v>182.56061102193101</v>
      </c>
      <c r="O63" s="19">
        <v>10.659191571552199</v>
      </c>
      <c r="P63" s="19">
        <v>5.6069940437225299</v>
      </c>
    </row>
    <row r="64" spans="2:16" x14ac:dyDescent="0.2">
      <c r="B64" s="16">
        <v>4078</v>
      </c>
      <c r="C64" s="16" t="s">
        <v>152</v>
      </c>
      <c r="D64" s="12">
        <v>555</v>
      </c>
      <c r="E64" s="12">
        <v>106</v>
      </c>
      <c r="F64" s="26">
        <v>72.743700000000004</v>
      </c>
      <c r="G64" s="26">
        <v>1800.8970099999999</v>
      </c>
      <c r="H64" s="26">
        <v>1383.34095</v>
      </c>
      <c r="I64" s="26">
        <v>0.88259999999999905</v>
      </c>
      <c r="J64" s="26">
        <v>-2641.4762999999998</v>
      </c>
      <c r="K64" s="26">
        <v>-4759.4167567567602</v>
      </c>
      <c r="L64" s="19">
        <v>-190.94904260587401</v>
      </c>
      <c r="M64" s="19">
        <v>4.9008910287435002E-2</v>
      </c>
      <c r="N64" s="19">
        <v>245.15605186036501</v>
      </c>
      <c r="O64" s="19">
        <v>6.4195353403357602</v>
      </c>
      <c r="P64" s="19">
        <v>4.0883126348241303</v>
      </c>
    </row>
    <row r="65" spans="2:16" x14ac:dyDescent="0.2">
      <c r="B65" s="16">
        <v>4079</v>
      </c>
      <c r="C65" s="16" t="s">
        <v>153</v>
      </c>
      <c r="D65" s="12">
        <v>1630</v>
      </c>
      <c r="E65" s="12">
        <v>69</v>
      </c>
      <c r="F65" s="26">
        <v>529.6952</v>
      </c>
      <c r="G65" s="26">
        <v>8581.4726200000005</v>
      </c>
      <c r="H65" s="26">
        <v>3504.4574499999999</v>
      </c>
      <c r="I65" s="26">
        <v>61.657879999999999</v>
      </c>
      <c r="J65" s="26">
        <v>4798.0202399999998</v>
      </c>
      <c r="K65" s="26">
        <v>2943.5706993865001</v>
      </c>
      <c r="L65" s="19">
        <v>136.911927408335</v>
      </c>
      <c r="M65" s="19">
        <v>0.71849999097241202</v>
      </c>
      <c r="N65" s="19">
        <v>2.0595528164479502</v>
      </c>
      <c r="O65" s="19">
        <v>0.59773493747976403</v>
      </c>
      <c r="P65" s="19">
        <v>6.8910443019044401</v>
      </c>
    </row>
    <row r="66" spans="2:16" x14ac:dyDescent="0.2">
      <c r="B66" s="16">
        <v>4080</v>
      </c>
      <c r="C66" s="16" t="s">
        <v>154</v>
      </c>
      <c r="D66" s="12">
        <v>8162</v>
      </c>
      <c r="E66" s="12">
        <v>102</v>
      </c>
      <c r="F66" s="26">
        <v>4021.36816</v>
      </c>
      <c r="G66" s="26">
        <v>56326.305139999997</v>
      </c>
      <c r="H66" s="26">
        <v>22757.590100000001</v>
      </c>
      <c r="I66" s="26">
        <v>-34.502139999999997</v>
      </c>
      <c r="J66" s="26">
        <v>-8980.1838700000008</v>
      </c>
      <c r="K66" s="26">
        <v>-1100.24306174957</v>
      </c>
      <c r="L66" s="19">
        <v>-39.460170565247999</v>
      </c>
      <c r="M66" s="19">
        <v>-6.1254044472195297E-2</v>
      </c>
      <c r="N66" s="19">
        <v>207.39754863950401</v>
      </c>
      <c r="O66" s="19">
        <v>12.5717095101474</v>
      </c>
      <c r="P66" s="19">
        <v>7.0781600356894998</v>
      </c>
    </row>
    <row r="67" spans="2:16" x14ac:dyDescent="0.2">
      <c r="B67" s="16">
        <v>4081</v>
      </c>
      <c r="C67" s="16" t="s">
        <v>155</v>
      </c>
      <c r="D67" s="12">
        <v>3878</v>
      </c>
      <c r="E67" s="12">
        <v>75</v>
      </c>
      <c r="F67" s="26">
        <v>2066.1037000000001</v>
      </c>
      <c r="G67" s="26">
        <v>16673.38104</v>
      </c>
      <c r="H67" s="26">
        <v>10545.653249999999</v>
      </c>
      <c r="I67" s="26">
        <v>-31.100729999999999</v>
      </c>
      <c r="J67" s="26">
        <v>-16833.396489999999</v>
      </c>
      <c r="K67" s="26">
        <v>-4340.7417457452302</v>
      </c>
      <c r="L67" s="19">
        <v>-159.62402793776701</v>
      </c>
      <c r="M67" s="19">
        <v>-0.18652923438496499</v>
      </c>
      <c r="N67" s="19">
        <v>12.5203467376557</v>
      </c>
      <c r="O67" s="19">
        <v>2.14547948698472</v>
      </c>
      <c r="P67" s="19">
        <v>12.2051008437818</v>
      </c>
    </row>
    <row r="68" spans="2:16" x14ac:dyDescent="0.2">
      <c r="B68" s="16">
        <v>4082</v>
      </c>
      <c r="C68" s="16" t="s">
        <v>156</v>
      </c>
      <c r="D68" s="12">
        <v>17450</v>
      </c>
      <c r="E68" s="12">
        <v>113</v>
      </c>
      <c r="F68" s="26">
        <v>6492.4829499999996</v>
      </c>
      <c r="G68" s="26">
        <v>80124.074429999993</v>
      </c>
      <c r="H68" s="26">
        <v>50270.984700000001</v>
      </c>
      <c r="I68" s="26">
        <v>674.88228000000004</v>
      </c>
      <c r="J68" s="26">
        <v>31175.607019999999</v>
      </c>
      <c r="K68" s="26">
        <v>1786.56773753582</v>
      </c>
      <c r="L68" s="19">
        <v>62.015111114383998</v>
      </c>
      <c r="M68" s="19">
        <v>0.84229650676290502</v>
      </c>
      <c r="N68" s="19">
        <v>23.791923113379401</v>
      </c>
      <c r="O68" s="19">
        <v>5.8001791260130302</v>
      </c>
      <c r="P68" s="19">
        <v>8.9453329489150395</v>
      </c>
    </row>
    <row r="69" spans="2:16" x14ac:dyDescent="0.2">
      <c r="B69" s="16">
        <v>4083</v>
      </c>
      <c r="C69" s="16" t="s">
        <v>157</v>
      </c>
      <c r="D69" s="12">
        <v>4921</v>
      </c>
      <c r="E69" s="12">
        <v>85</v>
      </c>
      <c r="F69" s="26">
        <v>1239.6016500000001</v>
      </c>
      <c r="G69" s="26">
        <v>24983.646479999999</v>
      </c>
      <c r="H69" s="26">
        <v>15608.839599999999</v>
      </c>
      <c r="I69" s="26">
        <v>-27.14695</v>
      </c>
      <c r="J69" s="26">
        <v>-17514.251820000001</v>
      </c>
      <c r="K69" s="26">
        <v>-3559.0838894533599</v>
      </c>
      <c r="L69" s="19">
        <v>-112.20726376097799</v>
      </c>
      <c r="M69" s="19">
        <v>-0.10865887820551599</v>
      </c>
      <c r="N69" s="19">
        <v>45.755353541879998</v>
      </c>
      <c r="O69" s="19">
        <v>2.5396683006539198</v>
      </c>
      <c r="P69" s="19">
        <v>4.8529933409464396</v>
      </c>
    </row>
    <row r="70" spans="2:16" x14ac:dyDescent="0.2">
      <c r="B70" s="21">
        <v>4129</v>
      </c>
      <c r="C70" s="21" t="s">
        <v>158</v>
      </c>
      <c r="D70" s="22">
        <v>52458</v>
      </c>
      <c r="E70" s="22">
        <v>105</v>
      </c>
      <c r="F70" s="29">
        <v>20000.590550000001</v>
      </c>
      <c r="G70" s="29">
        <v>267851.29609000002</v>
      </c>
      <c r="H70" s="29">
        <v>155391.92285</v>
      </c>
      <c r="I70" s="29">
        <v>-285.49356999999998</v>
      </c>
      <c r="J70" s="29">
        <v>-190000.20238999999</v>
      </c>
      <c r="K70" s="29">
        <v>-3621.9490333219001</v>
      </c>
      <c r="L70" s="31">
        <v>-122.271607754933</v>
      </c>
      <c r="M70" s="31">
        <v>-0.106586592698089</v>
      </c>
      <c r="N70" s="31">
        <v>113.947427297075</v>
      </c>
      <c r="O70" s="31">
        <v>9.7668835327232504</v>
      </c>
      <c r="P70" s="31">
        <v>7.3604635362210802</v>
      </c>
    </row>
    <row r="71" spans="2:16" x14ac:dyDescent="0.2">
      <c r="B71" s="16">
        <v>4091</v>
      </c>
      <c r="C71" s="16" t="s">
        <v>159</v>
      </c>
      <c r="D71" s="12">
        <v>1731</v>
      </c>
      <c r="E71" s="12">
        <v>93</v>
      </c>
      <c r="F71" s="26">
        <v>712.15679</v>
      </c>
      <c r="G71" s="26">
        <v>8265.6930699999994</v>
      </c>
      <c r="H71" s="26">
        <v>5140.6894499999999</v>
      </c>
      <c r="I71" s="26">
        <v>-4.3878000000000004</v>
      </c>
      <c r="J71" s="26">
        <v>-1845.2547500000001</v>
      </c>
      <c r="K71" s="26">
        <v>-1066.00505488157</v>
      </c>
      <c r="L71" s="19">
        <v>-35.895083100186099</v>
      </c>
      <c r="M71" s="19">
        <v>-5.3084477766605499E-2</v>
      </c>
      <c r="N71" s="19">
        <v>154.43495643464701</v>
      </c>
      <c r="O71" s="19">
        <v>11.315934454362701</v>
      </c>
      <c r="P71" s="19">
        <v>8.5627301184073605</v>
      </c>
    </row>
    <row r="72" spans="2:16" x14ac:dyDescent="0.2">
      <c r="B72" s="16">
        <v>4092</v>
      </c>
      <c r="C72" s="16" t="s">
        <v>160</v>
      </c>
      <c r="D72" s="12">
        <v>4734</v>
      </c>
      <c r="E72" s="12">
        <v>117</v>
      </c>
      <c r="F72" s="26">
        <v>1202.4547500000001</v>
      </c>
      <c r="G72" s="26">
        <v>20165.8063</v>
      </c>
      <c r="H72" s="26">
        <v>12728.219849999999</v>
      </c>
      <c r="I72" s="26">
        <v>-60.57358</v>
      </c>
      <c r="J72" s="26">
        <v>-12582.95176</v>
      </c>
      <c r="K72" s="26">
        <v>-2657.9957245458399</v>
      </c>
      <c r="L72" s="19">
        <v>-98.858692796699302</v>
      </c>
      <c r="M72" s="19">
        <v>-0.30037767445976099</v>
      </c>
      <c r="N72" s="19">
        <v>88.177971198563299</v>
      </c>
      <c r="O72" s="19">
        <v>9.6460204519568293</v>
      </c>
      <c r="P72" s="19">
        <v>5.66246225423677</v>
      </c>
    </row>
    <row r="73" spans="2:16" x14ac:dyDescent="0.2">
      <c r="B73" s="16">
        <v>4093</v>
      </c>
      <c r="C73" s="16" t="s">
        <v>161</v>
      </c>
      <c r="D73" s="12">
        <v>925</v>
      </c>
      <c r="E73" s="12">
        <v>109</v>
      </c>
      <c r="F73" s="26">
        <v>151.43020000000001</v>
      </c>
      <c r="G73" s="26">
        <v>3266.5345000000002</v>
      </c>
      <c r="H73" s="26">
        <v>2207.9367000000002</v>
      </c>
      <c r="I73" s="26">
        <v>-27.02167</v>
      </c>
      <c r="J73" s="26">
        <v>-2162.2826</v>
      </c>
      <c r="K73" s="26">
        <v>-2337.6028108108098</v>
      </c>
      <c r="L73" s="19">
        <v>-97.932273148953897</v>
      </c>
      <c r="M73" s="19">
        <v>-0.82722744853911701</v>
      </c>
      <c r="N73" s="19">
        <v>132.77715355178699</v>
      </c>
      <c r="O73" s="19">
        <v>12.757501872397199</v>
      </c>
      <c r="P73" s="19">
        <v>3.80857847973135</v>
      </c>
    </row>
    <row r="74" spans="2:16" x14ac:dyDescent="0.2">
      <c r="B74" s="16">
        <v>4124</v>
      </c>
      <c r="C74" s="16" t="s">
        <v>162</v>
      </c>
      <c r="D74" s="12">
        <v>1676</v>
      </c>
      <c r="E74" s="12">
        <v>96</v>
      </c>
      <c r="F74" s="26">
        <v>455.47665000000001</v>
      </c>
      <c r="G74" s="26">
        <v>7837.9134899999999</v>
      </c>
      <c r="H74" s="26">
        <v>5968.01865</v>
      </c>
      <c r="I74" s="26">
        <v>-69.272360000000006</v>
      </c>
      <c r="J74" s="26">
        <v>-10555.267180000001</v>
      </c>
      <c r="K74" s="26">
        <v>-6297.8921121718404</v>
      </c>
      <c r="L74" s="19">
        <v>-176.86384374820901</v>
      </c>
      <c r="M74" s="19">
        <v>-0.88381123481882196</v>
      </c>
      <c r="N74" s="19" t="s">
        <v>77</v>
      </c>
      <c r="O74" s="19">
        <v>20.70670647323</v>
      </c>
      <c r="P74" s="19">
        <v>4.9273864848436899</v>
      </c>
    </row>
    <row r="75" spans="2:16" x14ac:dyDescent="0.2">
      <c r="B75" s="16">
        <v>4095</v>
      </c>
      <c r="C75" s="16" t="s">
        <v>163</v>
      </c>
      <c r="D75" s="12">
        <v>13301</v>
      </c>
      <c r="E75" s="12">
        <v>97</v>
      </c>
      <c r="F75" s="26">
        <v>5722.7438000000002</v>
      </c>
      <c r="G75" s="26">
        <v>71698.144849999997</v>
      </c>
      <c r="H75" s="26">
        <v>37643.641049999998</v>
      </c>
      <c r="I75" s="26">
        <v>-345.16192999999998</v>
      </c>
      <c r="J75" s="26">
        <v>-119125.15839</v>
      </c>
      <c r="K75" s="26">
        <v>-8956.1054349297101</v>
      </c>
      <c r="L75" s="19">
        <v>-316.45493121075202</v>
      </c>
      <c r="M75" s="19">
        <v>-0.48140984780305701</v>
      </c>
      <c r="N75" s="19">
        <v>80.178083639434206</v>
      </c>
      <c r="O75" s="19">
        <v>7.0088675104680904</v>
      </c>
      <c r="P75" s="19">
        <v>7.5003082454231702</v>
      </c>
    </row>
    <row r="76" spans="2:16" x14ac:dyDescent="0.2">
      <c r="B76" s="16">
        <v>4099</v>
      </c>
      <c r="C76" s="16" t="s">
        <v>164</v>
      </c>
      <c r="D76" s="12">
        <v>436</v>
      </c>
      <c r="E76" s="12">
        <v>82</v>
      </c>
      <c r="F76" s="26">
        <v>140.55875</v>
      </c>
      <c r="G76" s="26">
        <v>1956.8739</v>
      </c>
      <c r="H76" s="26">
        <v>1260.5269499999999</v>
      </c>
      <c r="I76" s="26">
        <v>-20.93357</v>
      </c>
      <c r="J76" s="26">
        <v>-3825.1949399999999</v>
      </c>
      <c r="K76" s="26">
        <v>-8773.38288990826</v>
      </c>
      <c r="L76" s="19">
        <v>-303.45998869758398</v>
      </c>
      <c r="M76" s="19">
        <v>-1.06974547516833</v>
      </c>
      <c r="N76" s="19">
        <v>33.319870201549101</v>
      </c>
      <c r="O76" s="19">
        <v>5.5854247941065598</v>
      </c>
      <c r="P76" s="19">
        <v>6.1130755538208197</v>
      </c>
    </row>
    <row r="77" spans="2:16" x14ac:dyDescent="0.2">
      <c r="B77" s="16">
        <v>4100</v>
      </c>
      <c r="C77" s="16" t="s">
        <v>165</v>
      </c>
      <c r="D77" s="12">
        <v>3799</v>
      </c>
      <c r="E77" s="12">
        <v>110</v>
      </c>
      <c r="F77" s="26">
        <v>1403.1896999999999</v>
      </c>
      <c r="G77" s="26">
        <v>15297.79183</v>
      </c>
      <c r="H77" s="26">
        <v>10995.4763</v>
      </c>
      <c r="I77" s="26">
        <v>85.95881</v>
      </c>
      <c r="J77" s="26">
        <v>7850.2396099999996</v>
      </c>
      <c r="K77" s="26">
        <v>2066.3963174519599</v>
      </c>
      <c r="L77" s="19">
        <v>71.395175577796493</v>
      </c>
      <c r="M77" s="19">
        <v>0.56190338419580899</v>
      </c>
      <c r="N77" s="19">
        <v>485.92499187387301</v>
      </c>
      <c r="O77" s="19">
        <v>6.4565600119033704</v>
      </c>
      <c r="P77" s="19">
        <v>9.7344017133223097</v>
      </c>
    </row>
    <row r="78" spans="2:16" x14ac:dyDescent="0.2">
      <c r="B78" s="16">
        <v>4104</v>
      </c>
      <c r="C78" s="16" t="s">
        <v>166</v>
      </c>
      <c r="D78" s="12">
        <v>3355</v>
      </c>
      <c r="E78" s="12">
        <v>110</v>
      </c>
      <c r="F78" s="26">
        <v>1209.54223</v>
      </c>
      <c r="G78" s="26">
        <v>15913.417589999999</v>
      </c>
      <c r="H78" s="26">
        <v>10592.971750000001</v>
      </c>
      <c r="I78" s="26">
        <v>41.233029999999999</v>
      </c>
      <c r="J78" s="26">
        <v>-4835.1040800000001</v>
      </c>
      <c r="K78" s="26">
        <v>-1441.1636602086401</v>
      </c>
      <c r="L78" s="19">
        <v>-45.644453644464797</v>
      </c>
      <c r="M78" s="19">
        <v>0.259108577819958</v>
      </c>
      <c r="N78" s="19" t="s">
        <v>77</v>
      </c>
      <c r="O78" s="19">
        <v>12.2405339958153</v>
      </c>
      <c r="P78" s="19">
        <v>7.8598783254829403</v>
      </c>
    </row>
    <row r="79" spans="2:16" x14ac:dyDescent="0.2">
      <c r="B79" s="16">
        <v>4105</v>
      </c>
      <c r="C79" s="16" t="s">
        <v>167</v>
      </c>
      <c r="D79" s="12">
        <v>346</v>
      </c>
      <c r="E79" s="12">
        <v>117</v>
      </c>
      <c r="F79" s="26">
        <v>187.67699999999999</v>
      </c>
      <c r="G79" s="26">
        <v>2451.71479</v>
      </c>
      <c r="H79" s="26">
        <v>1747.9919500000001</v>
      </c>
      <c r="I79" s="26">
        <v>4.4927000000000001</v>
      </c>
      <c r="J79" s="26">
        <v>-2528.55087</v>
      </c>
      <c r="K79" s="26">
        <v>-7307.9504913294804</v>
      </c>
      <c r="L79" s="19">
        <v>-144.654606103878</v>
      </c>
      <c r="M79" s="19">
        <v>0.183247252834005</v>
      </c>
      <c r="N79" s="19" t="s">
        <v>77</v>
      </c>
      <c r="O79" s="19">
        <v>30.839766643492801</v>
      </c>
      <c r="P79" s="19">
        <v>7.8381751737117797</v>
      </c>
    </row>
    <row r="80" spans="2:16" x14ac:dyDescent="0.2">
      <c r="B80" s="16">
        <v>4106</v>
      </c>
      <c r="C80" s="16" t="s">
        <v>168</v>
      </c>
      <c r="D80" s="12">
        <v>407</v>
      </c>
      <c r="E80" s="12">
        <v>115</v>
      </c>
      <c r="F80" s="26">
        <v>68.2654</v>
      </c>
      <c r="G80" s="26">
        <v>1910.1414600000001</v>
      </c>
      <c r="H80" s="26">
        <v>1373.1845000000001</v>
      </c>
      <c r="I80" s="26">
        <v>-0.83294000000000001</v>
      </c>
      <c r="J80" s="26">
        <v>-501.04442999999998</v>
      </c>
      <c r="K80" s="26">
        <v>-1231.0673955774</v>
      </c>
      <c r="L80" s="19">
        <v>-36.487772036459802</v>
      </c>
      <c r="M80" s="19">
        <v>-4.3606194485721499E-2</v>
      </c>
      <c r="N80" s="19">
        <v>169.471072268597</v>
      </c>
      <c r="O80" s="19">
        <v>17.466564492035101</v>
      </c>
      <c r="P80" s="19">
        <v>3.5302338288599802</v>
      </c>
    </row>
    <row r="81" spans="2:16" x14ac:dyDescent="0.2">
      <c r="B81" s="16">
        <v>4107</v>
      </c>
      <c r="C81" s="16" t="s">
        <v>169</v>
      </c>
      <c r="D81" s="12">
        <v>1083</v>
      </c>
      <c r="E81" s="12">
        <v>109</v>
      </c>
      <c r="F81" s="26">
        <v>442.93795</v>
      </c>
      <c r="G81" s="26">
        <v>5175.9677899999997</v>
      </c>
      <c r="H81" s="26">
        <v>2961.63735</v>
      </c>
      <c r="I81" s="26">
        <v>12.067410000000001</v>
      </c>
      <c r="J81" s="26">
        <v>2690.5409800000002</v>
      </c>
      <c r="K81" s="26">
        <v>2484.34070175439</v>
      </c>
      <c r="L81" s="19">
        <v>90.846402244353101</v>
      </c>
      <c r="M81" s="19">
        <v>0.23314306598496001</v>
      </c>
      <c r="N81" s="19">
        <v>28.132777203097699</v>
      </c>
      <c r="O81" s="19">
        <v>11.807878155285</v>
      </c>
      <c r="P81" s="19">
        <v>8.79073012933104</v>
      </c>
    </row>
    <row r="82" spans="2:16" x14ac:dyDescent="0.2">
      <c r="B82" s="16">
        <v>4110</v>
      </c>
      <c r="C82" s="16" t="s">
        <v>170</v>
      </c>
      <c r="D82" s="12">
        <v>1388</v>
      </c>
      <c r="E82" s="12">
        <v>98</v>
      </c>
      <c r="F82" s="26">
        <v>423.15505000000002</v>
      </c>
      <c r="G82" s="26">
        <v>5802.4977099999996</v>
      </c>
      <c r="H82" s="26">
        <v>4139.3764000000001</v>
      </c>
      <c r="I82" s="26">
        <v>-4.6039300000000001</v>
      </c>
      <c r="J82" s="26">
        <v>-3337.77063</v>
      </c>
      <c r="K82" s="26">
        <v>-2404.7338832853002</v>
      </c>
      <c r="L82" s="19">
        <v>-80.6346248193327</v>
      </c>
      <c r="M82" s="19">
        <v>-7.9343934803552105E-2</v>
      </c>
      <c r="N82" s="19">
        <v>914.01032903379996</v>
      </c>
      <c r="O82" s="19">
        <v>16.444324283929799</v>
      </c>
      <c r="P82" s="19">
        <v>7.2132922909848096</v>
      </c>
    </row>
    <row r="83" spans="2:16" x14ac:dyDescent="0.2">
      <c r="B83" s="16">
        <v>4111</v>
      </c>
      <c r="C83" s="16" t="s">
        <v>171</v>
      </c>
      <c r="D83" s="12">
        <v>1558</v>
      </c>
      <c r="E83" s="12">
        <v>119</v>
      </c>
      <c r="F83" s="26">
        <v>399.39769999999999</v>
      </c>
      <c r="G83" s="26">
        <v>8598.4271200000003</v>
      </c>
      <c r="H83" s="26">
        <v>6402.9434000000001</v>
      </c>
      <c r="I83" s="26">
        <v>4.5095200000000002</v>
      </c>
      <c r="J83" s="26">
        <v>-3290.04441</v>
      </c>
      <c r="K83" s="26">
        <v>-2111.7101476251601</v>
      </c>
      <c r="L83" s="19">
        <v>-51.3833123997317</v>
      </c>
      <c r="M83" s="19">
        <v>5.2445871053681703E-2</v>
      </c>
      <c r="N83" s="19">
        <v>2149.4848708306399</v>
      </c>
      <c r="O83" s="19">
        <v>34.714081172557499</v>
      </c>
      <c r="P83" s="19">
        <v>4.6974547130894297</v>
      </c>
    </row>
    <row r="84" spans="2:16" x14ac:dyDescent="0.2">
      <c r="B84" s="16">
        <v>4112</v>
      </c>
      <c r="C84" s="16" t="s">
        <v>172</v>
      </c>
      <c r="D84" s="12">
        <v>874</v>
      </c>
      <c r="E84" s="12">
        <v>118</v>
      </c>
      <c r="F84" s="26">
        <v>469.2611</v>
      </c>
      <c r="G84" s="26">
        <v>3222.9609399999999</v>
      </c>
      <c r="H84" s="26">
        <v>2416.3947499999999</v>
      </c>
      <c r="I84" s="26">
        <v>-3.28016</v>
      </c>
      <c r="J84" s="26">
        <v>-1168.3555799999999</v>
      </c>
      <c r="K84" s="26">
        <v>-1336.7912814645299</v>
      </c>
      <c r="L84" s="19">
        <v>-48.3511884802762</v>
      </c>
      <c r="M84" s="19">
        <v>-0.101774736370215</v>
      </c>
      <c r="N84" s="19">
        <v>20.924709602580698</v>
      </c>
      <c r="O84" s="19">
        <v>3.5423842275916599</v>
      </c>
      <c r="P84" s="19">
        <v>14.4581628097547</v>
      </c>
    </row>
    <row r="85" spans="2:16" x14ac:dyDescent="0.2">
      <c r="B85" s="16">
        <v>4125</v>
      </c>
      <c r="C85" s="16" t="s">
        <v>173</v>
      </c>
      <c r="D85" s="12">
        <v>2433</v>
      </c>
      <c r="E85" s="12">
        <v>110</v>
      </c>
      <c r="F85" s="26">
        <v>1569.3498500000001</v>
      </c>
      <c r="G85" s="26">
        <v>12775.716640000001</v>
      </c>
      <c r="H85" s="26">
        <v>8636.6907499999998</v>
      </c>
      <c r="I85" s="26">
        <v>17.68993</v>
      </c>
      <c r="J85" s="26">
        <v>-724.68499999999995</v>
      </c>
      <c r="K85" s="26">
        <v>-297.85655569256102</v>
      </c>
      <c r="L85" s="19">
        <v>-8.3907716621670208</v>
      </c>
      <c r="M85" s="19">
        <v>0.138465265773146</v>
      </c>
      <c r="N85" s="19">
        <v>162.01514612424501</v>
      </c>
      <c r="O85" s="19">
        <v>14.8146842430281</v>
      </c>
      <c r="P85" s="19">
        <v>12.4223151211031</v>
      </c>
    </row>
    <row r="86" spans="2:16" x14ac:dyDescent="0.2">
      <c r="B86" s="16">
        <v>4117</v>
      </c>
      <c r="C86" s="16" t="s">
        <v>174</v>
      </c>
      <c r="D86" s="12">
        <v>934</v>
      </c>
      <c r="E86" s="12">
        <v>109</v>
      </c>
      <c r="F86" s="26">
        <v>272.92183</v>
      </c>
      <c r="G86" s="26">
        <v>4487.5259900000001</v>
      </c>
      <c r="H86" s="26">
        <v>3004.65</v>
      </c>
      <c r="I86" s="26">
        <v>19.364080000000001</v>
      </c>
      <c r="J86" s="26">
        <v>827.10856999999999</v>
      </c>
      <c r="K86" s="26">
        <v>885.55521413276301</v>
      </c>
      <c r="L86" s="19">
        <v>27.527617858985199</v>
      </c>
      <c r="M86" s="19">
        <v>0.43150903288696002</v>
      </c>
      <c r="N86" s="19">
        <v>33.124863483465603</v>
      </c>
      <c r="O86" s="19">
        <v>8.3414168705460803</v>
      </c>
      <c r="P86" s="19">
        <v>6.5132973190869503</v>
      </c>
    </row>
    <row r="87" spans="2:16" x14ac:dyDescent="0.2">
      <c r="B87" s="16">
        <v>4120</v>
      </c>
      <c r="C87" s="16" t="s">
        <v>175</v>
      </c>
      <c r="D87" s="12">
        <v>1566</v>
      </c>
      <c r="E87" s="12">
        <v>105</v>
      </c>
      <c r="F87" s="26">
        <v>899.81455000000005</v>
      </c>
      <c r="G87" s="26">
        <v>7715.5018300000002</v>
      </c>
      <c r="H87" s="26">
        <v>4442.7608499999997</v>
      </c>
      <c r="I87" s="26">
        <v>7.5322500000000003</v>
      </c>
      <c r="J87" s="26">
        <v>-1296.2426700000001</v>
      </c>
      <c r="K87" s="26">
        <v>-827.74116858237505</v>
      </c>
      <c r="L87" s="19">
        <v>-29.176512393189</v>
      </c>
      <c r="M87" s="19">
        <v>9.7624887738507596E-2</v>
      </c>
      <c r="N87" s="19">
        <v>128.53950462166199</v>
      </c>
      <c r="O87" s="19">
        <v>5.5309190432788702</v>
      </c>
      <c r="P87" s="19">
        <v>11.7600490543854</v>
      </c>
    </row>
    <row r="88" spans="2:16" x14ac:dyDescent="0.2">
      <c r="B88" s="16">
        <v>4121</v>
      </c>
      <c r="C88" s="16" t="s">
        <v>176</v>
      </c>
      <c r="D88" s="12">
        <v>2139</v>
      </c>
      <c r="E88" s="12">
        <v>87</v>
      </c>
      <c r="F88" s="26">
        <v>863.88329999999996</v>
      </c>
      <c r="G88" s="26">
        <v>11397.23278</v>
      </c>
      <c r="H88" s="26">
        <v>5713.1171999999997</v>
      </c>
      <c r="I88" s="26">
        <v>-26.156590000000001</v>
      </c>
      <c r="J88" s="26">
        <v>-4831.9680399999997</v>
      </c>
      <c r="K88" s="26">
        <v>-2258.9845909303399</v>
      </c>
      <c r="L88" s="19">
        <v>-84.576735796703105</v>
      </c>
      <c r="M88" s="19">
        <v>-0.229499480311571</v>
      </c>
      <c r="N88" s="19" t="s">
        <v>77</v>
      </c>
      <c r="O88" s="19">
        <v>13.1107516082514</v>
      </c>
      <c r="P88" s="19">
        <v>7.3502641050734097</v>
      </c>
    </row>
    <row r="89" spans="2:16" x14ac:dyDescent="0.2">
      <c r="B89" s="16">
        <v>4122</v>
      </c>
      <c r="C89" s="16" t="s">
        <v>177</v>
      </c>
      <c r="D89" s="12">
        <v>1670</v>
      </c>
      <c r="E89" s="12">
        <v>120</v>
      </c>
      <c r="F89" s="26">
        <v>418.91770000000002</v>
      </c>
      <c r="G89" s="26">
        <v>6618.3370299999997</v>
      </c>
      <c r="H89" s="26">
        <v>4806.6014999999998</v>
      </c>
      <c r="I89" s="26">
        <v>57.610750000000003</v>
      </c>
      <c r="J89" s="26">
        <v>-786.66656000000103</v>
      </c>
      <c r="K89" s="26">
        <v>-471.057820359282</v>
      </c>
      <c r="L89" s="19">
        <v>-16.366377782722399</v>
      </c>
      <c r="M89" s="19">
        <v>0.87047168705459499</v>
      </c>
      <c r="N89" s="19">
        <v>169.37894281120299</v>
      </c>
      <c r="O89" s="19">
        <v>10.996305668646199</v>
      </c>
      <c r="P89" s="19">
        <v>7.2001236540231002</v>
      </c>
    </row>
    <row r="90" spans="2:16" x14ac:dyDescent="0.2">
      <c r="B90" s="16">
        <v>4123</v>
      </c>
      <c r="C90" s="16" t="s">
        <v>178</v>
      </c>
      <c r="D90" s="12">
        <v>8103</v>
      </c>
      <c r="E90" s="12">
        <v>115</v>
      </c>
      <c r="F90" s="26">
        <v>2987.4562500000002</v>
      </c>
      <c r="G90" s="26">
        <v>53293.09648</v>
      </c>
      <c r="H90" s="26">
        <v>23209.093499999999</v>
      </c>
      <c r="I90" s="26">
        <v>26.272480000000002</v>
      </c>
      <c r="J90" s="26">
        <v>-27971.549660000001</v>
      </c>
      <c r="K90" s="26">
        <v>-3451.9992175737402</v>
      </c>
      <c r="L90" s="19">
        <v>-120.51978531604399</v>
      </c>
      <c r="M90" s="19">
        <v>4.9298092502205397E-2</v>
      </c>
      <c r="N90" s="19">
        <v>33.9228685803578</v>
      </c>
      <c r="O90" s="19">
        <v>4.6918864827799496</v>
      </c>
      <c r="P90" s="19">
        <v>5.6550077384432003</v>
      </c>
    </row>
    <row r="91" spans="2:16" x14ac:dyDescent="0.2">
      <c r="B91" s="21">
        <v>4159</v>
      </c>
      <c r="C91" s="21" t="s">
        <v>179</v>
      </c>
      <c r="D91" s="22">
        <v>45767</v>
      </c>
      <c r="E91" s="22">
        <v>112</v>
      </c>
      <c r="F91" s="29">
        <v>16818.052090000001</v>
      </c>
      <c r="G91" s="29">
        <v>233189.25456999999</v>
      </c>
      <c r="H91" s="29">
        <v>130544.87788</v>
      </c>
      <c r="I91" s="29">
        <v>171.15312</v>
      </c>
      <c r="J91" s="29">
        <v>-35604.107989999997</v>
      </c>
      <c r="K91" s="29">
        <v>-777.942796993466</v>
      </c>
      <c r="L91" s="31">
        <v>-27.273462251600701</v>
      </c>
      <c r="M91" s="31">
        <v>7.3396658141733698E-2</v>
      </c>
      <c r="N91" s="31">
        <v>217.793238528991</v>
      </c>
      <c r="O91" s="31">
        <v>15.852326321024099</v>
      </c>
      <c r="P91" s="31">
        <v>7.2855866542084096</v>
      </c>
    </row>
    <row r="92" spans="2:16" x14ac:dyDescent="0.2">
      <c r="B92" s="16">
        <v>4131</v>
      </c>
      <c r="C92" s="16" t="s">
        <v>180</v>
      </c>
      <c r="D92" s="12">
        <v>3578</v>
      </c>
      <c r="E92" s="12">
        <v>102</v>
      </c>
      <c r="F92" s="26">
        <v>1679.56458</v>
      </c>
      <c r="G92" s="26">
        <v>15662.1783</v>
      </c>
      <c r="H92" s="26">
        <v>10437.342650000001</v>
      </c>
      <c r="I92" s="26">
        <v>-10.385400000000001</v>
      </c>
      <c r="J92" s="26">
        <v>-3239.6523200000001</v>
      </c>
      <c r="K92" s="26">
        <v>-905.43664617104503</v>
      </c>
      <c r="L92" s="19">
        <v>-31.039053029460501</v>
      </c>
      <c r="M92" s="19">
        <v>-6.6308784136367496E-2</v>
      </c>
      <c r="N92" s="19" t="s">
        <v>77</v>
      </c>
      <c r="O92" s="19">
        <v>13.051327094137299</v>
      </c>
      <c r="P92" s="19">
        <v>10.657388442577</v>
      </c>
    </row>
    <row r="93" spans="2:16" x14ac:dyDescent="0.2">
      <c r="B93" s="16">
        <v>4132</v>
      </c>
      <c r="C93" s="16" t="s">
        <v>181</v>
      </c>
      <c r="D93" s="12">
        <v>1395</v>
      </c>
      <c r="E93" s="12">
        <v>95</v>
      </c>
      <c r="F93" s="26">
        <v>491.8843</v>
      </c>
      <c r="G93" s="26">
        <v>5303.8624399999999</v>
      </c>
      <c r="H93" s="26">
        <v>3499.9818</v>
      </c>
      <c r="I93" s="26">
        <v>67.605999999999995</v>
      </c>
      <c r="J93" s="26">
        <v>2423.0881100000001</v>
      </c>
      <c r="K93" s="26">
        <v>1736.98072401434</v>
      </c>
      <c r="L93" s="19">
        <v>69.231448860676906</v>
      </c>
      <c r="M93" s="19">
        <v>1.2746559844791101</v>
      </c>
      <c r="N93" s="19">
        <v>53.0297220286268</v>
      </c>
      <c r="O93" s="19">
        <v>8.4354239021327295</v>
      </c>
      <c r="P93" s="19">
        <v>10.548733236</v>
      </c>
    </row>
    <row r="94" spans="2:16" x14ac:dyDescent="0.2">
      <c r="B94" s="16">
        <v>4134</v>
      </c>
      <c r="C94" s="16" t="s">
        <v>182</v>
      </c>
      <c r="D94" s="12">
        <v>1361</v>
      </c>
      <c r="E94" s="12">
        <v>118</v>
      </c>
      <c r="F94" s="26">
        <v>1107.8023000000001</v>
      </c>
      <c r="G94" s="26">
        <v>11163.219580000001</v>
      </c>
      <c r="H94" s="26">
        <v>5463.6683499999999</v>
      </c>
      <c r="I94" s="26">
        <v>92.579350000000005</v>
      </c>
      <c r="J94" s="26">
        <v>2056.6831699999998</v>
      </c>
      <c r="K94" s="26">
        <v>1511.15589272594</v>
      </c>
      <c r="L94" s="19">
        <v>37.642899207086799</v>
      </c>
      <c r="M94" s="19">
        <v>0.82932481383654699</v>
      </c>
      <c r="N94" s="19">
        <v>163.72330383826099</v>
      </c>
      <c r="O94" s="19">
        <v>23.9053154054325</v>
      </c>
      <c r="P94" s="19">
        <v>10.753005809816701</v>
      </c>
    </row>
    <row r="95" spans="2:16" x14ac:dyDescent="0.2">
      <c r="B95" s="16">
        <v>4135</v>
      </c>
      <c r="C95" s="16" t="s">
        <v>183</v>
      </c>
      <c r="D95" s="12">
        <v>2175</v>
      </c>
      <c r="E95" s="12">
        <v>112</v>
      </c>
      <c r="F95" s="26">
        <v>558.69899999999996</v>
      </c>
      <c r="G95" s="26">
        <v>8167.57341</v>
      </c>
      <c r="H95" s="26">
        <v>5771.4818999999998</v>
      </c>
      <c r="I95" s="26">
        <v>43.53349</v>
      </c>
      <c r="J95" s="26">
        <v>6906.2812199999998</v>
      </c>
      <c r="K95" s="26">
        <v>3175.3017103448301</v>
      </c>
      <c r="L95" s="19">
        <v>119.66218277493</v>
      </c>
      <c r="M95" s="19">
        <v>0.533003963535848</v>
      </c>
      <c r="N95" s="19">
        <v>15.763505430472399</v>
      </c>
      <c r="O95" s="19">
        <v>1.05652151095879</v>
      </c>
      <c r="P95" s="19">
        <v>7.3734567143608896</v>
      </c>
    </row>
    <row r="96" spans="2:16" x14ac:dyDescent="0.2">
      <c r="B96" s="16">
        <v>4136</v>
      </c>
      <c r="C96" s="16" t="s">
        <v>184</v>
      </c>
      <c r="D96" s="12">
        <v>1747</v>
      </c>
      <c r="E96" s="12">
        <v>106</v>
      </c>
      <c r="F96" s="26">
        <v>498.66744999999997</v>
      </c>
      <c r="G96" s="26">
        <v>6270.0618000000004</v>
      </c>
      <c r="H96" s="26">
        <v>4581.4423500000003</v>
      </c>
      <c r="I96" s="26">
        <v>-15.822179999999999</v>
      </c>
      <c r="J96" s="26">
        <v>-1408.2177200000001</v>
      </c>
      <c r="K96" s="26">
        <v>-806.07768746422403</v>
      </c>
      <c r="L96" s="19">
        <v>-30.737431848291202</v>
      </c>
      <c r="M96" s="19">
        <v>-0.25234488119399401</v>
      </c>
      <c r="N96" s="19">
        <v>237.05293835288501</v>
      </c>
      <c r="O96" s="19">
        <v>16.095268949342699</v>
      </c>
      <c r="P96" s="19">
        <v>7.7008055965253801</v>
      </c>
    </row>
    <row r="97" spans="2:16" x14ac:dyDescent="0.2">
      <c r="B97" s="16">
        <v>4137</v>
      </c>
      <c r="C97" s="16" t="s">
        <v>185</v>
      </c>
      <c r="D97" s="12">
        <v>517</v>
      </c>
      <c r="E97" s="12">
        <v>122</v>
      </c>
      <c r="F97" s="26">
        <v>203.92294999999999</v>
      </c>
      <c r="G97" s="26">
        <v>2450.1146399999998</v>
      </c>
      <c r="H97" s="26">
        <v>1568.7362499999999</v>
      </c>
      <c r="I97" s="26">
        <v>20.333030000000001</v>
      </c>
      <c r="J97" s="26">
        <v>1138.7743700000001</v>
      </c>
      <c r="K97" s="26">
        <v>2202.6583558994198</v>
      </c>
      <c r="L97" s="19">
        <v>72.591831163460398</v>
      </c>
      <c r="M97" s="19">
        <v>0.82988076019169499</v>
      </c>
      <c r="N97" s="19">
        <v>46.2040847016019</v>
      </c>
      <c r="O97" s="19">
        <v>6.1698321185493601</v>
      </c>
      <c r="P97" s="19">
        <v>9.1528770261949806</v>
      </c>
    </row>
    <row r="98" spans="2:16" x14ac:dyDescent="0.2">
      <c r="B98" s="16">
        <v>4138</v>
      </c>
      <c r="C98" s="16" t="s">
        <v>186</v>
      </c>
      <c r="D98" s="12">
        <v>749</v>
      </c>
      <c r="E98" s="12">
        <v>121</v>
      </c>
      <c r="F98" s="26">
        <v>408.73694999999998</v>
      </c>
      <c r="G98" s="26">
        <v>3132.4941399999998</v>
      </c>
      <c r="H98" s="26">
        <v>2183.2144499999999</v>
      </c>
      <c r="I98" s="26">
        <v>10.84254</v>
      </c>
      <c r="J98" s="26">
        <v>1286.60257</v>
      </c>
      <c r="K98" s="26">
        <v>1717.7604405874499</v>
      </c>
      <c r="L98" s="19">
        <v>58.931570831257602</v>
      </c>
      <c r="M98" s="19">
        <v>0.34613121415129</v>
      </c>
      <c r="N98" s="19">
        <v>140.522132905116</v>
      </c>
      <c r="O98" s="19">
        <v>8.7690034752946104</v>
      </c>
      <c r="P98" s="19">
        <v>13.3944221839789</v>
      </c>
    </row>
    <row r="99" spans="2:16" x14ac:dyDescent="0.2">
      <c r="B99" s="16">
        <v>4139</v>
      </c>
      <c r="C99" s="16" t="s">
        <v>187</v>
      </c>
      <c r="D99" s="12">
        <v>8374</v>
      </c>
      <c r="E99" s="12">
        <v>118</v>
      </c>
      <c r="F99" s="26">
        <v>2544.9009999999998</v>
      </c>
      <c r="G99" s="26">
        <v>51442.980409999996</v>
      </c>
      <c r="H99" s="26">
        <v>22864.399249999999</v>
      </c>
      <c r="I99" s="26">
        <v>-139.91847999999999</v>
      </c>
      <c r="J99" s="26">
        <v>-27824.559649999999</v>
      </c>
      <c r="K99" s="26">
        <v>-3322.7322247432498</v>
      </c>
      <c r="L99" s="19">
        <v>-121.693814675669</v>
      </c>
      <c r="M99" s="19">
        <v>-0.27198750710952402</v>
      </c>
      <c r="N99" s="19">
        <v>373.97324676887598</v>
      </c>
      <c r="O99" s="19">
        <v>29.588387878555299</v>
      </c>
      <c r="P99" s="19">
        <v>4.6750450709354601</v>
      </c>
    </row>
    <row r="100" spans="2:16" x14ac:dyDescent="0.2">
      <c r="B100" s="16">
        <v>4140</v>
      </c>
      <c r="C100" s="16" t="s">
        <v>188</v>
      </c>
      <c r="D100" s="12">
        <v>2984</v>
      </c>
      <c r="E100" s="12">
        <v>119</v>
      </c>
      <c r="F100" s="26">
        <v>480.798</v>
      </c>
      <c r="G100" s="26">
        <v>11492.66286</v>
      </c>
      <c r="H100" s="26">
        <v>8473.9814499999993</v>
      </c>
      <c r="I100" s="26">
        <v>5.2068000000000003</v>
      </c>
      <c r="J100" s="26">
        <v>-2969.28665</v>
      </c>
      <c r="K100" s="26">
        <v>-995.06925268096495</v>
      </c>
      <c r="L100" s="19">
        <v>-35.040041891996403</v>
      </c>
      <c r="M100" s="19">
        <v>4.5305427153198498E-2</v>
      </c>
      <c r="N100" s="19">
        <v>140.258052364056</v>
      </c>
      <c r="O100" s="19">
        <v>11.010846271357501</v>
      </c>
      <c r="P100" s="19">
        <v>4.22882673859276</v>
      </c>
    </row>
    <row r="101" spans="2:16" x14ac:dyDescent="0.2">
      <c r="B101" s="16">
        <v>4141</v>
      </c>
      <c r="C101" s="16" t="s">
        <v>189</v>
      </c>
      <c r="D101" s="12">
        <v>9555</v>
      </c>
      <c r="E101" s="12">
        <v>115</v>
      </c>
      <c r="F101" s="26">
        <v>2832.5226200000002</v>
      </c>
      <c r="G101" s="26">
        <v>48906.932910000003</v>
      </c>
      <c r="H101" s="26">
        <v>27897.179049999999</v>
      </c>
      <c r="I101" s="26">
        <v>76.967299999999994</v>
      </c>
      <c r="J101" s="26">
        <v>2245.9926799999998</v>
      </c>
      <c r="K101" s="26">
        <v>235.05941182626901</v>
      </c>
      <c r="L101" s="19">
        <v>8.0509670027013005</v>
      </c>
      <c r="M101" s="19">
        <v>0.157375029306453</v>
      </c>
      <c r="N101" s="19">
        <v>129.31310197720401</v>
      </c>
      <c r="O101" s="19">
        <v>11.464813261380201</v>
      </c>
      <c r="P101" s="19">
        <v>5.9490336990752004</v>
      </c>
    </row>
    <row r="102" spans="2:16" x14ac:dyDescent="0.2">
      <c r="B102" s="16">
        <v>4142</v>
      </c>
      <c r="C102" s="16" t="s">
        <v>190</v>
      </c>
      <c r="D102" s="12">
        <v>875</v>
      </c>
      <c r="E102" s="12">
        <v>120</v>
      </c>
      <c r="F102" s="26">
        <v>250.11085</v>
      </c>
      <c r="G102" s="26">
        <v>3797.8307500000001</v>
      </c>
      <c r="H102" s="26">
        <v>2838.6626299999998</v>
      </c>
      <c r="I102" s="26">
        <v>5.8212799999999998</v>
      </c>
      <c r="J102" s="26">
        <v>1142.21976</v>
      </c>
      <c r="K102" s="26">
        <v>1305.3940114285699</v>
      </c>
      <c r="L102" s="19">
        <v>40.237953884643197</v>
      </c>
      <c r="M102" s="19">
        <v>0.153279079116414</v>
      </c>
      <c r="N102" s="19">
        <v>37.572697923579199</v>
      </c>
      <c r="O102" s="19">
        <v>6.2272122052832399</v>
      </c>
      <c r="P102" s="19">
        <v>6.7389029908718303</v>
      </c>
    </row>
    <row r="103" spans="2:16" x14ac:dyDescent="0.2">
      <c r="B103" s="16">
        <v>4143</v>
      </c>
      <c r="C103" s="16" t="s">
        <v>191</v>
      </c>
      <c r="D103" s="12">
        <v>1152</v>
      </c>
      <c r="E103" s="12">
        <v>120</v>
      </c>
      <c r="F103" s="26">
        <v>389.91120000000001</v>
      </c>
      <c r="G103" s="26">
        <v>4939.2878000000001</v>
      </c>
      <c r="H103" s="26">
        <v>3618.9338299999999</v>
      </c>
      <c r="I103" s="26">
        <v>38.991520000000001</v>
      </c>
      <c r="J103" s="26">
        <v>2665.85367</v>
      </c>
      <c r="K103" s="26">
        <v>2314.1090885416702</v>
      </c>
      <c r="L103" s="19">
        <v>73.664062268858899</v>
      </c>
      <c r="M103" s="19">
        <v>0.78941583440430396</v>
      </c>
      <c r="N103" s="19">
        <v>76.060419578269901</v>
      </c>
      <c r="O103" s="19">
        <v>6.4121934745329101</v>
      </c>
      <c r="P103" s="19">
        <v>8.6834931951120602</v>
      </c>
    </row>
    <row r="104" spans="2:16" x14ac:dyDescent="0.2">
      <c r="B104" s="16">
        <v>4144</v>
      </c>
      <c r="C104" s="16" t="s">
        <v>192</v>
      </c>
      <c r="D104" s="12">
        <v>4559</v>
      </c>
      <c r="E104" s="12">
        <v>97</v>
      </c>
      <c r="F104" s="26">
        <v>2874.9729900000002</v>
      </c>
      <c r="G104" s="26">
        <v>27433.739969999999</v>
      </c>
      <c r="H104" s="26">
        <v>11742.67827</v>
      </c>
      <c r="I104" s="26">
        <v>-13.10285</v>
      </c>
      <c r="J104" s="26">
        <v>-12123.510130000001</v>
      </c>
      <c r="K104" s="26">
        <v>-2659.2476705417898</v>
      </c>
      <c r="L104" s="19">
        <v>-103.24314309941499</v>
      </c>
      <c r="M104" s="19">
        <v>-4.7761807228356601E-2</v>
      </c>
      <c r="N104" s="19">
        <v>249.74017483261201</v>
      </c>
      <c r="O104" s="19">
        <v>10.7734622156222</v>
      </c>
      <c r="P104" s="19">
        <v>10.4319357955918</v>
      </c>
    </row>
    <row r="105" spans="2:16" x14ac:dyDescent="0.2">
      <c r="B105" s="16">
        <v>4145</v>
      </c>
      <c r="C105" s="16" t="s">
        <v>193</v>
      </c>
      <c r="D105" s="12">
        <v>1758</v>
      </c>
      <c r="E105" s="12">
        <v>122</v>
      </c>
      <c r="F105" s="26">
        <v>869.00554999999997</v>
      </c>
      <c r="G105" s="26">
        <v>9817.7616999999991</v>
      </c>
      <c r="H105" s="26">
        <v>5174.2233999999999</v>
      </c>
      <c r="I105" s="26">
        <v>16.559190000000001</v>
      </c>
      <c r="J105" s="26">
        <v>845.52134999999896</v>
      </c>
      <c r="K105" s="26">
        <v>480.95639931740499</v>
      </c>
      <c r="L105" s="19">
        <v>16.341029071145201</v>
      </c>
      <c r="M105" s="19">
        <v>0.16866563383790401</v>
      </c>
      <c r="N105" s="19">
        <v>489.46154622550398</v>
      </c>
      <c r="O105" s="19">
        <v>16.324903465522102</v>
      </c>
      <c r="P105" s="19">
        <v>9.0200268356482898</v>
      </c>
    </row>
    <row r="106" spans="2:16" x14ac:dyDescent="0.2">
      <c r="B106" s="16">
        <v>4146</v>
      </c>
      <c r="C106" s="16" t="s">
        <v>194</v>
      </c>
      <c r="D106" s="12">
        <v>3594</v>
      </c>
      <c r="E106" s="12">
        <v>115</v>
      </c>
      <c r="F106" s="26">
        <v>1156.7973</v>
      </c>
      <c r="G106" s="26">
        <v>17866.816930000001</v>
      </c>
      <c r="H106" s="26">
        <v>10527.97755</v>
      </c>
      <c r="I106" s="26">
        <v>-34.098590000000002</v>
      </c>
      <c r="J106" s="26">
        <v>-9777.3925600000002</v>
      </c>
      <c r="K106" s="26">
        <v>-2720.4765052865901</v>
      </c>
      <c r="L106" s="19">
        <v>-92.870568098808306</v>
      </c>
      <c r="M106" s="19">
        <v>-0.19084871207666201</v>
      </c>
      <c r="N106" s="19">
        <v>220.22101555459901</v>
      </c>
      <c r="O106" s="19">
        <v>14.1690953118195</v>
      </c>
      <c r="P106" s="19">
        <v>6.2837085889366602</v>
      </c>
    </row>
    <row r="107" spans="2:16" x14ac:dyDescent="0.2">
      <c r="B107" s="16">
        <v>4147</v>
      </c>
      <c r="C107" s="16" t="s">
        <v>195</v>
      </c>
      <c r="D107" s="12">
        <v>1394</v>
      </c>
      <c r="E107" s="12">
        <v>118</v>
      </c>
      <c r="F107" s="26">
        <v>469.75504999999998</v>
      </c>
      <c r="G107" s="26">
        <v>5341.73693</v>
      </c>
      <c r="H107" s="26">
        <v>3900.9747000000002</v>
      </c>
      <c r="I107" s="26">
        <v>6.0401199999999999</v>
      </c>
      <c r="J107" s="26">
        <v>1027.49414</v>
      </c>
      <c r="K107" s="26">
        <v>737.08331420372997</v>
      </c>
      <c r="L107" s="19">
        <v>26.339420760662701</v>
      </c>
      <c r="M107" s="19">
        <v>0.11307408206641099</v>
      </c>
      <c r="N107" s="19">
        <v>112.060039072742</v>
      </c>
      <c r="O107" s="19">
        <v>10.2532024166903</v>
      </c>
      <c r="P107" s="19">
        <v>8.9071247093405592</v>
      </c>
    </row>
    <row r="108" spans="2:16" x14ac:dyDescent="0.2">
      <c r="B108" s="21">
        <v>4189</v>
      </c>
      <c r="C108" s="21" t="s">
        <v>196</v>
      </c>
      <c r="D108" s="22">
        <v>36593</v>
      </c>
      <c r="E108" s="22">
        <v>107</v>
      </c>
      <c r="F108" s="29">
        <v>15784.32237</v>
      </c>
      <c r="G108" s="29">
        <v>192223.85484000001</v>
      </c>
      <c r="H108" s="29">
        <v>113272.14659</v>
      </c>
      <c r="I108" s="29">
        <v>278.71602999999999</v>
      </c>
      <c r="J108" s="29">
        <v>-43059.920599999998</v>
      </c>
      <c r="K108" s="29">
        <v>-1176.72561965403</v>
      </c>
      <c r="L108" s="31">
        <v>-38.014571009994</v>
      </c>
      <c r="M108" s="31">
        <v>0.14499554710938101</v>
      </c>
      <c r="N108" s="31">
        <v>135.87694635580101</v>
      </c>
      <c r="O108" s="31">
        <v>12.0357086321347</v>
      </c>
      <c r="P108" s="31">
        <v>8.3564229909811498</v>
      </c>
    </row>
    <row r="109" spans="2:16" x14ac:dyDescent="0.2">
      <c r="B109" s="16">
        <v>4185</v>
      </c>
      <c r="C109" s="16" t="s">
        <v>197</v>
      </c>
      <c r="D109" s="12">
        <v>2895</v>
      </c>
      <c r="E109" s="12">
        <v>114</v>
      </c>
      <c r="F109" s="26">
        <v>724.82425000000001</v>
      </c>
      <c r="G109" s="26">
        <v>13277.84944</v>
      </c>
      <c r="H109" s="26">
        <v>9498.0892500000009</v>
      </c>
      <c r="I109" s="26">
        <v>-114.21557</v>
      </c>
      <c r="J109" s="26">
        <v>-18771.02433</v>
      </c>
      <c r="K109" s="26">
        <v>-6483.9462279792697</v>
      </c>
      <c r="L109" s="19">
        <v>-197.62947931869601</v>
      </c>
      <c r="M109" s="19">
        <v>-0.86019630299407901</v>
      </c>
      <c r="N109" s="19">
        <v>275.68155007800698</v>
      </c>
      <c r="O109" s="19">
        <v>21.881786001031799</v>
      </c>
      <c r="P109" s="19">
        <v>4.5987016403463601</v>
      </c>
    </row>
    <row r="110" spans="2:16" x14ac:dyDescent="0.2">
      <c r="B110" s="16">
        <v>4161</v>
      </c>
      <c r="C110" s="16" t="s">
        <v>198</v>
      </c>
      <c r="D110" s="12">
        <v>2449</v>
      </c>
      <c r="E110" s="12">
        <v>111</v>
      </c>
      <c r="F110" s="26">
        <v>664.50914999999998</v>
      </c>
      <c r="G110" s="26">
        <v>10541.36724</v>
      </c>
      <c r="H110" s="26">
        <v>7626.4906700000001</v>
      </c>
      <c r="I110" s="26">
        <v>17.318449999999999</v>
      </c>
      <c r="J110" s="26">
        <v>-2706.1204299999999</v>
      </c>
      <c r="K110" s="26">
        <v>-1104.9899673336099</v>
      </c>
      <c r="L110" s="19">
        <v>-35.483167122264398</v>
      </c>
      <c r="M110" s="19">
        <v>0.16429035822112201</v>
      </c>
      <c r="N110" s="19">
        <v>77.567353615802602</v>
      </c>
      <c r="O110" s="19">
        <v>10.402394727688099</v>
      </c>
      <c r="P110" s="19">
        <v>6.4681135233839004</v>
      </c>
    </row>
    <row r="111" spans="2:16" x14ac:dyDescent="0.2">
      <c r="B111" s="16">
        <v>4163</v>
      </c>
      <c r="C111" s="16" t="s">
        <v>199</v>
      </c>
      <c r="D111" s="12">
        <v>5756</v>
      </c>
      <c r="E111" s="12">
        <v>102</v>
      </c>
      <c r="F111" s="26">
        <v>3353.8289</v>
      </c>
      <c r="G111" s="26">
        <v>34214.648330000004</v>
      </c>
      <c r="H111" s="26">
        <v>17539.490000000002</v>
      </c>
      <c r="I111" s="26">
        <v>128.50067000000001</v>
      </c>
      <c r="J111" s="26">
        <v>11432.78584</v>
      </c>
      <c r="K111" s="26">
        <v>1986.2379847115999</v>
      </c>
      <c r="L111" s="19">
        <v>65.183114446315102</v>
      </c>
      <c r="M111" s="19">
        <v>0.37557209052863</v>
      </c>
      <c r="N111" s="19">
        <v>92.682609191844904</v>
      </c>
      <c r="O111" s="19">
        <v>6.4412444890384197</v>
      </c>
      <c r="P111" s="19">
        <v>10.177890874145399</v>
      </c>
    </row>
    <row r="112" spans="2:16" x14ac:dyDescent="0.2">
      <c r="B112" s="16">
        <v>4164</v>
      </c>
      <c r="C112" s="16" t="s">
        <v>200</v>
      </c>
      <c r="D112" s="12">
        <v>1093</v>
      </c>
      <c r="E112" s="12">
        <v>120</v>
      </c>
      <c r="F112" s="26">
        <v>656.95411000000001</v>
      </c>
      <c r="G112" s="26">
        <v>4867.4358400000001</v>
      </c>
      <c r="H112" s="26">
        <v>3496.70615</v>
      </c>
      <c r="I112" s="26">
        <v>-17.562000000000001</v>
      </c>
      <c r="J112" s="26">
        <v>-511.581829999999</v>
      </c>
      <c r="K112" s="26">
        <v>-468.05290942360398</v>
      </c>
      <c r="L112" s="19">
        <v>-14.630392376551301</v>
      </c>
      <c r="M112" s="19">
        <v>-0.36080598855926599</v>
      </c>
      <c r="N112" s="19">
        <v>90.410680352488797</v>
      </c>
      <c r="O112" s="19">
        <v>13.6206465127232</v>
      </c>
      <c r="P112" s="19">
        <v>13.1361178866612</v>
      </c>
    </row>
    <row r="113" spans="2:16" x14ac:dyDescent="0.2">
      <c r="B113" s="16">
        <v>4165</v>
      </c>
      <c r="C113" s="16" t="s">
        <v>201</v>
      </c>
      <c r="D113" s="12">
        <v>3888</v>
      </c>
      <c r="E113" s="12">
        <v>99</v>
      </c>
      <c r="F113" s="26">
        <v>1430.5707</v>
      </c>
      <c r="G113" s="26">
        <v>16075.49721</v>
      </c>
      <c r="H113" s="26">
        <v>11334.8873</v>
      </c>
      <c r="I113" s="26">
        <v>-16.742460000000001</v>
      </c>
      <c r="J113" s="26">
        <v>-2590.9338899999998</v>
      </c>
      <c r="K113" s="26">
        <v>-666.39246141975298</v>
      </c>
      <c r="L113" s="19">
        <v>-22.858047207933001</v>
      </c>
      <c r="M113" s="19">
        <v>-0.10414894034870099</v>
      </c>
      <c r="N113" s="19">
        <v>210.41803751249</v>
      </c>
      <c r="O113" s="19">
        <v>14.113906029535499</v>
      </c>
      <c r="P113" s="19">
        <v>8.7949269719664205</v>
      </c>
    </row>
    <row r="114" spans="2:16" x14ac:dyDescent="0.2">
      <c r="B114" s="16">
        <v>4186</v>
      </c>
      <c r="C114" s="16" t="s">
        <v>202</v>
      </c>
      <c r="D114" s="12">
        <v>2641</v>
      </c>
      <c r="E114" s="12">
        <v>110</v>
      </c>
      <c r="F114" s="26">
        <v>620.14369999999997</v>
      </c>
      <c r="G114" s="26">
        <v>14398.19542</v>
      </c>
      <c r="H114" s="26">
        <v>7969.4228899999998</v>
      </c>
      <c r="I114" s="26">
        <v>-123.8476</v>
      </c>
      <c r="J114" s="26">
        <v>-13630.3089</v>
      </c>
      <c r="K114" s="26">
        <v>-5161.0408557364599</v>
      </c>
      <c r="L114" s="19">
        <v>-171.032571468924</v>
      </c>
      <c r="M114" s="19">
        <v>-0.86016057142805502</v>
      </c>
      <c r="N114" s="19" t="s">
        <v>77</v>
      </c>
      <c r="O114" s="19">
        <v>28.8817985775053</v>
      </c>
      <c r="P114" s="19">
        <v>3.4469326573426899</v>
      </c>
    </row>
    <row r="115" spans="2:16" x14ac:dyDescent="0.2">
      <c r="B115" s="16">
        <v>4169</v>
      </c>
      <c r="C115" s="16" t="s">
        <v>203</v>
      </c>
      <c r="D115" s="12">
        <v>2953</v>
      </c>
      <c r="E115" s="12">
        <v>105</v>
      </c>
      <c r="F115" s="26">
        <v>1391.5427</v>
      </c>
      <c r="G115" s="26">
        <v>15486.770920000001</v>
      </c>
      <c r="H115" s="26">
        <v>8916.6402500000004</v>
      </c>
      <c r="I115" s="26">
        <v>74.808989999999994</v>
      </c>
      <c r="J115" s="26">
        <v>3172.8010100000001</v>
      </c>
      <c r="K115" s="26">
        <v>1074.43312224856</v>
      </c>
      <c r="L115" s="19">
        <v>35.5829204839794</v>
      </c>
      <c r="M115" s="19">
        <v>0.48305092382679898</v>
      </c>
      <c r="N115" s="19">
        <v>49.161774126114203</v>
      </c>
      <c r="O115" s="19">
        <v>10.866637781970899</v>
      </c>
      <c r="P115" s="19">
        <v>9.4684146719463396</v>
      </c>
    </row>
    <row r="116" spans="2:16" x14ac:dyDescent="0.2">
      <c r="B116" s="16">
        <v>4170</v>
      </c>
      <c r="C116" s="16" t="s">
        <v>204</v>
      </c>
      <c r="D116" s="12">
        <v>3803</v>
      </c>
      <c r="E116" s="12">
        <v>108</v>
      </c>
      <c r="F116" s="26">
        <v>2897.1651400000001</v>
      </c>
      <c r="G116" s="26">
        <v>29895.765869999999</v>
      </c>
      <c r="H116" s="26">
        <v>11413.876749999999</v>
      </c>
      <c r="I116" s="26">
        <v>307.17701</v>
      </c>
      <c r="J116" s="26">
        <v>10820.48278</v>
      </c>
      <c r="K116" s="26">
        <v>2845.2492190376001</v>
      </c>
      <c r="L116" s="19">
        <v>94.801118121413097</v>
      </c>
      <c r="M116" s="19">
        <v>1.02749336255757</v>
      </c>
      <c r="N116" s="19">
        <v>84.780442393780902</v>
      </c>
      <c r="O116" s="19">
        <v>8.4187665268198693</v>
      </c>
      <c r="P116" s="19">
        <v>10.718381204662499</v>
      </c>
    </row>
    <row r="117" spans="2:16" x14ac:dyDescent="0.2">
      <c r="B117" s="16">
        <v>4184</v>
      </c>
      <c r="C117" s="16" t="s">
        <v>205</v>
      </c>
      <c r="D117" s="12">
        <v>2160</v>
      </c>
      <c r="E117" s="12">
        <v>109</v>
      </c>
      <c r="F117" s="26">
        <v>1146.6836699999999</v>
      </c>
      <c r="G117" s="26">
        <v>10857.28635</v>
      </c>
      <c r="H117" s="26">
        <v>6981.6903000000002</v>
      </c>
      <c r="I117" s="26">
        <v>34.958370000000002</v>
      </c>
      <c r="J117" s="26">
        <v>-3488.7157499999998</v>
      </c>
      <c r="K117" s="26">
        <v>-1615.14618055556</v>
      </c>
      <c r="L117" s="19">
        <v>-49.969500222603699</v>
      </c>
      <c r="M117" s="19">
        <v>0.32198073140071498</v>
      </c>
      <c r="N117" s="19" t="s">
        <v>77</v>
      </c>
      <c r="O117" s="19">
        <v>15.4936928600027</v>
      </c>
      <c r="P117" s="19">
        <v>10.8834012653631</v>
      </c>
    </row>
    <row r="118" spans="2:16" x14ac:dyDescent="0.2">
      <c r="B118" s="16">
        <v>4172</v>
      </c>
      <c r="C118" s="16" t="s">
        <v>206</v>
      </c>
      <c r="D118" s="12">
        <v>1071</v>
      </c>
      <c r="E118" s="12">
        <v>113</v>
      </c>
      <c r="F118" s="26">
        <v>449.21100000000001</v>
      </c>
      <c r="G118" s="26">
        <v>5390.0713599999999</v>
      </c>
      <c r="H118" s="26">
        <v>4058.7305799999999</v>
      </c>
      <c r="I118" s="26">
        <v>10.824450000000001</v>
      </c>
      <c r="J118" s="26">
        <v>1276.05573</v>
      </c>
      <c r="K118" s="26">
        <v>1191.46193277311</v>
      </c>
      <c r="L118" s="19">
        <v>31.4397742064466</v>
      </c>
      <c r="M118" s="19">
        <v>0.20082201657530599</v>
      </c>
      <c r="N118" s="19">
        <v>241.50086762004099</v>
      </c>
      <c r="O118" s="19">
        <v>20.347843224101599</v>
      </c>
      <c r="P118" s="19">
        <v>8.5348675235349791</v>
      </c>
    </row>
    <row r="119" spans="2:16" x14ac:dyDescent="0.2">
      <c r="B119" s="16">
        <v>4173</v>
      </c>
      <c r="C119" s="16" t="s">
        <v>207</v>
      </c>
      <c r="D119" s="12">
        <v>581</v>
      </c>
      <c r="E119" s="12">
        <v>125</v>
      </c>
      <c r="F119" s="26">
        <v>171.87555</v>
      </c>
      <c r="G119" s="26">
        <v>2648.1472399999998</v>
      </c>
      <c r="H119" s="26">
        <v>2179.1954000000001</v>
      </c>
      <c r="I119" s="26">
        <v>-1.66435</v>
      </c>
      <c r="J119" s="26">
        <v>-222.45111</v>
      </c>
      <c r="K119" s="26">
        <v>-382.876265060241</v>
      </c>
      <c r="L119" s="19">
        <v>-10.207946933074499</v>
      </c>
      <c r="M119" s="19">
        <v>-6.2849601973038294E-2</v>
      </c>
      <c r="N119" s="19" t="s">
        <v>77</v>
      </c>
      <c r="O119" s="19" t="s">
        <v>77</v>
      </c>
      <c r="P119" s="19">
        <v>6.4275580084436701</v>
      </c>
    </row>
    <row r="120" spans="2:16" x14ac:dyDescent="0.2">
      <c r="B120" s="16">
        <v>4175</v>
      </c>
      <c r="C120" s="16" t="s">
        <v>208</v>
      </c>
      <c r="D120" s="12">
        <v>1177</v>
      </c>
      <c r="E120" s="12">
        <v>114</v>
      </c>
      <c r="F120" s="26">
        <v>308.46660000000003</v>
      </c>
      <c r="G120" s="26">
        <v>4840.2407599999997</v>
      </c>
      <c r="H120" s="26">
        <v>3573.3107500000001</v>
      </c>
      <c r="I120" s="26">
        <v>8.7964000000000002</v>
      </c>
      <c r="J120" s="26">
        <v>-2255.2751899999998</v>
      </c>
      <c r="K120" s="26">
        <v>-1916.12165675446</v>
      </c>
      <c r="L120" s="19">
        <v>-63.114443377195798</v>
      </c>
      <c r="M120" s="19">
        <v>0.18173476147496401</v>
      </c>
      <c r="N120" s="19">
        <v>48.685391554029501</v>
      </c>
      <c r="O120" s="19">
        <v>9.6605211018470101</v>
      </c>
      <c r="P120" s="19">
        <v>6.5546946057286597</v>
      </c>
    </row>
    <row r="121" spans="2:16" x14ac:dyDescent="0.2">
      <c r="B121" s="16">
        <v>4176</v>
      </c>
      <c r="C121" s="16" t="s">
        <v>209</v>
      </c>
      <c r="D121" s="12">
        <v>726</v>
      </c>
      <c r="E121" s="12">
        <v>123</v>
      </c>
      <c r="F121" s="26">
        <v>209.04615000000001</v>
      </c>
      <c r="G121" s="26">
        <v>2740.6768900000002</v>
      </c>
      <c r="H121" s="26">
        <v>2015.05475</v>
      </c>
      <c r="I121" s="26">
        <v>-5.6026899999999999</v>
      </c>
      <c r="J121" s="26">
        <v>917.78827999999999</v>
      </c>
      <c r="K121" s="26">
        <v>1264.1711845729999</v>
      </c>
      <c r="L121" s="19">
        <v>45.546567903427899</v>
      </c>
      <c r="M121" s="19">
        <v>-0.20442723549217801</v>
      </c>
      <c r="N121" s="19" t="s">
        <v>77</v>
      </c>
      <c r="O121" s="19">
        <v>6.6069824086413904</v>
      </c>
      <c r="P121" s="19">
        <v>7.4231099894449804</v>
      </c>
    </row>
    <row r="122" spans="2:16" x14ac:dyDescent="0.2">
      <c r="B122" s="16">
        <v>4177</v>
      </c>
      <c r="C122" s="16" t="s">
        <v>210</v>
      </c>
      <c r="D122" s="12">
        <v>1671</v>
      </c>
      <c r="E122" s="12">
        <v>80</v>
      </c>
      <c r="F122" s="26">
        <v>891.96699999999998</v>
      </c>
      <c r="G122" s="26">
        <v>10516.351549999999</v>
      </c>
      <c r="H122" s="26">
        <v>5091.39455</v>
      </c>
      <c r="I122" s="26">
        <v>-16.109210000000001</v>
      </c>
      <c r="J122" s="26">
        <v>-18811.00647</v>
      </c>
      <c r="K122" s="26">
        <v>-11257.3348114901</v>
      </c>
      <c r="L122" s="19">
        <v>-369.46668118659198</v>
      </c>
      <c r="M122" s="19">
        <v>-0.15318249797383399</v>
      </c>
      <c r="N122" s="19">
        <v>59.404193217965499</v>
      </c>
      <c r="O122" s="19">
        <v>3.3984335565503199</v>
      </c>
      <c r="P122" s="19">
        <v>8.3285328170680994</v>
      </c>
    </row>
    <row r="123" spans="2:16" x14ac:dyDescent="0.2">
      <c r="B123" s="16">
        <v>4181</v>
      </c>
      <c r="C123" s="16" t="s">
        <v>211</v>
      </c>
      <c r="D123" s="12">
        <v>1413</v>
      </c>
      <c r="E123" s="12">
        <v>119</v>
      </c>
      <c r="F123" s="26">
        <v>205.52355</v>
      </c>
      <c r="G123" s="26">
        <v>5908.7466800000002</v>
      </c>
      <c r="H123" s="26">
        <v>4624.4705999999996</v>
      </c>
      <c r="I123" s="26">
        <v>-1.91174</v>
      </c>
      <c r="J123" s="26">
        <v>-4190.0261399999999</v>
      </c>
      <c r="K123" s="26">
        <v>-2965.3405095541402</v>
      </c>
      <c r="L123" s="19">
        <v>-90.605530933638093</v>
      </c>
      <c r="M123" s="19">
        <v>-3.2354407855575897E-2</v>
      </c>
      <c r="N123" s="19">
        <v>1447.0731886779699</v>
      </c>
      <c r="O123" s="19">
        <v>20.3698940770972</v>
      </c>
      <c r="P123" s="19">
        <v>3.4459390633412599</v>
      </c>
    </row>
    <row r="124" spans="2:16" x14ac:dyDescent="0.2">
      <c r="B124" s="16">
        <v>4182</v>
      </c>
      <c r="C124" s="16" t="s">
        <v>212</v>
      </c>
      <c r="D124" s="12">
        <v>1043</v>
      </c>
      <c r="E124" s="12">
        <v>125</v>
      </c>
      <c r="F124" s="26">
        <v>254.6172</v>
      </c>
      <c r="G124" s="26">
        <v>4637.5564800000002</v>
      </c>
      <c r="H124" s="26">
        <v>3363.4180000000001</v>
      </c>
      <c r="I124" s="26">
        <v>1.5062</v>
      </c>
      <c r="J124" s="26">
        <v>208.48442000000099</v>
      </c>
      <c r="K124" s="26">
        <v>199.889185043146</v>
      </c>
      <c r="L124" s="19">
        <v>6.1985878650825104</v>
      </c>
      <c r="M124" s="19">
        <v>3.2478310646903499E-2</v>
      </c>
      <c r="N124" s="19">
        <v>35.361725970327498</v>
      </c>
      <c r="O124" s="19">
        <v>4.7539806997671299</v>
      </c>
      <c r="P124" s="19">
        <v>5.5228092877048898</v>
      </c>
    </row>
    <row r="125" spans="2:16" x14ac:dyDescent="0.2">
      <c r="B125" s="16">
        <v>4183</v>
      </c>
      <c r="C125" s="16" t="s">
        <v>213</v>
      </c>
      <c r="D125" s="12">
        <v>1273</v>
      </c>
      <c r="E125" s="12">
        <v>114</v>
      </c>
      <c r="F125" s="26">
        <v>407.39299999999997</v>
      </c>
      <c r="G125" s="26">
        <v>5927.2472600000001</v>
      </c>
      <c r="H125" s="26">
        <v>3589.2784000000001</v>
      </c>
      <c r="I125" s="26">
        <v>-7.5188899999999999</v>
      </c>
      <c r="J125" s="26">
        <v>-3710.87462</v>
      </c>
      <c r="K125" s="26">
        <v>-2915.0625451688902</v>
      </c>
      <c r="L125" s="19">
        <v>-103.387762286704</v>
      </c>
      <c r="M125" s="19">
        <v>-0.126852983690105</v>
      </c>
      <c r="N125" s="19">
        <v>37.510307475174898</v>
      </c>
      <c r="O125" s="19">
        <v>8.4475001301025507</v>
      </c>
      <c r="P125" s="19">
        <v>6.7463713332586703</v>
      </c>
    </row>
    <row r="126" spans="2:16" x14ac:dyDescent="0.2">
      <c r="B126" s="21">
        <v>4219</v>
      </c>
      <c r="C126" s="21" t="s">
        <v>214</v>
      </c>
      <c r="D126" s="22">
        <v>69094</v>
      </c>
      <c r="E126" s="22">
        <v>96</v>
      </c>
      <c r="F126" s="29">
        <v>25905.211200000002</v>
      </c>
      <c r="G126" s="29">
        <v>328305.24692000001</v>
      </c>
      <c r="H126" s="29">
        <v>191506.41985000001</v>
      </c>
      <c r="I126" s="29">
        <v>74.626059999999796</v>
      </c>
      <c r="J126" s="29">
        <v>-90235.870200000005</v>
      </c>
      <c r="K126" s="29">
        <v>-1305.98706399977</v>
      </c>
      <c r="L126" s="31">
        <v>-47.118979233530901</v>
      </c>
      <c r="M126" s="31">
        <v>2.27306936761155E-2</v>
      </c>
      <c r="N126" s="31">
        <v>73.491737137006993</v>
      </c>
      <c r="O126" s="31">
        <v>9.7371087668878094</v>
      </c>
      <c r="P126" s="31">
        <v>7.9133177138441102</v>
      </c>
    </row>
    <row r="127" spans="2:16" x14ac:dyDescent="0.2">
      <c r="B127" s="16">
        <v>4191</v>
      </c>
      <c r="C127" s="16" t="s">
        <v>215</v>
      </c>
      <c r="D127" s="12">
        <v>798</v>
      </c>
      <c r="E127" s="12">
        <v>105</v>
      </c>
      <c r="F127" s="26">
        <v>227.7</v>
      </c>
      <c r="G127" s="26">
        <v>4689.6699600000002</v>
      </c>
      <c r="H127" s="26">
        <v>1890.5721000000001</v>
      </c>
      <c r="I127" s="26">
        <v>-0.58230999999999999</v>
      </c>
      <c r="J127" s="26">
        <v>-1903.22594</v>
      </c>
      <c r="K127" s="26">
        <v>-2384.9949122807002</v>
      </c>
      <c r="L127" s="19">
        <v>-100.66931274401</v>
      </c>
      <c r="M127" s="19">
        <v>-1.24168652584669E-2</v>
      </c>
      <c r="N127" s="19">
        <v>369.13362195989703</v>
      </c>
      <c r="O127" s="19">
        <v>42.882220649915403</v>
      </c>
      <c r="P127" s="19">
        <v>4.8429354717319999</v>
      </c>
    </row>
    <row r="128" spans="2:16" x14ac:dyDescent="0.2">
      <c r="B128" s="16">
        <v>4192</v>
      </c>
      <c r="C128" s="16" t="s">
        <v>216</v>
      </c>
      <c r="D128" s="12">
        <v>1756</v>
      </c>
      <c r="E128" s="12">
        <v>105</v>
      </c>
      <c r="F128" s="26">
        <v>408.31704999999999</v>
      </c>
      <c r="G128" s="26">
        <v>6388.4746800000003</v>
      </c>
      <c r="H128" s="26">
        <v>4638.2222000000002</v>
      </c>
      <c r="I128" s="26">
        <v>30.937570000000001</v>
      </c>
      <c r="J128" s="26">
        <v>-1140.5837899999999</v>
      </c>
      <c r="K128" s="26">
        <v>-649.53518792710702</v>
      </c>
      <c r="L128" s="19">
        <v>-24.590969143306701</v>
      </c>
      <c r="M128" s="19">
        <v>0.484271622721685</v>
      </c>
      <c r="N128" s="19" t="s">
        <v>77</v>
      </c>
      <c r="O128" s="19">
        <v>6.6399406939498098</v>
      </c>
      <c r="P128" s="19">
        <v>6.8757354768133796</v>
      </c>
    </row>
    <row r="129" spans="2:16" x14ac:dyDescent="0.2">
      <c r="B129" s="16">
        <v>4193</v>
      </c>
      <c r="C129" s="16" t="s">
        <v>217</v>
      </c>
      <c r="D129" s="12">
        <v>909</v>
      </c>
      <c r="E129" s="12">
        <v>105</v>
      </c>
      <c r="F129" s="26">
        <v>238.44495000000001</v>
      </c>
      <c r="G129" s="26">
        <v>4247.5388999999996</v>
      </c>
      <c r="H129" s="26">
        <v>3187.8569499999999</v>
      </c>
      <c r="I129" s="26">
        <v>-18.4727</v>
      </c>
      <c r="J129" s="26">
        <v>-3686.0584800000001</v>
      </c>
      <c r="K129" s="26">
        <v>-4055.0698349835002</v>
      </c>
      <c r="L129" s="19">
        <v>-115.62810181931199</v>
      </c>
      <c r="M129" s="19">
        <v>-0.434903609711497</v>
      </c>
      <c r="N129" s="19">
        <v>114.04084895308701</v>
      </c>
      <c r="O129" s="19">
        <v>18.483544671009401</v>
      </c>
      <c r="P129" s="19">
        <v>5.1788166083658496</v>
      </c>
    </row>
    <row r="130" spans="2:16" x14ac:dyDescent="0.2">
      <c r="B130" s="16">
        <v>4194</v>
      </c>
      <c r="C130" s="16" t="s">
        <v>218</v>
      </c>
      <c r="D130" s="12">
        <v>2434</v>
      </c>
      <c r="E130" s="12">
        <v>98</v>
      </c>
      <c r="F130" s="26">
        <v>751.02479000000005</v>
      </c>
      <c r="G130" s="26">
        <v>10414.12523</v>
      </c>
      <c r="H130" s="26">
        <v>5982.27315</v>
      </c>
      <c r="I130" s="26">
        <v>-100.68422</v>
      </c>
      <c r="J130" s="26">
        <v>-14021.43957</v>
      </c>
      <c r="K130" s="26">
        <v>-5760.6571774856202</v>
      </c>
      <c r="L130" s="19">
        <v>-234.383138623485</v>
      </c>
      <c r="M130" s="19">
        <v>-0.966804390924345</v>
      </c>
      <c r="N130" s="19">
        <v>136.61765672682299</v>
      </c>
      <c r="O130" s="19">
        <v>10.0550185145027</v>
      </c>
      <c r="P130" s="19">
        <v>6.24479306362249</v>
      </c>
    </row>
    <row r="131" spans="2:16" x14ac:dyDescent="0.2">
      <c r="B131" s="16">
        <v>4195</v>
      </c>
      <c r="C131" s="16" t="s">
        <v>219</v>
      </c>
      <c r="D131" s="12">
        <v>1546</v>
      </c>
      <c r="E131" s="12">
        <v>105</v>
      </c>
      <c r="F131" s="26">
        <v>358.09660000000002</v>
      </c>
      <c r="G131" s="26">
        <v>5459.9241599999996</v>
      </c>
      <c r="H131" s="26">
        <v>4186.7126500000004</v>
      </c>
      <c r="I131" s="26">
        <v>3.8845499999999999</v>
      </c>
      <c r="J131" s="26">
        <v>-5563.0087999999996</v>
      </c>
      <c r="K131" s="26">
        <v>-3598.3239327296301</v>
      </c>
      <c r="L131" s="19">
        <v>-132.87295463184</v>
      </c>
      <c r="M131" s="19">
        <v>7.1146592629594302E-2</v>
      </c>
      <c r="N131" s="19" t="s">
        <v>77</v>
      </c>
      <c r="O131" s="19">
        <v>10.1926369980934</v>
      </c>
      <c r="P131" s="19">
        <v>6.6297834803624802</v>
      </c>
    </row>
    <row r="132" spans="2:16" x14ac:dyDescent="0.2">
      <c r="B132" s="16">
        <v>4196</v>
      </c>
      <c r="C132" s="16" t="s">
        <v>220</v>
      </c>
      <c r="D132" s="12">
        <v>2497</v>
      </c>
      <c r="E132" s="12">
        <v>118</v>
      </c>
      <c r="F132" s="26">
        <v>754.52359999999999</v>
      </c>
      <c r="G132" s="26">
        <v>9908.6048300000002</v>
      </c>
      <c r="H132" s="26">
        <v>6827.5065999999997</v>
      </c>
      <c r="I132" s="26">
        <v>126.91049</v>
      </c>
      <c r="J132" s="26">
        <v>6096.95975</v>
      </c>
      <c r="K132" s="26">
        <v>2441.7139567480999</v>
      </c>
      <c r="L132" s="19">
        <v>89.299946630589801</v>
      </c>
      <c r="M132" s="19">
        <v>1.2808108929297199</v>
      </c>
      <c r="N132" s="19">
        <v>4.8514037065701299</v>
      </c>
      <c r="O132" s="19">
        <v>4.0109806256144704</v>
      </c>
      <c r="P132" s="19">
        <v>8.8956427783991092</v>
      </c>
    </row>
    <row r="133" spans="2:16" x14ac:dyDescent="0.2">
      <c r="B133" s="16">
        <v>4197</v>
      </c>
      <c r="C133" s="16" t="s">
        <v>221</v>
      </c>
      <c r="D133" s="12">
        <v>1022</v>
      </c>
      <c r="E133" s="12">
        <v>127</v>
      </c>
      <c r="F133" s="26">
        <v>305.4006</v>
      </c>
      <c r="G133" s="26">
        <v>5075.9815200000003</v>
      </c>
      <c r="H133" s="26">
        <v>3410.5415499999999</v>
      </c>
      <c r="I133" s="26">
        <v>-9.1829300000000007</v>
      </c>
      <c r="J133" s="26">
        <v>305.52046999999999</v>
      </c>
      <c r="K133" s="26">
        <v>298.94370841487302</v>
      </c>
      <c r="L133" s="19">
        <v>8.9581219146853606</v>
      </c>
      <c r="M133" s="19">
        <v>-0.180909445076151</v>
      </c>
      <c r="N133" s="19">
        <v>483.73194005462898</v>
      </c>
      <c r="O133" s="19">
        <v>20.2496111530367</v>
      </c>
      <c r="P133" s="19">
        <v>5.8356727429535598</v>
      </c>
    </row>
    <row r="134" spans="2:16" x14ac:dyDescent="0.2">
      <c r="B134" s="16">
        <v>4198</v>
      </c>
      <c r="C134" s="16" t="s">
        <v>222</v>
      </c>
      <c r="D134" s="12">
        <v>1347</v>
      </c>
      <c r="E134" s="12">
        <v>125</v>
      </c>
      <c r="F134" s="26">
        <v>460.18552</v>
      </c>
      <c r="G134" s="26">
        <v>5368.9475599999996</v>
      </c>
      <c r="H134" s="26">
        <v>4118.1696499999998</v>
      </c>
      <c r="I134" s="26">
        <v>-9.8082999999999991</v>
      </c>
      <c r="J134" s="26">
        <v>-1804.9910400000001</v>
      </c>
      <c r="K134" s="26">
        <v>-1340.0081959910899</v>
      </c>
      <c r="L134" s="19">
        <v>-43.829934009639501</v>
      </c>
      <c r="M134" s="19">
        <v>-0.18268571056782701</v>
      </c>
      <c r="N134" s="19">
        <v>848.86558620850803</v>
      </c>
      <c r="O134" s="19">
        <v>17.861191775171701</v>
      </c>
      <c r="P134" s="19">
        <v>8.3885568813415592</v>
      </c>
    </row>
    <row r="135" spans="2:16" x14ac:dyDescent="0.2">
      <c r="B135" s="16">
        <v>4199</v>
      </c>
      <c r="C135" s="16" t="s">
        <v>223</v>
      </c>
      <c r="D135" s="12">
        <v>1482</v>
      </c>
      <c r="E135" s="12">
        <v>95</v>
      </c>
      <c r="F135" s="26">
        <v>728.82399999999996</v>
      </c>
      <c r="G135" s="26">
        <v>5513.1301299999996</v>
      </c>
      <c r="H135" s="26">
        <v>3991.0999499999998</v>
      </c>
      <c r="I135" s="26">
        <v>9.7675000000000001</v>
      </c>
      <c r="J135" s="26">
        <v>-1261.85518</v>
      </c>
      <c r="K135" s="26">
        <v>-851.45423751686894</v>
      </c>
      <c r="L135" s="19">
        <v>-31.616727113035601</v>
      </c>
      <c r="M135" s="19">
        <v>0.17716795667219301</v>
      </c>
      <c r="N135" s="19">
        <v>4618.0101404939996</v>
      </c>
      <c r="O135" s="19">
        <v>11.8287960672534</v>
      </c>
      <c r="P135" s="19">
        <v>13.396953864392099</v>
      </c>
    </row>
    <row r="136" spans="2:16" x14ac:dyDescent="0.2">
      <c r="B136" s="16">
        <v>4200</v>
      </c>
      <c r="C136" s="16" t="s">
        <v>224</v>
      </c>
      <c r="D136" s="12">
        <v>4422</v>
      </c>
      <c r="E136" s="12">
        <v>99</v>
      </c>
      <c r="F136" s="26">
        <v>1683.0496499999999</v>
      </c>
      <c r="G136" s="26">
        <v>16106.264429999999</v>
      </c>
      <c r="H136" s="26">
        <v>11184.22755</v>
      </c>
      <c r="I136" s="26">
        <v>174.21924999999999</v>
      </c>
      <c r="J136" s="26">
        <v>14125.575220000001</v>
      </c>
      <c r="K136" s="26">
        <v>3194.3860741745798</v>
      </c>
      <c r="L136" s="19">
        <v>126.299068548547</v>
      </c>
      <c r="M136" s="19">
        <v>1.0816862641066201</v>
      </c>
      <c r="N136" s="19">
        <v>76.268771914830893</v>
      </c>
      <c r="O136" s="19">
        <v>6.4627253235777102</v>
      </c>
      <c r="P136" s="19">
        <v>11.5313448880213</v>
      </c>
    </row>
    <row r="137" spans="2:16" x14ac:dyDescent="0.2">
      <c r="B137" s="16">
        <v>4201</v>
      </c>
      <c r="C137" s="16" t="s">
        <v>225</v>
      </c>
      <c r="D137" s="12">
        <v>11225</v>
      </c>
      <c r="E137" s="12">
        <v>105</v>
      </c>
      <c r="F137" s="26">
        <v>4955.3307500000001</v>
      </c>
      <c r="G137" s="26">
        <v>72502.814780000001</v>
      </c>
      <c r="H137" s="26">
        <v>38516.949500000002</v>
      </c>
      <c r="I137" s="26">
        <v>-275.23520000000002</v>
      </c>
      <c r="J137" s="26">
        <v>-24704.561819999999</v>
      </c>
      <c r="K137" s="26">
        <v>-2200.8518325167001</v>
      </c>
      <c r="L137" s="19">
        <v>-64.139455851767295</v>
      </c>
      <c r="M137" s="19">
        <v>-0.37962002004358603</v>
      </c>
      <c r="N137" s="19">
        <v>66.284596706581098</v>
      </c>
      <c r="O137" s="19">
        <v>9.8548573619944104</v>
      </c>
      <c r="P137" s="19">
        <v>6.4550535923344698</v>
      </c>
    </row>
    <row r="138" spans="2:16" x14ac:dyDescent="0.2">
      <c r="B138" s="16">
        <v>4202</v>
      </c>
      <c r="C138" s="16" t="s">
        <v>226</v>
      </c>
      <c r="D138" s="12">
        <v>3270</v>
      </c>
      <c r="E138" s="12">
        <v>60</v>
      </c>
      <c r="F138" s="26">
        <v>1089.31285</v>
      </c>
      <c r="G138" s="26">
        <v>15285.967930000001</v>
      </c>
      <c r="H138" s="26">
        <v>7001.4647999999997</v>
      </c>
      <c r="I138" s="26">
        <v>-121.44862999999999</v>
      </c>
      <c r="J138" s="26">
        <v>-18791.699199999999</v>
      </c>
      <c r="K138" s="26">
        <v>-5746.6970030580997</v>
      </c>
      <c r="L138" s="19">
        <v>-268.39668179150198</v>
      </c>
      <c r="M138" s="19">
        <v>-0.79451056391166996</v>
      </c>
      <c r="N138" s="19" t="s">
        <v>77</v>
      </c>
      <c r="O138" s="19" t="s">
        <v>77</v>
      </c>
      <c r="P138" s="19">
        <v>6.3317169343295898</v>
      </c>
    </row>
    <row r="139" spans="2:16" x14ac:dyDescent="0.2">
      <c r="B139" s="16">
        <v>4203</v>
      </c>
      <c r="C139" s="16" t="s">
        <v>227</v>
      </c>
      <c r="D139" s="12">
        <v>4845</v>
      </c>
      <c r="E139" s="12">
        <v>94</v>
      </c>
      <c r="F139" s="26">
        <v>2260.1866</v>
      </c>
      <c r="G139" s="26">
        <v>23701.401259999999</v>
      </c>
      <c r="H139" s="26">
        <v>14522.8915</v>
      </c>
      <c r="I139" s="26">
        <v>-17.917100000000001</v>
      </c>
      <c r="J139" s="26">
        <v>-9258.1232199999995</v>
      </c>
      <c r="K139" s="26">
        <v>-1910.8613457172301</v>
      </c>
      <c r="L139" s="19">
        <v>-63.748484384118697</v>
      </c>
      <c r="M139" s="19">
        <v>-7.5595108506255504E-2</v>
      </c>
      <c r="N139" s="19">
        <v>89.468091950454706</v>
      </c>
      <c r="O139" s="19">
        <v>12.3979888267585</v>
      </c>
      <c r="P139" s="19">
        <v>9.4604933919421796</v>
      </c>
    </row>
    <row r="140" spans="2:16" x14ac:dyDescent="0.2">
      <c r="B140" s="16">
        <v>4204</v>
      </c>
      <c r="C140" s="16" t="s">
        <v>228</v>
      </c>
      <c r="D140" s="12">
        <v>4908</v>
      </c>
      <c r="E140" s="12">
        <v>117</v>
      </c>
      <c r="F140" s="26">
        <v>1124.0115000000001</v>
      </c>
      <c r="G140" s="26">
        <v>16627.625670000001</v>
      </c>
      <c r="H140" s="26">
        <v>12439.31695</v>
      </c>
      <c r="I140" s="26">
        <v>100.39412</v>
      </c>
      <c r="J140" s="26">
        <v>34.113920000001798</v>
      </c>
      <c r="K140" s="26">
        <v>6.9506764466181297</v>
      </c>
      <c r="L140" s="19">
        <v>0.27424271073020401</v>
      </c>
      <c r="M140" s="19">
        <v>0.60377904814837002</v>
      </c>
      <c r="N140" s="19" t="s">
        <v>77</v>
      </c>
      <c r="O140" s="19">
        <v>1.2767442821558299</v>
      </c>
      <c r="P140" s="19">
        <v>7.3636828510585604</v>
      </c>
    </row>
    <row r="141" spans="2:16" x14ac:dyDescent="0.2">
      <c r="B141" s="16">
        <v>4205</v>
      </c>
      <c r="C141" s="16" t="s">
        <v>229</v>
      </c>
      <c r="D141" s="12">
        <v>3159</v>
      </c>
      <c r="E141" s="12">
        <v>107</v>
      </c>
      <c r="F141" s="26">
        <v>1068.0609999999999</v>
      </c>
      <c r="G141" s="26">
        <v>12583.198399999999</v>
      </c>
      <c r="H141" s="26">
        <v>8515.8423999999995</v>
      </c>
      <c r="I141" s="26">
        <v>-10.777990000000001</v>
      </c>
      <c r="J141" s="26">
        <v>-1360.97777</v>
      </c>
      <c r="K141" s="26">
        <v>-430.825504906616</v>
      </c>
      <c r="L141" s="19">
        <v>-15.9817162656744</v>
      </c>
      <c r="M141" s="19">
        <v>-8.5653819143469895E-2</v>
      </c>
      <c r="N141" s="19">
        <v>135.665825726208</v>
      </c>
      <c r="O141" s="19">
        <v>11.6848514444467</v>
      </c>
      <c r="P141" s="19">
        <v>8.4023391858782102</v>
      </c>
    </row>
    <row r="142" spans="2:16" x14ac:dyDescent="0.2">
      <c r="B142" s="16">
        <v>4206</v>
      </c>
      <c r="C142" s="16" t="s">
        <v>230</v>
      </c>
      <c r="D142" s="12">
        <v>6050</v>
      </c>
      <c r="E142" s="12">
        <v>97</v>
      </c>
      <c r="F142" s="26">
        <v>2673.0817099999999</v>
      </c>
      <c r="G142" s="26">
        <v>29313.932919999999</v>
      </c>
      <c r="H142" s="26">
        <v>15886.555050000001</v>
      </c>
      <c r="I142" s="26">
        <v>44.696829999999999</v>
      </c>
      <c r="J142" s="26">
        <v>-9976.0363400000006</v>
      </c>
      <c r="K142" s="26">
        <v>-1648.93162644628</v>
      </c>
      <c r="L142" s="19">
        <v>-62.795466409188599</v>
      </c>
      <c r="M142" s="19">
        <v>0.15247640131394599</v>
      </c>
      <c r="N142" s="19" t="s">
        <v>77</v>
      </c>
      <c r="O142" s="19">
        <v>7.7803118613399596</v>
      </c>
      <c r="P142" s="19">
        <v>9.2712859356573798</v>
      </c>
    </row>
    <row r="143" spans="2:16" x14ac:dyDescent="0.2">
      <c r="B143" s="16">
        <v>4207</v>
      </c>
      <c r="C143" s="16" t="s">
        <v>231</v>
      </c>
      <c r="D143" s="12">
        <v>3140</v>
      </c>
      <c r="E143" s="12">
        <v>99</v>
      </c>
      <c r="F143" s="26">
        <v>1849.6940300000001</v>
      </c>
      <c r="G143" s="26">
        <v>20998.336469999998</v>
      </c>
      <c r="H143" s="26">
        <v>8203.2309999999998</v>
      </c>
      <c r="I143" s="26">
        <v>-11.206519999999999</v>
      </c>
      <c r="J143" s="26">
        <v>-10974.32257</v>
      </c>
      <c r="K143" s="26">
        <v>-3495.0071878980898</v>
      </c>
      <c r="L143" s="19">
        <v>-133.78048929744901</v>
      </c>
      <c r="M143" s="19">
        <v>-5.3368608584830397E-2</v>
      </c>
      <c r="N143" s="19">
        <v>134.61315444351601</v>
      </c>
      <c r="O143" s="19">
        <v>9.8815806812338405</v>
      </c>
      <c r="P143" s="19">
        <v>8.7553959935189098</v>
      </c>
    </row>
    <row r="144" spans="2:16" x14ac:dyDescent="0.2">
      <c r="B144" s="16">
        <v>4208</v>
      </c>
      <c r="C144" s="16" t="s">
        <v>232</v>
      </c>
      <c r="D144" s="12">
        <v>4412</v>
      </c>
      <c r="E144" s="12">
        <v>72</v>
      </c>
      <c r="F144" s="26">
        <v>1693.8819000000001</v>
      </c>
      <c r="G144" s="26">
        <v>19302.524000000001</v>
      </c>
      <c r="H144" s="26">
        <v>11259.291649999999</v>
      </c>
      <c r="I144" s="26">
        <v>-7.2601499999999897</v>
      </c>
      <c r="J144" s="26">
        <v>-12494.42474</v>
      </c>
      <c r="K144" s="26">
        <v>-2831.9185720761602</v>
      </c>
      <c r="L144" s="19">
        <v>-110.969900491031</v>
      </c>
      <c r="M144" s="19">
        <v>-3.7612438663461797E-2</v>
      </c>
      <c r="N144" s="19">
        <v>18.379742065095499</v>
      </c>
      <c r="O144" s="19">
        <v>9.4300308084061992</v>
      </c>
      <c r="P144" s="19">
        <v>8.7378300889562404</v>
      </c>
    </row>
    <row r="145" spans="2:16" x14ac:dyDescent="0.2">
      <c r="B145" s="16">
        <v>4209</v>
      </c>
      <c r="C145" s="16" t="s">
        <v>233</v>
      </c>
      <c r="D145" s="12">
        <v>5573</v>
      </c>
      <c r="E145" s="12">
        <v>108</v>
      </c>
      <c r="F145" s="26">
        <v>2308.20595</v>
      </c>
      <c r="G145" s="26">
        <v>26692.40091</v>
      </c>
      <c r="H145" s="26">
        <v>15722.561470000001</v>
      </c>
      <c r="I145" s="26">
        <v>133.86385000000001</v>
      </c>
      <c r="J145" s="26">
        <v>4743.0323399999997</v>
      </c>
      <c r="K145" s="26">
        <v>851.07345056522502</v>
      </c>
      <c r="L145" s="19">
        <v>30.1670459298258</v>
      </c>
      <c r="M145" s="19">
        <v>0.50150546760988202</v>
      </c>
      <c r="N145" s="19">
        <v>208.12771469137601</v>
      </c>
      <c r="O145" s="19">
        <v>15.7763023798371</v>
      </c>
      <c r="P145" s="19">
        <v>9.1489327177200703</v>
      </c>
    </row>
    <row r="146" spans="2:16" x14ac:dyDescent="0.2">
      <c r="B146" s="16">
        <v>4210</v>
      </c>
      <c r="C146" s="16" t="s">
        <v>234</v>
      </c>
      <c r="D146" s="12">
        <v>4299</v>
      </c>
      <c r="E146" s="12">
        <v>82</v>
      </c>
      <c r="F146" s="26">
        <v>967.87815000000001</v>
      </c>
      <c r="G146" s="26">
        <v>18124.383180000001</v>
      </c>
      <c r="H146" s="26">
        <v>10021.133180000001</v>
      </c>
      <c r="I146" s="26">
        <v>32.527949999999997</v>
      </c>
      <c r="J146" s="26">
        <v>1400.2365600000001</v>
      </c>
      <c r="K146" s="26">
        <v>325.71215631542202</v>
      </c>
      <c r="L146" s="19">
        <v>13.9728365530015</v>
      </c>
      <c r="M146" s="19">
        <v>0.179470659370599</v>
      </c>
      <c r="N146" s="19">
        <v>101.63295424468301</v>
      </c>
      <c r="O146" s="19">
        <v>7.4268048552701096</v>
      </c>
      <c r="P146" s="19">
        <v>5.5196697733908797</v>
      </c>
    </row>
    <row r="147" spans="2:16" x14ac:dyDescent="0.2">
      <c r="B147" s="21">
        <v>4249</v>
      </c>
      <c r="C147" s="21" t="s">
        <v>235</v>
      </c>
      <c r="D147" s="22">
        <v>39288</v>
      </c>
      <c r="E147" s="22">
        <v>103</v>
      </c>
      <c r="F147" s="29">
        <v>12619.277410000001</v>
      </c>
      <c r="G147" s="29">
        <v>169087.73496</v>
      </c>
      <c r="H147" s="29">
        <v>115289.35464999999</v>
      </c>
      <c r="I147" s="29">
        <v>164.81084000000001</v>
      </c>
      <c r="J147" s="29">
        <v>-89425.283750000002</v>
      </c>
      <c r="K147" s="29">
        <v>-2276.1475195988601</v>
      </c>
      <c r="L147" s="31">
        <v>-77.565950491683196</v>
      </c>
      <c r="M147" s="31">
        <v>9.7470606037148799E-2</v>
      </c>
      <c r="N147" s="31">
        <v>117.29986053581</v>
      </c>
      <c r="O147" s="31">
        <v>12.173413550586201</v>
      </c>
      <c r="P147" s="31">
        <v>7.5606242244739104</v>
      </c>
    </row>
    <row r="148" spans="2:16" x14ac:dyDescent="0.2">
      <c r="B148" s="16">
        <v>4221</v>
      </c>
      <c r="C148" s="16" t="s">
        <v>236</v>
      </c>
      <c r="D148" s="12">
        <v>1064</v>
      </c>
      <c r="E148" s="12">
        <v>115</v>
      </c>
      <c r="F148" s="26">
        <v>298.91550000000001</v>
      </c>
      <c r="G148" s="26">
        <v>3792.1423500000001</v>
      </c>
      <c r="H148" s="26">
        <v>2948.7811000000002</v>
      </c>
      <c r="I148" s="26">
        <v>5.9104000000000001</v>
      </c>
      <c r="J148" s="26">
        <v>-90.686959999999502</v>
      </c>
      <c r="K148" s="26">
        <v>-85.232105263157393</v>
      </c>
      <c r="L148" s="19">
        <v>-3.0754049529142602</v>
      </c>
      <c r="M148" s="19">
        <v>0.15585912802033899</v>
      </c>
      <c r="N148" s="19">
        <v>245.90459122314701</v>
      </c>
      <c r="O148" s="19">
        <v>6.87479202883826</v>
      </c>
      <c r="P148" s="19">
        <v>8.0383559441011005</v>
      </c>
    </row>
    <row r="149" spans="2:16" x14ac:dyDescent="0.2">
      <c r="B149" s="16">
        <v>4222</v>
      </c>
      <c r="C149" s="16" t="s">
        <v>237</v>
      </c>
      <c r="D149" s="12">
        <v>1652</v>
      </c>
      <c r="E149" s="12">
        <v>109</v>
      </c>
      <c r="F149" s="26">
        <v>479.84609999999998</v>
      </c>
      <c r="G149" s="26">
        <v>6766.3212100000001</v>
      </c>
      <c r="H149" s="26">
        <v>5335.0904</v>
      </c>
      <c r="I149" s="26">
        <v>32.324809999999999</v>
      </c>
      <c r="J149" s="26">
        <v>2196.86841</v>
      </c>
      <c r="K149" s="26">
        <v>1329.82349273608</v>
      </c>
      <c r="L149" s="19">
        <v>41.177716688736901</v>
      </c>
      <c r="M149" s="19">
        <v>0.47773094118303</v>
      </c>
      <c r="N149" s="19">
        <v>78.4548140942359</v>
      </c>
      <c r="O149" s="19">
        <v>28.6142487166967</v>
      </c>
      <c r="P149" s="19">
        <v>7.5694146657279404</v>
      </c>
    </row>
    <row r="150" spans="2:16" x14ac:dyDescent="0.2">
      <c r="B150" s="16">
        <v>4223</v>
      </c>
      <c r="C150" s="16" t="s">
        <v>238</v>
      </c>
      <c r="D150" s="12">
        <v>2291</v>
      </c>
      <c r="E150" s="12">
        <v>108</v>
      </c>
      <c r="F150" s="26">
        <v>625.20045000000005</v>
      </c>
      <c r="G150" s="26">
        <v>8677.3265900000006</v>
      </c>
      <c r="H150" s="26">
        <v>6735.66345</v>
      </c>
      <c r="I150" s="26">
        <v>-0.26237000000000299</v>
      </c>
      <c r="J150" s="26">
        <v>-1076.7726600000001</v>
      </c>
      <c r="K150" s="26">
        <v>-470.00116106503702</v>
      </c>
      <c r="L150" s="19">
        <v>-15.9861410534103</v>
      </c>
      <c r="M150" s="19">
        <v>-3.0236271192369902E-3</v>
      </c>
      <c r="N150" s="19">
        <v>1172.5272317398101</v>
      </c>
      <c r="O150" s="19">
        <v>12.197972601605199</v>
      </c>
      <c r="P150" s="19">
        <v>7.20196564596516</v>
      </c>
    </row>
    <row r="151" spans="2:16" x14ac:dyDescent="0.2">
      <c r="B151" s="16">
        <v>4224</v>
      </c>
      <c r="C151" s="16" t="s">
        <v>239</v>
      </c>
      <c r="D151" s="12">
        <v>1285</v>
      </c>
      <c r="E151" s="12">
        <v>103</v>
      </c>
      <c r="F151" s="26">
        <v>544.04764999999998</v>
      </c>
      <c r="G151" s="26">
        <v>7220.2345800000003</v>
      </c>
      <c r="H151" s="26">
        <v>4725.00065</v>
      </c>
      <c r="I151" s="26">
        <v>-81.183419999999998</v>
      </c>
      <c r="J151" s="26">
        <v>-9842.7536099999998</v>
      </c>
      <c r="K151" s="26">
        <v>-7659.73043579766</v>
      </c>
      <c r="L151" s="19">
        <v>-208.31221705757901</v>
      </c>
      <c r="M151" s="19">
        <v>-1.1243875680283</v>
      </c>
      <c r="N151" s="19" t="s">
        <v>77</v>
      </c>
      <c r="O151" s="19">
        <v>37.447138594214501</v>
      </c>
      <c r="P151" s="19">
        <v>6.4106536272676102</v>
      </c>
    </row>
    <row r="152" spans="2:16" x14ac:dyDescent="0.2">
      <c r="B152" s="16">
        <v>4226</v>
      </c>
      <c r="C152" s="16" t="s">
        <v>240</v>
      </c>
      <c r="D152" s="12">
        <v>635</v>
      </c>
      <c r="E152" s="12">
        <v>113</v>
      </c>
      <c r="F152" s="26">
        <v>300.68770000000001</v>
      </c>
      <c r="G152" s="26">
        <v>3445.7672400000001</v>
      </c>
      <c r="H152" s="26">
        <v>1901.4965500000001</v>
      </c>
      <c r="I152" s="26">
        <v>-2.3743400000000001</v>
      </c>
      <c r="J152" s="26">
        <v>-3422.3843499999998</v>
      </c>
      <c r="K152" s="26">
        <v>-5389.5816535433096</v>
      </c>
      <c r="L152" s="19">
        <v>-179.98372650216001</v>
      </c>
      <c r="M152" s="19">
        <v>-6.8905989134657897E-2</v>
      </c>
      <c r="N152" s="19">
        <v>236.000599915923</v>
      </c>
      <c r="O152" s="19">
        <v>4.6351395458736802</v>
      </c>
      <c r="P152" s="19">
        <v>8.6573856915535607</v>
      </c>
    </row>
    <row r="153" spans="2:16" x14ac:dyDescent="0.2">
      <c r="B153" s="16">
        <v>4227</v>
      </c>
      <c r="C153" s="16" t="s">
        <v>241</v>
      </c>
      <c r="D153" s="12">
        <v>691</v>
      </c>
      <c r="E153" s="12">
        <v>102</v>
      </c>
      <c r="F153" s="26">
        <v>217.14285000000001</v>
      </c>
      <c r="G153" s="26">
        <v>4023.6586299999999</v>
      </c>
      <c r="H153" s="26">
        <v>2217.9731000000002</v>
      </c>
      <c r="I153" s="26">
        <v>-19.46049</v>
      </c>
      <c r="J153" s="26">
        <v>-123.50649</v>
      </c>
      <c r="K153" s="26">
        <v>-178.73587554269099</v>
      </c>
      <c r="L153" s="19">
        <v>-5.56843949099291</v>
      </c>
      <c r="M153" s="19">
        <v>-0.48365161634002701</v>
      </c>
      <c r="N153" s="19" t="s">
        <v>77</v>
      </c>
      <c r="O153" s="19" t="s">
        <v>77</v>
      </c>
      <c r="P153" s="19">
        <v>4.9130002860108402</v>
      </c>
    </row>
    <row r="154" spans="2:16" x14ac:dyDescent="0.2">
      <c r="B154" s="16">
        <v>4228</v>
      </c>
      <c r="C154" s="16" t="s">
        <v>242</v>
      </c>
      <c r="D154" s="12">
        <v>3135</v>
      </c>
      <c r="E154" s="12">
        <v>101</v>
      </c>
      <c r="F154" s="26">
        <v>679.93740000000003</v>
      </c>
      <c r="G154" s="26">
        <v>12994.012989999999</v>
      </c>
      <c r="H154" s="26">
        <v>8881.97775</v>
      </c>
      <c r="I154" s="26">
        <v>41.728540000000002</v>
      </c>
      <c r="J154" s="26">
        <v>-6252.99881</v>
      </c>
      <c r="K154" s="26">
        <v>-1994.5769728867599</v>
      </c>
      <c r="L154" s="19">
        <v>-70.400973589468904</v>
      </c>
      <c r="M154" s="19">
        <v>0.32113666526356199</v>
      </c>
      <c r="N154" s="19" t="s">
        <v>77</v>
      </c>
      <c r="O154" s="19">
        <v>10.928326692399301</v>
      </c>
      <c r="P154" s="19">
        <v>5.5538342200780004</v>
      </c>
    </row>
    <row r="155" spans="2:16" x14ac:dyDescent="0.2">
      <c r="B155" s="16">
        <v>4229</v>
      </c>
      <c r="C155" s="16" t="s">
        <v>243</v>
      </c>
      <c r="D155" s="12">
        <v>1226</v>
      </c>
      <c r="E155" s="12">
        <v>110</v>
      </c>
      <c r="F155" s="26">
        <v>336.2337</v>
      </c>
      <c r="G155" s="26">
        <v>5435.4178099999999</v>
      </c>
      <c r="H155" s="26">
        <v>3786.7359000000001</v>
      </c>
      <c r="I155" s="26">
        <v>-11.70707</v>
      </c>
      <c r="J155" s="26">
        <v>-8280.0543400000006</v>
      </c>
      <c r="K155" s="26">
        <v>-6753.7147960848297</v>
      </c>
      <c r="L155" s="19">
        <v>-218.65940901767101</v>
      </c>
      <c r="M155" s="19">
        <v>-0.215384914448739</v>
      </c>
      <c r="N155" s="19">
        <v>429.54667948186801</v>
      </c>
      <c r="O155" s="19">
        <v>16.806280803646299</v>
      </c>
      <c r="P155" s="19">
        <v>5.9705921668604898</v>
      </c>
    </row>
    <row r="156" spans="2:16" x14ac:dyDescent="0.2">
      <c r="B156" s="16">
        <v>4230</v>
      </c>
      <c r="C156" s="16" t="s">
        <v>244</v>
      </c>
      <c r="D156" s="12">
        <v>1279</v>
      </c>
      <c r="E156" s="12">
        <v>102</v>
      </c>
      <c r="F156" s="26">
        <v>289.58801</v>
      </c>
      <c r="G156" s="26">
        <v>4308.9001699999999</v>
      </c>
      <c r="H156" s="26">
        <v>3211.4391000000001</v>
      </c>
      <c r="I156" s="26">
        <v>-1.6832400000000001</v>
      </c>
      <c r="J156" s="26">
        <v>-8103.5847400000002</v>
      </c>
      <c r="K156" s="26">
        <v>-6335.87548084441</v>
      </c>
      <c r="L156" s="19">
        <v>-252.334996481795</v>
      </c>
      <c r="M156" s="19">
        <v>-3.9064260799525602E-2</v>
      </c>
      <c r="N156" s="19">
        <v>45.145919528143899</v>
      </c>
      <c r="O156" s="19">
        <v>2.0347206141004701</v>
      </c>
      <c r="P156" s="19">
        <v>6.6816300828802904</v>
      </c>
    </row>
    <row r="157" spans="2:16" x14ac:dyDescent="0.2">
      <c r="B157" s="16">
        <v>4231</v>
      </c>
      <c r="C157" s="16" t="s">
        <v>245</v>
      </c>
      <c r="D157" s="12">
        <v>1451</v>
      </c>
      <c r="E157" s="12">
        <v>104</v>
      </c>
      <c r="F157" s="26">
        <v>499.36399999999998</v>
      </c>
      <c r="G157" s="26">
        <v>6004.0587599999999</v>
      </c>
      <c r="H157" s="26">
        <v>4001.4273499999999</v>
      </c>
      <c r="I157" s="26">
        <v>6.4912799999999997</v>
      </c>
      <c r="J157" s="26">
        <v>-612.57063000000005</v>
      </c>
      <c r="K157" s="26">
        <v>-422.17135079255701</v>
      </c>
      <c r="L157" s="19">
        <v>-15.3088029950113</v>
      </c>
      <c r="M157" s="19">
        <v>0.10811486461868</v>
      </c>
      <c r="N157" s="19">
        <v>31.427626012838999</v>
      </c>
      <c r="O157" s="19">
        <v>18.949596356049</v>
      </c>
      <c r="P157" s="19">
        <v>8.4252220076540407</v>
      </c>
    </row>
    <row r="158" spans="2:16" x14ac:dyDescent="0.2">
      <c r="B158" s="16">
        <v>4232</v>
      </c>
      <c r="C158" s="16" t="s">
        <v>246</v>
      </c>
      <c r="D158" s="12">
        <v>232</v>
      </c>
      <c r="E158" s="12">
        <v>50</v>
      </c>
      <c r="F158" s="26">
        <v>126.28619999999999</v>
      </c>
      <c r="G158" s="26">
        <v>1268.9003</v>
      </c>
      <c r="H158" s="26">
        <v>691.10879999999997</v>
      </c>
      <c r="I158" s="26">
        <v>2.4371999999999998</v>
      </c>
      <c r="J158" s="26">
        <v>-3302.3096500000001</v>
      </c>
      <c r="K158" s="26">
        <v>-14234.093318965501</v>
      </c>
      <c r="L158" s="19">
        <v>-477.82775302528302</v>
      </c>
      <c r="M158" s="19">
        <v>0.192071827865436</v>
      </c>
      <c r="N158" s="19">
        <v>21.544723629054801</v>
      </c>
      <c r="O158" s="19">
        <v>6.92575768167129</v>
      </c>
      <c r="P158" s="19">
        <v>10.1444849528367</v>
      </c>
    </row>
    <row r="159" spans="2:16" x14ac:dyDescent="0.2">
      <c r="B159" s="16">
        <v>4233</v>
      </c>
      <c r="C159" s="16" t="s">
        <v>247</v>
      </c>
      <c r="D159" s="12">
        <v>407</v>
      </c>
      <c r="E159" s="12">
        <v>102</v>
      </c>
      <c r="F159" s="26">
        <v>85.264200000000002</v>
      </c>
      <c r="G159" s="26">
        <v>1935.7644600000001</v>
      </c>
      <c r="H159" s="26">
        <v>1451.0026499999999</v>
      </c>
      <c r="I159" s="26">
        <v>-4.8145600000000002</v>
      </c>
      <c r="J159" s="26">
        <v>-3493.9921300000001</v>
      </c>
      <c r="K159" s="26">
        <v>-8584.7472481572495</v>
      </c>
      <c r="L159" s="19">
        <v>-240.79846649487499</v>
      </c>
      <c r="M159" s="19">
        <v>-0.248716210028983</v>
      </c>
      <c r="N159" s="19">
        <v>51.0729248558347</v>
      </c>
      <c r="O159" s="19">
        <v>16.629852270353201</v>
      </c>
      <c r="P159" s="19">
        <v>4.1559622393315303</v>
      </c>
    </row>
    <row r="160" spans="2:16" x14ac:dyDescent="0.2">
      <c r="B160" s="16">
        <v>4234</v>
      </c>
      <c r="C160" s="16" t="s">
        <v>248</v>
      </c>
      <c r="D160" s="12">
        <v>3819</v>
      </c>
      <c r="E160" s="12">
        <v>96</v>
      </c>
      <c r="F160" s="26">
        <v>1307.3257000000001</v>
      </c>
      <c r="G160" s="26">
        <v>16006.55845</v>
      </c>
      <c r="H160" s="26">
        <v>11091.646350000001</v>
      </c>
      <c r="I160" s="26">
        <v>-30.80301</v>
      </c>
      <c r="J160" s="26">
        <v>-16685.696779999998</v>
      </c>
      <c r="K160" s="26">
        <v>-4369.1272008379201</v>
      </c>
      <c r="L160" s="19">
        <v>-150.43480700229901</v>
      </c>
      <c r="M160" s="19">
        <v>-0.19243993077100199</v>
      </c>
      <c r="N160" s="19">
        <v>72.661257431474098</v>
      </c>
      <c r="O160" s="19">
        <v>16.604101426937302</v>
      </c>
      <c r="P160" s="19">
        <v>7.9749978359651701</v>
      </c>
    </row>
    <row r="161" spans="2:16" x14ac:dyDescent="0.2">
      <c r="B161" s="16">
        <v>4235</v>
      </c>
      <c r="C161" s="16" t="s">
        <v>249</v>
      </c>
      <c r="D161" s="12">
        <v>1345</v>
      </c>
      <c r="E161" s="12">
        <v>117</v>
      </c>
      <c r="F161" s="26">
        <v>314.9699</v>
      </c>
      <c r="G161" s="26">
        <v>5394.5989099999997</v>
      </c>
      <c r="H161" s="26">
        <v>4122.9936500000003</v>
      </c>
      <c r="I161" s="26">
        <v>32.120829999999998</v>
      </c>
      <c r="J161" s="26">
        <v>2813.65897</v>
      </c>
      <c r="K161" s="26">
        <v>2091.9397546468399</v>
      </c>
      <c r="L161" s="19">
        <v>68.243107044319601</v>
      </c>
      <c r="M161" s="19">
        <v>0.59542573110407604</v>
      </c>
      <c r="N161" s="19" t="s">
        <v>77</v>
      </c>
      <c r="O161" s="19">
        <v>14.278091343773299</v>
      </c>
      <c r="P161" s="19">
        <v>6.4340414512855801</v>
      </c>
    </row>
    <row r="162" spans="2:16" x14ac:dyDescent="0.2">
      <c r="B162" s="16">
        <v>4236</v>
      </c>
      <c r="C162" s="16" t="s">
        <v>250</v>
      </c>
      <c r="D162" s="12">
        <v>8601</v>
      </c>
      <c r="E162" s="12">
        <v>102</v>
      </c>
      <c r="F162" s="26">
        <v>2596.2375000000002</v>
      </c>
      <c r="G162" s="26">
        <v>40830.146800000002</v>
      </c>
      <c r="H162" s="26">
        <v>25439.741399999999</v>
      </c>
      <c r="I162" s="26">
        <v>-45.949120000000001</v>
      </c>
      <c r="J162" s="26">
        <v>-30479.966619999999</v>
      </c>
      <c r="K162" s="26">
        <v>-3543.7700988257202</v>
      </c>
      <c r="L162" s="19">
        <v>-119.81240744845</v>
      </c>
      <c r="M162" s="19">
        <v>-0.112537239273409</v>
      </c>
      <c r="N162" s="19">
        <v>91.843487885062402</v>
      </c>
      <c r="O162" s="19">
        <v>8.7082677351529902</v>
      </c>
      <c r="P162" s="19">
        <v>6.24609162561228</v>
      </c>
    </row>
    <row r="163" spans="2:16" x14ac:dyDescent="0.2">
      <c r="B163" s="16">
        <v>4237</v>
      </c>
      <c r="C163" s="16" t="s">
        <v>251</v>
      </c>
      <c r="D163" s="12">
        <v>1602</v>
      </c>
      <c r="E163" s="12">
        <v>114</v>
      </c>
      <c r="F163" s="26">
        <v>623.60900000000004</v>
      </c>
      <c r="G163" s="26">
        <v>5667.3716000000004</v>
      </c>
      <c r="H163" s="26">
        <v>4547.5444500000003</v>
      </c>
      <c r="I163" s="26">
        <v>28.527740000000001</v>
      </c>
      <c r="J163" s="26">
        <v>3845.4695900000002</v>
      </c>
      <c r="K163" s="26">
        <v>2400.41797128589</v>
      </c>
      <c r="L163" s="19">
        <v>84.561451400436496</v>
      </c>
      <c r="M163" s="19">
        <v>0.50336808689234402</v>
      </c>
      <c r="N163" s="19">
        <v>233.89822529346301</v>
      </c>
      <c r="O163" s="19">
        <v>9.0735686010072101</v>
      </c>
      <c r="P163" s="19">
        <v>11.506863957888299</v>
      </c>
    </row>
    <row r="164" spans="2:16" x14ac:dyDescent="0.2">
      <c r="B164" s="16">
        <v>4238</v>
      </c>
      <c r="C164" s="16" t="s">
        <v>252</v>
      </c>
      <c r="D164" s="12">
        <v>950</v>
      </c>
      <c r="E164" s="12">
        <v>99</v>
      </c>
      <c r="F164" s="26">
        <v>171.94135</v>
      </c>
      <c r="G164" s="26">
        <v>3726.5130600000002</v>
      </c>
      <c r="H164" s="26">
        <v>2964.0844499999998</v>
      </c>
      <c r="I164" s="26">
        <v>-8.3930100000000003</v>
      </c>
      <c r="J164" s="26">
        <v>-4423.5573199999999</v>
      </c>
      <c r="K164" s="26">
        <v>-4656.3761263157903</v>
      </c>
      <c r="L164" s="19">
        <v>-149.23857247049801</v>
      </c>
      <c r="M164" s="19">
        <v>-0.22522422073572401</v>
      </c>
      <c r="N164" s="19" t="s">
        <v>77</v>
      </c>
      <c r="O164" s="19">
        <v>13.8764679386364</v>
      </c>
      <c r="P164" s="19">
        <v>4.3887767831947402</v>
      </c>
    </row>
    <row r="165" spans="2:16" x14ac:dyDescent="0.2">
      <c r="B165" s="16">
        <v>4239</v>
      </c>
      <c r="C165" s="16" t="s">
        <v>253</v>
      </c>
      <c r="D165" s="12">
        <v>4468</v>
      </c>
      <c r="E165" s="12">
        <v>98</v>
      </c>
      <c r="F165" s="26">
        <v>2408.6257500000002</v>
      </c>
      <c r="G165" s="26">
        <v>19177.454760000001</v>
      </c>
      <c r="H165" s="26">
        <v>12279.182000000001</v>
      </c>
      <c r="I165" s="26">
        <v>317.58337999999998</v>
      </c>
      <c r="J165" s="26">
        <v>8199.52016</v>
      </c>
      <c r="K165" s="26">
        <v>1835.16565801253</v>
      </c>
      <c r="L165" s="19">
        <v>66.775784901632704</v>
      </c>
      <c r="M165" s="19">
        <v>1.6560246600733</v>
      </c>
      <c r="N165" s="19">
        <v>48.920035825704197</v>
      </c>
      <c r="O165" s="19">
        <v>7.6411275027823402</v>
      </c>
      <c r="P165" s="19">
        <v>14.215698402721699</v>
      </c>
    </row>
    <row r="166" spans="2:16" x14ac:dyDescent="0.2">
      <c r="B166" s="16">
        <v>4240</v>
      </c>
      <c r="C166" s="16" t="s">
        <v>254</v>
      </c>
      <c r="D166" s="12">
        <v>3155</v>
      </c>
      <c r="E166" s="12">
        <v>106</v>
      </c>
      <c r="F166" s="26">
        <v>714.05444999999997</v>
      </c>
      <c r="G166" s="26">
        <v>12412.586289999999</v>
      </c>
      <c r="H166" s="26">
        <v>8956.4655500000008</v>
      </c>
      <c r="I166" s="26">
        <v>-95.68271</v>
      </c>
      <c r="J166" s="26">
        <v>-10289.96579</v>
      </c>
      <c r="K166" s="26">
        <v>-3261.4788557844699</v>
      </c>
      <c r="L166" s="19">
        <v>-114.888688317458</v>
      </c>
      <c r="M166" s="19">
        <v>-0.77085232492671796</v>
      </c>
      <c r="N166" s="19" t="s">
        <v>77</v>
      </c>
      <c r="O166" s="19">
        <v>13.3728373863333</v>
      </c>
      <c r="P166" s="19">
        <v>4.98181221505933</v>
      </c>
    </row>
    <row r="167" spans="2:16" x14ac:dyDescent="0.2">
      <c r="B167" s="21">
        <v>4269</v>
      </c>
      <c r="C167" s="21" t="s">
        <v>255</v>
      </c>
      <c r="D167" s="22">
        <v>49402</v>
      </c>
      <c r="E167" s="22">
        <v>97</v>
      </c>
      <c r="F167" s="29">
        <v>22745.381430000001</v>
      </c>
      <c r="G167" s="29">
        <v>252448.85172000001</v>
      </c>
      <c r="H167" s="29">
        <v>167940.39715</v>
      </c>
      <c r="I167" s="29">
        <v>-904.70690999999999</v>
      </c>
      <c r="J167" s="29">
        <v>-206271.3407</v>
      </c>
      <c r="K167" s="29">
        <v>-4175.3641694668204</v>
      </c>
      <c r="L167" s="31">
        <v>-122.824135348307</v>
      </c>
      <c r="M167" s="31">
        <v>-0.35837236091033697</v>
      </c>
      <c r="N167" s="31">
        <v>121.422319538325</v>
      </c>
      <c r="O167" s="31">
        <v>13.5601793578243</v>
      </c>
      <c r="P167" s="31">
        <v>8.6515246043678804</v>
      </c>
    </row>
    <row r="168" spans="2:16" x14ac:dyDescent="0.2">
      <c r="B168" s="16">
        <v>4251</v>
      </c>
      <c r="C168" s="16" t="s">
        <v>256</v>
      </c>
      <c r="D168" s="12">
        <v>840</v>
      </c>
      <c r="E168" s="12">
        <v>120</v>
      </c>
      <c r="F168" s="26">
        <v>308.22719999999998</v>
      </c>
      <c r="G168" s="26">
        <v>3872.72066</v>
      </c>
      <c r="H168" s="26">
        <v>2800.5457000000001</v>
      </c>
      <c r="I168" s="26">
        <v>11.988479999999999</v>
      </c>
      <c r="J168" s="26">
        <v>1955.2589</v>
      </c>
      <c r="K168" s="26">
        <v>2327.6891666666702</v>
      </c>
      <c r="L168" s="19">
        <v>69.817068152110494</v>
      </c>
      <c r="M168" s="19">
        <v>0.30956221872196699</v>
      </c>
      <c r="N168" s="19">
        <v>128.25620509821701</v>
      </c>
      <c r="O168" s="19">
        <v>14.3395911751611</v>
      </c>
      <c r="P168" s="19">
        <v>8.2684941185507608</v>
      </c>
    </row>
    <row r="169" spans="2:16" x14ac:dyDescent="0.2">
      <c r="B169" s="16">
        <v>4252</v>
      </c>
      <c r="C169" s="16" t="s">
        <v>257</v>
      </c>
      <c r="D169" s="12">
        <v>5548</v>
      </c>
      <c r="E169" s="12">
        <v>65</v>
      </c>
      <c r="F169" s="26">
        <v>2419.3249999999998</v>
      </c>
      <c r="G169" s="26">
        <v>34280.82516</v>
      </c>
      <c r="H169" s="26">
        <v>21055.050350000001</v>
      </c>
      <c r="I169" s="26">
        <v>-318.55331999999999</v>
      </c>
      <c r="J169" s="26">
        <v>-34520.615550000002</v>
      </c>
      <c r="K169" s="26">
        <v>-6222.17295421774</v>
      </c>
      <c r="L169" s="19">
        <v>-163.95408691102901</v>
      </c>
      <c r="M169" s="19">
        <v>-0.929246360066322</v>
      </c>
      <c r="N169" s="19">
        <v>577.35005036819905</v>
      </c>
      <c r="O169" s="19">
        <v>14.783309959275201</v>
      </c>
      <c r="P169" s="19">
        <v>6.1281246008373502</v>
      </c>
    </row>
    <row r="170" spans="2:16" x14ac:dyDescent="0.2">
      <c r="B170" s="16">
        <v>4253</v>
      </c>
      <c r="C170" s="16" t="s">
        <v>258</v>
      </c>
      <c r="D170" s="12">
        <v>3911</v>
      </c>
      <c r="E170" s="12">
        <v>95</v>
      </c>
      <c r="F170" s="26">
        <v>2442.7584999999999</v>
      </c>
      <c r="G170" s="26">
        <v>19369.878840000001</v>
      </c>
      <c r="H170" s="26">
        <v>13838.623799999999</v>
      </c>
      <c r="I170" s="26">
        <v>-63.680070000000001</v>
      </c>
      <c r="J170" s="26">
        <v>-15677.86033</v>
      </c>
      <c r="K170" s="26">
        <v>-4008.6577166964998</v>
      </c>
      <c r="L170" s="19">
        <v>-113.290602856044</v>
      </c>
      <c r="M170" s="19">
        <v>-0.32875822572775598</v>
      </c>
      <c r="N170" s="19">
        <v>127.841344474287</v>
      </c>
      <c r="O170" s="19">
        <v>10.483358759099</v>
      </c>
      <c r="P170" s="19">
        <v>12.2823609257021</v>
      </c>
    </row>
    <row r="171" spans="2:16" x14ac:dyDescent="0.2">
      <c r="B171" s="16">
        <v>4254</v>
      </c>
      <c r="C171" s="16" t="s">
        <v>259</v>
      </c>
      <c r="D171" s="12">
        <v>11361</v>
      </c>
      <c r="E171" s="12">
        <v>115</v>
      </c>
      <c r="F171" s="26">
        <v>4469.0847999999996</v>
      </c>
      <c r="G171" s="26">
        <v>51192.347370000003</v>
      </c>
      <c r="H171" s="26">
        <v>37454.169450000001</v>
      </c>
      <c r="I171" s="26">
        <v>29.564609999999998</v>
      </c>
      <c r="J171" s="26">
        <v>-14314.26779</v>
      </c>
      <c r="K171" s="26">
        <v>-1259.9478734266399</v>
      </c>
      <c r="L171" s="19">
        <v>-38.218088934288197</v>
      </c>
      <c r="M171" s="19">
        <v>5.7752010835364798E-2</v>
      </c>
      <c r="N171" s="19">
        <v>151.23425284333101</v>
      </c>
      <c r="O171" s="19">
        <v>16.4695422522095</v>
      </c>
      <c r="P171" s="19">
        <v>8.7877380919561503</v>
      </c>
    </row>
    <row r="172" spans="2:16" x14ac:dyDescent="0.2">
      <c r="B172" s="16">
        <v>4255</v>
      </c>
      <c r="C172" s="16" t="s">
        <v>260</v>
      </c>
      <c r="D172" s="12">
        <v>1552</v>
      </c>
      <c r="E172" s="12">
        <v>119</v>
      </c>
      <c r="F172" s="26">
        <v>624.22441000000003</v>
      </c>
      <c r="G172" s="26">
        <v>6431.0829199999998</v>
      </c>
      <c r="H172" s="26">
        <v>4676.8896500000001</v>
      </c>
      <c r="I172" s="26">
        <v>-14.73119</v>
      </c>
      <c r="J172" s="26">
        <v>-5072.2935500000003</v>
      </c>
      <c r="K172" s="26">
        <v>-3268.23038015464</v>
      </c>
      <c r="L172" s="19">
        <v>-108.454420129412</v>
      </c>
      <c r="M172" s="19">
        <v>-0.229062355177967</v>
      </c>
      <c r="N172" s="19">
        <v>523.36005934782202</v>
      </c>
      <c r="O172" s="19">
        <v>22.069193908014501</v>
      </c>
      <c r="P172" s="19">
        <v>9.4773030853721298</v>
      </c>
    </row>
    <row r="173" spans="2:16" x14ac:dyDescent="0.2">
      <c r="B173" s="16">
        <v>4256</v>
      </c>
      <c r="C173" s="16" t="s">
        <v>261</v>
      </c>
      <c r="D173" s="12">
        <v>1074</v>
      </c>
      <c r="E173" s="12">
        <v>122</v>
      </c>
      <c r="F173" s="26">
        <v>339.5136</v>
      </c>
      <c r="G173" s="26">
        <v>4026.2241399999998</v>
      </c>
      <c r="H173" s="26">
        <v>3165.1747</v>
      </c>
      <c r="I173" s="26">
        <v>-0.50745999999999902</v>
      </c>
      <c r="J173" s="26">
        <v>-2956.5451899999998</v>
      </c>
      <c r="K173" s="26">
        <v>-2752.8353724394801</v>
      </c>
      <c r="L173" s="19">
        <v>-93.408594160695102</v>
      </c>
      <c r="M173" s="19">
        <v>-1.26038685963469E-2</v>
      </c>
      <c r="N173" s="19">
        <v>1063.32497919151</v>
      </c>
      <c r="O173" s="19">
        <v>14.3164908350085</v>
      </c>
      <c r="P173" s="19">
        <v>8.4199519999897507</v>
      </c>
    </row>
    <row r="174" spans="2:16" x14ac:dyDescent="0.2">
      <c r="B174" s="16">
        <v>4257</v>
      </c>
      <c r="C174" s="16" t="s">
        <v>262</v>
      </c>
      <c r="D174" s="12">
        <v>367</v>
      </c>
      <c r="E174" s="12">
        <v>92</v>
      </c>
      <c r="F174" s="26">
        <v>264.75524999999999</v>
      </c>
      <c r="G174" s="26">
        <v>2227.7683200000001</v>
      </c>
      <c r="H174" s="26">
        <v>1725.1840500000001</v>
      </c>
      <c r="I174" s="26">
        <v>-5.9681199999999999</v>
      </c>
      <c r="J174" s="26">
        <v>-3449.2046599999999</v>
      </c>
      <c r="K174" s="26">
        <v>-9398.3778201634905</v>
      </c>
      <c r="L174" s="19">
        <v>-199.93256139830399</v>
      </c>
      <c r="M174" s="19">
        <v>-0.26789679817334</v>
      </c>
      <c r="N174" s="19" t="s">
        <v>77</v>
      </c>
      <c r="O174" s="19">
        <v>25.888131850263498</v>
      </c>
      <c r="P174" s="19">
        <v>11.6164292164815</v>
      </c>
    </row>
    <row r="175" spans="2:16" x14ac:dyDescent="0.2">
      <c r="B175" s="16">
        <v>4258</v>
      </c>
      <c r="C175" s="16" t="s">
        <v>263</v>
      </c>
      <c r="D175" s="12">
        <v>13810</v>
      </c>
      <c r="E175" s="12">
        <v>90</v>
      </c>
      <c r="F175" s="26">
        <v>7811.8322699999999</v>
      </c>
      <c r="G175" s="26">
        <v>76353.070370000001</v>
      </c>
      <c r="H175" s="26">
        <v>46991.86735</v>
      </c>
      <c r="I175" s="26">
        <v>-385.97656000000001</v>
      </c>
      <c r="J175" s="26">
        <v>-98713.125530000005</v>
      </c>
      <c r="K175" s="26">
        <v>-7147.9453678493801</v>
      </c>
      <c r="L175" s="19">
        <v>-210.064275153773</v>
      </c>
      <c r="M175" s="19">
        <v>-0.50551544047880803</v>
      </c>
      <c r="N175" s="19">
        <v>126.81922441675501</v>
      </c>
      <c r="O175" s="19">
        <v>12.146271675858999</v>
      </c>
      <c r="P175" s="19">
        <v>9.7256805443644705</v>
      </c>
    </row>
    <row r="176" spans="2:16" x14ac:dyDescent="0.2">
      <c r="B176" s="16">
        <v>4259</v>
      </c>
      <c r="C176" s="16" t="s">
        <v>264</v>
      </c>
      <c r="D176" s="12">
        <v>888</v>
      </c>
      <c r="E176" s="12">
        <v>110</v>
      </c>
      <c r="F176" s="26">
        <v>390.04565000000002</v>
      </c>
      <c r="G176" s="26">
        <v>3769.5934999999999</v>
      </c>
      <c r="H176" s="26">
        <v>2827.1876499999998</v>
      </c>
      <c r="I176" s="26">
        <v>-5.5881800000000004</v>
      </c>
      <c r="J176" s="26">
        <v>-251.85719</v>
      </c>
      <c r="K176" s="26">
        <v>-283.62296171171198</v>
      </c>
      <c r="L176" s="19">
        <v>-8.9084001905568595</v>
      </c>
      <c r="M176" s="19">
        <v>-0.14824357056006199</v>
      </c>
      <c r="N176" s="19">
        <v>202.669729126204</v>
      </c>
      <c r="O176" s="19">
        <v>21.278965755856699</v>
      </c>
      <c r="P176" s="19">
        <v>10.1989105721877</v>
      </c>
    </row>
    <row r="177" spans="2:16" x14ac:dyDescent="0.2">
      <c r="B177" s="16">
        <v>4260</v>
      </c>
      <c r="C177" s="16" t="s">
        <v>265</v>
      </c>
      <c r="D177" s="12">
        <v>3489</v>
      </c>
      <c r="E177" s="12">
        <v>88</v>
      </c>
      <c r="F177" s="26">
        <v>845.20799999999997</v>
      </c>
      <c r="G177" s="26">
        <v>16646.073469999999</v>
      </c>
      <c r="H177" s="26">
        <v>11259.938249999999</v>
      </c>
      <c r="I177" s="26">
        <v>-90.234710000000007</v>
      </c>
      <c r="J177" s="26">
        <v>-18025.106019999999</v>
      </c>
      <c r="K177" s="26">
        <v>-5166.2671309830903</v>
      </c>
      <c r="L177" s="19">
        <v>-160.081748405681</v>
      </c>
      <c r="M177" s="19">
        <v>-0.54207804719006802</v>
      </c>
      <c r="N177" s="19">
        <v>22.973708848855399</v>
      </c>
      <c r="O177" s="19">
        <v>8.0505151705304794</v>
      </c>
      <c r="P177" s="19">
        <v>4.5354436970414298</v>
      </c>
    </row>
    <row r="178" spans="2:16" x14ac:dyDescent="0.2">
      <c r="B178" s="16">
        <v>4261</v>
      </c>
      <c r="C178" s="16" t="s">
        <v>266</v>
      </c>
      <c r="D178" s="12">
        <v>2082</v>
      </c>
      <c r="E178" s="12">
        <v>95</v>
      </c>
      <c r="F178" s="26">
        <v>1014.2644</v>
      </c>
      <c r="G178" s="26">
        <v>10042.83553</v>
      </c>
      <c r="H178" s="26">
        <v>6600.5212499999998</v>
      </c>
      <c r="I178" s="26">
        <v>-38.243540000000003</v>
      </c>
      <c r="J178" s="26">
        <v>-3976.0596500000001</v>
      </c>
      <c r="K178" s="26">
        <v>-1909.7308597502399</v>
      </c>
      <c r="L178" s="19">
        <v>-60.238570552287797</v>
      </c>
      <c r="M178" s="19">
        <v>-0.38080420500523698</v>
      </c>
      <c r="N178" s="19">
        <v>35.417748023059303</v>
      </c>
      <c r="O178" s="19">
        <v>9.0481731706702497</v>
      </c>
      <c r="P178" s="19">
        <v>9.7185785536806399</v>
      </c>
    </row>
    <row r="179" spans="2:16" x14ac:dyDescent="0.2">
      <c r="B179" s="16">
        <v>4262</v>
      </c>
      <c r="C179" s="16" t="s">
        <v>267</v>
      </c>
      <c r="D179" s="12">
        <v>1026</v>
      </c>
      <c r="E179" s="12">
        <v>118</v>
      </c>
      <c r="F179" s="26">
        <v>528.46545000000003</v>
      </c>
      <c r="G179" s="26">
        <v>5221.6310000000003</v>
      </c>
      <c r="H179" s="26">
        <v>3190.4629500000001</v>
      </c>
      <c r="I179" s="26">
        <v>12.660310000000001</v>
      </c>
      <c r="J179" s="26">
        <v>-410.67568</v>
      </c>
      <c r="K179" s="26">
        <v>-400.26869395711498</v>
      </c>
      <c r="L179" s="19">
        <v>-12.871977717215</v>
      </c>
      <c r="M179" s="19">
        <v>0.24245891752979101</v>
      </c>
      <c r="N179" s="19">
        <v>372.61317393384201</v>
      </c>
      <c r="O179" s="19">
        <v>8.7908306810649801</v>
      </c>
      <c r="P179" s="19">
        <v>10.3631558798391</v>
      </c>
    </row>
    <row r="180" spans="2:16" x14ac:dyDescent="0.2">
      <c r="B180" s="16">
        <v>4263</v>
      </c>
      <c r="C180" s="16" t="s">
        <v>268</v>
      </c>
      <c r="D180" s="12">
        <v>2549</v>
      </c>
      <c r="E180" s="12">
        <v>112</v>
      </c>
      <c r="F180" s="26">
        <v>875.13400000000001</v>
      </c>
      <c r="G180" s="26">
        <v>14365.306339999999</v>
      </c>
      <c r="H180" s="26">
        <v>8922.52765</v>
      </c>
      <c r="I180" s="26">
        <v>-36.322980000000001</v>
      </c>
      <c r="J180" s="26">
        <v>-8663.79637</v>
      </c>
      <c r="K180" s="26">
        <v>-3398.9001059238899</v>
      </c>
      <c r="L180" s="19">
        <v>-97.100246811787699</v>
      </c>
      <c r="M180" s="19">
        <v>-0.25285210868674002</v>
      </c>
      <c r="N180" s="19">
        <v>63.3585656303691</v>
      </c>
      <c r="O180" s="19">
        <v>13.1917043406399</v>
      </c>
      <c r="P180" s="19">
        <v>5.8391446736109103</v>
      </c>
    </row>
    <row r="181" spans="2:16" x14ac:dyDescent="0.2">
      <c r="B181" s="16">
        <v>4264</v>
      </c>
      <c r="C181" s="16" t="s">
        <v>269</v>
      </c>
      <c r="D181" s="12">
        <v>905</v>
      </c>
      <c r="E181" s="12">
        <v>119</v>
      </c>
      <c r="F181" s="26">
        <v>412.54289999999997</v>
      </c>
      <c r="G181" s="26">
        <v>4649.4940999999999</v>
      </c>
      <c r="H181" s="26">
        <v>3432.2543500000002</v>
      </c>
      <c r="I181" s="26">
        <v>0.88582000000000005</v>
      </c>
      <c r="J181" s="26">
        <v>-2195.19209</v>
      </c>
      <c r="K181" s="26">
        <v>-2425.6266187845299</v>
      </c>
      <c r="L181" s="19">
        <v>-63.957733493731297</v>
      </c>
      <c r="M181" s="19">
        <v>1.9051965244992999E-2</v>
      </c>
      <c r="N181" s="19">
        <v>507.11392429847899</v>
      </c>
      <c r="O181" s="19">
        <v>19.2737532455413</v>
      </c>
      <c r="P181" s="19">
        <v>8.8919076163576598</v>
      </c>
    </row>
    <row r="182" spans="2:16" x14ac:dyDescent="0.2">
      <c r="B182" s="21">
        <v>4299</v>
      </c>
      <c r="C182" s="21" t="s">
        <v>270</v>
      </c>
      <c r="D182" s="22">
        <v>78003</v>
      </c>
      <c r="E182" s="22">
        <v>110</v>
      </c>
      <c r="F182" s="29">
        <v>26848.622360000001</v>
      </c>
      <c r="G182" s="29">
        <v>371360.35008</v>
      </c>
      <c r="H182" s="29">
        <v>226175.97248</v>
      </c>
      <c r="I182" s="29">
        <v>797.61158999999998</v>
      </c>
      <c r="J182" s="29">
        <v>-18052.802169999999</v>
      </c>
      <c r="K182" s="29">
        <v>-231.43728023281199</v>
      </c>
      <c r="L182" s="31">
        <v>-7.9817506572659296</v>
      </c>
      <c r="M182" s="31">
        <v>0.21478103136971299</v>
      </c>
      <c r="N182" s="31">
        <v>105.789386785074</v>
      </c>
      <c r="O182" s="31">
        <v>12.338176065411799</v>
      </c>
      <c r="P182" s="31">
        <v>7.4445842007754299</v>
      </c>
    </row>
    <row r="183" spans="2:16" x14ac:dyDescent="0.2">
      <c r="B183" s="16">
        <v>4271</v>
      </c>
      <c r="C183" s="16" t="s">
        <v>271</v>
      </c>
      <c r="D183" s="12">
        <v>8896</v>
      </c>
      <c r="E183" s="12">
        <v>118</v>
      </c>
      <c r="F183" s="26">
        <v>2567.0754999999999</v>
      </c>
      <c r="G183" s="26">
        <v>35046.180410000001</v>
      </c>
      <c r="H183" s="26">
        <v>26658.74325</v>
      </c>
      <c r="I183" s="26">
        <v>273.87405000000001</v>
      </c>
      <c r="J183" s="26">
        <v>16195.869790000001</v>
      </c>
      <c r="K183" s="26">
        <v>1820.5788882643899</v>
      </c>
      <c r="L183" s="19">
        <v>60.752563007635402</v>
      </c>
      <c r="M183" s="19">
        <v>0.78146618774425203</v>
      </c>
      <c r="N183" s="19">
        <v>96.955816359039105</v>
      </c>
      <c r="O183" s="19">
        <v>14.357207921478</v>
      </c>
      <c r="P183" s="19">
        <v>8.1063029316295196</v>
      </c>
    </row>
    <row r="184" spans="2:16" x14ac:dyDescent="0.2">
      <c r="B184" s="16">
        <v>4273</v>
      </c>
      <c r="C184" s="16" t="s">
        <v>272</v>
      </c>
      <c r="D184" s="12">
        <v>869</v>
      </c>
      <c r="E184" s="12">
        <v>119</v>
      </c>
      <c r="F184" s="26">
        <v>350.39976000000001</v>
      </c>
      <c r="G184" s="26">
        <v>4464.8991999999998</v>
      </c>
      <c r="H184" s="26">
        <v>2507.6040499999999</v>
      </c>
      <c r="I184" s="26">
        <v>-4.24254</v>
      </c>
      <c r="J184" s="26">
        <v>-3317.4310099999998</v>
      </c>
      <c r="K184" s="26">
        <v>-3817.5270540851602</v>
      </c>
      <c r="L184" s="19">
        <v>-132.294849739136</v>
      </c>
      <c r="M184" s="19">
        <v>-9.5019838297805304E-2</v>
      </c>
      <c r="N184" s="19" t="s">
        <v>77</v>
      </c>
      <c r="O184" s="19">
        <v>0.37672854966132202</v>
      </c>
      <c r="P184" s="19">
        <v>7.7528563242816304</v>
      </c>
    </row>
    <row r="185" spans="2:16" x14ac:dyDescent="0.2">
      <c r="B185" s="16">
        <v>4274</v>
      </c>
      <c r="C185" s="16" t="s">
        <v>273</v>
      </c>
      <c r="D185" s="12">
        <v>4245</v>
      </c>
      <c r="E185" s="12">
        <v>114</v>
      </c>
      <c r="F185" s="26">
        <v>1176.1454000000001</v>
      </c>
      <c r="G185" s="26">
        <v>16206.54839</v>
      </c>
      <c r="H185" s="26">
        <v>11895.646049999999</v>
      </c>
      <c r="I185" s="26">
        <v>-83.791319999999999</v>
      </c>
      <c r="J185" s="26">
        <v>-15750.126819999999</v>
      </c>
      <c r="K185" s="26">
        <v>-3710.2772249705499</v>
      </c>
      <c r="L185" s="19">
        <v>-132.40245005440499</v>
      </c>
      <c r="M185" s="19">
        <v>-0.51702137915869995</v>
      </c>
      <c r="N185" s="19">
        <v>102.00362212572701</v>
      </c>
      <c r="O185" s="19">
        <v>13.982184703796801</v>
      </c>
      <c r="P185" s="19">
        <v>6.7402018845297098</v>
      </c>
    </row>
    <row r="186" spans="2:16" x14ac:dyDescent="0.2">
      <c r="B186" s="16">
        <v>4275</v>
      </c>
      <c r="C186" s="16" t="s">
        <v>274</v>
      </c>
      <c r="D186" s="12">
        <v>936</v>
      </c>
      <c r="E186" s="12">
        <v>123</v>
      </c>
      <c r="F186" s="26">
        <v>274.14409999999998</v>
      </c>
      <c r="G186" s="26">
        <v>3850.3427999999999</v>
      </c>
      <c r="H186" s="26">
        <v>2697.1903000000002</v>
      </c>
      <c r="I186" s="26">
        <v>25.84845</v>
      </c>
      <c r="J186" s="26">
        <v>3022.8191499999998</v>
      </c>
      <c r="K186" s="26">
        <v>3229.5076388888901</v>
      </c>
      <c r="L186" s="19">
        <v>112.072891186061</v>
      </c>
      <c r="M186" s="19">
        <v>0.67132853729283504</v>
      </c>
      <c r="N186" s="19">
        <v>25.807280457233901</v>
      </c>
      <c r="O186" s="19">
        <v>10.9381380276063</v>
      </c>
      <c r="P186" s="19">
        <v>7.7913205546269797</v>
      </c>
    </row>
    <row r="187" spans="2:16" x14ac:dyDescent="0.2">
      <c r="B187" s="16">
        <v>4276</v>
      </c>
      <c r="C187" s="16" t="s">
        <v>275</v>
      </c>
      <c r="D187" s="12">
        <v>4998</v>
      </c>
      <c r="E187" s="12">
        <v>114</v>
      </c>
      <c r="F187" s="26">
        <v>1366.3158000000001</v>
      </c>
      <c r="G187" s="26">
        <v>20719.536220000002</v>
      </c>
      <c r="H187" s="26">
        <v>13363.5496</v>
      </c>
      <c r="I187" s="26">
        <v>-10.19594</v>
      </c>
      <c r="J187" s="26">
        <v>-11660.559590000001</v>
      </c>
      <c r="K187" s="26">
        <v>-2333.0451360544198</v>
      </c>
      <c r="L187" s="19">
        <v>-87.256454602450802</v>
      </c>
      <c r="M187" s="19">
        <v>-4.9209306095172801E-2</v>
      </c>
      <c r="N187" s="19">
        <v>95.790973431385098</v>
      </c>
      <c r="O187" s="19">
        <v>10.065067469932</v>
      </c>
      <c r="P187" s="19">
        <v>6.5451265202112703</v>
      </c>
    </row>
    <row r="188" spans="2:16" x14ac:dyDescent="0.2">
      <c r="B188" s="16">
        <v>4277</v>
      </c>
      <c r="C188" s="16" t="s">
        <v>276</v>
      </c>
      <c r="D188" s="12">
        <v>958</v>
      </c>
      <c r="E188" s="12">
        <v>123</v>
      </c>
      <c r="F188" s="26">
        <v>319.86624999999998</v>
      </c>
      <c r="G188" s="26">
        <v>4698.7991300000003</v>
      </c>
      <c r="H188" s="26">
        <v>3059.5390499999999</v>
      </c>
      <c r="I188" s="26">
        <v>1.5904499999999999</v>
      </c>
      <c r="J188" s="26">
        <v>-249.03310999999999</v>
      </c>
      <c r="K188" s="26">
        <v>-259.95105427975</v>
      </c>
      <c r="L188" s="19">
        <v>-8.1395630495384701</v>
      </c>
      <c r="M188" s="19">
        <v>3.3848010012720003E-2</v>
      </c>
      <c r="N188" s="19">
        <v>352.45437269953601</v>
      </c>
      <c r="O188" s="19">
        <v>11.733148082029199</v>
      </c>
      <c r="P188" s="19">
        <v>6.8412522243741902</v>
      </c>
    </row>
    <row r="189" spans="2:16" x14ac:dyDescent="0.2">
      <c r="B189" s="16">
        <v>4279</v>
      </c>
      <c r="C189" s="16" t="s">
        <v>277</v>
      </c>
      <c r="D189" s="12">
        <v>3109</v>
      </c>
      <c r="E189" s="12">
        <v>115</v>
      </c>
      <c r="F189" s="26">
        <v>1240.13365</v>
      </c>
      <c r="G189" s="26">
        <v>18957.80125</v>
      </c>
      <c r="H189" s="26">
        <v>9203.8474999999999</v>
      </c>
      <c r="I189" s="26">
        <v>-10.41201</v>
      </c>
      <c r="J189" s="26">
        <v>-6832.8363799999997</v>
      </c>
      <c r="K189" s="26">
        <v>-2197.7601736892898</v>
      </c>
      <c r="L189" s="19">
        <v>-74.238913454400503</v>
      </c>
      <c r="M189" s="19">
        <v>-5.4922033745870201E-2</v>
      </c>
      <c r="N189" s="19">
        <v>70.817444440800301</v>
      </c>
      <c r="O189" s="19">
        <v>6.2244862388775202</v>
      </c>
      <c r="P189" s="19">
        <v>6.4866258685985496</v>
      </c>
    </row>
    <row r="190" spans="2:16" x14ac:dyDescent="0.2">
      <c r="B190" s="16">
        <v>4280</v>
      </c>
      <c r="C190" s="16" t="s">
        <v>278</v>
      </c>
      <c r="D190" s="12">
        <v>15080</v>
      </c>
      <c r="E190" s="12">
        <v>113</v>
      </c>
      <c r="F190" s="26">
        <v>4160.7199499999997</v>
      </c>
      <c r="G190" s="26">
        <v>55916.286310000003</v>
      </c>
      <c r="H190" s="26">
        <v>40137.76728</v>
      </c>
      <c r="I190" s="26">
        <v>404.45542999999998</v>
      </c>
      <c r="J190" s="26">
        <v>8988.6103600000097</v>
      </c>
      <c r="K190" s="26">
        <v>596.061694960213</v>
      </c>
      <c r="L190" s="19">
        <v>22.394395526028401</v>
      </c>
      <c r="M190" s="19">
        <v>0.72332312585585201</v>
      </c>
      <c r="N190" s="19">
        <v>78.228499914421803</v>
      </c>
      <c r="O190" s="19">
        <v>15.8366682488646</v>
      </c>
      <c r="P190" s="19">
        <v>8.1643036068072501</v>
      </c>
    </row>
    <row r="191" spans="2:16" x14ac:dyDescent="0.2">
      <c r="B191" s="16">
        <v>4281</v>
      </c>
      <c r="C191" s="16" t="s">
        <v>279</v>
      </c>
      <c r="D191" s="12">
        <v>1624</v>
      </c>
      <c r="E191" s="12">
        <v>122</v>
      </c>
      <c r="F191" s="26">
        <v>551.10339999999997</v>
      </c>
      <c r="G191" s="26">
        <v>6793.24773</v>
      </c>
      <c r="H191" s="26">
        <v>4631.9630999999999</v>
      </c>
      <c r="I191" s="26">
        <v>-20.445550000000001</v>
      </c>
      <c r="J191" s="26">
        <v>-5749.4908299999997</v>
      </c>
      <c r="K191" s="26">
        <v>-3540.3268657635499</v>
      </c>
      <c r="L191" s="19">
        <v>-124.126438528839</v>
      </c>
      <c r="M191" s="19">
        <v>-0.30096870911551499</v>
      </c>
      <c r="N191" s="19">
        <v>41.200165324308202</v>
      </c>
      <c r="O191" s="19">
        <v>4.6530854248708504</v>
      </c>
      <c r="P191" s="19">
        <v>7.8115486302160804</v>
      </c>
    </row>
    <row r="192" spans="2:16" x14ac:dyDescent="0.2">
      <c r="B192" s="16">
        <v>4282</v>
      </c>
      <c r="C192" s="16" t="s">
        <v>280</v>
      </c>
      <c r="D192" s="12">
        <v>9890</v>
      </c>
      <c r="E192" s="12">
        <v>110</v>
      </c>
      <c r="F192" s="26">
        <v>4230.2802499999998</v>
      </c>
      <c r="G192" s="26">
        <v>44734.032160000002</v>
      </c>
      <c r="H192" s="26">
        <v>29847.070049999998</v>
      </c>
      <c r="I192" s="26">
        <v>-56.89188</v>
      </c>
      <c r="J192" s="26">
        <v>-11568.39422</v>
      </c>
      <c r="K192" s="26">
        <v>-1169.7061900910001</v>
      </c>
      <c r="L192" s="19">
        <v>-38.758893923659997</v>
      </c>
      <c r="M192" s="19">
        <v>-0.127178072829463</v>
      </c>
      <c r="N192" s="19">
        <v>458.31885623104699</v>
      </c>
      <c r="O192" s="19">
        <v>17.9589011365346</v>
      </c>
      <c r="P192" s="19">
        <v>9.3293364547891908</v>
      </c>
    </row>
    <row r="193" spans="2:16" x14ac:dyDescent="0.2">
      <c r="B193" s="16">
        <v>4283</v>
      </c>
      <c r="C193" s="16" t="s">
        <v>281</v>
      </c>
      <c r="D193" s="12">
        <v>4555</v>
      </c>
      <c r="E193" s="12">
        <v>115</v>
      </c>
      <c r="F193" s="26">
        <v>1248.7438</v>
      </c>
      <c r="G193" s="26">
        <v>19503.377240000002</v>
      </c>
      <c r="H193" s="26">
        <v>13433.376249999999</v>
      </c>
      <c r="I193" s="26">
        <v>4.8935500000000003</v>
      </c>
      <c r="J193" s="26">
        <v>-22.090410000000102</v>
      </c>
      <c r="K193" s="26">
        <v>-4.8497058177826897</v>
      </c>
      <c r="L193" s="19">
        <v>-0.16444421408951601</v>
      </c>
      <c r="M193" s="19">
        <v>2.5090782687439799E-2</v>
      </c>
      <c r="N193" s="19">
        <v>183.40719649578901</v>
      </c>
      <c r="O193" s="19">
        <v>11.8082290141869</v>
      </c>
      <c r="P193" s="19">
        <v>6.4277962456106401</v>
      </c>
    </row>
    <row r="194" spans="2:16" x14ac:dyDescent="0.2">
      <c r="B194" s="16">
        <v>4284</v>
      </c>
      <c r="C194" s="16" t="s">
        <v>282</v>
      </c>
      <c r="D194" s="12">
        <v>1347</v>
      </c>
      <c r="E194" s="12">
        <v>119</v>
      </c>
      <c r="F194" s="26">
        <v>346.33760000000001</v>
      </c>
      <c r="G194" s="26">
        <v>5958.7438599999996</v>
      </c>
      <c r="H194" s="26">
        <v>4248.0412999999999</v>
      </c>
      <c r="I194" s="26">
        <v>39.944099999999999</v>
      </c>
      <c r="J194" s="26">
        <v>-1667.5016000000001</v>
      </c>
      <c r="K194" s="26">
        <v>-1237.9373422420199</v>
      </c>
      <c r="L194" s="19">
        <v>-39.253422512629498</v>
      </c>
      <c r="M194" s="19">
        <v>0.67034430306927095</v>
      </c>
      <c r="N194" s="19">
        <v>246.90814346208501</v>
      </c>
      <c r="O194" s="19">
        <v>13.0012811122913</v>
      </c>
      <c r="P194" s="19">
        <v>6.4826028618722997</v>
      </c>
    </row>
    <row r="195" spans="2:16" x14ac:dyDescent="0.2">
      <c r="B195" s="16">
        <v>4285</v>
      </c>
      <c r="C195" s="16" t="s">
        <v>283</v>
      </c>
      <c r="D195" s="12">
        <v>5083</v>
      </c>
      <c r="E195" s="12">
        <v>103</v>
      </c>
      <c r="F195" s="26">
        <v>1503.99755</v>
      </c>
      <c r="G195" s="26">
        <v>17632.986970000002</v>
      </c>
      <c r="H195" s="26">
        <v>12373.353950000001</v>
      </c>
      <c r="I195" s="26">
        <v>27.886399999999998</v>
      </c>
      <c r="J195" s="26">
        <v>-10164.835359999999</v>
      </c>
      <c r="K195" s="26">
        <v>-1999.7708754672401</v>
      </c>
      <c r="L195" s="19">
        <v>-82.151010963361301</v>
      </c>
      <c r="M195" s="19">
        <v>0.15814904217558101</v>
      </c>
      <c r="N195" s="19">
        <v>31.1743616179435</v>
      </c>
      <c r="O195" s="19">
        <v>3.6053702704006501</v>
      </c>
      <c r="P195" s="19">
        <v>8.6876032552299893</v>
      </c>
    </row>
    <row r="196" spans="2:16" x14ac:dyDescent="0.2">
      <c r="B196" s="16">
        <v>4286</v>
      </c>
      <c r="C196" s="16" t="s">
        <v>284</v>
      </c>
      <c r="D196" s="12">
        <v>1435</v>
      </c>
      <c r="E196" s="12">
        <v>119</v>
      </c>
      <c r="F196" s="26">
        <v>314.89632999999998</v>
      </c>
      <c r="G196" s="26">
        <v>6330.0861400000003</v>
      </c>
      <c r="H196" s="26">
        <v>4125.1513999999997</v>
      </c>
      <c r="I196" s="26">
        <v>44.750030000000002</v>
      </c>
      <c r="J196" s="26">
        <v>-947.78426999999999</v>
      </c>
      <c r="K196" s="26">
        <v>-660.47684320557505</v>
      </c>
      <c r="L196" s="19">
        <v>-22.975745084168299</v>
      </c>
      <c r="M196" s="19">
        <v>0.70694188057289198</v>
      </c>
      <c r="N196" s="19">
        <v>21.492300300495899</v>
      </c>
      <c r="O196" s="19">
        <v>2.9184958295054102</v>
      </c>
      <c r="P196" s="19">
        <v>5.6815397459978296</v>
      </c>
    </row>
    <row r="197" spans="2:16" x14ac:dyDescent="0.2">
      <c r="B197" s="16">
        <v>4287</v>
      </c>
      <c r="C197" s="16" t="s">
        <v>285</v>
      </c>
      <c r="D197" s="12">
        <v>2008</v>
      </c>
      <c r="E197" s="12">
        <v>118</v>
      </c>
      <c r="F197" s="26">
        <v>717.47164999999995</v>
      </c>
      <c r="G197" s="26">
        <v>7606.59058</v>
      </c>
      <c r="H197" s="26">
        <v>5860.0772999999999</v>
      </c>
      <c r="I197" s="26">
        <v>16.623090000000001</v>
      </c>
      <c r="J197" s="26">
        <v>1550.5</v>
      </c>
      <c r="K197" s="26">
        <v>772.16135458167298</v>
      </c>
      <c r="L197" s="19">
        <v>26.458695348609101</v>
      </c>
      <c r="M197" s="19">
        <v>0.21853535858374001</v>
      </c>
      <c r="N197" s="19">
        <v>86.319596431480704</v>
      </c>
      <c r="O197" s="19">
        <v>10.637584230279399</v>
      </c>
      <c r="P197" s="19">
        <v>9.6507723437903206</v>
      </c>
    </row>
    <row r="198" spans="2:16" x14ac:dyDescent="0.2">
      <c r="B198" s="16">
        <v>4288</v>
      </c>
      <c r="C198" s="16" t="s">
        <v>286</v>
      </c>
      <c r="D198" s="12">
        <v>166</v>
      </c>
      <c r="E198" s="12">
        <v>109</v>
      </c>
      <c r="F198" s="26">
        <v>53.497300000000003</v>
      </c>
      <c r="G198" s="26">
        <v>825.56741</v>
      </c>
      <c r="H198" s="26">
        <v>507.77539999999999</v>
      </c>
      <c r="I198" s="26">
        <v>6.2000700000000002</v>
      </c>
      <c r="J198" s="26">
        <v>-1086.2229299999999</v>
      </c>
      <c r="K198" s="26">
        <v>-6543.5116265060296</v>
      </c>
      <c r="L198" s="19">
        <v>-213.917990119254</v>
      </c>
      <c r="M198" s="19">
        <v>0.75100711642675</v>
      </c>
      <c r="N198" s="19" t="s">
        <v>77</v>
      </c>
      <c r="O198" s="19" t="s">
        <v>77</v>
      </c>
      <c r="P198" s="19">
        <v>7.2310715366053504</v>
      </c>
    </row>
    <row r="199" spans="2:16" x14ac:dyDescent="0.2">
      <c r="B199" s="16">
        <v>4289</v>
      </c>
      <c r="C199" s="16" t="s">
        <v>287</v>
      </c>
      <c r="D199" s="12">
        <v>12804</v>
      </c>
      <c r="E199" s="12">
        <v>99</v>
      </c>
      <c r="F199" s="26">
        <v>6427.4940699999997</v>
      </c>
      <c r="G199" s="26">
        <v>102115.32428</v>
      </c>
      <c r="H199" s="26">
        <v>41625.27665</v>
      </c>
      <c r="I199" s="26">
        <v>137.52520999999999</v>
      </c>
      <c r="J199" s="26">
        <v>21205.70506</v>
      </c>
      <c r="K199" s="26">
        <v>1656.17815213996</v>
      </c>
      <c r="L199" s="19">
        <v>50.944298192430203</v>
      </c>
      <c r="M199" s="19">
        <v>0.13467636808644501</v>
      </c>
      <c r="N199" s="19">
        <v>111.720582447826</v>
      </c>
      <c r="O199" s="19">
        <v>12.2949372765778</v>
      </c>
      <c r="P199" s="19">
        <v>6.4290245624630504</v>
      </c>
    </row>
    <row r="200" spans="2:16" x14ac:dyDescent="0.2">
      <c r="B200" s="21">
        <v>4329</v>
      </c>
      <c r="C200" s="21" t="s">
        <v>288</v>
      </c>
      <c r="D200" s="22">
        <v>37458</v>
      </c>
      <c r="E200" s="22">
        <v>111</v>
      </c>
      <c r="F200" s="29">
        <v>13137.684740000001</v>
      </c>
      <c r="G200" s="29">
        <v>188679.98342999999</v>
      </c>
      <c r="H200" s="29">
        <v>115291.43442000001</v>
      </c>
      <c r="I200" s="29">
        <v>122.23435000000001</v>
      </c>
      <c r="J200" s="29">
        <v>-50953.570749999999</v>
      </c>
      <c r="K200" s="29">
        <v>-1360.2854063217501</v>
      </c>
      <c r="L200" s="31">
        <v>-44.195452165491403</v>
      </c>
      <c r="M200" s="31">
        <v>6.4783952053583296E-2</v>
      </c>
      <c r="N200" s="31">
        <v>139.54543479576901</v>
      </c>
      <c r="O200" s="31">
        <v>11.2202974502879</v>
      </c>
      <c r="P200" s="31">
        <v>7.0277296239637499</v>
      </c>
    </row>
    <row r="201" spans="2:16" x14ac:dyDescent="0.2">
      <c r="B201" s="16">
        <v>4303</v>
      </c>
      <c r="C201" s="16" t="s">
        <v>289</v>
      </c>
      <c r="D201" s="12">
        <v>4303</v>
      </c>
      <c r="E201" s="12">
        <v>107</v>
      </c>
      <c r="F201" s="26">
        <v>1527.52719</v>
      </c>
      <c r="G201" s="26">
        <v>18201.540690000002</v>
      </c>
      <c r="H201" s="26">
        <v>11187.795700000001</v>
      </c>
      <c r="I201" s="26">
        <v>2.37338</v>
      </c>
      <c r="J201" s="26">
        <v>-7248.3529699999999</v>
      </c>
      <c r="K201" s="26">
        <v>-1684.4882570299801</v>
      </c>
      <c r="L201" s="19">
        <v>-64.788034786870497</v>
      </c>
      <c r="M201" s="19">
        <v>1.30394456184907E-2</v>
      </c>
      <c r="N201" s="19">
        <v>474.82612880013102</v>
      </c>
      <c r="O201" s="19">
        <v>13.853192666186301</v>
      </c>
      <c r="P201" s="19">
        <v>8.4053355485480008</v>
      </c>
    </row>
    <row r="202" spans="2:16" x14ac:dyDescent="0.2">
      <c r="B202" s="16">
        <v>4304</v>
      </c>
      <c r="C202" s="16" t="s">
        <v>290</v>
      </c>
      <c r="D202" s="12">
        <v>4494</v>
      </c>
      <c r="E202" s="12">
        <v>110</v>
      </c>
      <c r="F202" s="26">
        <v>1614.6790000000001</v>
      </c>
      <c r="G202" s="26">
        <v>26664.55587</v>
      </c>
      <c r="H202" s="26">
        <v>14428.6098</v>
      </c>
      <c r="I202" s="26">
        <v>-36.370489999999997</v>
      </c>
      <c r="J202" s="26">
        <v>-9919.4250300000003</v>
      </c>
      <c r="K202" s="26">
        <v>-2207.2596862483301</v>
      </c>
      <c r="L202" s="19">
        <v>-68.7483074772734</v>
      </c>
      <c r="M202" s="19">
        <v>-0.13640013423557501</v>
      </c>
      <c r="N202" s="19">
        <v>194.22973620808801</v>
      </c>
      <c r="O202" s="19">
        <v>15.8485593032306</v>
      </c>
      <c r="P202" s="19">
        <v>5.9191254401343203</v>
      </c>
    </row>
    <row r="203" spans="2:16" x14ac:dyDescent="0.2">
      <c r="B203" s="16">
        <v>4305</v>
      </c>
      <c r="C203" s="16" t="s">
        <v>291</v>
      </c>
      <c r="D203" s="12">
        <v>2703</v>
      </c>
      <c r="E203" s="12">
        <v>111</v>
      </c>
      <c r="F203" s="26">
        <v>824.49104999999997</v>
      </c>
      <c r="G203" s="26">
        <v>15341.24422</v>
      </c>
      <c r="H203" s="26">
        <v>8725.9061000000002</v>
      </c>
      <c r="I203" s="26">
        <v>81.925749999999994</v>
      </c>
      <c r="J203" s="26">
        <v>4946.00749</v>
      </c>
      <c r="K203" s="26">
        <v>1829.8214909359999</v>
      </c>
      <c r="L203" s="19">
        <v>56.681878458444501</v>
      </c>
      <c r="M203" s="19">
        <v>0.53402285254800497</v>
      </c>
      <c r="N203" s="19">
        <v>33.681069563501303</v>
      </c>
      <c r="O203" s="19">
        <v>10.397494278335699</v>
      </c>
      <c r="P203" s="19">
        <v>5.9083656253795001</v>
      </c>
    </row>
    <row r="204" spans="2:16" x14ac:dyDescent="0.2">
      <c r="B204" s="16">
        <v>4306</v>
      </c>
      <c r="C204" s="16" t="s">
        <v>292</v>
      </c>
      <c r="D204" s="12">
        <v>589</v>
      </c>
      <c r="E204" s="12">
        <v>115</v>
      </c>
      <c r="F204" s="26">
        <v>225.54855000000001</v>
      </c>
      <c r="G204" s="26">
        <v>2995.8059699999999</v>
      </c>
      <c r="H204" s="26">
        <v>2061.9168500000001</v>
      </c>
      <c r="I204" s="26">
        <v>-1.7321500000000001</v>
      </c>
      <c r="J204" s="26">
        <v>-2264.3450600000001</v>
      </c>
      <c r="K204" s="26">
        <v>-3844.3888964346402</v>
      </c>
      <c r="L204" s="19">
        <v>-109.81747687837201</v>
      </c>
      <c r="M204" s="19">
        <v>-5.7819165104340799E-2</v>
      </c>
      <c r="N204" s="19">
        <v>76.266883393320001</v>
      </c>
      <c r="O204" s="19">
        <v>0.197341885929948</v>
      </c>
      <c r="P204" s="19">
        <v>7.4709911870560797</v>
      </c>
    </row>
    <row r="205" spans="2:16" x14ac:dyDescent="0.2">
      <c r="B205" s="16">
        <v>4307</v>
      </c>
      <c r="C205" s="16" t="s">
        <v>293</v>
      </c>
      <c r="D205" s="12">
        <v>1003</v>
      </c>
      <c r="E205" s="12">
        <v>125</v>
      </c>
      <c r="F205" s="26">
        <v>231.46170000000001</v>
      </c>
      <c r="G205" s="26">
        <v>4193.9940399999996</v>
      </c>
      <c r="H205" s="26">
        <v>3092.2658999999999</v>
      </c>
      <c r="I205" s="26">
        <v>-24.00272</v>
      </c>
      <c r="J205" s="26">
        <v>-5002.5181499999999</v>
      </c>
      <c r="K205" s="26">
        <v>-4987.5554835493504</v>
      </c>
      <c r="L205" s="19">
        <v>-161.775161379233</v>
      </c>
      <c r="M205" s="19">
        <v>-0.57231173366188204</v>
      </c>
      <c r="N205" s="19" t="s">
        <v>77</v>
      </c>
      <c r="O205" s="19">
        <v>15.5386839796272</v>
      </c>
      <c r="P205" s="19">
        <v>4.9465730761982698</v>
      </c>
    </row>
    <row r="206" spans="2:16" x14ac:dyDescent="0.2">
      <c r="B206" s="16">
        <v>4309</v>
      </c>
      <c r="C206" s="16" t="s">
        <v>294</v>
      </c>
      <c r="D206" s="12">
        <v>3677</v>
      </c>
      <c r="E206" s="12">
        <v>114</v>
      </c>
      <c r="F206" s="26">
        <v>1380.9880499999999</v>
      </c>
      <c r="G206" s="26">
        <v>19487.765510000001</v>
      </c>
      <c r="H206" s="26">
        <v>10744.6278</v>
      </c>
      <c r="I206" s="26">
        <v>-61.347270000000002</v>
      </c>
      <c r="J206" s="26">
        <v>-11346.002710000001</v>
      </c>
      <c r="K206" s="26">
        <v>-3085.66840087028</v>
      </c>
      <c r="L206" s="19">
        <v>-105.59698224260499</v>
      </c>
      <c r="M206" s="19">
        <v>-0.31479889250781501</v>
      </c>
      <c r="N206" s="19">
        <v>115.465968395765</v>
      </c>
      <c r="O206" s="19">
        <v>7.6876508968215704</v>
      </c>
      <c r="P206" s="19">
        <v>6.7716372065480597</v>
      </c>
    </row>
    <row r="207" spans="2:16" x14ac:dyDescent="0.2">
      <c r="B207" s="16">
        <v>4310</v>
      </c>
      <c r="C207" s="16" t="s">
        <v>295</v>
      </c>
      <c r="D207" s="12">
        <v>1756</v>
      </c>
      <c r="E207" s="12">
        <v>118</v>
      </c>
      <c r="F207" s="26">
        <v>434.89494999999999</v>
      </c>
      <c r="G207" s="26">
        <v>7142.0971200000004</v>
      </c>
      <c r="H207" s="26">
        <v>4764.5708999999997</v>
      </c>
      <c r="I207" s="26">
        <v>26.601980000000001</v>
      </c>
      <c r="J207" s="26">
        <v>1636.30971</v>
      </c>
      <c r="K207" s="26">
        <v>931.839242596811</v>
      </c>
      <c r="L207" s="19">
        <v>34.343275487830397</v>
      </c>
      <c r="M207" s="19">
        <v>0.37246735171811801</v>
      </c>
      <c r="N207" s="19" t="s">
        <v>77</v>
      </c>
      <c r="O207" s="19" t="s">
        <v>77</v>
      </c>
      <c r="P207" s="19">
        <v>6.46164455965841</v>
      </c>
    </row>
    <row r="208" spans="2:16" x14ac:dyDescent="0.2">
      <c r="B208" s="16">
        <v>4311</v>
      </c>
      <c r="C208" s="16" t="s">
        <v>296</v>
      </c>
      <c r="D208" s="12">
        <v>1604</v>
      </c>
      <c r="E208" s="12">
        <v>102</v>
      </c>
      <c r="F208" s="26">
        <v>748.55565000000001</v>
      </c>
      <c r="G208" s="26">
        <v>9602.4836200000009</v>
      </c>
      <c r="H208" s="26">
        <v>4810.0578500000001</v>
      </c>
      <c r="I208" s="26">
        <v>-36.094430000000003</v>
      </c>
      <c r="J208" s="26">
        <v>-6987.3442599999998</v>
      </c>
      <c r="K208" s="26">
        <v>-4356.1996633416502</v>
      </c>
      <c r="L208" s="19">
        <v>-145.26528532291999</v>
      </c>
      <c r="M208" s="19">
        <v>-0.37588640010614299</v>
      </c>
      <c r="N208" s="19">
        <v>512.24548729103299</v>
      </c>
      <c r="O208" s="19">
        <v>11.3055057728909</v>
      </c>
      <c r="P208" s="19">
        <v>7.4195515263997898</v>
      </c>
    </row>
    <row r="209" spans="2:16" x14ac:dyDescent="0.2">
      <c r="B209" s="16">
        <v>4312</v>
      </c>
      <c r="C209" s="16" t="s">
        <v>297</v>
      </c>
      <c r="D209" s="12">
        <v>2922</v>
      </c>
      <c r="E209" s="12">
        <v>103</v>
      </c>
      <c r="F209" s="26">
        <v>1254.8369499999999</v>
      </c>
      <c r="G209" s="26">
        <v>13856.396790000001</v>
      </c>
      <c r="H209" s="26">
        <v>9392.4428499999995</v>
      </c>
      <c r="I209" s="26">
        <v>20.525919999999999</v>
      </c>
      <c r="J209" s="26">
        <v>-1602.6108999999999</v>
      </c>
      <c r="K209" s="26">
        <v>-548.46368925393597</v>
      </c>
      <c r="L209" s="19">
        <v>-17.0627697777261</v>
      </c>
      <c r="M209" s="19">
        <v>0.14813317135096299</v>
      </c>
      <c r="N209" s="19">
        <v>162.15321365757501</v>
      </c>
      <c r="O209" s="19">
        <v>15.977137228039799</v>
      </c>
      <c r="P209" s="19">
        <v>9.2041451275443702</v>
      </c>
    </row>
    <row r="210" spans="2:16" x14ac:dyDescent="0.2">
      <c r="B210" s="16">
        <v>4313</v>
      </c>
      <c r="C210" s="16" t="s">
        <v>298</v>
      </c>
      <c r="D210" s="12">
        <v>2421</v>
      </c>
      <c r="E210" s="12">
        <v>107</v>
      </c>
      <c r="F210" s="26">
        <v>727.36300000000006</v>
      </c>
      <c r="G210" s="26">
        <v>12021.70649</v>
      </c>
      <c r="H210" s="26">
        <v>8394.0084000000006</v>
      </c>
      <c r="I210" s="26">
        <v>-55.587499999999999</v>
      </c>
      <c r="J210" s="26">
        <v>-23107.693210000001</v>
      </c>
      <c r="K210" s="26">
        <v>-9544.6894712928606</v>
      </c>
      <c r="L210" s="19">
        <v>-275.287944791668</v>
      </c>
      <c r="M210" s="19">
        <v>-0.462392756354843</v>
      </c>
      <c r="N210" s="19">
        <v>325.19140485016197</v>
      </c>
      <c r="O210" s="19">
        <v>29.9264152971347</v>
      </c>
      <c r="P210" s="19">
        <v>5.5880211395844803</v>
      </c>
    </row>
    <row r="211" spans="2:16" x14ac:dyDescent="0.2">
      <c r="B211" s="16">
        <v>4314</v>
      </c>
      <c r="C211" s="16" t="s">
        <v>299</v>
      </c>
      <c r="D211" s="12">
        <v>239</v>
      </c>
      <c r="E211" s="12">
        <v>127</v>
      </c>
      <c r="F211" s="26">
        <v>119.61665000000001</v>
      </c>
      <c r="G211" s="26">
        <v>1211.07439</v>
      </c>
      <c r="H211" s="26">
        <v>884.39604999999995</v>
      </c>
      <c r="I211" s="26">
        <v>1.8991100000000001</v>
      </c>
      <c r="J211" s="26">
        <v>299.85376000000002</v>
      </c>
      <c r="K211" s="26">
        <v>1254.61824267782</v>
      </c>
      <c r="L211" s="19">
        <v>33.9049185034239</v>
      </c>
      <c r="M211" s="19">
        <v>0.156812002275104</v>
      </c>
      <c r="N211" s="19" t="s">
        <v>77</v>
      </c>
      <c r="O211" s="19" t="s">
        <v>77</v>
      </c>
      <c r="P211" s="19">
        <v>10.0337156002448</v>
      </c>
    </row>
    <row r="212" spans="2:16" x14ac:dyDescent="0.2">
      <c r="B212" s="16">
        <v>4318</v>
      </c>
      <c r="C212" s="16" t="s">
        <v>300</v>
      </c>
      <c r="D212" s="12">
        <v>1557</v>
      </c>
      <c r="E212" s="12">
        <v>112</v>
      </c>
      <c r="F212" s="26">
        <v>556.53</v>
      </c>
      <c r="G212" s="26">
        <v>6422.8593600000004</v>
      </c>
      <c r="H212" s="26">
        <v>4887.2944500000003</v>
      </c>
      <c r="I212" s="26">
        <v>7.0182099999999998</v>
      </c>
      <c r="J212" s="26">
        <v>2092.8360400000001</v>
      </c>
      <c r="K212" s="26">
        <v>1344.14646114322</v>
      </c>
      <c r="L212" s="19">
        <v>42.8219756638563</v>
      </c>
      <c r="M212" s="19">
        <v>0.109269246088552</v>
      </c>
      <c r="N212" s="19">
        <v>116.14313798900299</v>
      </c>
      <c r="O212" s="19">
        <v>9.3758182492726991</v>
      </c>
      <c r="P212" s="19">
        <v>8.7741016642780707</v>
      </c>
    </row>
    <row r="213" spans="2:16" x14ac:dyDescent="0.2">
      <c r="B213" s="16">
        <v>4319</v>
      </c>
      <c r="C213" s="16" t="s">
        <v>301</v>
      </c>
      <c r="D213" s="12">
        <v>718</v>
      </c>
      <c r="E213" s="12">
        <v>121</v>
      </c>
      <c r="F213" s="26">
        <v>118.8573</v>
      </c>
      <c r="G213" s="26">
        <v>3059.1673900000001</v>
      </c>
      <c r="H213" s="26">
        <v>2347.0567000000001</v>
      </c>
      <c r="I213" s="26">
        <v>12.241199999999999</v>
      </c>
      <c r="J213" s="26">
        <v>-634.72197000000006</v>
      </c>
      <c r="K213" s="26">
        <v>-884.01388579387196</v>
      </c>
      <c r="L213" s="19">
        <v>-27.043316422649699</v>
      </c>
      <c r="M213" s="19">
        <v>0.400148093890344</v>
      </c>
      <c r="N213" s="19" t="s">
        <v>77</v>
      </c>
      <c r="O213" s="19">
        <v>2.3431571686569299</v>
      </c>
      <c r="P213" s="19">
        <v>4.2854307491817201</v>
      </c>
    </row>
    <row r="214" spans="2:16" x14ac:dyDescent="0.2">
      <c r="B214" s="16">
        <v>4320</v>
      </c>
      <c r="C214" s="16" t="s">
        <v>302</v>
      </c>
      <c r="D214" s="12">
        <v>1287</v>
      </c>
      <c r="E214" s="12">
        <v>107</v>
      </c>
      <c r="F214" s="26">
        <v>252.25470000000001</v>
      </c>
      <c r="G214" s="26">
        <v>5655.8708399999996</v>
      </c>
      <c r="H214" s="26">
        <v>4089.3791000000001</v>
      </c>
      <c r="I214" s="26">
        <v>-11.084390000000001</v>
      </c>
      <c r="J214" s="26">
        <v>-1474.7414100000001</v>
      </c>
      <c r="K214" s="26">
        <v>-1145.8752214452199</v>
      </c>
      <c r="L214" s="19">
        <v>-36.062721844497098</v>
      </c>
      <c r="M214" s="19">
        <v>-0.19598025332558699</v>
      </c>
      <c r="N214" s="19">
        <v>226.82540436414601</v>
      </c>
      <c r="O214" s="19">
        <v>7.4730109996641998</v>
      </c>
      <c r="P214" s="19">
        <v>4.2640703230768997</v>
      </c>
    </row>
    <row r="215" spans="2:16" x14ac:dyDescent="0.2">
      <c r="B215" s="23">
        <v>4324</v>
      </c>
      <c r="C215" s="23" t="s">
        <v>303</v>
      </c>
      <c r="D215" s="14">
        <v>8185</v>
      </c>
      <c r="E215" s="14">
        <v>115</v>
      </c>
      <c r="F215" s="30">
        <v>3120.08</v>
      </c>
      <c r="G215" s="30">
        <v>42823.421130000002</v>
      </c>
      <c r="H215" s="30">
        <v>25481.105970000001</v>
      </c>
      <c r="I215" s="30">
        <v>195.86775</v>
      </c>
      <c r="J215" s="30">
        <v>9659.1779200000001</v>
      </c>
      <c r="K215" s="30">
        <v>1180.10725962126</v>
      </c>
      <c r="L215" s="20">
        <v>37.907216159974197</v>
      </c>
      <c r="M215" s="20">
        <v>0.45738463866630402</v>
      </c>
      <c r="N215" s="20">
        <v>96.695003738526296</v>
      </c>
      <c r="O215" s="20">
        <v>6.6098313149881696</v>
      </c>
      <c r="P215" s="20">
        <v>7.7433041604352599</v>
      </c>
    </row>
    <row r="217" spans="2:16" x14ac:dyDescent="0.2">
      <c r="B217" s="34" t="s">
        <v>382</v>
      </c>
      <c r="C217" s="35"/>
      <c r="D217" s="35"/>
      <c r="E217" s="35"/>
      <c r="F217" s="35"/>
      <c r="G217" s="35"/>
      <c r="H217" s="35"/>
      <c r="I217" s="35"/>
      <c r="J217" s="35"/>
      <c r="K217" s="35"/>
      <c r="L217" s="35"/>
      <c r="M217" s="35"/>
      <c r="N217" s="35"/>
      <c r="O217" s="35"/>
      <c r="P217" s="35"/>
    </row>
    <row r="218" spans="2:16" x14ac:dyDescent="0.2">
      <c r="B218" s="34" t="s">
        <v>383</v>
      </c>
      <c r="C218" s="35"/>
      <c r="D218" s="35"/>
      <c r="E218" s="35"/>
      <c r="F218" s="35"/>
      <c r="G218" s="35"/>
      <c r="H218" s="35"/>
      <c r="I218" s="35"/>
      <c r="J218" s="35"/>
      <c r="K218" s="35"/>
      <c r="L218" s="35"/>
      <c r="M218" s="35"/>
      <c r="N218" s="35"/>
      <c r="O218" s="35"/>
      <c r="P218" s="35"/>
    </row>
    <row r="219" spans="2:16" x14ac:dyDescent="0.2">
      <c r="B219" s="34" t="s">
        <v>384</v>
      </c>
      <c r="C219" s="35"/>
      <c r="D219" s="35"/>
      <c r="E219" s="35"/>
      <c r="F219" s="35"/>
      <c r="G219" s="35"/>
      <c r="H219" s="35"/>
      <c r="I219" s="35"/>
      <c r="J219" s="35"/>
      <c r="K219" s="35"/>
      <c r="L219" s="35"/>
      <c r="M219" s="35"/>
      <c r="N219" s="35"/>
      <c r="O219" s="35"/>
      <c r="P219" s="35"/>
    </row>
  </sheetData>
  <mergeCells count="3">
    <mergeCell ref="B217:P217"/>
    <mergeCell ref="B218:P218"/>
    <mergeCell ref="B219:P219"/>
  </mergeCells>
  <pageMargins left="0.7" right="0.7" top="0.75" bottom="0.75" header="0.3" footer="0.3"/>
  <pageSetup paperSize="9" scale="34" fitToWidth="0" fitToHeight="0" orientation="landscape" horizontalDpi="300" verticalDpi="300" r:id="rId1"/>
  <rowBreaks count="1" manualBreakCount="1">
    <brk id="10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A81F"/>
  </sheetPr>
  <dimension ref="B1"/>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s>
  <sheetData>
    <row r="1" spans="2:2" ht="18" x14ac:dyDescent="0.25">
      <c r="B1" s="3" t="s">
        <v>21</v>
      </c>
    </row>
  </sheetData>
  <pageMargins left="0.7" right="0.7" top="0.75" bottom="0.75" header="0.3" footer="0.3"/>
  <pageSetup paperSize="9" scale="50" fitToWidth="0" fitToHeight="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E562"/>
  </sheetPr>
  <dimension ref="B1:B86"/>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100.7109375" customWidth="1"/>
  </cols>
  <sheetData>
    <row r="1" spans="2:2" ht="18" x14ac:dyDescent="0.25">
      <c r="B1" s="3" t="s">
        <v>22</v>
      </c>
    </row>
    <row r="4" spans="2:2" x14ac:dyDescent="0.2">
      <c r="B4" s="24" t="s">
        <v>385</v>
      </c>
    </row>
    <row r="5" spans="2:2" ht="76.5" x14ac:dyDescent="0.2">
      <c r="B5" s="24" t="s">
        <v>386</v>
      </c>
    </row>
    <row r="6" spans="2:2" ht="63.75" x14ac:dyDescent="0.2">
      <c r="B6" s="24" t="s">
        <v>387</v>
      </c>
    </row>
    <row r="7" spans="2:2" x14ac:dyDescent="0.2">
      <c r="B7" s="24" t="s">
        <v>388</v>
      </c>
    </row>
    <row r="8" spans="2:2" x14ac:dyDescent="0.2">
      <c r="B8" s="25" t="str">
        <f>HYPERLINK("[https://www.ag.ch/de/verwaltung/dvi/gemeindeaufsicht]'15'!B8", "Gemeindeaufsicht - Kanton Aargau")</f>
        <v>Gemeindeaufsicht - Kanton Aargau</v>
      </c>
    </row>
    <row r="9" spans="2:2" x14ac:dyDescent="0.2">
      <c r="B9" s="25" t="str">
        <f>HYPERLINK("[http://www.srs-cspcp.ch]'15'!B9", "Schweizerisches Rechnungslegungsgremium für den öffentlichen Sektor")</f>
        <v>Schweizerisches Rechnungslegungsgremium für den öffentlichen Sektor</v>
      </c>
    </row>
    <row r="10" spans="2:2" x14ac:dyDescent="0.2">
      <c r="B10" s="24" t="s">
        <v>7</v>
      </c>
    </row>
    <row r="11" spans="2:2" x14ac:dyDescent="0.2">
      <c r="B11" s="24" t="s">
        <v>389</v>
      </c>
    </row>
    <row r="12" spans="2:2" ht="38.25" x14ac:dyDescent="0.2">
      <c r="B12" s="24" t="s">
        <v>390</v>
      </c>
    </row>
    <row r="13" spans="2:2" x14ac:dyDescent="0.2">
      <c r="B13" s="24" t="s">
        <v>7</v>
      </c>
    </row>
    <row r="14" spans="2:2" x14ac:dyDescent="0.2">
      <c r="B14" s="24" t="s">
        <v>391</v>
      </c>
    </row>
    <row r="15" spans="2:2" ht="51" x14ac:dyDescent="0.2">
      <c r="B15" s="24" t="s">
        <v>392</v>
      </c>
    </row>
    <row r="16" spans="2:2" x14ac:dyDescent="0.2">
      <c r="B16" s="24" t="s">
        <v>7</v>
      </c>
    </row>
    <row r="17" spans="2:2" x14ac:dyDescent="0.2">
      <c r="B17" s="24" t="s">
        <v>393</v>
      </c>
    </row>
    <row r="18" spans="2:2" x14ac:dyDescent="0.2">
      <c r="B18" s="24" t="s">
        <v>394</v>
      </c>
    </row>
    <row r="19" spans="2:2" x14ac:dyDescent="0.2">
      <c r="B19" s="24" t="s">
        <v>7</v>
      </c>
    </row>
    <row r="20" spans="2:2" x14ac:dyDescent="0.2">
      <c r="B20" s="24" t="s">
        <v>395</v>
      </c>
    </row>
    <row r="21" spans="2:2" ht="25.5" x14ac:dyDescent="0.2">
      <c r="B21" s="24" t="s">
        <v>396</v>
      </c>
    </row>
    <row r="22" spans="2:2" x14ac:dyDescent="0.2">
      <c r="B22" s="24" t="s">
        <v>7</v>
      </c>
    </row>
    <row r="23" spans="2:2" x14ac:dyDescent="0.2">
      <c r="B23" s="24" t="s">
        <v>397</v>
      </c>
    </row>
    <row r="24" spans="2:2" x14ac:dyDescent="0.2">
      <c r="B24" s="24" t="s">
        <v>398</v>
      </c>
    </row>
    <row r="25" spans="2:2" x14ac:dyDescent="0.2">
      <c r="B25" s="24" t="s">
        <v>7</v>
      </c>
    </row>
    <row r="26" spans="2:2" x14ac:dyDescent="0.2">
      <c r="B26" s="24" t="s">
        <v>399</v>
      </c>
    </row>
    <row r="27" spans="2:2" x14ac:dyDescent="0.2">
      <c r="B27" s="24" t="s">
        <v>400</v>
      </c>
    </row>
    <row r="28" spans="2:2" ht="38.25" x14ac:dyDescent="0.2">
      <c r="B28" s="24" t="s">
        <v>401</v>
      </c>
    </row>
    <row r="29" spans="2:2" x14ac:dyDescent="0.2">
      <c r="B29" s="24" t="s">
        <v>7</v>
      </c>
    </row>
    <row r="30" spans="2:2" x14ac:dyDescent="0.2">
      <c r="B30" s="24" t="s">
        <v>402</v>
      </c>
    </row>
    <row r="31" spans="2:2" ht="63.75" x14ac:dyDescent="0.2">
      <c r="B31" s="24" t="s">
        <v>403</v>
      </c>
    </row>
    <row r="32" spans="2:2" x14ac:dyDescent="0.2">
      <c r="B32" s="24" t="s">
        <v>7</v>
      </c>
    </row>
    <row r="33" spans="2:2" x14ac:dyDescent="0.2">
      <c r="B33" s="24" t="s">
        <v>404</v>
      </c>
    </row>
    <row r="34" spans="2:2" x14ac:dyDescent="0.2">
      <c r="B34" s="24" t="s">
        <v>405</v>
      </c>
    </row>
    <row r="35" spans="2:2" x14ac:dyDescent="0.2">
      <c r="B35" s="24" t="s">
        <v>7</v>
      </c>
    </row>
    <row r="36" spans="2:2" x14ac:dyDescent="0.2">
      <c r="B36" s="24" t="s">
        <v>406</v>
      </c>
    </row>
    <row r="37" spans="2:2" ht="25.5" x14ac:dyDescent="0.2">
      <c r="B37" s="24" t="s">
        <v>407</v>
      </c>
    </row>
    <row r="38" spans="2:2" x14ac:dyDescent="0.2">
      <c r="B38" s="24" t="s">
        <v>7</v>
      </c>
    </row>
    <row r="39" spans="2:2" x14ac:dyDescent="0.2">
      <c r="B39" s="24" t="s">
        <v>408</v>
      </c>
    </row>
    <row r="40" spans="2:2" ht="25.5" x14ac:dyDescent="0.2">
      <c r="B40" s="24" t="s">
        <v>409</v>
      </c>
    </row>
    <row r="41" spans="2:2" x14ac:dyDescent="0.2">
      <c r="B41" s="24" t="s">
        <v>7</v>
      </c>
    </row>
    <row r="42" spans="2:2" x14ac:dyDescent="0.2">
      <c r="B42" s="24" t="s">
        <v>410</v>
      </c>
    </row>
    <row r="43" spans="2:2" x14ac:dyDescent="0.2">
      <c r="B43" s="24" t="s">
        <v>411</v>
      </c>
    </row>
    <row r="44" spans="2:2" ht="38.25" x14ac:dyDescent="0.2">
      <c r="B44" s="24" t="s">
        <v>412</v>
      </c>
    </row>
    <row r="45" spans="2:2" x14ac:dyDescent="0.2">
      <c r="B45" s="24" t="s">
        <v>7</v>
      </c>
    </row>
    <row r="46" spans="2:2" x14ac:dyDescent="0.2">
      <c r="B46" s="24" t="s">
        <v>413</v>
      </c>
    </row>
    <row r="47" spans="2:2" x14ac:dyDescent="0.2">
      <c r="B47" s="24" t="s">
        <v>414</v>
      </c>
    </row>
    <row r="48" spans="2:2" ht="38.25" x14ac:dyDescent="0.2">
      <c r="B48" s="24" t="s">
        <v>415</v>
      </c>
    </row>
    <row r="49" spans="2:2" x14ac:dyDescent="0.2">
      <c r="B49" s="24" t="s">
        <v>7</v>
      </c>
    </row>
    <row r="50" spans="2:2" x14ac:dyDescent="0.2">
      <c r="B50" s="24" t="s">
        <v>416</v>
      </c>
    </row>
    <row r="51" spans="2:2" ht="25.5" x14ac:dyDescent="0.2">
      <c r="B51" s="24" t="s">
        <v>417</v>
      </c>
    </row>
    <row r="52" spans="2:2" ht="51" x14ac:dyDescent="0.2">
      <c r="B52" s="24" t="s">
        <v>418</v>
      </c>
    </row>
    <row r="53" spans="2:2" x14ac:dyDescent="0.2">
      <c r="B53" s="24" t="s">
        <v>7</v>
      </c>
    </row>
    <row r="54" spans="2:2" x14ac:dyDescent="0.2">
      <c r="B54" s="24" t="s">
        <v>419</v>
      </c>
    </row>
    <row r="55" spans="2:2" x14ac:dyDescent="0.2">
      <c r="B55" s="24" t="s">
        <v>420</v>
      </c>
    </row>
    <row r="56" spans="2:2" x14ac:dyDescent="0.2">
      <c r="B56" s="24" t="s">
        <v>7</v>
      </c>
    </row>
    <row r="57" spans="2:2" x14ac:dyDescent="0.2">
      <c r="B57" s="24" t="s">
        <v>421</v>
      </c>
    </row>
    <row r="58" spans="2:2" ht="51" x14ac:dyDescent="0.2">
      <c r="B58" s="24" t="s">
        <v>422</v>
      </c>
    </row>
    <row r="59" spans="2:2" x14ac:dyDescent="0.2">
      <c r="B59" s="24" t="s">
        <v>7</v>
      </c>
    </row>
    <row r="60" spans="2:2" x14ac:dyDescent="0.2">
      <c r="B60" s="24" t="s">
        <v>423</v>
      </c>
    </row>
    <row r="61" spans="2:2" x14ac:dyDescent="0.2">
      <c r="B61" s="24" t="s">
        <v>424</v>
      </c>
    </row>
    <row r="62" spans="2:2" ht="51" x14ac:dyDescent="0.2">
      <c r="B62" s="24" t="s">
        <v>425</v>
      </c>
    </row>
    <row r="63" spans="2:2" x14ac:dyDescent="0.2">
      <c r="B63" s="24" t="s">
        <v>7</v>
      </c>
    </row>
    <row r="64" spans="2:2" x14ac:dyDescent="0.2">
      <c r="B64" s="24" t="s">
        <v>426</v>
      </c>
    </row>
    <row r="65" spans="2:2" x14ac:dyDescent="0.2">
      <c r="B65" s="24" t="s">
        <v>427</v>
      </c>
    </row>
    <row r="66" spans="2:2" ht="51" x14ac:dyDescent="0.2">
      <c r="B66" s="24" t="s">
        <v>428</v>
      </c>
    </row>
    <row r="67" spans="2:2" x14ac:dyDescent="0.2">
      <c r="B67" s="24" t="s">
        <v>7</v>
      </c>
    </row>
    <row r="68" spans="2:2" x14ac:dyDescent="0.2">
      <c r="B68" s="24" t="s">
        <v>429</v>
      </c>
    </row>
    <row r="69" spans="2:2" ht="38.25" x14ac:dyDescent="0.2">
      <c r="B69" s="24" t="s">
        <v>430</v>
      </c>
    </row>
    <row r="70" spans="2:2" x14ac:dyDescent="0.2">
      <c r="B70" s="24" t="s">
        <v>7</v>
      </c>
    </row>
    <row r="71" spans="2:2" x14ac:dyDescent="0.2">
      <c r="B71" s="24" t="s">
        <v>431</v>
      </c>
    </row>
    <row r="72" spans="2:2" x14ac:dyDescent="0.2">
      <c r="B72" s="24" t="s">
        <v>432</v>
      </c>
    </row>
    <row r="73" spans="2:2" ht="25.5" x14ac:dyDescent="0.2">
      <c r="B73" s="24" t="s">
        <v>433</v>
      </c>
    </row>
    <row r="74" spans="2:2" x14ac:dyDescent="0.2">
      <c r="B74" s="24" t="s">
        <v>7</v>
      </c>
    </row>
    <row r="75" spans="2:2" x14ac:dyDescent="0.2">
      <c r="B75" s="24" t="s">
        <v>434</v>
      </c>
    </row>
    <row r="76" spans="2:2" ht="25.5" x14ac:dyDescent="0.2">
      <c r="B76" s="24" t="s">
        <v>435</v>
      </c>
    </row>
    <row r="77" spans="2:2" x14ac:dyDescent="0.2">
      <c r="B77" s="24" t="s">
        <v>7</v>
      </c>
    </row>
    <row r="78" spans="2:2" x14ac:dyDescent="0.2">
      <c r="B78" s="24" t="s">
        <v>436</v>
      </c>
    </row>
    <row r="79" spans="2:2" x14ac:dyDescent="0.2">
      <c r="B79" s="25" t="str">
        <f>HYPERLINK("[https://www.ag.ch/de/verwaltung/dvi/gemeindeaufsicht/finanzaufsicht/finanz-rechnungswesen/handbuch-und-weisungen]'15'!B79", "Handbuch Rechnungswesen Gemeinden")</f>
        <v>Handbuch Rechnungswesen Gemeinden</v>
      </c>
    </row>
    <row r="80" spans="2:2" x14ac:dyDescent="0.2">
      <c r="B80" s="24" t="s">
        <v>437</v>
      </c>
    </row>
    <row r="81" spans="2:2" ht="25.5" x14ac:dyDescent="0.2">
      <c r="B81" s="24" t="s">
        <v>438</v>
      </c>
    </row>
    <row r="82" spans="2:2" x14ac:dyDescent="0.2">
      <c r="B82" s="24" t="s">
        <v>7</v>
      </c>
    </row>
    <row r="83" spans="2:2" x14ac:dyDescent="0.2">
      <c r="B83" s="24" t="s">
        <v>439</v>
      </c>
    </row>
    <row r="84" spans="2:2" x14ac:dyDescent="0.2">
      <c r="B84" s="24" t="s">
        <v>440</v>
      </c>
    </row>
    <row r="85" spans="2:2" x14ac:dyDescent="0.2">
      <c r="B85" s="24" t="s">
        <v>441</v>
      </c>
    </row>
    <row r="86" spans="2:2" x14ac:dyDescent="0.2">
      <c r="B86" s="24" t="s">
        <v>442</v>
      </c>
    </row>
  </sheetData>
  <pageMargins left="0.7" right="0.7" top="0.75" bottom="0.75" header="0.3" footer="0.3"/>
  <pageSetup paperSize="9" scale="50" fitToWidth="0" fitToHeight="0" orientation="landscape" horizontalDpi="300" verticalDpi="300" r:id="rId1"/>
  <rowBreaks count="1" manualBreakCount="1">
    <brk id="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M56"/>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12" width="11.7109375" customWidth="1"/>
    <col min="13" max="13" width="13.140625" customWidth="1"/>
  </cols>
  <sheetData>
    <row r="1" spans="2:13" ht="18" x14ac:dyDescent="0.25">
      <c r="B1" s="3" t="s">
        <v>3</v>
      </c>
    </row>
    <row r="4" spans="2:13" ht="27.95" customHeight="1" x14ac:dyDescent="0.2">
      <c r="B4" s="33" t="s">
        <v>23</v>
      </c>
      <c r="C4" s="33" t="s">
        <v>24</v>
      </c>
      <c r="D4" s="33" t="s">
        <v>24</v>
      </c>
      <c r="E4" s="33" t="s">
        <v>24</v>
      </c>
      <c r="F4" s="33" t="s">
        <v>24</v>
      </c>
      <c r="G4" s="33" t="s">
        <v>24</v>
      </c>
      <c r="H4" s="33" t="s">
        <v>24</v>
      </c>
      <c r="I4" s="33" t="s">
        <v>24</v>
      </c>
      <c r="J4" s="33" t="s">
        <v>24</v>
      </c>
      <c r="K4" s="33" t="s">
        <v>24</v>
      </c>
      <c r="L4" s="33" t="s">
        <v>24</v>
      </c>
      <c r="M4" s="33" t="s">
        <v>25</v>
      </c>
    </row>
    <row r="5" spans="2:13" ht="27.95" customHeight="1" x14ac:dyDescent="0.2">
      <c r="B5" s="33" t="s">
        <v>23</v>
      </c>
      <c r="C5" s="10" t="s">
        <v>26</v>
      </c>
      <c r="D5" s="10" t="s">
        <v>27</v>
      </c>
      <c r="E5" s="10" t="s">
        <v>28</v>
      </c>
      <c r="F5" s="10" t="s">
        <v>29</v>
      </c>
      <c r="G5" s="10" t="s">
        <v>30</v>
      </c>
      <c r="H5" s="10" t="s">
        <v>31</v>
      </c>
      <c r="I5" s="10" t="s">
        <v>32</v>
      </c>
      <c r="J5" s="10" t="s">
        <v>33</v>
      </c>
      <c r="K5" s="10" t="s">
        <v>34</v>
      </c>
      <c r="L5" s="10" t="s">
        <v>35</v>
      </c>
      <c r="M5" s="33" t="s">
        <v>25</v>
      </c>
    </row>
    <row r="6" spans="2:13" x14ac:dyDescent="0.2">
      <c r="B6" s="11">
        <v>1975</v>
      </c>
      <c r="C6" s="12">
        <v>0</v>
      </c>
      <c r="D6" s="12">
        <v>0</v>
      </c>
      <c r="E6" s="12">
        <v>3</v>
      </c>
      <c r="F6" s="12">
        <v>8</v>
      </c>
      <c r="G6" s="12">
        <v>31</v>
      </c>
      <c r="H6" s="12">
        <v>52</v>
      </c>
      <c r="I6" s="12">
        <v>75</v>
      </c>
      <c r="J6" s="12">
        <v>57</v>
      </c>
      <c r="K6" s="12">
        <v>5</v>
      </c>
      <c r="L6" s="12">
        <v>231</v>
      </c>
      <c r="M6" s="12">
        <v>131</v>
      </c>
    </row>
    <row r="7" spans="2:13" x14ac:dyDescent="0.2">
      <c r="B7" s="11">
        <v>1976</v>
      </c>
      <c r="C7" s="12">
        <v>0</v>
      </c>
      <c r="D7" s="12">
        <v>0</v>
      </c>
      <c r="E7" s="12">
        <v>3</v>
      </c>
      <c r="F7" s="12">
        <v>8</v>
      </c>
      <c r="G7" s="12">
        <v>33</v>
      </c>
      <c r="H7" s="12">
        <v>56</v>
      </c>
      <c r="I7" s="12">
        <v>85</v>
      </c>
      <c r="J7" s="12">
        <v>45</v>
      </c>
      <c r="K7" s="12">
        <v>1</v>
      </c>
      <c r="L7" s="12">
        <v>231</v>
      </c>
      <c r="M7" s="12">
        <v>130</v>
      </c>
    </row>
    <row r="8" spans="2:13" x14ac:dyDescent="0.2">
      <c r="B8" s="11">
        <v>1977</v>
      </c>
      <c r="C8" s="12">
        <v>0</v>
      </c>
      <c r="D8" s="12">
        <v>0</v>
      </c>
      <c r="E8" s="12">
        <v>3</v>
      </c>
      <c r="F8" s="12">
        <v>8</v>
      </c>
      <c r="G8" s="12">
        <v>37</v>
      </c>
      <c r="H8" s="12">
        <v>60</v>
      </c>
      <c r="I8" s="12">
        <v>100</v>
      </c>
      <c r="J8" s="12">
        <v>23</v>
      </c>
      <c r="K8" s="12">
        <v>0</v>
      </c>
      <c r="L8" s="12">
        <v>231</v>
      </c>
      <c r="M8" s="12">
        <v>129</v>
      </c>
    </row>
    <row r="9" spans="2:13" x14ac:dyDescent="0.2">
      <c r="B9" s="11">
        <v>1978</v>
      </c>
      <c r="C9" s="12">
        <v>0</v>
      </c>
      <c r="D9" s="12">
        <v>0</v>
      </c>
      <c r="E9" s="12">
        <v>4</v>
      </c>
      <c r="F9" s="12">
        <v>15</v>
      </c>
      <c r="G9" s="12">
        <v>37</v>
      </c>
      <c r="H9" s="12">
        <v>72</v>
      </c>
      <c r="I9" s="12">
        <v>90</v>
      </c>
      <c r="J9" s="12">
        <v>13</v>
      </c>
      <c r="K9" s="12">
        <v>0</v>
      </c>
      <c r="L9" s="12">
        <v>231</v>
      </c>
      <c r="M9" s="12">
        <v>127</v>
      </c>
    </row>
    <row r="10" spans="2:13" x14ac:dyDescent="0.2">
      <c r="B10" s="11">
        <v>1979</v>
      </c>
      <c r="C10" s="12">
        <v>0</v>
      </c>
      <c r="D10" s="12">
        <v>1</v>
      </c>
      <c r="E10" s="12">
        <v>11</v>
      </c>
      <c r="F10" s="12">
        <v>29</v>
      </c>
      <c r="G10" s="12">
        <v>39</v>
      </c>
      <c r="H10" s="12">
        <v>122</v>
      </c>
      <c r="I10" s="12">
        <v>28</v>
      </c>
      <c r="J10" s="12">
        <v>1</v>
      </c>
      <c r="K10" s="12">
        <v>0</v>
      </c>
      <c r="L10" s="12">
        <v>231</v>
      </c>
      <c r="M10" s="12">
        <v>122</v>
      </c>
    </row>
    <row r="11" spans="2:13" x14ac:dyDescent="0.2">
      <c r="B11" s="11">
        <v>1980</v>
      </c>
      <c r="C11" s="12">
        <v>0</v>
      </c>
      <c r="D11" s="12">
        <v>3</v>
      </c>
      <c r="E11" s="12">
        <v>18</v>
      </c>
      <c r="F11" s="12">
        <v>39</v>
      </c>
      <c r="G11" s="12">
        <v>69</v>
      </c>
      <c r="H11" s="12">
        <v>100</v>
      </c>
      <c r="I11" s="12">
        <v>2</v>
      </c>
      <c r="J11" s="12">
        <v>0</v>
      </c>
      <c r="K11" s="12">
        <v>0</v>
      </c>
      <c r="L11" s="12">
        <v>231</v>
      </c>
      <c r="M11" s="12">
        <v>118</v>
      </c>
    </row>
    <row r="12" spans="2:13" x14ac:dyDescent="0.2">
      <c r="B12" s="11">
        <v>1981</v>
      </c>
      <c r="C12" s="12">
        <v>1</v>
      </c>
      <c r="D12" s="12">
        <v>2</v>
      </c>
      <c r="E12" s="12">
        <v>27</v>
      </c>
      <c r="F12" s="12">
        <v>37</v>
      </c>
      <c r="G12" s="12">
        <v>84</v>
      </c>
      <c r="H12" s="12">
        <v>80</v>
      </c>
      <c r="I12" s="12">
        <v>0</v>
      </c>
      <c r="J12" s="12">
        <v>0</v>
      </c>
      <c r="K12" s="12">
        <v>0</v>
      </c>
      <c r="L12" s="12">
        <v>231</v>
      </c>
      <c r="M12" s="12">
        <v>117</v>
      </c>
    </row>
    <row r="13" spans="2:13" x14ac:dyDescent="0.2">
      <c r="B13" s="11">
        <v>1982</v>
      </c>
      <c r="C13" s="12">
        <v>1</v>
      </c>
      <c r="D13" s="12">
        <v>8</v>
      </c>
      <c r="E13" s="12">
        <v>22</v>
      </c>
      <c r="F13" s="12">
        <v>40</v>
      </c>
      <c r="G13" s="12">
        <v>86</v>
      </c>
      <c r="H13" s="12">
        <v>74</v>
      </c>
      <c r="I13" s="12">
        <v>0</v>
      </c>
      <c r="J13" s="12">
        <v>0</v>
      </c>
      <c r="K13" s="12">
        <v>0</v>
      </c>
      <c r="L13" s="12">
        <v>231</v>
      </c>
      <c r="M13" s="12">
        <v>116</v>
      </c>
    </row>
    <row r="14" spans="2:13" x14ac:dyDescent="0.2">
      <c r="B14" s="11">
        <v>1983</v>
      </c>
      <c r="C14" s="12">
        <v>1</v>
      </c>
      <c r="D14" s="12">
        <v>8</v>
      </c>
      <c r="E14" s="12">
        <v>24</v>
      </c>
      <c r="F14" s="12">
        <v>45</v>
      </c>
      <c r="G14" s="12">
        <v>80</v>
      </c>
      <c r="H14" s="12">
        <v>74</v>
      </c>
      <c r="I14" s="12">
        <v>0</v>
      </c>
      <c r="J14" s="12">
        <v>0</v>
      </c>
      <c r="K14" s="12">
        <v>0</v>
      </c>
      <c r="L14" s="12">
        <v>232</v>
      </c>
      <c r="M14" s="12">
        <v>115</v>
      </c>
    </row>
    <row r="15" spans="2:13" x14ac:dyDescent="0.2">
      <c r="B15" s="11">
        <v>1984</v>
      </c>
      <c r="C15" s="12">
        <v>2</v>
      </c>
      <c r="D15" s="12">
        <v>9</v>
      </c>
      <c r="E15" s="12">
        <v>28</v>
      </c>
      <c r="F15" s="12">
        <v>41</v>
      </c>
      <c r="G15" s="12">
        <v>82</v>
      </c>
      <c r="H15" s="12">
        <v>70</v>
      </c>
      <c r="I15" s="12">
        <v>0</v>
      </c>
      <c r="J15" s="12">
        <v>0</v>
      </c>
      <c r="K15" s="12">
        <v>0</v>
      </c>
      <c r="L15" s="12">
        <v>232</v>
      </c>
      <c r="M15" s="12">
        <v>114</v>
      </c>
    </row>
    <row r="16" spans="2:13" x14ac:dyDescent="0.2">
      <c r="B16" s="11">
        <v>1985</v>
      </c>
      <c r="C16" s="12">
        <v>3</v>
      </c>
      <c r="D16" s="12">
        <v>10</v>
      </c>
      <c r="E16" s="12">
        <v>29</v>
      </c>
      <c r="F16" s="12">
        <v>44</v>
      </c>
      <c r="G16" s="12">
        <v>134</v>
      </c>
      <c r="H16" s="12">
        <v>12</v>
      </c>
      <c r="I16" s="12">
        <v>0</v>
      </c>
      <c r="J16" s="12">
        <v>0</v>
      </c>
      <c r="K16" s="12">
        <v>0</v>
      </c>
      <c r="L16" s="12">
        <v>232</v>
      </c>
      <c r="M16" s="12">
        <v>113</v>
      </c>
    </row>
    <row r="17" spans="2:13" x14ac:dyDescent="0.2">
      <c r="B17" s="11">
        <v>1986</v>
      </c>
      <c r="C17" s="12">
        <v>4</v>
      </c>
      <c r="D17" s="12">
        <v>13</v>
      </c>
      <c r="E17" s="12">
        <v>31</v>
      </c>
      <c r="F17" s="12">
        <v>45</v>
      </c>
      <c r="G17" s="12">
        <v>136</v>
      </c>
      <c r="H17" s="12">
        <v>3</v>
      </c>
      <c r="I17" s="12">
        <v>0</v>
      </c>
      <c r="J17" s="12">
        <v>0</v>
      </c>
      <c r="K17" s="12">
        <v>0</v>
      </c>
      <c r="L17" s="12">
        <v>232</v>
      </c>
      <c r="M17" s="12">
        <v>111</v>
      </c>
    </row>
    <row r="18" spans="2:13" x14ac:dyDescent="0.2">
      <c r="B18" s="11">
        <v>1987</v>
      </c>
      <c r="C18" s="12">
        <v>3</v>
      </c>
      <c r="D18" s="12">
        <v>14</v>
      </c>
      <c r="E18" s="12">
        <v>36</v>
      </c>
      <c r="F18" s="12">
        <v>48</v>
      </c>
      <c r="G18" s="12">
        <v>130</v>
      </c>
      <c r="H18" s="12">
        <v>1</v>
      </c>
      <c r="I18" s="12">
        <v>0</v>
      </c>
      <c r="J18" s="12">
        <v>0</v>
      </c>
      <c r="K18" s="12">
        <v>0</v>
      </c>
      <c r="L18" s="12">
        <v>232</v>
      </c>
      <c r="M18" s="12">
        <v>110</v>
      </c>
    </row>
    <row r="19" spans="2:13" x14ac:dyDescent="0.2">
      <c r="B19" s="11">
        <v>1988</v>
      </c>
      <c r="C19" s="12">
        <v>4</v>
      </c>
      <c r="D19" s="12">
        <v>14</v>
      </c>
      <c r="E19" s="12">
        <v>38</v>
      </c>
      <c r="F19" s="12">
        <v>55</v>
      </c>
      <c r="G19" s="12">
        <v>120</v>
      </c>
      <c r="H19" s="12">
        <v>1</v>
      </c>
      <c r="I19" s="12">
        <v>0</v>
      </c>
      <c r="J19" s="12">
        <v>0</v>
      </c>
      <c r="K19" s="12">
        <v>0</v>
      </c>
      <c r="L19" s="12">
        <v>232</v>
      </c>
      <c r="M19" s="12">
        <v>110</v>
      </c>
    </row>
    <row r="20" spans="2:13" x14ac:dyDescent="0.2">
      <c r="B20" s="11">
        <v>1989</v>
      </c>
      <c r="C20" s="12">
        <v>5</v>
      </c>
      <c r="D20" s="12">
        <v>13</v>
      </c>
      <c r="E20" s="12">
        <v>44</v>
      </c>
      <c r="F20" s="12">
        <v>68</v>
      </c>
      <c r="G20" s="12">
        <v>102</v>
      </c>
      <c r="H20" s="12">
        <v>0</v>
      </c>
      <c r="I20" s="12">
        <v>0</v>
      </c>
      <c r="J20" s="12">
        <v>0</v>
      </c>
      <c r="K20" s="12">
        <v>0</v>
      </c>
      <c r="L20" s="12">
        <v>232</v>
      </c>
      <c r="M20" s="12">
        <v>109</v>
      </c>
    </row>
    <row r="21" spans="2:13" x14ac:dyDescent="0.2">
      <c r="B21" s="11">
        <v>1990</v>
      </c>
      <c r="C21" s="12">
        <v>5</v>
      </c>
      <c r="D21" s="12">
        <v>14</v>
      </c>
      <c r="E21" s="12">
        <v>45</v>
      </c>
      <c r="F21" s="12">
        <v>84</v>
      </c>
      <c r="G21" s="12">
        <v>84</v>
      </c>
      <c r="H21" s="12">
        <v>0</v>
      </c>
      <c r="I21" s="12">
        <v>0</v>
      </c>
      <c r="J21" s="12">
        <v>0</v>
      </c>
      <c r="K21" s="12">
        <v>0</v>
      </c>
      <c r="L21" s="12">
        <v>232</v>
      </c>
      <c r="M21" s="12">
        <v>108</v>
      </c>
    </row>
    <row r="22" spans="2:13" x14ac:dyDescent="0.2">
      <c r="B22" s="11">
        <v>1991</v>
      </c>
      <c r="C22" s="12">
        <v>4</v>
      </c>
      <c r="D22" s="12">
        <v>15</v>
      </c>
      <c r="E22" s="12">
        <v>42</v>
      </c>
      <c r="F22" s="12">
        <v>98</v>
      </c>
      <c r="G22" s="12">
        <v>73</v>
      </c>
      <c r="H22" s="12">
        <v>0</v>
      </c>
      <c r="I22" s="12">
        <v>0</v>
      </c>
      <c r="J22" s="12">
        <v>0</v>
      </c>
      <c r="K22" s="12">
        <v>0</v>
      </c>
      <c r="L22" s="12">
        <v>232</v>
      </c>
      <c r="M22" s="12">
        <v>108</v>
      </c>
    </row>
    <row r="23" spans="2:13" x14ac:dyDescent="0.2">
      <c r="B23" s="11">
        <v>1992</v>
      </c>
      <c r="C23" s="12">
        <v>2</v>
      </c>
      <c r="D23" s="12">
        <v>17</v>
      </c>
      <c r="E23" s="12">
        <v>40</v>
      </c>
      <c r="F23" s="12">
        <v>91</v>
      </c>
      <c r="G23" s="12">
        <v>81</v>
      </c>
      <c r="H23" s="12">
        <v>1</v>
      </c>
      <c r="I23" s="12">
        <v>0</v>
      </c>
      <c r="J23" s="12">
        <v>0</v>
      </c>
      <c r="K23" s="12">
        <v>0</v>
      </c>
      <c r="L23" s="12">
        <v>232</v>
      </c>
      <c r="M23" s="12">
        <v>109</v>
      </c>
    </row>
    <row r="24" spans="2:13" x14ac:dyDescent="0.2">
      <c r="B24" s="11">
        <v>1993</v>
      </c>
      <c r="C24" s="12">
        <v>1</v>
      </c>
      <c r="D24" s="12">
        <v>12</v>
      </c>
      <c r="E24" s="12">
        <v>39</v>
      </c>
      <c r="F24" s="12">
        <v>75</v>
      </c>
      <c r="G24" s="12">
        <v>102</v>
      </c>
      <c r="H24" s="12">
        <v>3</v>
      </c>
      <c r="I24" s="12">
        <v>0</v>
      </c>
      <c r="J24" s="12">
        <v>0</v>
      </c>
      <c r="K24" s="12">
        <v>0</v>
      </c>
      <c r="L24" s="12">
        <v>232</v>
      </c>
      <c r="M24" s="12">
        <v>110</v>
      </c>
    </row>
    <row r="25" spans="2:13" x14ac:dyDescent="0.2">
      <c r="B25" s="11">
        <v>1994</v>
      </c>
      <c r="C25" s="12">
        <v>1</v>
      </c>
      <c r="D25" s="12">
        <v>10</v>
      </c>
      <c r="E25" s="12">
        <v>37</v>
      </c>
      <c r="F25" s="12">
        <v>63</v>
      </c>
      <c r="G25" s="12">
        <v>112</v>
      </c>
      <c r="H25" s="12">
        <v>9</v>
      </c>
      <c r="I25" s="12">
        <v>0</v>
      </c>
      <c r="J25" s="12">
        <v>0</v>
      </c>
      <c r="K25" s="12">
        <v>0</v>
      </c>
      <c r="L25" s="12">
        <v>232</v>
      </c>
      <c r="M25" s="12">
        <v>111</v>
      </c>
    </row>
    <row r="26" spans="2:13" x14ac:dyDescent="0.2">
      <c r="B26" s="11">
        <v>1995</v>
      </c>
      <c r="C26" s="12">
        <v>1</v>
      </c>
      <c r="D26" s="12">
        <v>10</v>
      </c>
      <c r="E26" s="12">
        <v>37</v>
      </c>
      <c r="F26" s="12">
        <v>40</v>
      </c>
      <c r="G26" s="12">
        <v>132</v>
      </c>
      <c r="H26" s="12">
        <v>12</v>
      </c>
      <c r="I26" s="12">
        <v>0</v>
      </c>
      <c r="J26" s="12">
        <v>0</v>
      </c>
      <c r="K26" s="12">
        <v>0</v>
      </c>
      <c r="L26" s="12">
        <v>232</v>
      </c>
      <c r="M26" s="12">
        <v>112</v>
      </c>
    </row>
    <row r="27" spans="2:13" x14ac:dyDescent="0.2">
      <c r="B27" s="11">
        <v>1996</v>
      </c>
      <c r="C27" s="12">
        <v>1</v>
      </c>
      <c r="D27" s="12">
        <v>10</v>
      </c>
      <c r="E27" s="12">
        <v>38</v>
      </c>
      <c r="F27" s="12">
        <v>40</v>
      </c>
      <c r="G27" s="12">
        <v>130</v>
      </c>
      <c r="H27" s="12">
        <v>13</v>
      </c>
      <c r="I27" s="12">
        <v>0</v>
      </c>
      <c r="J27" s="12">
        <v>0</v>
      </c>
      <c r="K27" s="12">
        <v>0</v>
      </c>
      <c r="L27" s="12">
        <v>232</v>
      </c>
      <c r="M27" s="12">
        <v>112</v>
      </c>
    </row>
    <row r="28" spans="2:13" x14ac:dyDescent="0.2">
      <c r="B28" s="11">
        <v>1997</v>
      </c>
      <c r="C28" s="12">
        <v>1</v>
      </c>
      <c r="D28" s="12">
        <v>11</v>
      </c>
      <c r="E28" s="12">
        <v>40</v>
      </c>
      <c r="F28" s="12">
        <v>40</v>
      </c>
      <c r="G28" s="12">
        <v>131</v>
      </c>
      <c r="H28" s="12">
        <v>9</v>
      </c>
      <c r="I28" s="12">
        <v>0</v>
      </c>
      <c r="J28" s="12">
        <v>0</v>
      </c>
      <c r="K28" s="12">
        <v>0</v>
      </c>
      <c r="L28" s="12">
        <v>232</v>
      </c>
      <c r="M28" s="12">
        <v>112</v>
      </c>
    </row>
    <row r="29" spans="2:13" x14ac:dyDescent="0.2">
      <c r="B29" s="11">
        <v>1998</v>
      </c>
      <c r="C29" s="12">
        <v>1</v>
      </c>
      <c r="D29" s="12">
        <v>14</v>
      </c>
      <c r="E29" s="12">
        <v>38</v>
      </c>
      <c r="F29" s="12">
        <v>52</v>
      </c>
      <c r="G29" s="12">
        <v>123</v>
      </c>
      <c r="H29" s="12">
        <v>4</v>
      </c>
      <c r="I29" s="12">
        <v>0</v>
      </c>
      <c r="J29" s="12">
        <v>0</v>
      </c>
      <c r="K29" s="12">
        <v>0</v>
      </c>
      <c r="L29" s="12">
        <v>232</v>
      </c>
      <c r="M29" s="12">
        <v>111</v>
      </c>
    </row>
    <row r="30" spans="2:13" x14ac:dyDescent="0.2">
      <c r="B30" s="11">
        <v>1999</v>
      </c>
      <c r="C30" s="12">
        <v>1</v>
      </c>
      <c r="D30" s="12">
        <v>15</v>
      </c>
      <c r="E30" s="12">
        <v>39</v>
      </c>
      <c r="F30" s="12">
        <v>56</v>
      </c>
      <c r="G30" s="12">
        <v>117</v>
      </c>
      <c r="H30" s="12">
        <v>4</v>
      </c>
      <c r="I30" s="12">
        <v>0</v>
      </c>
      <c r="J30" s="12">
        <v>0</v>
      </c>
      <c r="K30" s="12">
        <v>0</v>
      </c>
      <c r="L30" s="12">
        <v>232</v>
      </c>
      <c r="M30" s="12">
        <v>111</v>
      </c>
    </row>
    <row r="31" spans="2:13" x14ac:dyDescent="0.2">
      <c r="B31" s="11">
        <v>2000</v>
      </c>
      <c r="C31" s="12">
        <v>2</v>
      </c>
      <c r="D31" s="12">
        <v>15</v>
      </c>
      <c r="E31" s="12">
        <v>41</v>
      </c>
      <c r="F31" s="12">
        <v>58</v>
      </c>
      <c r="G31" s="12">
        <v>114</v>
      </c>
      <c r="H31" s="12">
        <v>2</v>
      </c>
      <c r="I31" s="12">
        <v>0</v>
      </c>
      <c r="J31" s="12">
        <v>0</v>
      </c>
      <c r="K31" s="12">
        <v>0</v>
      </c>
      <c r="L31" s="12">
        <v>232</v>
      </c>
      <c r="M31" s="12">
        <v>110</v>
      </c>
    </row>
    <row r="32" spans="2:13" x14ac:dyDescent="0.2">
      <c r="B32" s="11">
        <v>2001</v>
      </c>
      <c r="C32" s="12">
        <v>3</v>
      </c>
      <c r="D32" s="12">
        <v>18</v>
      </c>
      <c r="E32" s="12">
        <v>39</v>
      </c>
      <c r="F32" s="12">
        <v>59</v>
      </c>
      <c r="G32" s="12">
        <v>113</v>
      </c>
      <c r="H32" s="12">
        <v>0</v>
      </c>
      <c r="I32" s="12">
        <v>0</v>
      </c>
      <c r="J32" s="12">
        <v>0</v>
      </c>
      <c r="K32" s="12">
        <v>0</v>
      </c>
      <c r="L32" s="12">
        <v>232</v>
      </c>
      <c r="M32" s="12">
        <v>110</v>
      </c>
    </row>
    <row r="33" spans="2:13" x14ac:dyDescent="0.2">
      <c r="B33" s="11">
        <v>2002</v>
      </c>
      <c r="C33" s="12">
        <v>3</v>
      </c>
      <c r="D33" s="12">
        <v>21</v>
      </c>
      <c r="E33" s="12">
        <v>42</v>
      </c>
      <c r="F33" s="12">
        <v>56</v>
      </c>
      <c r="G33" s="12">
        <v>109</v>
      </c>
      <c r="H33" s="12">
        <v>0</v>
      </c>
      <c r="I33" s="12">
        <v>0</v>
      </c>
      <c r="J33" s="12">
        <v>0</v>
      </c>
      <c r="K33" s="12">
        <v>0</v>
      </c>
      <c r="L33" s="12">
        <v>231</v>
      </c>
      <c r="M33" s="12">
        <v>109</v>
      </c>
    </row>
    <row r="34" spans="2:13" x14ac:dyDescent="0.2">
      <c r="B34" s="11">
        <v>2003</v>
      </c>
      <c r="C34" s="12">
        <v>4</v>
      </c>
      <c r="D34" s="12">
        <v>20</v>
      </c>
      <c r="E34" s="12">
        <v>41</v>
      </c>
      <c r="F34" s="12">
        <v>57</v>
      </c>
      <c r="G34" s="12">
        <v>109</v>
      </c>
      <c r="H34" s="12">
        <v>0</v>
      </c>
      <c r="I34" s="12">
        <v>0</v>
      </c>
      <c r="J34" s="12">
        <v>0</v>
      </c>
      <c r="K34" s="12">
        <v>0</v>
      </c>
      <c r="L34" s="12">
        <v>231</v>
      </c>
      <c r="M34" s="12">
        <v>109</v>
      </c>
    </row>
    <row r="35" spans="2:13" x14ac:dyDescent="0.2">
      <c r="B35" s="11">
        <v>2004</v>
      </c>
      <c r="C35" s="12">
        <v>5</v>
      </c>
      <c r="D35" s="12">
        <v>18</v>
      </c>
      <c r="E35" s="12">
        <v>47</v>
      </c>
      <c r="F35" s="12">
        <v>57</v>
      </c>
      <c r="G35" s="12">
        <v>104</v>
      </c>
      <c r="H35" s="12">
        <v>0</v>
      </c>
      <c r="I35" s="12">
        <v>0</v>
      </c>
      <c r="J35" s="12">
        <v>0</v>
      </c>
      <c r="K35" s="12">
        <v>0</v>
      </c>
      <c r="L35" s="12">
        <v>231</v>
      </c>
      <c r="M35" s="12">
        <v>109</v>
      </c>
    </row>
    <row r="36" spans="2:13" x14ac:dyDescent="0.2">
      <c r="B36" s="11">
        <v>2005</v>
      </c>
      <c r="C36" s="12">
        <v>5</v>
      </c>
      <c r="D36" s="12">
        <v>20</v>
      </c>
      <c r="E36" s="12">
        <v>54</v>
      </c>
      <c r="F36" s="12">
        <v>42</v>
      </c>
      <c r="G36" s="12">
        <v>100</v>
      </c>
      <c r="H36" s="12">
        <v>0</v>
      </c>
      <c r="I36" s="12">
        <v>0</v>
      </c>
      <c r="J36" s="12">
        <v>0</v>
      </c>
      <c r="K36" s="12">
        <v>0</v>
      </c>
      <c r="L36" s="12">
        <v>231</v>
      </c>
      <c r="M36" s="12">
        <v>108</v>
      </c>
    </row>
    <row r="37" spans="2:13" x14ac:dyDescent="0.2">
      <c r="B37" s="11">
        <v>2006</v>
      </c>
      <c r="C37" s="12">
        <v>11</v>
      </c>
      <c r="D37" s="12">
        <v>25</v>
      </c>
      <c r="E37" s="12">
        <v>47</v>
      </c>
      <c r="F37" s="12">
        <v>68</v>
      </c>
      <c r="G37" s="12">
        <v>78</v>
      </c>
      <c r="H37" s="12">
        <v>0</v>
      </c>
      <c r="I37" s="12">
        <v>0</v>
      </c>
      <c r="J37" s="12">
        <v>0</v>
      </c>
      <c r="K37" s="12">
        <v>0</v>
      </c>
      <c r="L37" s="12">
        <v>229</v>
      </c>
      <c r="M37" s="12">
        <v>107</v>
      </c>
    </row>
    <row r="38" spans="2:13" x14ac:dyDescent="0.2">
      <c r="B38" s="11">
        <v>2007</v>
      </c>
      <c r="C38" s="12">
        <v>11</v>
      </c>
      <c r="D38" s="12">
        <v>28</v>
      </c>
      <c r="E38" s="12">
        <v>44</v>
      </c>
      <c r="F38" s="12">
        <v>82</v>
      </c>
      <c r="G38" s="12">
        <v>64</v>
      </c>
      <c r="H38" s="12">
        <v>0</v>
      </c>
      <c r="I38" s="12">
        <v>0</v>
      </c>
      <c r="J38" s="12">
        <v>0</v>
      </c>
      <c r="K38" s="12">
        <v>0</v>
      </c>
      <c r="L38" s="12">
        <v>229</v>
      </c>
      <c r="M38" s="12">
        <v>107</v>
      </c>
    </row>
    <row r="39" spans="2:13" x14ac:dyDescent="0.2">
      <c r="B39" s="11">
        <v>2008</v>
      </c>
      <c r="C39" s="12">
        <v>19</v>
      </c>
      <c r="D39" s="12">
        <v>30</v>
      </c>
      <c r="E39" s="12">
        <v>48</v>
      </c>
      <c r="F39" s="12">
        <v>81</v>
      </c>
      <c r="G39" s="12">
        <v>51</v>
      </c>
      <c r="H39" s="12">
        <v>0</v>
      </c>
      <c r="I39" s="12">
        <v>0</v>
      </c>
      <c r="J39" s="12">
        <v>0</v>
      </c>
      <c r="K39" s="12">
        <v>0</v>
      </c>
      <c r="L39" s="12">
        <v>229</v>
      </c>
      <c r="M39" s="12">
        <v>105</v>
      </c>
    </row>
    <row r="40" spans="2:13" x14ac:dyDescent="0.2">
      <c r="B40" s="11">
        <v>2009</v>
      </c>
      <c r="C40" s="12">
        <v>20</v>
      </c>
      <c r="D40" s="12">
        <v>35</v>
      </c>
      <c r="E40" s="12">
        <v>54</v>
      </c>
      <c r="F40" s="12">
        <v>75</v>
      </c>
      <c r="G40" s="12">
        <v>45</v>
      </c>
      <c r="H40" s="12">
        <v>0</v>
      </c>
      <c r="I40" s="12">
        <v>0</v>
      </c>
      <c r="J40" s="12">
        <v>0</v>
      </c>
      <c r="K40" s="12">
        <v>0</v>
      </c>
      <c r="L40" s="12">
        <v>229</v>
      </c>
      <c r="M40" s="12">
        <v>104</v>
      </c>
    </row>
    <row r="41" spans="2:13" x14ac:dyDescent="0.2">
      <c r="B41" s="11">
        <v>2010</v>
      </c>
      <c r="C41" s="12">
        <v>21</v>
      </c>
      <c r="D41" s="12">
        <v>39</v>
      </c>
      <c r="E41" s="12">
        <v>52</v>
      </c>
      <c r="F41" s="12">
        <v>72</v>
      </c>
      <c r="G41" s="12">
        <v>36</v>
      </c>
      <c r="H41" s="12">
        <v>0</v>
      </c>
      <c r="I41" s="12">
        <v>0</v>
      </c>
      <c r="J41" s="12">
        <v>0</v>
      </c>
      <c r="K41" s="12">
        <v>0</v>
      </c>
      <c r="L41" s="12">
        <v>220</v>
      </c>
      <c r="M41" s="12">
        <v>103</v>
      </c>
    </row>
    <row r="42" spans="2:13" x14ac:dyDescent="0.2">
      <c r="B42" s="11">
        <v>2011</v>
      </c>
      <c r="C42" s="12">
        <v>23</v>
      </c>
      <c r="D42" s="12">
        <v>36</v>
      </c>
      <c r="E42" s="12">
        <v>58</v>
      </c>
      <c r="F42" s="12">
        <v>74</v>
      </c>
      <c r="G42" s="12">
        <v>29</v>
      </c>
      <c r="H42" s="12">
        <v>0</v>
      </c>
      <c r="I42" s="12">
        <v>0</v>
      </c>
      <c r="J42" s="12">
        <v>0</v>
      </c>
      <c r="K42" s="12">
        <v>0</v>
      </c>
      <c r="L42" s="12">
        <v>220</v>
      </c>
      <c r="M42" s="12">
        <v>103</v>
      </c>
    </row>
    <row r="43" spans="2:13" x14ac:dyDescent="0.2">
      <c r="B43" s="11">
        <v>2012</v>
      </c>
      <c r="C43" s="12">
        <v>21</v>
      </c>
      <c r="D43" s="12">
        <v>38</v>
      </c>
      <c r="E43" s="12">
        <v>57</v>
      </c>
      <c r="F43" s="12">
        <v>78</v>
      </c>
      <c r="G43" s="12">
        <v>25</v>
      </c>
      <c r="H43" s="12">
        <v>0</v>
      </c>
      <c r="I43" s="12">
        <v>0</v>
      </c>
      <c r="J43" s="12">
        <v>0</v>
      </c>
      <c r="K43" s="12">
        <v>0</v>
      </c>
      <c r="L43" s="12">
        <v>219</v>
      </c>
      <c r="M43" s="12">
        <v>103</v>
      </c>
    </row>
    <row r="44" spans="2:13" x14ac:dyDescent="0.2">
      <c r="B44" s="11">
        <v>2013</v>
      </c>
      <c r="C44" s="12">
        <v>20</v>
      </c>
      <c r="D44" s="12">
        <v>42</v>
      </c>
      <c r="E44" s="12">
        <v>51</v>
      </c>
      <c r="F44" s="12">
        <v>79</v>
      </c>
      <c r="G44" s="12">
        <v>24</v>
      </c>
      <c r="H44" s="12">
        <v>0</v>
      </c>
      <c r="I44" s="12">
        <v>0</v>
      </c>
      <c r="J44" s="12">
        <v>0</v>
      </c>
      <c r="K44" s="12">
        <v>0</v>
      </c>
      <c r="L44" s="12">
        <v>216</v>
      </c>
      <c r="M44" s="12">
        <v>104</v>
      </c>
    </row>
    <row r="45" spans="2:13" x14ac:dyDescent="0.2">
      <c r="B45" s="11">
        <v>2014</v>
      </c>
      <c r="C45" s="12">
        <v>19</v>
      </c>
      <c r="D45" s="12">
        <v>43</v>
      </c>
      <c r="E45" s="12">
        <v>51</v>
      </c>
      <c r="F45" s="12">
        <v>78</v>
      </c>
      <c r="G45" s="12">
        <v>22</v>
      </c>
      <c r="H45" s="12">
        <v>0</v>
      </c>
      <c r="I45" s="12">
        <v>0</v>
      </c>
      <c r="J45" s="12">
        <v>0</v>
      </c>
      <c r="K45" s="12">
        <v>0</v>
      </c>
      <c r="L45" s="12">
        <v>213</v>
      </c>
      <c r="M45" s="12">
        <v>104</v>
      </c>
    </row>
    <row r="46" spans="2:13" x14ac:dyDescent="0.2">
      <c r="B46" s="11">
        <v>2015</v>
      </c>
      <c r="C46" s="12">
        <v>16</v>
      </c>
      <c r="D46" s="12">
        <v>44</v>
      </c>
      <c r="E46" s="12">
        <v>49</v>
      </c>
      <c r="F46" s="12">
        <v>81</v>
      </c>
      <c r="G46" s="12">
        <v>23</v>
      </c>
      <c r="H46" s="12">
        <v>0</v>
      </c>
      <c r="I46" s="12">
        <v>0</v>
      </c>
      <c r="J46" s="12">
        <v>0</v>
      </c>
      <c r="K46" s="12">
        <v>0</v>
      </c>
      <c r="L46" s="12">
        <v>213</v>
      </c>
      <c r="M46" s="12">
        <v>104</v>
      </c>
    </row>
    <row r="47" spans="2:13" x14ac:dyDescent="0.2">
      <c r="B47" s="11">
        <v>2016</v>
      </c>
      <c r="C47" s="12">
        <v>17</v>
      </c>
      <c r="D47" s="12">
        <v>38</v>
      </c>
      <c r="E47" s="12">
        <v>51</v>
      </c>
      <c r="F47" s="12">
        <v>80</v>
      </c>
      <c r="G47" s="12">
        <v>27</v>
      </c>
      <c r="H47" s="12">
        <v>0</v>
      </c>
      <c r="I47" s="12">
        <v>0</v>
      </c>
      <c r="J47" s="12">
        <v>0</v>
      </c>
      <c r="K47" s="12">
        <v>0</v>
      </c>
      <c r="L47" s="12">
        <v>213</v>
      </c>
      <c r="M47" s="12">
        <v>105</v>
      </c>
    </row>
    <row r="48" spans="2:13" x14ac:dyDescent="0.2">
      <c r="B48" s="11">
        <v>2017</v>
      </c>
      <c r="C48" s="12">
        <v>17</v>
      </c>
      <c r="D48" s="12">
        <v>36</v>
      </c>
      <c r="E48" s="12">
        <v>52</v>
      </c>
      <c r="F48" s="12">
        <v>79</v>
      </c>
      <c r="G48" s="12">
        <v>29</v>
      </c>
      <c r="H48" s="12">
        <v>0</v>
      </c>
      <c r="I48" s="12">
        <v>0</v>
      </c>
      <c r="J48" s="12">
        <v>0</v>
      </c>
      <c r="K48" s="12">
        <v>0</v>
      </c>
      <c r="L48" s="12">
        <v>213</v>
      </c>
      <c r="M48" s="12">
        <v>103</v>
      </c>
    </row>
    <row r="49" spans="2:13" x14ac:dyDescent="0.2">
      <c r="B49" s="11">
        <v>2018</v>
      </c>
      <c r="C49" s="12">
        <v>18</v>
      </c>
      <c r="D49" s="12">
        <v>42</v>
      </c>
      <c r="E49" s="12">
        <v>57</v>
      </c>
      <c r="F49" s="12">
        <v>74</v>
      </c>
      <c r="G49" s="12">
        <v>21</v>
      </c>
      <c r="H49" s="12">
        <v>0</v>
      </c>
      <c r="I49" s="12">
        <v>0</v>
      </c>
      <c r="J49" s="12">
        <v>0</v>
      </c>
      <c r="K49" s="12">
        <v>0</v>
      </c>
      <c r="L49" s="12">
        <v>212</v>
      </c>
      <c r="M49" s="12">
        <v>102</v>
      </c>
    </row>
    <row r="50" spans="2:13" x14ac:dyDescent="0.2">
      <c r="B50" s="11">
        <v>2019</v>
      </c>
      <c r="C50" s="12">
        <v>18</v>
      </c>
      <c r="D50" s="12">
        <v>41</v>
      </c>
      <c r="E50" s="12">
        <v>56</v>
      </c>
      <c r="F50" s="12">
        <v>71</v>
      </c>
      <c r="G50" s="12">
        <v>25</v>
      </c>
      <c r="H50" s="12">
        <v>0</v>
      </c>
      <c r="I50" s="12">
        <v>0</v>
      </c>
      <c r="J50" s="12">
        <v>0</v>
      </c>
      <c r="K50" s="12">
        <v>0</v>
      </c>
      <c r="L50" s="12">
        <v>211</v>
      </c>
      <c r="M50" s="12">
        <v>102</v>
      </c>
    </row>
    <row r="51" spans="2:13" x14ac:dyDescent="0.2">
      <c r="B51" s="11">
        <v>2020</v>
      </c>
      <c r="C51" s="12">
        <v>18</v>
      </c>
      <c r="D51" s="12">
        <v>39</v>
      </c>
      <c r="E51" s="12">
        <v>60</v>
      </c>
      <c r="F51" s="12">
        <v>69</v>
      </c>
      <c r="G51" s="12">
        <v>24</v>
      </c>
      <c r="H51" s="12">
        <v>0</v>
      </c>
      <c r="I51" s="12">
        <v>0</v>
      </c>
      <c r="J51" s="12">
        <v>0</v>
      </c>
      <c r="K51" s="12">
        <v>0</v>
      </c>
      <c r="L51" s="12">
        <v>210</v>
      </c>
      <c r="M51" s="12">
        <v>102</v>
      </c>
    </row>
    <row r="52" spans="2:13" x14ac:dyDescent="0.2">
      <c r="B52" s="11">
        <v>2021</v>
      </c>
      <c r="C52" s="12">
        <v>18</v>
      </c>
      <c r="D52" s="12">
        <v>39</v>
      </c>
      <c r="E52" s="12">
        <v>56</v>
      </c>
      <c r="F52" s="12">
        <v>72</v>
      </c>
      <c r="G52" s="12">
        <v>25</v>
      </c>
      <c r="H52" s="12">
        <v>0</v>
      </c>
      <c r="I52" s="12">
        <v>0</v>
      </c>
      <c r="J52" s="12">
        <v>0</v>
      </c>
      <c r="K52" s="12">
        <v>0</v>
      </c>
      <c r="L52" s="12">
        <v>210</v>
      </c>
      <c r="M52" s="12">
        <v>102</v>
      </c>
    </row>
    <row r="53" spans="2:13" x14ac:dyDescent="0.2">
      <c r="B53" s="11">
        <v>2022</v>
      </c>
      <c r="C53" s="12">
        <v>21</v>
      </c>
      <c r="D53" s="12">
        <v>37</v>
      </c>
      <c r="E53" s="12">
        <v>51</v>
      </c>
      <c r="F53" s="12">
        <v>68</v>
      </c>
      <c r="G53" s="12">
        <v>23</v>
      </c>
      <c r="H53" s="12">
        <v>0</v>
      </c>
      <c r="I53" s="12">
        <v>0</v>
      </c>
      <c r="J53" s="12">
        <v>0</v>
      </c>
      <c r="K53" s="12">
        <v>0</v>
      </c>
      <c r="L53" s="12">
        <v>200</v>
      </c>
      <c r="M53" s="12">
        <v>102</v>
      </c>
    </row>
    <row r="54" spans="2:13" x14ac:dyDescent="0.2">
      <c r="B54" s="13">
        <v>2023</v>
      </c>
      <c r="C54" s="14">
        <v>21</v>
      </c>
      <c r="D54" s="14">
        <v>36</v>
      </c>
      <c r="E54" s="14">
        <v>52</v>
      </c>
      <c r="F54" s="14">
        <v>68</v>
      </c>
      <c r="G54" s="14">
        <v>21</v>
      </c>
      <c r="H54" s="14">
        <v>0</v>
      </c>
      <c r="I54" s="14">
        <v>0</v>
      </c>
      <c r="J54" s="14">
        <v>0</v>
      </c>
      <c r="K54" s="14">
        <v>0</v>
      </c>
      <c r="L54" s="14">
        <v>198</v>
      </c>
      <c r="M54" s="14">
        <v>101</v>
      </c>
    </row>
    <row r="56" spans="2:13" ht="19.149999999999999" customHeight="1" x14ac:dyDescent="0.2">
      <c r="B56" s="34" t="s">
        <v>36</v>
      </c>
      <c r="C56" s="35"/>
      <c r="D56" s="35"/>
      <c r="E56" s="35"/>
      <c r="F56" s="35"/>
      <c r="G56" s="35"/>
      <c r="H56" s="35"/>
      <c r="I56" s="35"/>
      <c r="J56" s="35"/>
      <c r="K56" s="35"/>
      <c r="L56" s="35"/>
      <c r="M56" s="35"/>
    </row>
  </sheetData>
  <mergeCells count="4">
    <mergeCell ref="B4:B5"/>
    <mergeCell ref="C4:L4"/>
    <mergeCell ref="M4:M5"/>
    <mergeCell ref="B56:M56"/>
  </mergeCells>
  <pageMargins left="0.7" right="0.7" top="0.75" bottom="0.75" header="0.3" footer="0.3"/>
  <pageSetup paperSize="9" scale="50" fitToWidth="0"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J17"/>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4.140625" customWidth="1"/>
    <col min="3" max="8" width="10.42578125" customWidth="1"/>
    <col min="9" max="9" width="9.7109375" customWidth="1"/>
    <col min="10" max="10" width="13.140625" customWidth="1"/>
  </cols>
  <sheetData>
    <row r="1" spans="2:10" ht="18" x14ac:dyDescent="0.25">
      <c r="B1" s="3" t="s">
        <v>4</v>
      </c>
    </row>
    <row r="4" spans="2:10" ht="27.95" customHeight="1" x14ac:dyDescent="0.2">
      <c r="B4" s="36" t="s">
        <v>37</v>
      </c>
      <c r="C4" s="33" t="s">
        <v>24</v>
      </c>
      <c r="D4" s="33" t="s">
        <v>24</v>
      </c>
      <c r="E4" s="33" t="s">
        <v>24</v>
      </c>
      <c r="F4" s="33" t="s">
        <v>24</v>
      </c>
      <c r="G4" s="33" t="s">
        <v>24</v>
      </c>
      <c r="H4" s="33" t="s">
        <v>24</v>
      </c>
      <c r="I4" s="33" t="s">
        <v>38</v>
      </c>
      <c r="J4" s="33" t="s">
        <v>25</v>
      </c>
    </row>
    <row r="5" spans="2:10" ht="27.95" customHeight="1" x14ac:dyDescent="0.2">
      <c r="B5" s="36" t="s">
        <v>37</v>
      </c>
      <c r="C5" s="10" t="s">
        <v>39</v>
      </c>
      <c r="D5" s="10" t="s">
        <v>40</v>
      </c>
      <c r="E5" s="10" t="s">
        <v>41</v>
      </c>
      <c r="F5" s="10" t="s">
        <v>42</v>
      </c>
      <c r="G5" s="10" t="s">
        <v>43</v>
      </c>
      <c r="H5" s="10" t="s">
        <v>44</v>
      </c>
      <c r="I5" s="33" t="s">
        <v>38</v>
      </c>
      <c r="J5" s="33" t="s">
        <v>25</v>
      </c>
    </row>
    <row r="6" spans="2:10" x14ac:dyDescent="0.2">
      <c r="B6" s="16" t="s">
        <v>45</v>
      </c>
      <c r="C6" s="12">
        <v>0</v>
      </c>
      <c r="D6" s="12">
        <v>0</v>
      </c>
      <c r="E6" s="12">
        <v>0</v>
      </c>
      <c r="F6" s="12">
        <v>1</v>
      </c>
      <c r="G6" s="12">
        <v>0</v>
      </c>
      <c r="H6" s="12">
        <v>0</v>
      </c>
      <c r="I6" s="12">
        <v>1</v>
      </c>
      <c r="J6" s="12">
        <v>109.000000000016</v>
      </c>
    </row>
    <row r="7" spans="2:10" x14ac:dyDescent="0.2">
      <c r="B7" s="16" t="s">
        <v>46</v>
      </c>
      <c r="C7" s="12">
        <v>1</v>
      </c>
      <c r="D7" s="12">
        <v>1</v>
      </c>
      <c r="E7" s="12">
        <v>1</v>
      </c>
      <c r="F7" s="12">
        <v>1</v>
      </c>
      <c r="G7" s="12">
        <v>2</v>
      </c>
      <c r="H7" s="12">
        <v>1</v>
      </c>
      <c r="I7" s="12">
        <v>7</v>
      </c>
      <c r="J7" s="12">
        <v>91.706264620236496</v>
      </c>
    </row>
    <row r="8" spans="2:10" x14ac:dyDescent="0.2">
      <c r="B8" s="16" t="s">
        <v>47</v>
      </c>
      <c r="C8" s="12">
        <v>0</v>
      </c>
      <c r="D8" s="12">
        <v>0</v>
      </c>
      <c r="E8" s="12">
        <v>2</v>
      </c>
      <c r="F8" s="12">
        <v>6</v>
      </c>
      <c r="G8" s="12">
        <v>7</v>
      </c>
      <c r="H8" s="12">
        <v>9</v>
      </c>
      <c r="I8" s="12">
        <v>24</v>
      </c>
      <c r="J8" s="12">
        <v>112.964498036875</v>
      </c>
    </row>
    <row r="9" spans="2:10" x14ac:dyDescent="0.2">
      <c r="B9" s="16" t="s">
        <v>48</v>
      </c>
      <c r="C9" s="12">
        <v>1</v>
      </c>
      <c r="D9" s="12">
        <v>3</v>
      </c>
      <c r="E9" s="12">
        <v>8</v>
      </c>
      <c r="F9" s="12">
        <v>15</v>
      </c>
      <c r="G9" s="12">
        <v>18</v>
      </c>
      <c r="H9" s="12">
        <v>11</v>
      </c>
      <c r="I9" s="12">
        <v>56</v>
      </c>
      <c r="J9" s="12">
        <v>106.366914673172</v>
      </c>
    </row>
    <row r="10" spans="2:10" x14ac:dyDescent="0.2">
      <c r="B10" s="16" t="s">
        <v>49</v>
      </c>
      <c r="C10" s="12">
        <v>2</v>
      </c>
      <c r="D10" s="12">
        <v>3</v>
      </c>
      <c r="E10" s="12">
        <v>4</v>
      </c>
      <c r="F10" s="12">
        <v>6</v>
      </c>
      <c r="G10" s="12">
        <v>12</v>
      </c>
      <c r="H10" s="12">
        <v>0</v>
      </c>
      <c r="I10" s="12">
        <v>27</v>
      </c>
      <c r="J10" s="12">
        <v>97.601278125470799</v>
      </c>
    </row>
    <row r="11" spans="2:10" x14ac:dyDescent="0.2">
      <c r="B11" s="16" t="s">
        <v>50</v>
      </c>
      <c r="C11" s="12">
        <v>3</v>
      </c>
      <c r="D11" s="12">
        <v>6</v>
      </c>
      <c r="E11" s="12">
        <v>13</v>
      </c>
      <c r="F11" s="12">
        <v>9</v>
      </c>
      <c r="G11" s="12">
        <v>14</v>
      </c>
      <c r="H11" s="12">
        <v>0</v>
      </c>
      <c r="I11" s="12">
        <v>45</v>
      </c>
      <c r="J11" s="12">
        <v>97.727038219247405</v>
      </c>
    </row>
    <row r="12" spans="2:10" x14ac:dyDescent="0.2">
      <c r="B12" s="16" t="s">
        <v>51</v>
      </c>
      <c r="C12" s="12">
        <v>1</v>
      </c>
      <c r="D12" s="12">
        <v>0</v>
      </c>
      <c r="E12" s="12">
        <v>1</v>
      </c>
      <c r="F12" s="12">
        <v>8</v>
      </c>
      <c r="G12" s="12">
        <v>1</v>
      </c>
      <c r="H12" s="12">
        <v>0</v>
      </c>
      <c r="I12" s="12">
        <v>11</v>
      </c>
      <c r="J12" s="12">
        <v>100.10089268044899</v>
      </c>
    </row>
    <row r="13" spans="2:10" x14ac:dyDescent="0.2">
      <c r="B13" s="16" t="s">
        <v>52</v>
      </c>
      <c r="C13" s="12">
        <v>0</v>
      </c>
      <c r="D13" s="12">
        <v>0</v>
      </c>
      <c r="E13" s="12">
        <v>1</v>
      </c>
      <c r="F13" s="12">
        <v>4</v>
      </c>
      <c r="G13" s="12">
        <v>10</v>
      </c>
      <c r="H13" s="12">
        <v>0</v>
      </c>
      <c r="I13" s="12">
        <v>15</v>
      </c>
      <c r="J13" s="12">
        <v>109.081852744537</v>
      </c>
    </row>
    <row r="14" spans="2:10" x14ac:dyDescent="0.2">
      <c r="B14" s="16" t="s">
        <v>53</v>
      </c>
      <c r="C14" s="12">
        <v>0</v>
      </c>
      <c r="D14" s="12">
        <v>0</v>
      </c>
      <c r="E14" s="12">
        <v>6</v>
      </c>
      <c r="F14" s="12">
        <v>2</v>
      </c>
      <c r="G14" s="12">
        <v>4</v>
      </c>
      <c r="H14" s="12">
        <v>0</v>
      </c>
      <c r="I14" s="12">
        <v>12</v>
      </c>
      <c r="J14" s="12">
        <v>99.791426182444596</v>
      </c>
    </row>
    <row r="15" spans="2:10" x14ac:dyDescent="0.2">
      <c r="B15" s="17" t="s">
        <v>35</v>
      </c>
      <c r="C15" s="18">
        <v>8</v>
      </c>
      <c r="D15" s="18">
        <v>13</v>
      </c>
      <c r="E15" s="18">
        <v>36</v>
      </c>
      <c r="F15" s="18">
        <v>52</v>
      </c>
      <c r="G15" s="18">
        <v>68</v>
      </c>
      <c r="H15" s="18">
        <v>21</v>
      </c>
      <c r="I15" s="18">
        <v>198</v>
      </c>
      <c r="J15" s="18">
        <v>101.43431099491301</v>
      </c>
    </row>
    <row r="17" spans="2:10" x14ac:dyDescent="0.2">
      <c r="B17" s="34" t="s">
        <v>54</v>
      </c>
      <c r="C17" s="35"/>
      <c r="D17" s="35"/>
      <c r="E17" s="35"/>
      <c r="F17" s="35"/>
      <c r="G17" s="35"/>
      <c r="H17" s="35"/>
      <c r="I17" s="35"/>
      <c r="J17" s="35"/>
    </row>
  </sheetData>
  <mergeCells count="5">
    <mergeCell ref="B4:B5"/>
    <mergeCell ref="C4:H4"/>
    <mergeCell ref="I4:I5"/>
    <mergeCell ref="J4:J5"/>
    <mergeCell ref="B17:J17"/>
  </mergeCells>
  <pageMargins left="0.7" right="0.7" top="0.75" bottom="0.75" header="0.3" footer="0.3"/>
  <pageSetup paperSize="9" scale="50" fitToWidth="0"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AB8"/>
  </sheetPr>
  <dimension ref="B1:I13"/>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1.85546875" customWidth="1"/>
    <col min="3" max="4" width="10.5703125" customWidth="1"/>
    <col min="5" max="6" width="10" customWidth="1"/>
    <col min="7" max="8" width="11.28515625" customWidth="1"/>
    <col min="9" max="9" width="11.7109375" customWidth="1"/>
  </cols>
  <sheetData>
    <row r="1" spans="2:9" ht="36" customHeight="1" x14ac:dyDescent="0.25">
      <c r="B1" s="37" t="s">
        <v>5</v>
      </c>
      <c r="C1" s="38"/>
      <c r="D1" s="38"/>
      <c r="E1" s="38"/>
      <c r="F1" s="38"/>
      <c r="G1" s="38"/>
      <c r="H1" s="38"/>
      <c r="I1" s="38"/>
    </row>
    <row r="4" spans="2:9" ht="35.1" customHeight="1" x14ac:dyDescent="0.2">
      <c r="B4" s="36" t="s">
        <v>55</v>
      </c>
      <c r="C4" s="33" t="s">
        <v>56</v>
      </c>
      <c r="D4" s="33" t="s">
        <v>56</v>
      </c>
      <c r="E4" s="33" t="s">
        <v>57</v>
      </c>
      <c r="F4" s="33" t="s">
        <v>57</v>
      </c>
      <c r="G4" s="33" t="s">
        <v>58</v>
      </c>
      <c r="H4" s="33" t="s">
        <v>58</v>
      </c>
      <c r="I4" s="33" t="s">
        <v>59</v>
      </c>
    </row>
    <row r="5" spans="2:9" ht="35.1" customHeight="1" x14ac:dyDescent="0.2">
      <c r="B5" s="36" t="s">
        <v>55</v>
      </c>
      <c r="C5" s="10" t="s">
        <v>60</v>
      </c>
      <c r="D5" s="10" t="s">
        <v>61</v>
      </c>
      <c r="E5" s="10" t="s">
        <v>60</v>
      </c>
      <c r="F5" s="10" t="s">
        <v>61</v>
      </c>
      <c r="G5" s="10" t="s">
        <v>60</v>
      </c>
      <c r="H5" s="10" t="s">
        <v>61</v>
      </c>
      <c r="I5" s="33" t="s">
        <v>59</v>
      </c>
    </row>
    <row r="6" spans="2:9" x14ac:dyDescent="0.2">
      <c r="B6" s="16" t="s">
        <v>62</v>
      </c>
      <c r="C6" s="12">
        <v>5</v>
      </c>
      <c r="D6" s="27">
        <v>2.5</v>
      </c>
      <c r="E6" s="12">
        <v>30047</v>
      </c>
      <c r="F6" s="27">
        <v>4.0999999999999996</v>
      </c>
      <c r="G6" s="12">
        <v>57522.688000000002</v>
      </c>
      <c r="H6" s="27">
        <v>2.7</v>
      </c>
      <c r="I6" s="12">
        <v>1914.4236695843199</v>
      </c>
    </row>
    <row r="7" spans="2:9" x14ac:dyDescent="0.2">
      <c r="B7" s="16" t="s">
        <v>63</v>
      </c>
      <c r="C7" s="12">
        <v>27</v>
      </c>
      <c r="D7" s="27">
        <v>13.6</v>
      </c>
      <c r="E7" s="12">
        <v>82774</v>
      </c>
      <c r="F7" s="27">
        <v>11.4</v>
      </c>
      <c r="G7" s="12">
        <v>175850.326</v>
      </c>
      <c r="H7" s="27">
        <v>8.1999999999999993</v>
      </c>
      <c r="I7" s="12">
        <v>2124.4633097349401</v>
      </c>
    </row>
    <row r="8" spans="2:9" x14ac:dyDescent="0.2">
      <c r="B8" s="16" t="s">
        <v>64</v>
      </c>
      <c r="C8" s="12">
        <v>44</v>
      </c>
      <c r="D8" s="27">
        <v>22.2</v>
      </c>
      <c r="E8" s="12">
        <v>140441</v>
      </c>
      <c r="F8" s="27">
        <v>19.3</v>
      </c>
      <c r="G8" s="12">
        <v>334212.29100000003</v>
      </c>
      <c r="H8" s="27">
        <v>15.7</v>
      </c>
      <c r="I8" s="12">
        <v>2379.73448636794</v>
      </c>
    </row>
    <row r="9" spans="2:9" x14ac:dyDescent="0.2">
      <c r="B9" s="16" t="s">
        <v>65</v>
      </c>
      <c r="C9" s="12">
        <v>34</v>
      </c>
      <c r="D9" s="27">
        <v>17.2</v>
      </c>
      <c r="E9" s="12">
        <v>110046</v>
      </c>
      <c r="F9" s="27">
        <v>15.1</v>
      </c>
      <c r="G9" s="12">
        <v>286216.625</v>
      </c>
      <c r="H9" s="27">
        <v>13.4</v>
      </c>
      <c r="I9" s="12">
        <v>2600.8816767533599</v>
      </c>
    </row>
    <row r="10" spans="2:9" x14ac:dyDescent="0.2">
      <c r="B10" s="16" t="s">
        <v>66</v>
      </c>
      <c r="C10" s="12">
        <v>31</v>
      </c>
      <c r="D10" s="27">
        <v>15.7</v>
      </c>
      <c r="E10" s="12">
        <v>126677</v>
      </c>
      <c r="F10" s="27">
        <v>17.399999999999999</v>
      </c>
      <c r="G10" s="12">
        <v>363448.53100000002</v>
      </c>
      <c r="H10" s="27">
        <v>17</v>
      </c>
      <c r="I10" s="12">
        <v>2869.0964500264499</v>
      </c>
    </row>
    <row r="11" spans="2:9" x14ac:dyDescent="0.2">
      <c r="B11" s="16" t="s">
        <v>67</v>
      </c>
      <c r="C11" s="12">
        <v>12</v>
      </c>
      <c r="D11" s="27">
        <v>6.1</v>
      </c>
      <c r="E11" s="12">
        <v>54325</v>
      </c>
      <c r="F11" s="27">
        <v>7.5</v>
      </c>
      <c r="G11" s="12">
        <v>169947.92</v>
      </c>
      <c r="H11" s="27">
        <v>8</v>
      </c>
      <c r="I11" s="12">
        <v>3128.3556373676902</v>
      </c>
    </row>
    <row r="12" spans="2:9" x14ac:dyDescent="0.2">
      <c r="B12" s="16" t="s">
        <v>68</v>
      </c>
      <c r="C12" s="12">
        <v>45</v>
      </c>
      <c r="D12" s="27">
        <v>22.7</v>
      </c>
      <c r="E12" s="12">
        <v>182925</v>
      </c>
      <c r="F12" s="27">
        <v>25.2</v>
      </c>
      <c r="G12" s="12">
        <v>744668.60900000005</v>
      </c>
      <c r="H12" s="27">
        <v>34.9</v>
      </c>
      <c r="I12" s="12">
        <v>4070.8957714910498</v>
      </c>
    </row>
    <row r="13" spans="2:9" x14ac:dyDescent="0.2">
      <c r="B13" s="17" t="s">
        <v>35</v>
      </c>
      <c r="C13" s="18">
        <v>198</v>
      </c>
      <c r="D13" s="28">
        <v>100</v>
      </c>
      <c r="E13" s="18">
        <v>727235</v>
      </c>
      <c r="F13" s="28">
        <v>100</v>
      </c>
      <c r="G13" s="18">
        <v>2131866.9900000002</v>
      </c>
      <c r="H13" s="28">
        <v>100</v>
      </c>
      <c r="I13" s="18">
        <v>2931.4691812137798</v>
      </c>
    </row>
  </sheetData>
  <mergeCells count="6">
    <mergeCell ref="B1:I1"/>
    <mergeCell ref="B4:B5"/>
    <mergeCell ref="C4:D4"/>
    <mergeCell ref="E4:F4"/>
    <mergeCell ref="G4:H4"/>
    <mergeCell ref="I4:I5"/>
  </mergeCells>
  <pageMargins left="0.7" right="0.7" top="0.75" bottom="0.75" header="0.3" footer="0.3"/>
  <pageSetup paperSize="9" scale="50" fitToWidth="0"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AB8"/>
  </sheetPr>
  <dimension ref="B1:K61"/>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3" width="13.140625" customWidth="1"/>
    <col min="4" max="4" width="12.42578125" customWidth="1"/>
    <col min="5" max="5" width="13.7109375" customWidth="1"/>
    <col min="6" max="6" width="14" customWidth="1"/>
    <col min="7" max="7" width="14.85546875" customWidth="1"/>
    <col min="8" max="8" width="12.140625" bestFit="1" customWidth="1"/>
    <col min="9" max="9" width="11.85546875" customWidth="1"/>
    <col min="10" max="10" width="13.140625" customWidth="1"/>
    <col min="11" max="11" width="11.85546875" customWidth="1"/>
  </cols>
  <sheetData>
    <row r="1" spans="2:11" ht="18" x14ac:dyDescent="0.25">
      <c r="B1" s="3" t="s">
        <v>6</v>
      </c>
    </row>
    <row r="4" spans="2:11" ht="35.1" customHeight="1" x14ac:dyDescent="0.2">
      <c r="B4" s="33" t="s">
        <v>23</v>
      </c>
      <c r="C4" s="33" t="s">
        <v>69</v>
      </c>
      <c r="D4" s="33" t="s">
        <v>70</v>
      </c>
      <c r="E4" s="33" t="s">
        <v>71</v>
      </c>
      <c r="F4" s="33" t="s">
        <v>72</v>
      </c>
      <c r="G4" s="33" t="s">
        <v>73</v>
      </c>
      <c r="H4" s="33" t="s">
        <v>74</v>
      </c>
      <c r="I4" s="33" t="s">
        <v>74</v>
      </c>
      <c r="J4" s="33" t="s">
        <v>75</v>
      </c>
      <c r="K4" s="33" t="s">
        <v>75</v>
      </c>
    </row>
    <row r="5" spans="2:11" ht="35.1" customHeight="1" x14ac:dyDescent="0.2">
      <c r="B5" s="33" t="s">
        <v>23</v>
      </c>
      <c r="C5" s="33" t="s">
        <v>69</v>
      </c>
      <c r="D5" s="33" t="s">
        <v>70</v>
      </c>
      <c r="E5" s="33" t="s">
        <v>71</v>
      </c>
      <c r="F5" s="33" t="s">
        <v>72</v>
      </c>
      <c r="G5" s="33" t="s">
        <v>73</v>
      </c>
      <c r="H5" s="10" t="s">
        <v>60</v>
      </c>
      <c r="I5" s="10" t="s">
        <v>76</v>
      </c>
      <c r="J5" s="10" t="s">
        <v>60</v>
      </c>
      <c r="K5" s="10" t="s">
        <v>76</v>
      </c>
    </row>
    <row r="6" spans="2:11" x14ac:dyDescent="0.2">
      <c r="B6" s="11">
        <v>1974</v>
      </c>
      <c r="C6" s="12">
        <v>132</v>
      </c>
      <c r="D6" s="12">
        <v>279751917</v>
      </c>
      <c r="E6" s="12">
        <v>40791617</v>
      </c>
      <c r="F6" s="12" t="s">
        <v>77</v>
      </c>
      <c r="G6" s="12" t="s">
        <v>77</v>
      </c>
      <c r="H6" s="12">
        <v>320543534</v>
      </c>
      <c r="I6" s="27">
        <v>712.7</v>
      </c>
      <c r="J6" s="12" t="s">
        <v>77</v>
      </c>
      <c r="K6" s="19" t="s">
        <v>77</v>
      </c>
    </row>
    <row r="7" spans="2:11" x14ac:dyDescent="0.2">
      <c r="B7" s="11">
        <v>1975</v>
      </c>
      <c r="C7" s="12">
        <v>131</v>
      </c>
      <c r="D7" s="12">
        <v>306733293</v>
      </c>
      <c r="E7" s="12">
        <v>46003334</v>
      </c>
      <c r="F7" s="12" t="s">
        <v>77</v>
      </c>
      <c r="G7" s="12" t="s">
        <v>77</v>
      </c>
      <c r="H7" s="12">
        <v>352736627</v>
      </c>
      <c r="I7" s="27">
        <v>792.9</v>
      </c>
      <c r="J7" s="12" t="s">
        <v>77</v>
      </c>
      <c r="K7" s="19" t="s">
        <v>77</v>
      </c>
    </row>
    <row r="8" spans="2:11" x14ac:dyDescent="0.2">
      <c r="B8" s="11">
        <v>1976</v>
      </c>
      <c r="C8" s="12">
        <v>130</v>
      </c>
      <c r="D8" s="12">
        <v>314312096</v>
      </c>
      <c r="E8" s="12">
        <v>48407187</v>
      </c>
      <c r="F8" s="12" t="s">
        <v>77</v>
      </c>
      <c r="G8" s="12" t="s">
        <v>77</v>
      </c>
      <c r="H8" s="12">
        <v>362719283</v>
      </c>
      <c r="I8" s="27">
        <v>819.7</v>
      </c>
      <c r="J8" s="12" t="s">
        <v>77</v>
      </c>
      <c r="K8" s="19" t="s">
        <v>77</v>
      </c>
    </row>
    <row r="9" spans="2:11" x14ac:dyDescent="0.2">
      <c r="B9" s="11">
        <v>1977</v>
      </c>
      <c r="C9" s="12">
        <v>129</v>
      </c>
      <c r="D9" s="12">
        <v>336449203</v>
      </c>
      <c r="E9" s="12">
        <v>47446807</v>
      </c>
      <c r="F9" s="12" t="s">
        <v>77</v>
      </c>
      <c r="G9" s="12" t="s">
        <v>77</v>
      </c>
      <c r="H9" s="12">
        <v>383896010</v>
      </c>
      <c r="I9" s="27">
        <v>866.8</v>
      </c>
      <c r="J9" s="12" t="s">
        <v>77</v>
      </c>
      <c r="K9" s="19" t="s">
        <v>77</v>
      </c>
    </row>
    <row r="10" spans="2:11" x14ac:dyDescent="0.2">
      <c r="B10" s="11">
        <v>1978</v>
      </c>
      <c r="C10" s="12">
        <v>127</v>
      </c>
      <c r="D10" s="12">
        <v>356327464</v>
      </c>
      <c r="E10" s="12">
        <v>36278142</v>
      </c>
      <c r="F10" s="12" t="s">
        <v>77</v>
      </c>
      <c r="G10" s="12" t="s">
        <v>77</v>
      </c>
      <c r="H10" s="12">
        <v>392605606</v>
      </c>
      <c r="I10" s="27">
        <v>879.7</v>
      </c>
      <c r="J10" s="12" t="s">
        <v>77</v>
      </c>
      <c r="K10" s="19" t="s">
        <v>77</v>
      </c>
    </row>
    <row r="11" spans="2:11" x14ac:dyDescent="0.2">
      <c r="B11" s="11">
        <v>1979</v>
      </c>
      <c r="C11" s="12">
        <v>122</v>
      </c>
      <c r="D11" s="12">
        <v>375383462</v>
      </c>
      <c r="E11" s="12">
        <v>36634974</v>
      </c>
      <c r="F11" s="12" t="s">
        <v>77</v>
      </c>
      <c r="G11" s="12" t="s">
        <v>77</v>
      </c>
      <c r="H11" s="12">
        <v>412018436</v>
      </c>
      <c r="I11" s="27">
        <v>915.1</v>
      </c>
      <c r="J11" s="12" t="s">
        <v>77</v>
      </c>
      <c r="K11" s="19" t="s">
        <v>77</v>
      </c>
    </row>
    <row r="12" spans="2:11" x14ac:dyDescent="0.2">
      <c r="B12" s="11">
        <v>1980</v>
      </c>
      <c r="C12" s="12">
        <v>118</v>
      </c>
      <c r="D12" s="12">
        <v>403644637</v>
      </c>
      <c r="E12" s="12">
        <v>46059988</v>
      </c>
      <c r="F12" s="12" t="s">
        <v>77</v>
      </c>
      <c r="G12" s="12" t="s">
        <v>77</v>
      </c>
      <c r="H12" s="12">
        <v>449704625</v>
      </c>
      <c r="I12" s="27">
        <v>990.3</v>
      </c>
      <c r="J12" s="12" t="s">
        <v>77</v>
      </c>
      <c r="K12" s="19" t="s">
        <v>77</v>
      </c>
    </row>
    <row r="13" spans="2:11" x14ac:dyDescent="0.2">
      <c r="B13" s="11">
        <v>1981</v>
      </c>
      <c r="C13" s="12">
        <v>117</v>
      </c>
      <c r="D13" s="12">
        <v>412403541</v>
      </c>
      <c r="E13" s="12">
        <v>44138506</v>
      </c>
      <c r="F13" s="12" t="s">
        <v>77</v>
      </c>
      <c r="G13" s="12" t="s">
        <v>77</v>
      </c>
      <c r="H13" s="12">
        <v>456542047</v>
      </c>
      <c r="I13" s="27">
        <v>996.8</v>
      </c>
      <c r="J13" s="12" t="s">
        <v>77</v>
      </c>
      <c r="K13" s="19" t="s">
        <v>77</v>
      </c>
    </row>
    <row r="14" spans="2:11" x14ac:dyDescent="0.2">
      <c r="B14" s="11">
        <v>1982</v>
      </c>
      <c r="C14" s="12">
        <v>116</v>
      </c>
      <c r="D14" s="12">
        <v>444626501</v>
      </c>
      <c r="E14" s="12">
        <v>54654483</v>
      </c>
      <c r="F14" s="12" t="s">
        <v>77</v>
      </c>
      <c r="G14" s="12" t="s">
        <v>77</v>
      </c>
      <c r="H14" s="12">
        <v>499280984</v>
      </c>
      <c r="I14" s="27">
        <v>1082.5999999999999</v>
      </c>
      <c r="J14" s="12" t="s">
        <v>77</v>
      </c>
      <c r="K14" s="19" t="s">
        <v>77</v>
      </c>
    </row>
    <row r="15" spans="2:11" x14ac:dyDescent="0.2">
      <c r="B15" s="11">
        <v>1983</v>
      </c>
      <c r="C15" s="12">
        <v>115</v>
      </c>
      <c r="D15" s="12">
        <v>485447768</v>
      </c>
      <c r="E15" s="12">
        <v>49630437</v>
      </c>
      <c r="F15" s="12" t="s">
        <v>77</v>
      </c>
      <c r="G15" s="12" t="s">
        <v>77</v>
      </c>
      <c r="H15" s="12">
        <v>535078205</v>
      </c>
      <c r="I15" s="27">
        <v>1153.4000000000001</v>
      </c>
      <c r="J15" s="12" t="s">
        <v>77</v>
      </c>
      <c r="K15" s="19" t="s">
        <v>77</v>
      </c>
    </row>
    <row r="16" spans="2:11" x14ac:dyDescent="0.2">
      <c r="B16" s="11">
        <v>1984</v>
      </c>
      <c r="C16" s="12">
        <v>114</v>
      </c>
      <c r="D16" s="12">
        <v>528881432</v>
      </c>
      <c r="E16" s="12">
        <v>56097853</v>
      </c>
      <c r="F16" s="12" t="s">
        <v>77</v>
      </c>
      <c r="G16" s="12" t="s">
        <v>77</v>
      </c>
      <c r="H16" s="12">
        <v>584979285</v>
      </c>
      <c r="I16" s="27">
        <v>1253.7</v>
      </c>
      <c r="J16" s="12" t="s">
        <v>77</v>
      </c>
      <c r="K16" s="19" t="s">
        <v>77</v>
      </c>
    </row>
    <row r="17" spans="2:11" x14ac:dyDescent="0.2">
      <c r="B17" s="11">
        <v>1985</v>
      </c>
      <c r="C17" s="12">
        <v>113</v>
      </c>
      <c r="D17" s="12">
        <v>512408380</v>
      </c>
      <c r="E17" s="12">
        <v>54545457</v>
      </c>
      <c r="F17" s="12" t="s">
        <v>77</v>
      </c>
      <c r="G17" s="12" t="s">
        <v>77</v>
      </c>
      <c r="H17" s="12">
        <v>566953837</v>
      </c>
      <c r="I17" s="27">
        <v>1203.8</v>
      </c>
      <c r="J17" s="12" t="s">
        <v>77</v>
      </c>
      <c r="K17" s="19" t="s">
        <v>77</v>
      </c>
    </row>
    <row r="18" spans="2:11" x14ac:dyDescent="0.2">
      <c r="B18" s="11">
        <v>1986</v>
      </c>
      <c r="C18" s="12">
        <v>111</v>
      </c>
      <c r="D18" s="12">
        <v>542191821</v>
      </c>
      <c r="E18" s="12">
        <v>70997484</v>
      </c>
      <c r="F18" s="12" t="s">
        <v>77</v>
      </c>
      <c r="G18" s="12" t="s">
        <v>77</v>
      </c>
      <c r="H18" s="12">
        <v>613189305</v>
      </c>
      <c r="I18" s="27">
        <v>1289.5</v>
      </c>
      <c r="J18" s="12" t="s">
        <v>77</v>
      </c>
      <c r="K18" s="19" t="s">
        <v>77</v>
      </c>
    </row>
    <row r="19" spans="2:11" x14ac:dyDescent="0.2">
      <c r="B19" s="11">
        <v>1987</v>
      </c>
      <c r="C19" s="12">
        <v>110</v>
      </c>
      <c r="D19" s="12">
        <v>591399874</v>
      </c>
      <c r="E19" s="12">
        <v>69654644</v>
      </c>
      <c r="F19" s="12" t="s">
        <v>77</v>
      </c>
      <c r="G19" s="12" t="s">
        <v>77</v>
      </c>
      <c r="H19" s="12">
        <v>661054518</v>
      </c>
      <c r="I19" s="27">
        <v>1371.7</v>
      </c>
      <c r="J19" s="12" t="s">
        <v>77</v>
      </c>
      <c r="K19" s="19" t="s">
        <v>77</v>
      </c>
    </row>
    <row r="20" spans="2:11" x14ac:dyDescent="0.2">
      <c r="B20" s="11">
        <v>1988</v>
      </c>
      <c r="C20" s="12">
        <v>110</v>
      </c>
      <c r="D20" s="12">
        <v>635189026</v>
      </c>
      <c r="E20" s="12">
        <v>85737454</v>
      </c>
      <c r="F20" s="12" t="s">
        <v>77</v>
      </c>
      <c r="G20" s="12" t="s">
        <v>77</v>
      </c>
      <c r="H20" s="12">
        <v>720926480</v>
      </c>
      <c r="I20" s="27">
        <v>1475</v>
      </c>
      <c r="J20" s="12" t="s">
        <v>77</v>
      </c>
      <c r="K20" s="19" t="s">
        <v>77</v>
      </c>
    </row>
    <row r="21" spans="2:11" x14ac:dyDescent="0.2">
      <c r="B21" s="11">
        <v>1989</v>
      </c>
      <c r="C21" s="12">
        <v>109</v>
      </c>
      <c r="D21" s="12">
        <v>651046556</v>
      </c>
      <c r="E21" s="12">
        <v>79765381</v>
      </c>
      <c r="F21" s="12" t="s">
        <v>77</v>
      </c>
      <c r="G21" s="12" t="s">
        <v>77</v>
      </c>
      <c r="H21" s="12">
        <v>730811937</v>
      </c>
      <c r="I21" s="27">
        <v>1472.5</v>
      </c>
      <c r="J21" s="12" t="s">
        <v>77</v>
      </c>
      <c r="K21" s="19" t="s">
        <v>77</v>
      </c>
    </row>
    <row r="22" spans="2:11" x14ac:dyDescent="0.2">
      <c r="B22" s="11">
        <v>1990</v>
      </c>
      <c r="C22" s="12">
        <v>108</v>
      </c>
      <c r="D22" s="12">
        <v>721673337</v>
      </c>
      <c r="E22" s="12">
        <v>96135828</v>
      </c>
      <c r="F22" s="12" t="s">
        <v>77</v>
      </c>
      <c r="G22" s="12" t="s">
        <v>77</v>
      </c>
      <c r="H22" s="12">
        <v>817809165</v>
      </c>
      <c r="I22" s="27">
        <v>1620.7</v>
      </c>
      <c r="J22" s="12" t="s">
        <v>77</v>
      </c>
      <c r="K22" s="19" t="s">
        <v>77</v>
      </c>
    </row>
    <row r="23" spans="2:11" x14ac:dyDescent="0.2">
      <c r="B23" s="11">
        <v>1991</v>
      </c>
      <c r="C23" s="12">
        <v>108</v>
      </c>
      <c r="D23" s="12">
        <v>765295136</v>
      </c>
      <c r="E23" s="12">
        <v>82855738</v>
      </c>
      <c r="F23" s="12" t="s">
        <v>77</v>
      </c>
      <c r="G23" s="12" t="s">
        <v>77</v>
      </c>
      <c r="H23" s="12">
        <v>848150874</v>
      </c>
      <c r="I23" s="27">
        <v>1656.6</v>
      </c>
      <c r="J23" s="12" t="s">
        <v>77</v>
      </c>
      <c r="K23" s="19" t="s">
        <v>77</v>
      </c>
    </row>
    <row r="24" spans="2:11" x14ac:dyDescent="0.2">
      <c r="B24" s="11">
        <v>1992</v>
      </c>
      <c r="C24" s="12">
        <v>109</v>
      </c>
      <c r="D24" s="12">
        <v>804527209</v>
      </c>
      <c r="E24" s="12">
        <v>102002209</v>
      </c>
      <c r="F24" s="12" t="s">
        <v>77</v>
      </c>
      <c r="G24" s="12" t="s">
        <v>77</v>
      </c>
      <c r="H24" s="12">
        <v>906529418</v>
      </c>
      <c r="I24" s="27">
        <v>1756.4</v>
      </c>
      <c r="J24" s="12" t="s">
        <v>77</v>
      </c>
      <c r="K24" s="19" t="s">
        <v>77</v>
      </c>
    </row>
    <row r="25" spans="2:11" x14ac:dyDescent="0.2">
      <c r="B25" s="11">
        <v>1993</v>
      </c>
      <c r="C25" s="12">
        <v>110</v>
      </c>
      <c r="D25" s="12">
        <v>851119932</v>
      </c>
      <c r="E25" s="12">
        <v>88137873</v>
      </c>
      <c r="F25" s="12" t="s">
        <v>77</v>
      </c>
      <c r="G25" s="12" t="s">
        <v>77</v>
      </c>
      <c r="H25" s="12">
        <v>939257805</v>
      </c>
      <c r="I25" s="27">
        <v>1801.9</v>
      </c>
      <c r="J25" s="12" t="s">
        <v>77</v>
      </c>
      <c r="K25" s="19" t="s">
        <v>77</v>
      </c>
    </row>
    <row r="26" spans="2:11" x14ac:dyDescent="0.2">
      <c r="B26" s="11">
        <v>1994</v>
      </c>
      <c r="C26" s="12">
        <v>111</v>
      </c>
      <c r="D26" s="12">
        <v>890406502</v>
      </c>
      <c r="E26" s="12">
        <v>89761355</v>
      </c>
      <c r="F26" s="12" t="s">
        <v>77</v>
      </c>
      <c r="G26" s="12" t="s">
        <v>77</v>
      </c>
      <c r="H26" s="12">
        <v>980167857</v>
      </c>
      <c r="I26" s="27">
        <v>1864.5</v>
      </c>
      <c r="J26" s="12" t="s">
        <v>77</v>
      </c>
      <c r="K26" s="19" t="s">
        <v>77</v>
      </c>
    </row>
    <row r="27" spans="2:11" x14ac:dyDescent="0.2">
      <c r="B27" s="11">
        <v>1995</v>
      </c>
      <c r="C27" s="12">
        <v>112</v>
      </c>
      <c r="D27" s="12">
        <v>911478886</v>
      </c>
      <c r="E27" s="12">
        <v>83770706</v>
      </c>
      <c r="F27" s="12" t="s">
        <v>77</v>
      </c>
      <c r="G27" s="12" t="s">
        <v>77</v>
      </c>
      <c r="H27" s="12">
        <v>995249592</v>
      </c>
      <c r="I27" s="27">
        <v>1872.3</v>
      </c>
      <c r="J27" s="12" t="s">
        <v>77</v>
      </c>
      <c r="K27" s="19" t="s">
        <v>77</v>
      </c>
    </row>
    <row r="28" spans="2:11" x14ac:dyDescent="0.2">
      <c r="B28" s="11">
        <v>1996</v>
      </c>
      <c r="C28" s="12">
        <v>112</v>
      </c>
      <c r="D28" s="12">
        <v>944225821</v>
      </c>
      <c r="E28" s="12">
        <v>96898681</v>
      </c>
      <c r="F28" s="12" t="s">
        <v>77</v>
      </c>
      <c r="G28" s="12" t="s">
        <v>77</v>
      </c>
      <c r="H28" s="12">
        <v>1041124502</v>
      </c>
      <c r="I28" s="27">
        <v>1948.3</v>
      </c>
      <c r="J28" s="12" t="s">
        <v>77</v>
      </c>
      <c r="K28" s="19" t="s">
        <v>77</v>
      </c>
    </row>
    <row r="29" spans="2:11" x14ac:dyDescent="0.2">
      <c r="B29" s="11">
        <v>1997</v>
      </c>
      <c r="C29" s="12">
        <v>112</v>
      </c>
      <c r="D29" s="12">
        <v>945627320</v>
      </c>
      <c r="E29" s="12">
        <v>84302826</v>
      </c>
      <c r="F29" s="12" t="s">
        <v>77</v>
      </c>
      <c r="G29" s="12" t="s">
        <v>77</v>
      </c>
      <c r="H29" s="12">
        <v>1029930146</v>
      </c>
      <c r="I29" s="27">
        <v>1916.8</v>
      </c>
      <c r="J29" s="12" t="s">
        <v>77</v>
      </c>
      <c r="K29" s="19" t="s">
        <v>77</v>
      </c>
    </row>
    <row r="30" spans="2:11" x14ac:dyDescent="0.2">
      <c r="B30" s="11">
        <v>1998</v>
      </c>
      <c r="C30" s="12">
        <v>111</v>
      </c>
      <c r="D30" s="12">
        <v>967834504</v>
      </c>
      <c r="E30" s="12">
        <v>90914334</v>
      </c>
      <c r="F30" s="12" t="s">
        <v>77</v>
      </c>
      <c r="G30" s="12" t="s">
        <v>77</v>
      </c>
      <c r="H30" s="12">
        <v>1058748838</v>
      </c>
      <c r="I30" s="27">
        <v>1959.9</v>
      </c>
      <c r="J30" s="12" t="s">
        <v>77</v>
      </c>
      <c r="K30" s="19" t="s">
        <v>77</v>
      </c>
    </row>
    <row r="31" spans="2:11" x14ac:dyDescent="0.2">
      <c r="B31" s="11">
        <v>1999</v>
      </c>
      <c r="C31" s="12">
        <v>111</v>
      </c>
      <c r="D31" s="12">
        <v>969214141</v>
      </c>
      <c r="E31" s="12">
        <v>85999776</v>
      </c>
      <c r="F31" s="12" t="s">
        <v>77</v>
      </c>
      <c r="G31" s="12" t="s">
        <v>77</v>
      </c>
      <c r="H31" s="12">
        <v>1055213917</v>
      </c>
      <c r="I31" s="27">
        <v>1935.3</v>
      </c>
      <c r="J31" s="12" t="s">
        <v>77</v>
      </c>
      <c r="K31" s="19" t="s">
        <v>77</v>
      </c>
    </row>
    <row r="32" spans="2:11" x14ac:dyDescent="0.2">
      <c r="B32" s="11">
        <v>2000</v>
      </c>
      <c r="C32" s="12">
        <v>110</v>
      </c>
      <c r="D32" s="12">
        <v>1015053338</v>
      </c>
      <c r="E32" s="12">
        <v>100877708</v>
      </c>
      <c r="F32" s="12" t="s">
        <v>77</v>
      </c>
      <c r="G32" s="12" t="s">
        <v>77</v>
      </c>
      <c r="H32" s="12">
        <v>1115931046</v>
      </c>
      <c r="I32" s="27">
        <v>2038.4</v>
      </c>
      <c r="J32" s="12" t="s">
        <v>77</v>
      </c>
      <c r="K32" s="19" t="s">
        <v>77</v>
      </c>
    </row>
    <row r="33" spans="2:11" x14ac:dyDescent="0.2">
      <c r="B33" s="11">
        <v>2001</v>
      </c>
      <c r="C33" s="12">
        <v>110</v>
      </c>
      <c r="D33" s="12">
        <v>1035902968</v>
      </c>
      <c r="E33" s="12">
        <v>102855380</v>
      </c>
      <c r="F33" s="12" t="s">
        <v>77</v>
      </c>
      <c r="G33" s="12" t="s">
        <v>77</v>
      </c>
      <c r="H33" s="12">
        <v>1138758348</v>
      </c>
      <c r="I33" s="27">
        <v>2058.3000000000002</v>
      </c>
      <c r="J33" s="12" t="s">
        <v>77</v>
      </c>
      <c r="K33" s="19" t="s">
        <v>77</v>
      </c>
    </row>
    <row r="34" spans="2:11" x14ac:dyDescent="0.2">
      <c r="B34" s="11">
        <v>2002</v>
      </c>
      <c r="C34" s="12">
        <v>109</v>
      </c>
      <c r="D34" s="12">
        <v>1079516348</v>
      </c>
      <c r="E34" s="12">
        <v>96137121</v>
      </c>
      <c r="F34" s="12" t="s">
        <v>77</v>
      </c>
      <c r="G34" s="12" t="s">
        <v>77</v>
      </c>
      <c r="H34" s="12">
        <v>1175653469</v>
      </c>
      <c r="I34" s="27">
        <v>2100.1</v>
      </c>
      <c r="J34" s="12" t="s">
        <v>77</v>
      </c>
      <c r="K34" s="19" t="s">
        <v>77</v>
      </c>
    </row>
    <row r="35" spans="2:11" x14ac:dyDescent="0.2">
      <c r="B35" s="11">
        <v>2003</v>
      </c>
      <c r="C35" s="12">
        <v>109</v>
      </c>
      <c r="D35" s="12">
        <v>1132144512</v>
      </c>
      <c r="E35" s="12">
        <v>110499034</v>
      </c>
      <c r="F35" s="12" t="s">
        <v>77</v>
      </c>
      <c r="G35" s="12" t="s">
        <v>77</v>
      </c>
      <c r="H35" s="12">
        <v>1242643534</v>
      </c>
      <c r="I35" s="27">
        <v>2200.1</v>
      </c>
      <c r="J35" s="12" t="s">
        <v>77</v>
      </c>
      <c r="K35" s="19" t="s">
        <v>77</v>
      </c>
    </row>
    <row r="36" spans="2:11" x14ac:dyDescent="0.2">
      <c r="B36" s="11">
        <v>2004</v>
      </c>
      <c r="C36" s="12">
        <v>109</v>
      </c>
      <c r="D36" s="12">
        <v>1153360435</v>
      </c>
      <c r="E36" s="12">
        <v>122883519</v>
      </c>
      <c r="F36" s="12" t="s">
        <v>77</v>
      </c>
      <c r="G36" s="12" t="s">
        <v>77</v>
      </c>
      <c r="H36" s="12">
        <v>1276243954</v>
      </c>
      <c r="I36" s="27">
        <v>2242.6999999999998</v>
      </c>
      <c r="J36" s="12" t="s">
        <v>77</v>
      </c>
      <c r="K36" s="19" t="s">
        <v>77</v>
      </c>
    </row>
    <row r="37" spans="2:11" x14ac:dyDescent="0.2">
      <c r="B37" s="11">
        <v>2005</v>
      </c>
      <c r="C37" s="12">
        <v>108</v>
      </c>
      <c r="D37" s="12">
        <v>1170617713</v>
      </c>
      <c r="E37" s="12">
        <v>139333509</v>
      </c>
      <c r="F37" s="12" t="s">
        <v>77</v>
      </c>
      <c r="G37" s="12" t="s">
        <v>77</v>
      </c>
      <c r="H37" s="12">
        <v>1309951209</v>
      </c>
      <c r="I37" s="27">
        <v>2283.5</v>
      </c>
      <c r="J37" s="12" t="s">
        <v>77</v>
      </c>
      <c r="K37" s="19" t="s">
        <v>77</v>
      </c>
    </row>
    <row r="38" spans="2:11" x14ac:dyDescent="0.2">
      <c r="B38" s="11">
        <v>2006</v>
      </c>
      <c r="C38" s="12">
        <v>107</v>
      </c>
      <c r="D38" s="12">
        <v>1219783368</v>
      </c>
      <c r="E38" s="12">
        <v>161788461</v>
      </c>
      <c r="F38" s="12" t="s">
        <v>77</v>
      </c>
      <c r="G38" s="12" t="s">
        <v>77</v>
      </c>
      <c r="H38" s="12">
        <v>1381571832</v>
      </c>
      <c r="I38" s="27">
        <v>2384.1</v>
      </c>
      <c r="J38" s="12" t="s">
        <v>77</v>
      </c>
      <c r="K38" s="19" t="s">
        <v>77</v>
      </c>
    </row>
    <row r="39" spans="2:11" x14ac:dyDescent="0.2">
      <c r="B39" s="11">
        <v>2007</v>
      </c>
      <c r="C39" s="12">
        <v>107</v>
      </c>
      <c r="D39" s="12">
        <v>1279545203</v>
      </c>
      <c r="E39" s="12">
        <v>181966104</v>
      </c>
      <c r="F39" s="12" t="s">
        <v>77</v>
      </c>
      <c r="G39" s="12" t="s">
        <v>77</v>
      </c>
      <c r="H39" s="12">
        <v>1461511304</v>
      </c>
      <c r="I39" s="27">
        <v>2490.6999999999998</v>
      </c>
      <c r="J39" s="12" t="s">
        <v>77</v>
      </c>
      <c r="K39" s="19" t="s">
        <v>77</v>
      </c>
    </row>
    <row r="40" spans="2:11" x14ac:dyDescent="0.2">
      <c r="B40" s="11">
        <v>2008</v>
      </c>
      <c r="C40" s="12">
        <v>105</v>
      </c>
      <c r="D40" s="12">
        <v>1352673616</v>
      </c>
      <c r="E40" s="12">
        <v>202026293</v>
      </c>
      <c r="F40" s="12" t="s">
        <v>77</v>
      </c>
      <c r="G40" s="12" t="s">
        <v>77</v>
      </c>
      <c r="H40" s="12">
        <v>1554699915</v>
      </c>
      <c r="I40" s="27">
        <v>2606.8000000000002</v>
      </c>
      <c r="J40" s="12" t="s">
        <v>77</v>
      </c>
      <c r="K40" s="19" t="s">
        <v>77</v>
      </c>
    </row>
    <row r="41" spans="2:11" x14ac:dyDescent="0.2">
      <c r="B41" s="11">
        <v>2009</v>
      </c>
      <c r="C41" s="12">
        <v>104</v>
      </c>
      <c r="D41" s="12">
        <v>1364576460</v>
      </c>
      <c r="E41" s="12">
        <v>157910281</v>
      </c>
      <c r="F41" s="12" t="s">
        <v>77</v>
      </c>
      <c r="G41" s="12" t="s">
        <v>77</v>
      </c>
      <c r="H41" s="12">
        <v>1522486732</v>
      </c>
      <c r="I41" s="27">
        <v>2519.6</v>
      </c>
      <c r="J41" s="12" t="s">
        <v>77</v>
      </c>
      <c r="K41" s="19" t="s">
        <v>77</v>
      </c>
    </row>
    <row r="42" spans="2:11" x14ac:dyDescent="0.2">
      <c r="B42" s="11">
        <v>2010</v>
      </c>
      <c r="C42" s="12">
        <v>103</v>
      </c>
      <c r="D42" s="12">
        <v>1381596280</v>
      </c>
      <c r="E42" s="12">
        <v>161516459</v>
      </c>
      <c r="F42" s="12" t="s">
        <v>77</v>
      </c>
      <c r="G42" s="12" t="s">
        <v>77</v>
      </c>
      <c r="H42" s="12">
        <v>1543112737</v>
      </c>
      <c r="I42" s="27">
        <v>2518.9</v>
      </c>
      <c r="J42" s="12" t="s">
        <v>77</v>
      </c>
      <c r="K42" s="19" t="s">
        <v>77</v>
      </c>
    </row>
    <row r="43" spans="2:11" x14ac:dyDescent="0.2">
      <c r="B43" s="11">
        <v>2011</v>
      </c>
      <c r="C43" s="12">
        <v>103</v>
      </c>
      <c r="D43" s="12">
        <v>1425430852</v>
      </c>
      <c r="E43" s="12">
        <v>176892308</v>
      </c>
      <c r="F43" s="12" t="s">
        <v>77</v>
      </c>
      <c r="G43" s="12" t="s">
        <v>77</v>
      </c>
      <c r="H43" s="12">
        <v>1602323146</v>
      </c>
      <c r="I43" s="27">
        <v>2578.6</v>
      </c>
      <c r="J43" s="12" t="s">
        <v>77</v>
      </c>
      <c r="K43" s="19" t="s">
        <v>77</v>
      </c>
    </row>
    <row r="44" spans="2:11" x14ac:dyDescent="0.2">
      <c r="B44" s="11">
        <v>2012</v>
      </c>
      <c r="C44" s="12">
        <v>103</v>
      </c>
      <c r="D44" s="12">
        <v>1471855174</v>
      </c>
      <c r="E44" s="12">
        <v>171053762</v>
      </c>
      <c r="F44" s="12" t="s">
        <v>77</v>
      </c>
      <c r="G44" s="12" t="s">
        <v>77</v>
      </c>
      <c r="H44" s="12">
        <v>1642908938</v>
      </c>
      <c r="I44" s="27">
        <v>2616.5</v>
      </c>
      <c r="J44" s="12" t="s">
        <v>77</v>
      </c>
      <c r="K44" s="19" t="s">
        <v>77</v>
      </c>
    </row>
    <row r="45" spans="2:11" x14ac:dyDescent="0.2">
      <c r="B45" s="11">
        <v>2013</v>
      </c>
      <c r="C45" s="12">
        <v>104</v>
      </c>
      <c r="D45" s="12">
        <v>1507840027</v>
      </c>
      <c r="E45" s="12">
        <v>179907350</v>
      </c>
      <c r="F45" s="12" t="s">
        <v>77</v>
      </c>
      <c r="G45" s="12" t="s">
        <v>77</v>
      </c>
      <c r="H45" s="12">
        <v>1687747374</v>
      </c>
      <c r="I45" s="27">
        <v>2654.5</v>
      </c>
      <c r="J45" s="12" t="s">
        <v>77</v>
      </c>
      <c r="K45" s="19" t="s">
        <v>77</v>
      </c>
    </row>
    <row r="46" spans="2:11" x14ac:dyDescent="0.2">
      <c r="B46" s="11">
        <v>2014</v>
      </c>
      <c r="C46" s="12">
        <v>104</v>
      </c>
      <c r="D46" s="12">
        <v>1520693342</v>
      </c>
      <c r="E46" s="12">
        <v>182818398</v>
      </c>
      <c r="F46" s="12" t="s">
        <v>77</v>
      </c>
      <c r="G46" s="12" t="s">
        <v>77</v>
      </c>
      <c r="H46" s="12">
        <v>1703511739</v>
      </c>
      <c r="I46" s="27">
        <v>2641.8</v>
      </c>
      <c r="J46" s="12" t="s">
        <v>77</v>
      </c>
      <c r="K46" s="19" t="s">
        <v>77</v>
      </c>
    </row>
    <row r="47" spans="2:11" x14ac:dyDescent="0.2">
      <c r="B47" s="11">
        <v>2015</v>
      </c>
      <c r="C47" s="12">
        <v>104</v>
      </c>
      <c r="D47" s="12">
        <v>1511364328</v>
      </c>
      <c r="E47" s="12">
        <v>175431807</v>
      </c>
      <c r="F47" s="12">
        <v>30008705</v>
      </c>
      <c r="G47" s="12">
        <v>10181176</v>
      </c>
      <c r="H47" s="12">
        <v>1702062445</v>
      </c>
      <c r="I47" s="27">
        <v>2605.3000000000002</v>
      </c>
      <c r="J47" s="12">
        <v>1726986013</v>
      </c>
      <c r="K47" s="26">
        <v>2643.4</v>
      </c>
    </row>
    <row r="48" spans="2:11" x14ac:dyDescent="0.2">
      <c r="B48" s="11">
        <v>2016</v>
      </c>
      <c r="C48" s="12">
        <v>105</v>
      </c>
      <c r="D48" s="12">
        <v>1544443154</v>
      </c>
      <c r="E48" s="12">
        <v>139405405</v>
      </c>
      <c r="F48" s="12">
        <v>32466589</v>
      </c>
      <c r="G48" s="12">
        <v>9979984</v>
      </c>
      <c r="H48" s="12">
        <v>1683773278</v>
      </c>
      <c r="I48" s="27">
        <v>2542.6</v>
      </c>
      <c r="J48" s="12">
        <v>1726295132</v>
      </c>
      <c r="K48" s="26">
        <v>2606.8000000000002</v>
      </c>
    </row>
    <row r="49" spans="2:11" x14ac:dyDescent="0.2">
      <c r="B49" s="11">
        <v>2017</v>
      </c>
      <c r="C49" s="12">
        <v>104</v>
      </c>
      <c r="D49" s="12">
        <v>1578579623</v>
      </c>
      <c r="E49" s="12">
        <v>153646901</v>
      </c>
      <c r="F49" s="12">
        <v>33601849</v>
      </c>
      <c r="G49" s="12">
        <v>20212347</v>
      </c>
      <c r="H49" s="12" t="s">
        <v>77</v>
      </c>
      <c r="I49" s="19" t="s">
        <v>77</v>
      </c>
      <c r="J49" s="12">
        <v>1786040717</v>
      </c>
      <c r="K49" s="26">
        <v>2665.5</v>
      </c>
    </row>
    <row r="50" spans="2:11" x14ac:dyDescent="0.2">
      <c r="B50" s="11">
        <v>2018</v>
      </c>
      <c r="C50" s="12">
        <v>102</v>
      </c>
      <c r="D50" s="12">
        <v>1666894129</v>
      </c>
      <c r="E50" s="12">
        <v>175633152</v>
      </c>
      <c r="F50" s="12">
        <v>31376009</v>
      </c>
      <c r="G50" s="12">
        <v>12055835</v>
      </c>
      <c r="H50" s="12" t="s">
        <v>77</v>
      </c>
      <c r="I50" s="19" t="s">
        <v>77</v>
      </c>
      <c r="J50" s="12">
        <v>1885959133</v>
      </c>
      <c r="K50" s="26">
        <v>2784.2</v>
      </c>
    </row>
    <row r="51" spans="2:11" x14ac:dyDescent="0.2">
      <c r="B51" s="11">
        <v>2019</v>
      </c>
      <c r="C51" s="12">
        <v>102</v>
      </c>
      <c r="D51" s="12">
        <v>1745451765</v>
      </c>
      <c r="E51" s="12">
        <v>163229540</v>
      </c>
      <c r="F51" s="12">
        <v>39164519</v>
      </c>
      <c r="G51" s="12">
        <v>11511113</v>
      </c>
      <c r="H51" s="12" t="s">
        <v>77</v>
      </c>
      <c r="I51" s="19" t="s">
        <v>77</v>
      </c>
      <c r="J51" s="12">
        <v>1959356937</v>
      </c>
      <c r="K51" s="26">
        <v>2858.6</v>
      </c>
    </row>
    <row r="52" spans="2:11" x14ac:dyDescent="0.2">
      <c r="B52" s="11">
        <v>2020</v>
      </c>
      <c r="C52" s="12">
        <v>102</v>
      </c>
      <c r="D52" s="12">
        <v>1779903927</v>
      </c>
      <c r="E52" s="12">
        <v>144528371</v>
      </c>
      <c r="F52" s="12">
        <v>44909580</v>
      </c>
      <c r="G52" s="12">
        <v>15983839</v>
      </c>
      <c r="H52" s="12" t="s">
        <v>77</v>
      </c>
      <c r="I52" s="19" t="s">
        <v>77</v>
      </c>
      <c r="J52" s="12">
        <v>1985325719</v>
      </c>
      <c r="K52" s="26">
        <v>2860.5</v>
      </c>
    </row>
    <row r="53" spans="2:11" x14ac:dyDescent="0.2">
      <c r="B53" s="11">
        <v>2021</v>
      </c>
      <c r="C53" s="12">
        <v>102</v>
      </c>
      <c r="D53" s="12">
        <v>1799595421</v>
      </c>
      <c r="E53" s="12">
        <v>179035276</v>
      </c>
      <c r="F53" s="12">
        <v>51498818</v>
      </c>
      <c r="G53" s="12">
        <v>16143270</v>
      </c>
      <c r="H53" s="12" t="s">
        <v>77</v>
      </c>
      <c r="I53" s="19" t="s">
        <v>77</v>
      </c>
      <c r="J53" s="12">
        <v>2046272786</v>
      </c>
      <c r="K53" s="26">
        <v>2910</v>
      </c>
    </row>
    <row r="54" spans="2:11" x14ac:dyDescent="0.2">
      <c r="B54" s="11">
        <v>2022</v>
      </c>
      <c r="C54" s="12">
        <v>102</v>
      </c>
      <c r="D54" s="12">
        <v>1841122815</v>
      </c>
      <c r="E54" s="12">
        <v>180146787</v>
      </c>
      <c r="F54" s="12">
        <v>47640871</v>
      </c>
      <c r="G54" s="12">
        <v>18225158</v>
      </c>
      <c r="H54" s="12" t="s">
        <v>77</v>
      </c>
      <c r="I54" s="19" t="s">
        <v>77</v>
      </c>
      <c r="J54" s="12">
        <v>2087135636</v>
      </c>
      <c r="K54" s="26">
        <v>2926.8</v>
      </c>
    </row>
    <row r="55" spans="2:11" x14ac:dyDescent="0.2">
      <c r="B55" s="13">
        <v>2023</v>
      </c>
      <c r="C55" s="14">
        <v>101</v>
      </c>
      <c r="D55" s="14">
        <v>1851826454</v>
      </c>
      <c r="E55" s="14">
        <v>203535403</v>
      </c>
      <c r="F55" s="14">
        <v>54479722</v>
      </c>
      <c r="G55" s="14">
        <v>22025468</v>
      </c>
      <c r="H55" s="14" t="s">
        <v>77</v>
      </c>
      <c r="I55" s="20" t="s">
        <v>77</v>
      </c>
      <c r="J55" s="14">
        <v>2131867055</v>
      </c>
      <c r="K55" s="30">
        <v>2931.5</v>
      </c>
    </row>
    <row r="57" spans="2:11" ht="21.4" customHeight="1" x14ac:dyDescent="0.2">
      <c r="B57" s="34" t="s">
        <v>36</v>
      </c>
      <c r="C57" s="35"/>
      <c r="D57" s="35"/>
      <c r="E57" s="35"/>
      <c r="F57" s="35"/>
      <c r="G57" s="35"/>
      <c r="H57" s="35"/>
      <c r="I57" s="35"/>
      <c r="J57" s="35"/>
      <c r="K57" s="35"/>
    </row>
    <row r="58" spans="2:11" ht="46.35" customHeight="1" x14ac:dyDescent="0.2">
      <c r="B58" s="34" t="s">
        <v>78</v>
      </c>
      <c r="C58" s="35"/>
      <c r="D58" s="35"/>
      <c r="E58" s="35"/>
      <c r="F58" s="35"/>
      <c r="G58" s="35"/>
      <c r="H58" s="35"/>
      <c r="I58" s="35"/>
      <c r="J58" s="35"/>
      <c r="K58" s="35"/>
    </row>
    <row r="59" spans="2:11" ht="62.1" customHeight="1" x14ac:dyDescent="0.2">
      <c r="B59" s="34" t="s">
        <v>79</v>
      </c>
      <c r="C59" s="35"/>
      <c r="D59" s="35"/>
      <c r="E59" s="35"/>
      <c r="F59" s="35"/>
      <c r="G59" s="35"/>
      <c r="H59" s="35"/>
      <c r="I59" s="35"/>
      <c r="J59" s="35"/>
      <c r="K59" s="35"/>
    </row>
    <row r="60" spans="2:11" x14ac:dyDescent="0.2">
      <c r="B60" s="34" t="s">
        <v>80</v>
      </c>
      <c r="C60" s="35"/>
      <c r="D60" s="35"/>
      <c r="E60" s="35"/>
      <c r="F60" s="35"/>
      <c r="G60" s="35"/>
      <c r="H60" s="35"/>
      <c r="I60" s="35"/>
      <c r="J60" s="35"/>
      <c r="K60" s="35"/>
    </row>
    <row r="61" spans="2:11" ht="71.849999999999994" customHeight="1" x14ac:dyDescent="0.2">
      <c r="B61" s="34" t="s">
        <v>81</v>
      </c>
      <c r="C61" s="35"/>
      <c r="D61" s="35"/>
      <c r="E61" s="35"/>
      <c r="F61" s="35"/>
      <c r="G61" s="35"/>
      <c r="H61" s="35"/>
      <c r="I61" s="35"/>
      <c r="J61" s="35"/>
      <c r="K61" s="35"/>
    </row>
  </sheetData>
  <mergeCells count="13">
    <mergeCell ref="B59:K59"/>
    <mergeCell ref="B60:K60"/>
    <mergeCell ref="B61:K61"/>
    <mergeCell ref="G4:G5"/>
    <mergeCell ref="H4:I4"/>
    <mergeCell ref="J4:K4"/>
    <mergeCell ref="B57:K57"/>
    <mergeCell ref="B58:K58"/>
    <mergeCell ref="B4:B5"/>
    <mergeCell ref="C4:C5"/>
    <mergeCell ref="D4:D5"/>
    <mergeCell ref="E4:E5"/>
    <mergeCell ref="F4:F5"/>
  </mergeCells>
  <pageMargins left="0.7" right="0.7" top="0.75" bottom="0.75" header="0.3" footer="0.3"/>
  <pageSetup paperSize="9" scale="50" fitToWidth="0"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6D4FF"/>
  </sheetPr>
  <dimension ref="B1:N215"/>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8</v>
      </c>
    </row>
    <row r="2" spans="2:14" x14ac:dyDescent="0.2">
      <c r="B2" t="s">
        <v>9</v>
      </c>
    </row>
    <row r="5" spans="2:14" ht="38.25" x14ac:dyDescent="0.2">
      <c r="B5" s="15" t="s">
        <v>82</v>
      </c>
      <c r="C5" s="15" t="s">
        <v>83</v>
      </c>
      <c r="D5" s="10" t="s">
        <v>84</v>
      </c>
      <c r="E5" s="10" t="s">
        <v>85</v>
      </c>
      <c r="F5" s="10" t="s">
        <v>86</v>
      </c>
      <c r="G5" s="10" t="s">
        <v>87</v>
      </c>
      <c r="H5" s="10" t="s">
        <v>88</v>
      </c>
      <c r="I5" s="10" t="s">
        <v>89</v>
      </c>
      <c r="J5" s="10" t="s">
        <v>90</v>
      </c>
      <c r="K5" s="10" t="s">
        <v>91</v>
      </c>
      <c r="L5" s="10" t="s">
        <v>92</v>
      </c>
      <c r="M5" s="10" t="s">
        <v>93</v>
      </c>
      <c r="N5" s="10" t="s">
        <v>35</v>
      </c>
    </row>
    <row r="6" spans="2:14" x14ac:dyDescent="0.2">
      <c r="B6" s="21">
        <v>4335</v>
      </c>
      <c r="C6" s="21" t="s">
        <v>94</v>
      </c>
      <c r="D6" s="29">
        <v>468431.68333000003</v>
      </c>
      <c r="E6" s="29">
        <v>293535.09065999999</v>
      </c>
      <c r="F6" s="29">
        <v>1041032.14958</v>
      </c>
      <c r="G6" s="29">
        <v>154842.98447</v>
      </c>
      <c r="H6" s="29">
        <v>219994.32587999999</v>
      </c>
      <c r="I6" s="29">
        <v>563393.68834999995</v>
      </c>
      <c r="J6" s="29">
        <v>167015.3953</v>
      </c>
      <c r="K6" s="29">
        <v>342910.21707999997</v>
      </c>
      <c r="L6" s="29">
        <v>195217.78255999999</v>
      </c>
      <c r="M6" s="29">
        <v>227674.21144000001</v>
      </c>
      <c r="N6" s="29">
        <v>3674047.5286500002</v>
      </c>
    </row>
    <row r="7" spans="2:14" x14ac:dyDescent="0.2">
      <c r="B7" s="21">
        <v>4019</v>
      </c>
      <c r="C7" s="21" t="s">
        <v>95</v>
      </c>
      <c r="D7" s="29">
        <v>59869.110309999996</v>
      </c>
      <c r="E7" s="29">
        <v>32215.901180000001</v>
      </c>
      <c r="F7" s="29">
        <v>110632.74661</v>
      </c>
      <c r="G7" s="29">
        <v>26349.47724</v>
      </c>
      <c r="H7" s="29">
        <v>40895.243719999999</v>
      </c>
      <c r="I7" s="29">
        <v>87907.245670000004</v>
      </c>
      <c r="J7" s="29">
        <v>24756.60929</v>
      </c>
      <c r="K7" s="29">
        <v>52654.353389999997</v>
      </c>
      <c r="L7" s="29">
        <v>19664.787380000002</v>
      </c>
      <c r="M7" s="29">
        <v>26195.72047</v>
      </c>
      <c r="N7" s="29">
        <v>481141.19526000001</v>
      </c>
    </row>
    <row r="8" spans="2:14" x14ac:dyDescent="0.2">
      <c r="B8" s="16">
        <v>4001</v>
      </c>
      <c r="C8" s="16" t="s">
        <v>96</v>
      </c>
      <c r="D8" s="26">
        <v>29816.764780000001</v>
      </c>
      <c r="E8" s="26">
        <v>13275.02802</v>
      </c>
      <c r="F8" s="26">
        <v>28318.1158</v>
      </c>
      <c r="G8" s="26">
        <v>14405.89272</v>
      </c>
      <c r="H8" s="26">
        <v>25468.832409999999</v>
      </c>
      <c r="I8" s="26">
        <v>22994.140189999998</v>
      </c>
      <c r="J8" s="26">
        <v>13504.203960000001</v>
      </c>
      <c r="K8" s="26">
        <v>17822.51123</v>
      </c>
      <c r="L8" s="26">
        <v>988.86154999999997</v>
      </c>
      <c r="M8" s="26">
        <v>12898.39114</v>
      </c>
      <c r="N8" s="26">
        <v>179492.74179999999</v>
      </c>
    </row>
    <row r="9" spans="2:14" x14ac:dyDescent="0.2">
      <c r="B9" s="16">
        <v>4002</v>
      </c>
      <c r="C9" s="16" t="s">
        <v>97</v>
      </c>
      <c r="D9" s="26">
        <v>908.85713999999996</v>
      </c>
      <c r="E9" s="26">
        <v>393.52386999999999</v>
      </c>
      <c r="F9" s="26">
        <v>2282.4624600000002</v>
      </c>
      <c r="G9" s="26">
        <v>451.44204000000002</v>
      </c>
      <c r="H9" s="26">
        <v>489.62313999999998</v>
      </c>
      <c r="I9" s="26">
        <v>873.37964999999997</v>
      </c>
      <c r="J9" s="26">
        <v>456.99318</v>
      </c>
      <c r="K9" s="26">
        <v>772.82596999999998</v>
      </c>
      <c r="L9" s="26">
        <v>63.414270000000002</v>
      </c>
      <c r="M9" s="26">
        <v>1367.7522300000001</v>
      </c>
      <c r="N9" s="26">
        <v>8060.2739499999998</v>
      </c>
    </row>
    <row r="10" spans="2:14" x14ac:dyDescent="0.2">
      <c r="B10" s="16">
        <v>4003</v>
      </c>
      <c r="C10" s="16" t="s">
        <v>98</v>
      </c>
      <c r="D10" s="26">
        <v>3354.1794199999999</v>
      </c>
      <c r="E10" s="26">
        <v>4282.8514100000002</v>
      </c>
      <c r="F10" s="26">
        <v>12613.611860000001</v>
      </c>
      <c r="G10" s="26">
        <v>1649.1763599999999</v>
      </c>
      <c r="H10" s="26">
        <v>2785.8383100000001</v>
      </c>
      <c r="I10" s="26">
        <v>11247.12314</v>
      </c>
      <c r="J10" s="26">
        <v>1343.9949899999999</v>
      </c>
      <c r="K10" s="26">
        <v>3669.9288499999998</v>
      </c>
      <c r="L10" s="26">
        <v>19.255199999999999</v>
      </c>
      <c r="M10" s="26">
        <v>2067.7602999999999</v>
      </c>
      <c r="N10" s="26">
        <v>43033.719839999998</v>
      </c>
    </row>
    <row r="11" spans="2:14" x14ac:dyDescent="0.2">
      <c r="B11" s="16">
        <v>4004</v>
      </c>
      <c r="C11" s="16" t="s">
        <v>99</v>
      </c>
      <c r="D11" s="26">
        <v>728.35657000000003</v>
      </c>
      <c r="E11" s="26">
        <v>214.16068999999999</v>
      </c>
      <c r="F11" s="26">
        <v>945.99689000000001</v>
      </c>
      <c r="G11" s="26">
        <v>44.881100000000004</v>
      </c>
      <c r="H11" s="26">
        <v>235.21812</v>
      </c>
      <c r="I11" s="26">
        <v>311.99103000000002</v>
      </c>
      <c r="J11" s="26">
        <v>409.41989000000001</v>
      </c>
      <c r="K11" s="26">
        <v>621.40354000000002</v>
      </c>
      <c r="L11" s="26">
        <v>186.91589999999999</v>
      </c>
      <c r="M11" s="26">
        <v>584.89013999999997</v>
      </c>
      <c r="N11" s="26">
        <v>4283.23387</v>
      </c>
    </row>
    <row r="12" spans="2:14" x14ac:dyDescent="0.2">
      <c r="B12" s="16">
        <v>4005</v>
      </c>
      <c r="C12" s="16" t="s">
        <v>100</v>
      </c>
      <c r="D12" s="26">
        <v>2321.3949299999999</v>
      </c>
      <c r="E12" s="26">
        <v>964.91981999999996</v>
      </c>
      <c r="F12" s="26">
        <v>5112.0226599999996</v>
      </c>
      <c r="G12" s="26">
        <v>539.19235000000003</v>
      </c>
      <c r="H12" s="26">
        <v>1558.8286000000001</v>
      </c>
      <c r="I12" s="26">
        <v>2692.74595</v>
      </c>
      <c r="J12" s="26">
        <v>1040.30845</v>
      </c>
      <c r="K12" s="26">
        <v>3669.6136200000001</v>
      </c>
      <c r="L12" s="26">
        <v>129.47479999999999</v>
      </c>
      <c r="M12" s="26">
        <v>1479.2185400000001</v>
      </c>
      <c r="N12" s="26">
        <v>19507.719720000001</v>
      </c>
    </row>
    <row r="13" spans="2:14" x14ac:dyDescent="0.2">
      <c r="B13" s="16">
        <v>4006</v>
      </c>
      <c r="C13" s="16" t="s">
        <v>101</v>
      </c>
      <c r="D13" s="26">
        <v>4396.48117</v>
      </c>
      <c r="E13" s="26">
        <v>1925.8376000000001</v>
      </c>
      <c r="F13" s="26">
        <v>10535.21992</v>
      </c>
      <c r="G13" s="26">
        <v>842.56827999999996</v>
      </c>
      <c r="H13" s="26">
        <v>1940.2183500000001</v>
      </c>
      <c r="I13" s="26">
        <v>6625.1192000000001</v>
      </c>
      <c r="J13" s="26">
        <v>1815.6586</v>
      </c>
      <c r="K13" s="26">
        <v>3096.4182999999998</v>
      </c>
      <c r="L13" s="26">
        <v>435.24203999999997</v>
      </c>
      <c r="M13" s="26">
        <v>1535.49668</v>
      </c>
      <c r="N13" s="26">
        <v>33148.260139999999</v>
      </c>
    </row>
    <row r="14" spans="2:14" x14ac:dyDescent="0.2">
      <c r="B14" s="16">
        <v>4007</v>
      </c>
      <c r="C14" s="16" t="s">
        <v>102</v>
      </c>
      <c r="D14" s="26">
        <v>1157.1098300000001</v>
      </c>
      <c r="E14" s="26">
        <v>328.05245000000002</v>
      </c>
      <c r="F14" s="26">
        <v>2760.9099099999999</v>
      </c>
      <c r="G14" s="26">
        <v>60.485599999999998</v>
      </c>
      <c r="H14" s="26">
        <v>374.81034</v>
      </c>
      <c r="I14" s="26">
        <v>1018.59762</v>
      </c>
      <c r="J14" s="26">
        <v>420.87540000000001</v>
      </c>
      <c r="K14" s="26">
        <v>856.58601999999996</v>
      </c>
      <c r="L14" s="26">
        <v>199.15290999999999</v>
      </c>
      <c r="M14" s="26">
        <v>640.35649999999998</v>
      </c>
      <c r="N14" s="26">
        <v>7816.9365799999996</v>
      </c>
    </row>
    <row r="15" spans="2:14" x14ac:dyDescent="0.2">
      <c r="B15" s="16">
        <v>4008</v>
      </c>
      <c r="C15" s="16" t="s">
        <v>103</v>
      </c>
      <c r="D15" s="26">
        <v>3334.6545000000001</v>
      </c>
      <c r="E15" s="26">
        <v>2254.7534300000002</v>
      </c>
      <c r="F15" s="26">
        <v>9642.5831500000004</v>
      </c>
      <c r="G15" s="26">
        <v>1398.2940100000001</v>
      </c>
      <c r="H15" s="26">
        <v>1731.3417999999999</v>
      </c>
      <c r="I15" s="26">
        <v>4897.3500700000004</v>
      </c>
      <c r="J15" s="26">
        <v>1370.5654500000001</v>
      </c>
      <c r="K15" s="26">
        <v>12687.95283</v>
      </c>
      <c r="L15" s="26">
        <v>338.30549999999999</v>
      </c>
      <c r="M15" s="26">
        <v>1043.0375300000001</v>
      </c>
      <c r="N15" s="26">
        <v>38698.83827</v>
      </c>
    </row>
    <row r="16" spans="2:14" x14ac:dyDescent="0.2">
      <c r="B16" s="16">
        <v>4009</v>
      </c>
      <c r="C16" s="16" t="s">
        <v>104</v>
      </c>
      <c r="D16" s="26">
        <v>2227.7752399999999</v>
      </c>
      <c r="E16" s="26">
        <v>785.28790000000004</v>
      </c>
      <c r="F16" s="26">
        <v>6297.6272300000001</v>
      </c>
      <c r="G16" s="26">
        <v>231.88925</v>
      </c>
      <c r="H16" s="26">
        <v>774.3732</v>
      </c>
      <c r="I16" s="26">
        <v>2904.6264799999999</v>
      </c>
      <c r="J16" s="26">
        <v>952.05174999999997</v>
      </c>
      <c r="K16" s="26">
        <v>1573.19955</v>
      </c>
      <c r="L16" s="26">
        <v>4876.7778399999997</v>
      </c>
      <c r="M16" s="26">
        <v>634.36099999999999</v>
      </c>
      <c r="N16" s="26">
        <v>21257.969440000001</v>
      </c>
    </row>
    <row r="17" spans="2:14" x14ac:dyDescent="0.2">
      <c r="B17" s="16">
        <v>4010</v>
      </c>
      <c r="C17" s="16" t="s">
        <v>105</v>
      </c>
      <c r="D17" s="26">
        <v>3792.24613</v>
      </c>
      <c r="E17" s="26">
        <v>2868.51091</v>
      </c>
      <c r="F17" s="26">
        <v>11255.3899</v>
      </c>
      <c r="G17" s="26">
        <v>1963.29042</v>
      </c>
      <c r="H17" s="26">
        <v>2015.3883000000001</v>
      </c>
      <c r="I17" s="26">
        <v>9853.8647700000001</v>
      </c>
      <c r="J17" s="26">
        <v>861.13400000000001</v>
      </c>
      <c r="K17" s="26">
        <v>2800.6490399999998</v>
      </c>
      <c r="L17" s="26">
        <v>12370.132170000001</v>
      </c>
      <c r="M17" s="26">
        <v>1598.91795</v>
      </c>
      <c r="N17" s="26">
        <v>49379.523589999997</v>
      </c>
    </row>
    <row r="18" spans="2:14" x14ac:dyDescent="0.2">
      <c r="B18" s="16">
        <v>4012</v>
      </c>
      <c r="C18" s="16" t="s">
        <v>106</v>
      </c>
      <c r="D18" s="26">
        <v>5495.4836299999997</v>
      </c>
      <c r="E18" s="26">
        <v>4108.9634800000003</v>
      </c>
      <c r="F18" s="26">
        <v>14082.387779999999</v>
      </c>
      <c r="G18" s="26">
        <v>3850.4694800000002</v>
      </c>
      <c r="H18" s="26">
        <v>2274.3089500000001</v>
      </c>
      <c r="I18" s="26">
        <v>17099.966329999999</v>
      </c>
      <c r="J18" s="26">
        <v>1982.58762</v>
      </c>
      <c r="K18" s="26">
        <v>3351.6694499999999</v>
      </c>
      <c r="L18" s="26">
        <v>33.1524</v>
      </c>
      <c r="M18" s="26">
        <v>1728.6736599999999</v>
      </c>
      <c r="N18" s="26">
        <v>54007.662779999999</v>
      </c>
    </row>
    <row r="19" spans="2:14" x14ac:dyDescent="0.2">
      <c r="B19" s="16">
        <v>4013</v>
      </c>
      <c r="C19" s="16" t="s">
        <v>107</v>
      </c>
      <c r="D19" s="26">
        <v>2335.8069700000001</v>
      </c>
      <c r="E19" s="26">
        <v>814.01160000000004</v>
      </c>
      <c r="F19" s="26">
        <v>6786.4190500000004</v>
      </c>
      <c r="G19" s="26">
        <v>911.89562999999998</v>
      </c>
      <c r="H19" s="26">
        <v>1246.4621999999999</v>
      </c>
      <c r="I19" s="26">
        <v>7388.3412399999997</v>
      </c>
      <c r="J19" s="26">
        <v>598.81600000000003</v>
      </c>
      <c r="K19" s="26">
        <v>1731.5949900000001</v>
      </c>
      <c r="L19" s="26">
        <v>24.102799999999998</v>
      </c>
      <c r="M19" s="26">
        <v>616.86479999999995</v>
      </c>
      <c r="N19" s="26">
        <v>22454.315279999999</v>
      </c>
    </row>
    <row r="20" spans="2:14" x14ac:dyDescent="0.2">
      <c r="B20" s="21">
        <v>4059</v>
      </c>
      <c r="C20" s="21" t="s">
        <v>108</v>
      </c>
      <c r="D20" s="29">
        <v>104985.27352</v>
      </c>
      <c r="E20" s="29">
        <v>64583.93361</v>
      </c>
      <c r="F20" s="29">
        <v>225380.37622999999</v>
      </c>
      <c r="G20" s="29">
        <v>37382.996679999997</v>
      </c>
      <c r="H20" s="29">
        <v>42391.276850000002</v>
      </c>
      <c r="I20" s="29">
        <v>116250.87946</v>
      </c>
      <c r="J20" s="29">
        <v>36986.439359999997</v>
      </c>
      <c r="K20" s="29">
        <v>64780.336239999997</v>
      </c>
      <c r="L20" s="29">
        <v>41319.294999999998</v>
      </c>
      <c r="M20" s="29">
        <v>68052.867899999997</v>
      </c>
      <c r="N20" s="29">
        <v>802113.67484999995</v>
      </c>
    </row>
    <row r="21" spans="2:14" x14ac:dyDescent="0.2">
      <c r="B21" s="16">
        <v>4021</v>
      </c>
      <c r="C21" s="16" t="s">
        <v>109</v>
      </c>
      <c r="D21" s="26">
        <v>32604.466509999998</v>
      </c>
      <c r="E21" s="26">
        <v>15894.65652</v>
      </c>
      <c r="F21" s="26">
        <v>31260.481779999998</v>
      </c>
      <c r="G21" s="26">
        <v>15292.411</v>
      </c>
      <c r="H21" s="26">
        <v>5586.4460099999997</v>
      </c>
      <c r="I21" s="26">
        <v>21821.41431</v>
      </c>
      <c r="J21" s="26">
        <v>11915.073469999999</v>
      </c>
      <c r="K21" s="26">
        <v>9321.6796599999998</v>
      </c>
      <c r="L21" s="26">
        <v>2685.3137400000001</v>
      </c>
      <c r="M21" s="26">
        <v>19567.79163</v>
      </c>
      <c r="N21" s="26">
        <v>165949.73462999999</v>
      </c>
    </row>
    <row r="22" spans="2:14" x14ac:dyDescent="0.2">
      <c r="B22" s="16">
        <v>4022</v>
      </c>
      <c r="C22" s="16" t="s">
        <v>110</v>
      </c>
      <c r="D22" s="26">
        <v>921.95879000000002</v>
      </c>
      <c r="E22" s="26">
        <v>488.07121000000001</v>
      </c>
      <c r="F22" s="26">
        <v>2077.6809699999999</v>
      </c>
      <c r="G22" s="26">
        <v>91.962069999999997</v>
      </c>
      <c r="H22" s="26">
        <v>284.85727000000003</v>
      </c>
      <c r="I22" s="26">
        <v>825.1454</v>
      </c>
      <c r="J22" s="26">
        <v>549.99937999999997</v>
      </c>
      <c r="K22" s="26">
        <v>1129.73486</v>
      </c>
      <c r="L22" s="26">
        <v>90.815849999999998</v>
      </c>
      <c r="M22" s="26">
        <v>683.49194999999997</v>
      </c>
      <c r="N22" s="26">
        <v>7143.7177499999998</v>
      </c>
    </row>
    <row r="23" spans="2:14" x14ac:dyDescent="0.2">
      <c r="B23" s="16">
        <v>4023</v>
      </c>
      <c r="C23" s="16" t="s">
        <v>111</v>
      </c>
      <c r="D23" s="26">
        <v>1693.2201600000001</v>
      </c>
      <c r="E23" s="26">
        <v>950.24968000000001</v>
      </c>
      <c r="F23" s="26">
        <v>5045.5693799999999</v>
      </c>
      <c r="G23" s="26">
        <v>234.23633000000001</v>
      </c>
      <c r="H23" s="26">
        <v>758.12557000000004</v>
      </c>
      <c r="I23" s="26">
        <v>1641.6843799999999</v>
      </c>
      <c r="J23" s="26">
        <v>743.11472000000003</v>
      </c>
      <c r="K23" s="26">
        <v>1961.61772</v>
      </c>
      <c r="L23" s="26">
        <v>86.461849999999998</v>
      </c>
      <c r="M23" s="26">
        <v>2426.2580400000002</v>
      </c>
      <c r="N23" s="26">
        <v>15540.537829999999</v>
      </c>
    </row>
    <row r="24" spans="2:14" x14ac:dyDescent="0.2">
      <c r="B24" s="16">
        <v>4024</v>
      </c>
      <c r="C24" s="16" t="s">
        <v>112</v>
      </c>
      <c r="D24" s="26">
        <v>2415.1068799999998</v>
      </c>
      <c r="E24" s="26">
        <v>690.27485000000001</v>
      </c>
      <c r="F24" s="26">
        <v>4755.1635200000001</v>
      </c>
      <c r="G24" s="26">
        <v>233.21575000000001</v>
      </c>
      <c r="H24" s="26">
        <v>680.98612000000003</v>
      </c>
      <c r="I24" s="26">
        <v>2085.8894</v>
      </c>
      <c r="J24" s="26">
        <v>652.00836000000004</v>
      </c>
      <c r="K24" s="26">
        <v>1495.42049</v>
      </c>
      <c r="L24" s="26">
        <v>3950.1110199999998</v>
      </c>
      <c r="M24" s="26">
        <v>848.01235999999994</v>
      </c>
      <c r="N24" s="26">
        <v>17806.188750000001</v>
      </c>
    </row>
    <row r="25" spans="2:14" x14ac:dyDescent="0.2">
      <c r="B25" s="16">
        <v>4049</v>
      </c>
      <c r="C25" s="16" t="s">
        <v>113</v>
      </c>
      <c r="D25" s="26">
        <v>3759.5620100000001</v>
      </c>
      <c r="E25" s="26">
        <v>1376.38887</v>
      </c>
      <c r="F25" s="26">
        <v>7576.1178799999998</v>
      </c>
      <c r="G25" s="26">
        <v>327.83098000000001</v>
      </c>
      <c r="H25" s="26">
        <v>1156.41174</v>
      </c>
      <c r="I25" s="26">
        <v>3302.76422</v>
      </c>
      <c r="J25" s="26">
        <v>837.15060000000005</v>
      </c>
      <c r="K25" s="26">
        <v>1518.87635</v>
      </c>
      <c r="L25" s="26">
        <v>75.06335</v>
      </c>
      <c r="M25" s="26">
        <v>1593.1035099999999</v>
      </c>
      <c r="N25" s="26">
        <v>21523.269509999998</v>
      </c>
    </row>
    <row r="26" spans="2:14" x14ac:dyDescent="0.2">
      <c r="B26" s="16">
        <v>4026</v>
      </c>
      <c r="C26" s="16" t="s">
        <v>114</v>
      </c>
      <c r="D26" s="26">
        <v>2548.7300799999998</v>
      </c>
      <c r="E26" s="26">
        <v>852.5797</v>
      </c>
      <c r="F26" s="26">
        <v>4462.28215</v>
      </c>
      <c r="G26" s="26">
        <v>789.49906999999996</v>
      </c>
      <c r="H26" s="26">
        <v>878.94131000000004</v>
      </c>
      <c r="I26" s="26">
        <v>3714.6242200000002</v>
      </c>
      <c r="J26" s="26">
        <v>2358.3387400000001</v>
      </c>
      <c r="K26" s="26">
        <v>1797.36302</v>
      </c>
      <c r="L26" s="26">
        <v>386.19787000000002</v>
      </c>
      <c r="M26" s="26">
        <v>3336.1698999999999</v>
      </c>
      <c r="N26" s="26">
        <v>21124.726060000001</v>
      </c>
    </row>
    <row r="27" spans="2:14" x14ac:dyDescent="0.2">
      <c r="B27" s="16">
        <v>4027</v>
      </c>
      <c r="C27" s="16" t="s">
        <v>115</v>
      </c>
      <c r="D27" s="26">
        <v>2750.60664</v>
      </c>
      <c r="E27" s="26">
        <v>1442.3700100000001</v>
      </c>
      <c r="F27" s="26">
        <v>7679.6063100000001</v>
      </c>
      <c r="G27" s="26">
        <v>380.83033999999998</v>
      </c>
      <c r="H27" s="26">
        <v>2173.3362400000001</v>
      </c>
      <c r="I27" s="26">
        <v>4255.1819999999998</v>
      </c>
      <c r="J27" s="26">
        <v>896.05532000000005</v>
      </c>
      <c r="K27" s="26">
        <v>2167.3375000000001</v>
      </c>
      <c r="L27" s="26">
        <v>15.337400000000001</v>
      </c>
      <c r="M27" s="26">
        <v>168.43405999999999</v>
      </c>
      <c r="N27" s="26">
        <v>21929.095819999999</v>
      </c>
    </row>
    <row r="28" spans="2:14" x14ac:dyDescent="0.2">
      <c r="B28" s="16">
        <v>4028</v>
      </c>
      <c r="C28" s="16" t="s">
        <v>116</v>
      </c>
      <c r="D28" s="26">
        <v>822.60464999999999</v>
      </c>
      <c r="E28" s="26">
        <v>236.16040000000001</v>
      </c>
      <c r="F28" s="26">
        <v>1753.47218</v>
      </c>
      <c r="G28" s="26">
        <v>95.057699999999997</v>
      </c>
      <c r="H28" s="26">
        <v>254.18644</v>
      </c>
      <c r="I28" s="26">
        <v>339.57909999999998</v>
      </c>
      <c r="J28" s="26">
        <v>305.6832</v>
      </c>
      <c r="K28" s="26">
        <v>493.46530999999999</v>
      </c>
      <c r="L28" s="26">
        <v>191.86198999999999</v>
      </c>
      <c r="M28" s="26">
        <v>327.11439999999999</v>
      </c>
      <c r="N28" s="26">
        <v>4819.1853700000001</v>
      </c>
    </row>
    <row r="29" spans="2:14" x14ac:dyDescent="0.2">
      <c r="B29" s="16">
        <v>4029</v>
      </c>
      <c r="C29" s="16" t="s">
        <v>117</v>
      </c>
      <c r="D29" s="26">
        <v>2992.45361</v>
      </c>
      <c r="E29" s="26">
        <v>1792.9466</v>
      </c>
      <c r="F29" s="26">
        <v>7812.5368600000002</v>
      </c>
      <c r="G29" s="26">
        <v>441.91406999999998</v>
      </c>
      <c r="H29" s="26">
        <v>1447.9342999999999</v>
      </c>
      <c r="I29" s="26">
        <v>3619.1183299999998</v>
      </c>
      <c r="J29" s="26">
        <v>1255.59014</v>
      </c>
      <c r="K29" s="26">
        <v>2703.27081</v>
      </c>
      <c r="L29" s="26">
        <v>546.65638999999999</v>
      </c>
      <c r="M29" s="26">
        <v>2265.1144800000002</v>
      </c>
      <c r="N29" s="26">
        <v>24877.53559</v>
      </c>
    </row>
    <row r="30" spans="2:14" x14ac:dyDescent="0.2">
      <c r="B30" s="16">
        <v>4030</v>
      </c>
      <c r="C30" s="16" t="s">
        <v>118</v>
      </c>
      <c r="D30" s="26">
        <v>1473.8931700000001</v>
      </c>
      <c r="E30" s="26">
        <v>502.76625000000001</v>
      </c>
      <c r="F30" s="26">
        <v>2877.8711699999999</v>
      </c>
      <c r="G30" s="26">
        <v>117.51648</v>
      </c>
      <c r="H30" s="26">
        <v>350.41075999999998</v>
      </c>
      <c r="I30" s="26">
        <v>1318.61907</v>
      </c>
      <c r="J30" s="26">
        <v>485.02951000000002</v>
      </c>
      <c r="K30" s="26">
        <v>1164.02126</v>
      </c>
      <c r="L30" s="26">
        <v>2415.14959</v>
      </c>
      <c r="M30" s="26">
        <v>612.22877000000005</v>
      </c>
      <c r="N30" s="26">
        <v>11317.50603</v>
      </c>
    </row>
    <row r="31" spans="2:14" x14ac:dyDescent="0.2">
      <c r="B31" s="16">
        <v>4031</v>
      </c>
      <c r="C31" s="16" t="s">
        <v>119</v>
      </c>
      <c r="D31" s="26">
        <v>1234.0949800000001</v>
      </c>
      <c r="E31" s="26">
        <v>897.98063000000002</v>
      </c>
      <c r="F31" s="26">
        <v>2750.16041</v>
      </c>
      <c r="G31" s="26">
        <v>54.808230000000002</v>
      </c>
      <c r="H31" s="26">
        <v>267.20835</v>
      </c>
      <c r="I31" s="26">
        <v>1500.4110000000001</v>
      </c>
      <c r="J31" s="26">
        <v>431.94905</v>
      </c>
      <c r="K31" s="26">
        <v>944.80260999999996</v>
      </c>
      <c r="L31" s="26">
        <v>3268.4540400000001</v>
      </c>
      <c r="M31" s="26">
        <v>561.58561999999995</v>
      </c>
      <c r="N31" s="26">
        <v>11911.45492</v>
      </c>
    </row>
    <row r="32" spans="2:14" x14ac:dyDescent="0.2">
      <c r="B32" s="16">
        <v>4032</v>
      </c>
      <c r="C32" s="16" t="s">
        <v>120</v>
      </c>
      <c r="D32" s="26">
        <v>1210.1910399999999</v>
      </c>
      <c r="E32" s="26">
        <v>534.85424999999998</v>
      </c>
      <c r="F32" s="26">
        <v>4079.7643800000001</v>
      </c>
      <c r="G32" s="26">
        <v>340.35570000000001</v>
      </c>
      <c r="H32" s="26">
        <v>458.27670000000001</v>
      </c>
      <c r="I32" s="26">
        <v>1520.12005</v>
      </c>
      <c r="J32" s="26">
        <v>374.90280999999999</v>
      </c>
      <c r="K32" s="26">
        <v>1663.54395</v>
      </c>
      <c r="L32" s="26">
        <v>38.054450000000003</v>
      </c>
      <c r="M32" s="26">
        <v>656.3723</v>
      </c>
      <c r="N32" s="26">
        <v>10876.43563</v>
      </c>
    </row>
    <row r="33" spans="2:14" x14ac:dyDescent="0.2">
      <c r="B33" s="16">
        <v>4033</v>
      </c>
      <c r="C33" s="16" t="s">
        <v>121</v>
      </c>
      <c r="D33" s="26">
        <v>3402.2450699999999</v>
      </c>
      <c r="E33" s="26">
        <v>2572.7846500000001</v>
      </c>
      <c r="F33" s="26">
        <v>12437.183569999999</v>
      </c>
      <c r="G33" s="26">
        <v>2459.9266400000001</v>
      </c>
      <c r="H33" s="26">
        <v>1245.2664600000001</v>
      </c>
      <c r="I33" s="26">
        <v>4297.6497900000004</v>
      </c>
      <c r="J33" s="26">
        <v>914.87942999999996</v>
      </c>
      <c r="K33" s="26">
        <v>3044.0844400000001</v>
      </c>
      <c r="L33" s="26">
        <v>6171.9390100000001</v>
      </c>
      <c r="M33" s="26">
        <v>1928.86673</v>
      </c>
      <c r="N33" s="26">
        <v>38474.825790000003</v>
      </c>
    </row>
    <row r="34" spans="2:14" x14ac:dyDescent="0.2">
      <c r="B34" s="16">
        <v>4034</v>
      </c>
      <c r="C34" s="16" t="s">
        <v>122</v>
      </c>
      <c r="D34" s="26">
        <v>3862.6530200000002</v>
      </c>
      <c r="E34" s="26">
        <v>2630.44479</v>
      </c>
      <c r="F34" s="26">
        <v>10818.516739999999</v>
      </c>
      <c r="G34" s="26">
        <v>1127.9455399999999</v>
      </c>
      <c r="H34" s="26">
        <v>2657.4423000000002</v>
      </c>
      <c r="I34" s="26">
        <v>4758.4600799999998</v>
      </c>
      <c r="J34" s="26">
        <v>878.70219999999995</v>
      </c>
      <c r="K34" s="26">
        <v>2452.55564</v>
      </c>
      <c r="L34" s="26">
        <v>5.0373299999999999</v>
      </c>
      <c r="M34" s="26">
        <v>6557.2357899999997</v>
      </c>
      <c r="N34" s="26">
        <v>35748.993430000002</v>
      </c>
    </row>
    <row r="35" spans="2:14" x14ac:dyDescent="0.2">
      <c r="B35" s="16">
        <v>4035</v>
      </c>
      <c r="C35" s="16" t="s">
        <v>123</v>
      </c>
      <c r="D35" s="26">
        <v>2455.8777799999998</v>
      </c>
      <c r="E35" s="26">
        <v>3982.5241099999998</v>
      </c>
      <c r="F35" s="26">
        <v>9463.9537700000001</v>
      </c>
      <c r="G35" s="26">
        <v>318.33924000000002</v>
      </c>
      <c r="H35" s="26">
        <v>915.36739999999998</v>
      </c>
      <c r="I35" s="26">
        <v>2759.7514500000002</v>
      </c>
      <c r="J35" s="26">
        <v>1070.8559499999999</v>
      </c>
      <c r="K35" s="26">
        <v>2160.3826300000001</v>
      </c>
      <c r="L35" s="26">
        <v>41.531799999999997</v>
      </c>
      <c r="M35" s="26">
        <v>1414.7365199999999</v>
      </c>
      <c r="N35" s="26">
        <v>24583.320650000001</v>
      </c>
    </row>
    <row r="36" spans="2:14" x14ac:dyDescent="0.2">
      <c r="B36" s="16">
        <v>4037</v>
      </c>
      <c r="C36" s="16" t="s">
        <v>124</v>
      </c>
      <c r="D36" s="26">
        <v>2543.9863500000001</v>
      </c>
      <c r="E36" s="26">
        <v>986.68349999999998</v>
      </c>
      <c r="F36" s="26">
        <v>6112.8590599999998</v>
      </c>
      <c r="G36" s="26">
        <v>654.65521000000001</v>
      </c>
      <c r="H36" s="26">
        <v>1341.8601000000001</v>
      </c>
      <c r="I36" s="26">
        <v>2248.6484</v>
      </c>
      <c r="J36" s="26">
        <v>1204.2865999999999</v>
      </c>
      <c r="K36" s="26">
        <v>2382.9886999999999</v>
      </c>
      <c r="L36" s="26">
        <v>74.297250000000005</v>
      </c>
      <c r="M36" s="26">
        <v>2702.8480399999999</v>
      </c>
      <c r="N36" s="26">
        <v>20253.11321</v>
      </c>
    </row>
    <row r="37" spans="2:14" x14ac:dyDescent="0.2">
      <c r="B37" s="16">
        <v>4038</v>
      </c>
      <c r="C37" s="16" t="s">
        <v>125</v>
      </c>
      <c r="D37" s="26">
        <v>4128.87374</v>
      </c>
      <c r="E37" s="26">
        <v>3299.6907700000002</v>
      </c>
      <c r="F37" s="26">
        <v>10205.785</v>
      </c>
      <c r="G37" s="26">
        <v>2463.59674</v>
      </c>
      <c r="H37" s="26">
        <v>3366.9982399999999</v>
      </c>
      <c r="I37" s="26">
        <v>8518.3611500000006</v>
      </c>
      <c r="J37" s="26">
        <v>1272.1090799999999</v>
      </c>
      <c r="K37" s="26">
        <v>3615.0075999999999</v>
      </c>
      <c r="L37" s="26">
        <v>117.48784999999999</v>
      </c>
      <c r="M37" s="26">
        <v>2342.6914999999999</v>
      </c>
      <c r="N37" s="26">
        <v>39330.601669999996</v>
      </c>
    </row>
    <row r="38" spans="2:14" x14ac:dyDescent="0.2">
      <c r="B38" s="16">
        <v>4039</v>
      </c>
      <c r="C38" s="16" t="s">
        <v>126</v>
      </c>
      <c r="D38" s="26">
        <v>1198.1546800000001</v>
      </c>
      <c r="E38" s="26">
        <v>536.46051999999997</v>
      </c>
      <c r="F38" s="26">
        <v>3136.9974699999998</v>
      </c>
      <c r="G38" s="26">
        <v>121.61503999999999</v>
      </c>
      <c r="H38" s="26">
        <v>329.20359999999999</v>
      </c>
      <c r="I38" s="26">
        <v>1468.4208799999999</v>
      </c>
      <c r="J38" s="26">
        <v>593.30408999999997</v>
      </c>
      <c r="K38" s="26">
        <v>1190.1032399999999</v>
      </c>
      <c r="L38" s="26">
        <v>35.243650000000002</v>
      </c>
      <c r="M38" s="26">
        <v>988.49180000000001</v>
      </c>
      <c r="N38" s="26">
        <v>9597.9949699999997</v>
      </c>
    </row>
    <row r="39" spans="2:14" x14ac:dyDescent="0.2">
      <c r="B39" s="16">
        <v>4040</v>
      </c>
      <c r="C39" s="16" t="s">
        <v>127</v>
      </c>
      <c r="D39" s="26">
        <v>6124.6322700000001</v>
      </c>
      <c r="E39" s="26">
        <v>4441.4830099999999</v>
      </c>
      <c r="F39" s="26">
        <v>16950.623439999999</v>
      </c>
      <c r="G39" s="26">
        <v>1843.2913699999999</v>
      </c>
      <c r="H39" s="26">
        <v>3271.6050399999999</v>
      </c>
      <c r="I39" s="26">
        <v>8345.1275900000001</v>
      </c>
      <c r="J39" s="26">
        <v>1533.1239</v>
      </c>
      <c r="K39" s="26">
        <v>4136.9449699999996</v>
      </c>
      <c r="L39" s="26">
        <v>41.00855</v>
      </c>
      <c r="M39" s="26">
        <v>2244.1452300000001</v>
      </c>
      <c r="N39" s="26">
        <v>48931.985370000002</v>
      </c>
    </row>
    <row r="40" spans="2:14" x14ac:dyDescent="0.2">
      <c r="B40" s="16">
        <v>4041</v>
      </c>
      <c r="C40" s="16" t="s">
        <v>128</v>
      </c>
      <c r="D40" s="26">
        <v>1410.85979</v>
      </c>
      <c r="E40" s="26">
        <v>614.64441999999997</v>
      </c>
      <c r="F40" s="26">
        <v>3475.3510500000002</v>
      </c>
      <c r="G40" s="26">
        <v>138.20910000000001</v>
      </c>
      <c r="H40" s="26">
        <v>475.23820000000001</v>
      </c>
      <c r="I40" s="26">
        <v>1152.9830300000001</v>
      </c>
      <c r="J40" s="26">
        <v>217.03065000000001</v>
      </c>
      <c r="K40" s="26">
        <v>1082.12274</v>
      </c>
      <c r="L40" s="26">
        <v>15.422000000000001</v>
      </c>
      <c r="M40" s="26">
        <v>87.402550000000005</v>
      </c>
      <c r="N40" s="26">
        <v>8669.2635300000002</v>
      </c>
    </row>
    <row r="41" spans="2:14" x14ac:dyDescent="0.2">
      <c r="B41" s="16">
        <v>4042</v>
      </c>
      <c r="C41" s="16" t="s">
        <v>129</v>
      </c>
      <c r="D41" s="26">
        <v>1891.0848000000001</v>
      </c>
      <c r="E41" s="26">
        <v>898.59410000000003</v>
      </c>
      <c r="F41" s="26">
        <v>4397.4591700000001</v>
      </c>
      <c r="G41" s="26">
        <v>371.83524999999997</v>
      </c>
      <c r="H41" s="26">
        <v>622.99630000000002</v>
      </c>
      <c r="I41" s="26">
        <v>3070.42247</v>
      </c>
      <c r="J41" s="26">
        <v>615.24594999999999</v>
      </c>
      <c r="K41" s="26">
        <v>1341.8650399999999</v>
      </c>
      <c r="L41" s="26">
        <v>111.70049</v>
      </c>
      <c r="M41" s="26">
        <v>-203.36312000000001</v>
      </c>
      <c r="N41" s="26">
        <v>13117.84045</v>
      </c>
    </row>
    <row r="42" spans="2:14" x14ac:dyDescent="0.2">
      <c r="B42" s="16">
        <v>4044</v>
      </c>
      <c r="C42" s="16" t="s">
        <v>130</v>
      </c>
      <c r="D42" s="26">
        <v>5676.04493</v>
      </c>
      <c r="E42" s="26">
        <v>3211.1950299999999</v>
      </c>
      <c r="F42" s="26">
        <v>9775.6560700000009</v>
      </c>
      <c r="G42" s="26">
        <v>517.85851000000002</v>
      </c>
      <c r="H42" s="26">
        <v>1953.71865</v>
      </c>
      <c r="I42" s="26">
        <v>5355.0990000000002</v>
      </c>
      <c r="J42" s="26">
        <v>1522.5229999999999</v>
      </c>
      <c r="K42" s="26">
        <v>3131.8929499999999</v>
      </c>
      <c r="L42" s="26">
        <v>35.51755</v>
      </c>
      <c r="M42" s="26">
        <v>2966.20847</v>
      </c>
      <c r="N42" s="26">
        <v>34145.714160000003</v>
      </c>
    </row>
    <row r="43" spans="2:14" x14ac:dyDescent="0.2">
      <c r="B43" s="16">
        <v>4045</v>
      </c>
      <c r="C43" s="16" t="s">
        <v>131</v>
      </c>
      <c r="D43" s="26">
        <v>10424.857910000001</v>
      </c>
      <c r="E43" s="26">
        <v>11935.95667</v>
      </c>
      <c r="F43" s="26">
        <v>34579.851580000002</v>
      </c>
      <c r="G43" s="26">
        <v>5531.4397399999998</v>
      </c>
      <c r="H43" s="26">
        <v>7837.3684000000003</v>
      </c>
      <c r="I43" s="26">
        <v>19304.02636</v>
      </c>
      <c r="J43" s="26">
        <v>4123.9501499999997</v>
      </c>
      <c r="K43" s="26">
        <v>6793.2075999999997</v>
      </c>
      <c r="L43" s="26">
        <v>141.43289999999999</v>
      </c>
      <c r="M43" s="26">
        <v>11051.66151</v>
      </c>
      <c r="N43" s="26">
        <v>111723.75281999999</v>
      </c>
    </row>
    <row r="44" spans="2:14" x14ac:dyDescent="0.2">
      <c r="B44" s="16">
        <v>4046</v>
      </c>
      <c r="C44" s="16" t="s">
        <v>132</v>
      </c>
      <c r="D44" s="26">
        <v>1196.88446</v>
      </c>
      <c r="E44" s="26">
        <v>468.43504999999999</v>
      </c>
      <c r="F44" s="26">
        <v>3085.8542000000002</v>
      </c>
      <c r="G44" s="26">
        <v>90.379140000000007</v>
      </c>
      <c r="H44" s="26">
        <v>405.37619999999998</v>
      </c>
      <c r="I44" s="26">
        <v>1222.4756</v>
      </c>
      <c r="J44" s="26">
        <v>283.87225000000001</v>
      </c>
      <c r="K44" s="26">
        <v>810.49031000000002</v>
      </c>
      <c r="L44" s="26">
        <v>1801.2596900000001</v>
      </c>
      <c r="M44" s="26">
        <v>105.91345</v>
      </c>
      <c r="N44" s="26">
        <v>9470.9403500000008</v>
      </c>
    </row>
    <row r="45" spans="2:14" x14ac:dyDescent="0.2">
      <c r="B45" s="16">
        <v>4047</v>
      </c>
      <c r="C45" s="16" t="s">
        <v>133</v>
      </c>
      <c r="D45" s="26">
        <v>2677.9279299999998</v>
      </c>
      <c r="E45" s="26">
        <v>1728.4520600000001</v>
      </c>
      <c r="F45" s="26">
        <v>9419.4686500000007</v>
      </c>
      <c r="G45" s="26">
        <v>1403.9506100000001</v>
      </c>
      <c r="H45" s="26">
        <v>1659.1356599999999</v>
      </c>
      <c r="I45" s="26">
        <v>3468.9674199999999</v>
      </c>
      <c r="J45" s="26">
        <v>997.13921000000005</v>
      </c>
      <c r="K45" s="26">
        <v>2866.8389900000002</v>
      </c>
      <c r="L45" s="26">
        <v>12437.0335</v>
      </c>
      <c r="M45" s="26">
        <v>921.06865000000005</v>
      </c>
      <c r="N45" s="26">
        <v>37579.982680000001</v>
      </c>
    </row>
    <row r="46" spans="2:14" x14ac:dyDescent="0.2">
      <c r="B46" s="16">
        <v>4048</v>
      </c>
      <c r="C46" s="16" t="s">
        <v>134</v>
      </c>
      <c r="D46" s="26">
        <v>3564.3022700000001</v>
      </c>
      <c r="E46" s="26">
        <v>1617.2859599999999</v>
      </c>
      <c r="F46" s="26">
        <v>9390.1094699999994</v>
      </c>
      <c r="G46" s="26">
        <v>1940.31683</v>
      </c>
      <c r="H46" s="26">
        <v>2012.5794900000001</v>
      </c>
      <c r="I46" s="26">
        <v>4335.9347600000001</v>
      </c>
      <c r="J46" s="26">
        <v>954.52160000000003</v>
      </c>
      <c r="K46" s="26">
        <v>3410.71785</v>
      </c>
      <c r="L46" s="26">
        <v>6540.90589</v>
      </c>
      <c r="M46" s="26">
        <v>1899.28376</v>
      </c>
      <c r="N46" s="26">
        <v>35665.957880000002</v>
      </c>
    </row>
    <row r="47" spans="2:14" x14ac:dyDescent="0.2">
      <c r="B47" s="21">
        <v>4089</v>
      </c>
      <c r="C47" s="21" t="s">
        <v>135</v>
      </c>
      <c r="D47" s="29">
        <v>47985.293989999998</v>
      </c>
      <c r="E47" s="29">
        <v>33396.993410000003</v>
      </c>
      <c r="F47" s="29">
        <v>118097.76316</v>
      </c>
      <c r="G47" s="29">
        <v>15230.94966</v>
      </c>
      <c r="H47" s="29">
        <v>20095.47538</v>
      </c>
      <c r="I47" s="29">
        <v>52537.07329</v>
      </c>
      <c r="J47" s="29">
        <v>14318.96369</v>
      </c>
      <c r="K47" s="29">
        <v>38859.774619999997</v>
      </c>
      <c r="L47" s="29">
        <v>42772.752480000003</v>
      </c>
      <c r="M47" s="29">
        <v>27961.212039999999</v>
      </c>
      <c r="N47" s="29">
        <v>411256.25172</v>
      </c>
    </row>
    <row r="48" spans="2:14" x14ac:dyDescent="0.2">
      <c r="B48" s="16">
        <v>4061</v>
      </c>
      <c r="C48" s="16" t="s">
        <v>136</v>
      </c>
      <c r="D48" s="26">
        <v>921.87117000000001</v>
      </c>
      <c r="E48" s="26">
        <v>432.50519000000003</v>
      </c>
      <c r="F48" s="26">
        <v>3155.5602800000001</v>
      </c>
      <c r="G48" s="26">
        <v>233.7072</v>
      </c>
      <c r="H48" s="26">
        <v>451.88591000000002</v>
      </c>
      <c r="I48" s="26">
        <v>809.53255000000001</v>
      </c>
      <c r="J48" s="26">
        <v>337.81295</v>
      </c>
      <c r="K48" s="26">
        <v>676.47810000000004</v>
      </c>
      <c r="L48" s="26">
        <v>18.2956</v>
      </c>
      <c r="M48" s="26">
        <v>611.2749</v>
      </c>
      <c r="N48" s="26">
        <v>7648.9238500000001</v>
      </c>
    </row>
    <row r="49" spans="2:14" x14ac:dyDescent="0.2">
      <c r="B49" s="16">
        <v>4062</v>
      </c>
      <c r="C49" s="16" t="s">
        <v>137</v>
      </c>
      <c r="D49" s="26">
        <v>2333.9109699999999</v>
      </c>
      <c r="E49" s="26">
        <v>1777.34717</v>
      </c>
      <c r="F49" s="26">
        <v>6720.0708299999997</v>
      </c>
      <c r="G49" s="26">
        <v>1201.8900799999999</v>
      </c>
      <c r="H49" s="26">
        <v>1373.0614599999999</v>
      </c>
      <c r="I49" s="26">
        <v>3250.49244</v>
      </c>
      <c r="J49" s="26">
        <v>954.03300999999999</v>
      </c>
      <c r="K49" s="26">
        <v>2683.60502</v>
      </c>
      <c r="L49" s="26">
        <v>4008.1837999999998</v>
      </c>
      <c r="M49" s="26">
        <v>1620.16075</v>
      </c>
      <c r="N49" s="26">
        <v>25922.755529999999</v>
      </c>
    </row>
    <row r="50" spans="2:14" x14ac:dyDescent="0.2">
      <c r="B50" s="16">
        <v>4063</v>
      </c>
      <c r="C50" s="16" t="s">
        <v>138</v>
      </c>
      <c r="D50" s="26">
        <v>4760.0418099999997</v>
      </c>
      <c r="E50" s="26">
        <v>6788.99719</v>
      </c>
      <c r="F50" s="26">
        <v>12261.23775</v>
      </c>
      <c r="G50" s="26">
        <v>4330.8415500000001</v>
      </c>
      <c r="H50" s="26">
        <v>2617.2691599999998</v>
      </c>
      <c r="I50" s="26">
        <v>6401.6557899999998</v>
      </c>
      <c r="J50" s="26">
        <v>1915.7119</v>
      </c>
      <c r="K50" s="26">
        <v>4103.2818100000004</v>
      </c>
      <c r="L50" s="26">
        <v>271.68389000000002</v>
      </c>
      <c r="M50" s="26">
        <v>3181.7869000000001</v>
      </c>
      <c r="N50" s="26">
        <v>46632.507749999997</v>
      </c>
    </row>
    <row r="51" spans="2:14" x14ac:dyDescent="0.2">
      <c r="B51" s="16">
        <v>4064</v>
      </c>
      <c r="C51" s="16" t="s">
        <v>139</v>
      </c>
      <c r="D51" s="26">
        <v>543.54503999999997</v>
      </c>
      <c r="E51" s="26">
        <v>420.47928999999999</v>
      </c>
      <c r="F51" s="26">
        <v>1507.5609899999999</v>
      </c>
      <c r="G51" s="26">
        <v>12.3071</v>
      </c>
      <c r="H51" s="26">
        <v>118.212</v>
      </c>
      <c r="I51" s="26">
        <v>528.0222</v>
      </c>
      <c r="J51" s="26">
        <v>147.37655000000001</v>
      </c>
      <c r="K51" s="26">
        <v>499.56659999999999</v>
      </c>
      <c r="L51" s="26">
        <v>2076.9775800000002</v>
      </c>
      <c r="M51" s="26">
        <v>36.49635</v>
      </c>
      <c r="N51" s="26">
        <v>5890.5437000000002</v>
      </c>
    </row>
    <row r="52" spans="2:14" x14ac:dyDescent="0.2">
      <c r="B52" s="16">
        <v>4065</v>
      </c>
      <c r="C52" s="16" t="s">
        <v>140</v>
      </c>
      <c r="D52" s="26">
        <v>2233.28584</v>
      </c>
      <c r="E52" s="26">
        <v>1047.17118</v>
      </c>
      <c r="F52" s="26">
        <v>6222.6574600000004</v>
      </c>
      <c r="G52" s="26">
        <v>345.74590000000001</v>
      </c>
      <c r="H52" s="26">
        <v>763.00694999999996</v>
      </c>
      <c r="I52" s="26">
        <v>3330.8804100000002</v>
      </c>
      <c r="J52" s="26">
        <v>552.84957999999995</v>
      </c>
      <c r="K52" s="26">
        <v>1659.2351699999999</v>
      </c>
      <c r="L52" s="26">
        <v>18.347950000000001</v>
      </c>
      <c r="M52" s="26">
        <v>542.01428999999996</v>
      </c>
      <c r="N52" s="26">
        <v>16715.194729999999</v>
      </c>
    </row>
    <row r="53" spans="2:14" x14ac:dyDescent="0.2">
      <c r="B53" s="16">
        <v>4066</v>
      </c>
      <c r="C53" s="16" t="s">
        <v>141</v>
      </c>
      <c r="D53" s="26">
        <v>799.81975999999997</v>
      </c>
      <c r="E53" s="26">
        <v>269.55482999999998</v>
      </c>
      <c r="F53" s="26">
        <v>1373.4857</v>
      </c>
      <c r="G53" s="26">
        <v>80.540899999999993</v>
      </c>
      <c r="H53" s="26">
        <v>272.47701000000001</v>
      </c>
      <c r="I53" s="26">
        <v>497.52370000000002</v>
      </c>
      <c r="J53" s="26">
        <v>306.20830000000001</v>
      </c>
      <c r="K53" s="26">
        <v>696.98180000000002</v>
      </c>
      <c r="L53" s="26">
        <v>955.78404999999998</v>
      </c>
      <c r="M53" s="26">
        <v>324.62304999999998</v>
      </c>
      <c r="N53" s="26">
        <v>5576.9991</v>
      </c>
    </row>
    <row r="54" spans="2:14" x14ac:dyDescent="0.2">
      <c r="B54" s="16">
        <v>4067</v>
      </c>
      <c r="C54" s="16" t="s">
        <v>142</v>
      </c>
      <c r="D54" s="26">
        <v>1379.40697</v>
      </c>
      <c r="E54" s="26">
        <v>425.9667</v>
      </c>
      <c r="F54" s="26">
        <v>2084.5027300000002</v>
      </c>
      <c r="G54" s="26">
        <v>84.503649999999993</v>
      </c>
      <c r="H54" s="26">
        <v>356.08881000000002</v>
      </c>
      <c r="I54" s="26">
        <v>960.18994999999995</v>
      </c>
      <c r="J54" s="26">
        <v>266.28993000000003</v>
      </c>
      <c r="K54" s="26">
        <v>1004.6307399999999</v>
      </c>
      <c r="L54" s="26">
        <v>26.322050000000001</v>
      </c>
      <c r="M54" s="26">
        <v>21.036100000000001</v>
      </c>
      <c r="N54" s="26">
        <v>6608.9376300000004</v>
      </c>
    </row>
    <row r="55" spans="2:14" x14ac:dyDescent="0.2">
      <c r="B55" s="16">
        <v>4068</v>
      </c>
      <c r="C55" s="16" t="s">
        <v>143</v>
      </c>
      <c r="D55" s="26">
        <v>2019.55267</v>
      </c>
      <c r="E55" s="26">
        <v>633.28220999999996</v>
      </c>
      <c r="F55" s="26">
        <v>3628.55609</v>
      </c>
      <c r="G55" s="26">
        <v>196.8887</v>
      </c>
      <c r="H55" s="26">
        <v>568.12540000000001</v>
      </c>
      <c r="I55" s="26">
        <v>1484.1979899999999</v>
      </c>
      <c r="J55" s="26">
        <v>507.52803</v>
      </c>
      <c r="K55" s="26">
        <v>1583.37021</v>
      </c>
      <c r="L55" s="26">
        <v>257.51537000000002</v>
      </c>
      <c r="M55" s="26">
        <v>289.88029999999998</v>
      </c>
      <c r="N55" s="26">
        <v>11168.89697</v>
      </c>
    </row>
    <row r="56" spans="2:14" x14ac:dyDescent="0.2">
      <c r="B56" s="16">
        <v>4084</v>
      </c>
      <c r="C56" s="16" t="s">
        <v>144</v>
      </c>
      <c r="D56" s="26">
        <v>633.55530999999996</v>
      </c>
      <c r="E56" s="26">
        <v>105.16522000000001</v>
      </c>
      <c r="F56" s="26">
        <v>1104.4459999999999</v>
      </c>
      <c r="G56" s="26">
        <v>9.5656999999999996</v>
      </c>
      <c r="H56" s="26">
        <v>111.97369999999999</v>
      </c>
      <c r="I56" s="26">
        <v>247.03220999999999</v>
      </c>
      <c r="J56" s="26">
        <v>134.00895</v>
      </c>
      <c r="K56" s="26">
        <v>163.95965000000001</v>
      </c>
      <c r="L56" s="26">
        <v>22.79495</v>
      </c>
      <c r="M56" s="26">
        <v>229.22219999999999</v>
      </c>
      <c r="N56" s="26">
        <v>2761.7238900000002</v>
      </c>
    </row>
    <row r="57" spans="2:14" x14ac:dyDescent="0.2">
      <c r="B57" s="16">
        <v>4071</v>
      </c>
      <c r="C57" s="16" t="s">
        <v>145</v>
      </c>
      <c r="D57" s="26">
        <v>1289.97459</v>
      </c>
      <c r="E57" s="26">
        <v>384.5532</v>
      </c>
      <c r="F57" s="26">
        <v>3076.67551</v>
      </c>
      <c r="G57" s="26">
        <v>228.55023</v>
      </c>
      <c r="H57" s="26">
        <v>464.65764999999999</v>
      </c>
      <c r="I57" s="26">
        <v>1106.3643500000001</v>
      </c>
      <c r="J57" s="26">
        <v>592.97609</v>
      </c>
      <c r="K57" s="26">
        <v>1102.13771</v>
      </c>
      <c r="L57" s="26">
        <v>50.47345</v>
      </c>
      <c r="M57" s="26">
        <v>559.56187999999997</v>
      </c>
      <c r="N57" s="26">
        <v>8855.9246600000006</v>
      </c>
    </row>
    <row r="58" spans="2:14" x14ac:dyDescent="0.2">
      <c r="B58" s="16">
        <v>4072</v>
      </c>
      <c r="C58" s="16" t="s">
        <v>146</v>
      </c>
      <c r="D58" s="26">
        <v>2517.5864700000002</v>
      </c>
      <c r="E58" s="26">
        <v>1039.17156</v>
      </c>
      <c r="F58" s="26">
        <v>4875.8943300000001</v>
      </c>
      <c r="G58" s="26">
        <v>216.97363000000001</v>
      </c>
      <c r="H58" s="26">
        <v>743.28078000000005</v>
      </c>
      <c r="I58" s="26">
        <v>1670.61132</v>
      </c>
      <c r="J58" s="26">
        <v>336.35654</v>
      </c>
      <c r="K58" s="26">
        <v>1297.0375200000001</v>
      </c>
      <c r="L58" s="26">
        <v>3109.6909799999999</v>
      </c>
      <c r="M58" s="26">
        <v>453.69031999999999</v>
      </c>
      <c r="N58" s="26">
        <v>16260.293449999999</v>
      </c>
    </row>
    <row r="59" spans="2:14" x14ac:dyDescent="0.2">
      <c r="B59" s="16">
        <v>4073</v>
      </c>
      <c r="C59" s="16" t="s">
        <v>147</v>
      </c>
      <c r="D59" s="26">
        <v>1221.0738200000001</v>
      </c>
      <c r="E59" s="26">
        <v>517.81975</v>
      </c>
      <c r="F59" s="26">
        <v>2797.78674</v>
      </c>
      <c r="G59" s="26">
        <v>100.32514999999999</v>
      </c>
      <c r="H59" s="26">
        <v>594.39790000000005</v>
      </c>
      <c r="I59" s="26">
        <v>993.29124999999999</v>
      </c>
      <c r="J59" s="26">
        <v>471.15915000000001</v>
      </c>
      <c r="K59" s="26">
        <v>1076.9933000000001</v>
      </c>
      <c r="L59" s="26">
        <v>1415.0782999999999</v>
      </c>
      <c r="M59" s="26">
        <v>1401.6828499999999</v>
      </c>
      <c r="N59" s="26">
        <v>10589.60821</v>
      </c>
    </row>
    <row r="60" spans="2:14" x14ac:dyDescent="0.2">
      <c r="B60" s="16">
        <v>4074</v>
      </c>
      <c r="C60" s="16" t="s">
        <v>148</v>
      </c>
      <c r="D60" s="26">
        <v>2451.9902499999998</v>
      </c>
      <c r="E60" s="26">
        <v>672.16465000000005</v>
      </c>
      <c r="F60" s="26">
        <v>4164.7971200000002</v>
      </c>
      <c r="G60" s="26">
        <v>196.65615</v>
      </c>
      <c r="H60" s="26">
        <v>492.29919999999998</v>
      </c>
      <c r="I60" s="26">
        <v>1124.6843799999999</v>
      </c>
      <c r="J60" s="26">
        <v>735.28614000000005</v>
      </c>
      <c r="K60" s="26">
        <v>1578.73299</v>
      </c>
      <c r="L60" s="26">
        <v>1834.3758700000001</v>
      </c>
      <c r="M60" s="26">
        <v>3141.34609</v>
      </c>
      <c r="N60" s="26">
        <v>16392.332839999999</v>
      </c>
    </row>
    <row r="61" spans="2:14" x14ac:dyDescent="0.2">
      <c r="B61" s="16">
        <v>4075</v>
      </c>
      <c r="C61" s="16" t="s">
        <v>149</v>
      </c>
      <c r="D61" s="26">
        <v>1842.817</v>
      </c>
      <c r="E61" s="26">
        <v>2240.0282000000002</v>
      </c>
      <c r="F61" s="26">
        <v>6268.4029200000004</v>
      </c>
      <c r="G61" s="26">
        <v>687.94790999999998</v>
      </c>
      <c r="H61" s="26">
        <v>1415.82212</v>
      </c>
      <c r="I61" s="26">
        <v>2795.9703300000001</v>
      </c>
      <c r="J61" s="26">
        <v>675.80480999999997</v>
      </c>
      <c r="K61" s="26">
        <v>2726.4962799999998</v>
      </c>
      <c r="L61" s="26">
        <v>74.057599999999994</v>
      </c>
      <c r="M61" s="26">
        <v>772.45651999999995</v>
      </c>
      <c r="N61" s="26">
        <v>19499.803690000001</v>
      </c>
    </row>
    <row r="62" spans="2:14" x14ac:dyDescent="0.2">
      <c r="B62" s="16">
        <v>4076</v>
      </c>
      <c r="C62" s="16" t="s">
        <v>150</v>
      </c>
      <c r="D62" s="26">
        <v>2300.1988799999999</v>
      </c>
      <c r="E62" s="26">
        <v>691.15732000000003</v>
      </c>
      <c r="F62" s="26">
        <v>3986.2633099999998</v>
      </c>
      <c r="G62" s="26">
        <v>170.76430999999999</v>
      </c>
      <c r="H62" s="26">
        <v>652.9144</v>
      </c>
      <c r="I62" s="26">
        <v>1661.70848</v>
      </c>
      <c r="J62" s="26">
        <v>551.06374000000005</v>
      </c>
      <c r="K62" s="26">
        <v>1260.68622</v>
      </c>
      <c r="L62" s="26">
        <v>83.814599999999999</v>
      </c>
      <c r="M62" s="26">
        <v>338.44538999999997</v>
      </c>
      <c r="N62" s="26">
        <v>11697.01665</v>
      </c>
    </row>
    <row r="63" spans="2:14" x14ac:dyDescent="0.2">
      <c r="B63" s="16">
        <v>4077</v>
      </c>
      <c r="C63" s="16" t="s">
        <v>151</v>
      </c>
      <c r="D63" s="26">
        <v>885.58969000000002</v>
      </c>
      <c r="E63" s="26">
        <v>352.57229000000001</v>
      </c>
      <c r="F63" s="26">
        <v>2353.5012400000001</v>
      </c>
      <c r="G63" s="26">
        <v>126.29515000000001</v>
      </c>
      <c r="H63" s="26">
        <v>342.67131000000001</v>
      </c>
      <c r="I63" s="26">
        <v>740.86379999999997</v>
      </c>
      <c r="J63" s="26">
        <v>171.10894999999999</v>
      </c>
      <c r="K63" s="26">
        <v>532.54336000000001</v>
      </c>
      <c r="L63" s="26">
        <v>64.321929999999995</v>
      </c>
      <c r="M63" s="26">
        <v>273.68623000000002</v>
      </c>
      <c r="N63" s="26">
        <v>5843.1539499999999</v>
      </c>
    </row>
    <row r="64" spans="2:14" x14ac:dyDescent="0.2">
      <c r="B64" s="16">
        <v>4078</v>
      </c>
      <c r="C64" s="16" t="s">
        <v>152</v>
      </c>
      <c r="D64" s="26">
        <v>333.45697999999999</v>
      </c>
      <c r="E64" s="26">
        <v>150.42075</v>
      </c>
      <c r="F64" s="26">
        <v>665.00230999999997</v>
      </c>
      <c r="G64" s="26">
        <v>15.219250000000001</v>
      </c>
      <c r="H64" s="26">
        <v>83.511049999999997</v>
      </c>
      <c r="I64" s="26">
        <v>145.50725</v>
      </c>
      <c r="J64" s="26">
        <v>65.931650000000005</v>
      </c>
      <c r="K64" s="26">
        <v>235.90979999999999</v>
      </c>
      <c r="L64" s="26">
        <v>23.0214</v>
      </c>
      <c r="M64" s="26">
        <v>9.9080499999999994</v>
      </c>
      <c r="N64" s="26">
        <v>1727.88849</v>
      </c>
    </row>
    <row r="65" spans="2:14" x14ac:dyDescent="0.2">
      <c r="B65" s="16">
        <v>4079</v>
      </c>
      <c r="C65" s="16" t="s">
        <v>153</v>
      </c>
      <c r="D65" s="26">
        <v>1037.2801300000001</v>
      </c>
      <c r="E65" s="26">
        <v>585.35364000000004</v>
      </c>
      <c r="F65" s="26">
        <v>1861.2161699999999</v>
      </c>
      <c r="G65" s="26">
        <v>232.68052</v>
      </c>
      <c r="H65" s="26">
        <v>239.11378999999999</v>
      </c>
      <c r="I65" s="26">
        <v>778.15562</v>
      </c>
      <c r="J65" s="26">
        <v>278.86592999999999</v>
      </c>
      <c r="K65" s="26">
        <v>720.77937999999995</v>
      </c>
      <c r="L65" s="26">
        <v>2614.8000000000002</v>
      </c>
      <c r="M65" s="26">
        <v>579.73851999999999</v>
      </c>
      <c r="N65" s="26">
        <v>8927.9837000000007</v>
      </c>
    </row>
    <row r="66" spans="2:14" x14ac:dyDescent="0.2">
      <c r="B66" s="16">
        <v>4080</v>
      </c>
      <c r="C66" s="16" t="s">
        <v>154</v>
      </c>
      <c r="D66" s="26">
        <v>3669.5282000000002</v>
      </c>
      <c r="E66" s="26">
        <v>2550.6021999999998</v>
      </c>
      <c r="F66" s="26">
        <v>10889.653340000001</v>
      </c>
      <c r="G66" s="26">
        <v>1345.16392</v>
      </c>
      <c r="H66" s="26">
        <v>1455.06627</v>
      </c>
      <c r="I66" s="26">
        <v>5243.34105</v>
      </c>
      <c r="J66" s="26">
        <v>959.42568000000006</v>
      </c>
      <c r="K66" s="26">
        <v>5288.6284800000003</v>
      </c>
      <c r="L66" s="26">
        <v>17116.94254</v>
      </c>
      <c r="M66" s="26">
        <v>6181.9052899999997</v>
      </c>
      <c r="N66" s="26">
        <v>54700.256970000002</v>
      </c>
    </row>
    <row r="67" spans="2:14" x14ac:dyDescent="0.2">
      <c r="B67" s="16">
        <v>4081</v>
      </c>
      <c r="C67" s="16" t="s">
        <v>155</v>
      </c>
      <c r="D67" s="26">
        <v>3119.2363700000001</v>
      </c>
      <c r="E67" s="26">
        <v>869.34582999999998</v>
      </c>
      <c r="F67" s="26">
        <v>5127.8603400000002</v>
      </c>
      <c r="G67" s="26">
        <v>676.57506000000001</v>
      </c>
      <c r="H67" s="26">
        <v>1023.8924500000001</v>
      </c>
      <c r="I67" s="26">
        <v>2066.6622900000002</v>
      </c>
      <c r="J67" s="26">
        <v>712.74035000000003</v>
      </c>
      <c r="K67" s="26">
        <v>1830.3565900000001</v>
      </c>
      <c r="L67" s="26">
        <v>63.826039999999999</v>
      </c>
      <c r="M67" s="26">
        <v>2329.8451799999998</v>
      </c>
      <c r="N67" s="26">
        <v>17820.340499999998</v>
      </c>
    </row>
    <row r="68" spans="2:14" x14ac:dyDescent="0.2">
      <c r="B68" s="16">
        <v>4082</v>
      </c>
      <c r="C68" s="16" t="s">
        <v>156</v>
      </c>
      <c r="D68" s="26">
        <v>9077.0515699999996</v>
      </c>
      <c r="E68" s="26">
        <v>10123.457410000001</v>
      </c>
      <c r="F68" s="26">
        <v>28204.478449999999</v>
      </c>
      <c r="G68" s="26">
        <v>4382.6412600000003</v>
      </c>
      <c r="H68" s="26">
        <v>4862.4636600000003</v>
      </c>
      <c r="I68" s="26">
        <v>14136.8076</v>
      </c>
      <c r="J68" s="26">
        <v>3068.87889</v>
      </c>
      <c r="K68" s="26">
        <v>5836.22631</v>
      </c>
      <c r="L68" s="26">
        <v>195.41792000000001</v>
      </c>
      <c r="M68" s="26">
        <v>4463.1928099999996</v>
      </c>
      <c r="N68" s="26">
        <v>84350.615879999998</v>
      </c>
    </row>
    <row r="69" spans="2:14" x14ac:dyDescent="0.2">
      <c r="B69" s="16">
        <v>4083</v>
      </c>
      <c r="C69" s="16" t="s">
        <v>157</v>
      </c>
      <c r="D69" s="26">
        <v>2614.5205000000001</v>
      </c>
      <c r="E69" s="26">
        <v>1319.87763</v>
      </c>
      <c r="F69" s="26">
        <v>5768.15355</v>
      </c>
      <c r="G69" s="26">
        <v>355.16633999999999</v>
      </c>
      <c r="H69" s="26">
        <v>1093.2844</v>
      </c>
      <c r="I69" s="26">
        <v>2563.5783299999998</v>
      </c>
      <c r="J69" s="26">
        <v>577.54656999999997</v>
      </c>
      <c r="K69" s="26">
        <v>2302.1375800000001</v>
      </c>
      <c r="L69" s="26">
        <v>8471.0266100000008</v>
      </c>
      <c r="M69" s="26">
        <v>599.25806999999998</v>
      </c>
      <c r="N69" s="26">
        <v>25664.549579999999</v>
      </c>
    </row>
    <row r="70" spans="2:14" x14ac:dyDescent="0.2">
      <c r="B70" s="21">
        <v>4129</v>
      </c>
      <c r="C70" s="21" t="s">
        <v>158</v>
      </c>
      <c r="D70" s="29">
        <v>34487.098940000003</v>
      </c>
      <c r="E70" s="29">
        <v>22560.417819999999</v>
      </c>
      <c r="F70" s="29">
        <v>81155.634659999996</v>
      </c>
      <c r="G70" s="29">
        <v>10168.498030000001</v>
      </c>
      <c r="H70" s="29">
        <v>15763.30581</v>
      </c>
      <c r="I70" s="29">
        <v>36778.367749999998</v>
      </c>
      <c r="J70" s="29">
        <v>11349.745349999999</v>
      </c>
      <c r="K70" s="29">
        <v>25787.68433</v>
      </c>
      <c r="L70" s="29">
        <v>16185.16591</v>
      </c>
      <c r="M70" s="29">
        <v>15815.870860000001</v>
      </c>
      <c r="N70" s="29">
        <v>270051.78946</v>
      </c>
    </row>
    <row r="71" spans="2:14" x14ac:dyDescent="0.2">
      <c r="B71" s="16">
        <v>4091</v>
      </c>
      <c r="C71" s="16" t="s">
        <v>159</v>
      </c>
      <c r="D71" s="26">
        <v>1173.6527799999999</v>
      </c>
      <c r="E71" s="26">
        <v>344.26495</v>
      </c>
      <c r="F71" s="26">
        <v>2118.11321</v>
      </c>
      <c r="G71" s="26">
        <v>614.72947999999997</v>
      </c>
      <c r="H71" s="26">
        <v>387.28530999999998</v>
      </c>
      <c r="I71" s="26">
        <v>880.6893</v>
      </c>
      <c r="J71" s="26">
        <v>535.14478999999994</v>
      </c>
      <c r="K71" s="26">
        <v>1020.11252</v>
      </c>
      <c r="L71" s="26">
        <v>106.34395000000001</v>
      </c>
      <c r="M71" s="26">
        <v>871.72361000000001</v>
      </c>
      <c r="N71" s="26">
        <v>8052.0599000000002</v>
      </c>
    </row>
    <row r="72" spans="2:14" x14ac:dyDescent="0.2">
      <c r="B72" s="16">
        <v>4092</v>
      </c>
      <c r="C72" s="16" t="s">
        <v>160</v>
      </c>
      <c r="D72" s="26">
        <v>3142.7478999999998</v>
      </c>
      <c r="E72" s="26">
        <v>1112.6002000000001</v>
      </c>
      <c r="F72" s="26">
        <v>7772.6665000000003</v>
      </c>
      <c r="G72" s="26">
        <v>171.1063</v>
      </c>
      <c r="H72" s="26">
        <v>987.69219999999996</v>
      </c>
      <c r="I72" s="26">
        <v>2457.7487700000001</v>
      </c>
      <c r="J72" s="26">
        <v>699.72990000000004</v>
      </c>
      <c r="K72" s="26">
        <v>2346.3770800000002</v>
      </c>
      <c r="L72" s="26">
        <v>117.27075000000001</v>
      </c>
      <c r="M72" s="26">
        <v>1557.93325</v>
      </c>
      <c r="N72" s="26">
        <v>20365.87285</v>
      </c>
    </row>
    <row r="73" spans="2:14" x14ac:dyDescent="0.2">
      <c r="B73" s="16">
        <v>4093</v>
      </c>
      <c r="C73" s="16" t="s">
        <v>161</v>
      </c>
      <c r="D73" s="26">
        <v>763.53324999999995</v>
      </c>
      <c r="E73" s="26">
        <v>183.53120000000001</v>
      </c>
      <c r="F73" s="26">
        <v>817.16240000000005</v>
      </c>
      <c r="G73" s="26">
        <v>51.470399999999998</v>
      </c>
      <c r="H73" s="26">
        <v>182.87504999999999</v>
      </c>
      <c r="I73" s="26">
        <v>339.89724999999999</v>
      </c>
      <c r="J73" s="26">
        <v>142.84715</v>
      </c>
      <c r="K73" s="26">
        <v>405.13409999999999</v>
      </c>
      <c r="L73" s="26">
        <v>9.3853000000000009</v>
      </c>
      <c r="M73" s="26">
        <v>110.884</v>
      </c>
      <c r="N73" s="26">
        <v>3006.7201</v>
      </c>
    </row>
    <row r="74" spans="2:14" x14ac:dyDescent="0.2">
      <c r="B74" s="16">
        <v>4124</v>
      </c>
      <c r="C74" s="16" t="s">
        <v>162</v>
      </c>
      <c r="D74" s="26">
        <v>1486.5546200000001</v>
      </c>
      <c r="E74" s="26">
        <v>503.74439999999998</v>
      </c>
      <c r="F74" s="26">
        <v>1905.1214500000001</v>
      </c>
      <c r="G74" s="26">
        <v>269.78120000000001</v>
      </c>
      <c r="H74" s="26">
        <v>384.24034999999998</v>
      </c>
      <c r="I74" s="26">
        <v>910.27679999999998</v>
      </c>
      <c r="J74" s="26">
        <v>413.02544999999998</v>
      </c>
      <c r="K74" s="26">
        <v>558.47230000000002</v>
      </c>
      <c r="L74" s="26">
        <v>86.938850000000002</v>
      </c>
      <c r="M74" s="26">
        <v>59.610579999999999</v>
      </c>
      <c r="N74" s="26">
        <v>6577.7659999999996</v>
      </c>
    </row>
    <row r="75" spans="2:14" x14ac:dyDescent="0.2">
      <c r="B75" s="16">
        <v>4095</v>
      </c>
      <c r="C75" s="16" t="s">
        <v>163</v>
      </c>
      <c r="D75" s="26">
        <v>8726.6478100000004</v>
      </c>
      <c r="E75" s="26">
        <v>11319.04586</v>
      </c>
      <c r="F75" s="26">
        <v>19809.420999999998</v>
      </c>
      <c r="G75" s="26">
        <v>4414.2275399999999</v>
      </c>
      <c r="H75" s="26">
        <v>4578.2350999999999</v>
      </c>
      <c r="I75" s="26">
        <v>11590.673510000001</v>
      </c>
      <c r="J75" s="26">
        <v>3852.1398300000001</v>
      </c>
      <c r="K75" s="26">
        <v>5568.4078799999997</v>
      </c>
      <c r="L75" s="26">
        <v>158.14189999999999</v>
      </c>
      <c r="M75" s="26">
        <v>5682.1478999999999</v>
      </c>
      <c r="N75" s="26">
        <v>75699.088329999999</v>
      </c>
    </row>
    <row r="76" spans="2:14" x14ac:dyDescent="0.2">
      <c r="B76" s="16">
        <v>4099</v>
      </c>
      <c r="C76" s="16" t="s">
        <v>164</v>
      </c>
      <c r="D76" s="26">
        <v>378.8947</v>
      </c>
      <c r="E76" s="26">
        <v>127.89015000000001</v>
      </c>
      <c r="F76" s="26">
        <v>579.81251999999995</v>
      </c>
      <c r="G76" s="26">
        <v>13.207269999999999</v>
      </c>
      <c r="H76" s="26">
        <v>139.39492000000001</v>
      </c>
      <c r="I76" s="26">
        <v>197.07589999999999</v>
      </c>
      <c r="J76" s="26">
        <v>86.071250000000006</v>
      </c>
      <c r="K76" s="26">
        <v>176.49547000000001</v>
      </c>
      <c r="L76" s="26">
        <v>4.4953000000000003</v>
      </c>
      <c r="M76" s="26">
        <v>283.93680000000001</v>
      </c>
      <c r="N76" s="26">
        <v>1987.2742800000001</v>
      </c>
    </row>
    <row r="77" spans="2:14" x14ac:dyDescent="0.2">
      <c r="B77" s="16">
        <v>4100</v>
      </c>
      <c r="C77" s="16" t="s">
        <v>165</v>
      </c>
      <c r="D77" s="26">
        <v>2083.2061399999998</v>
      </c>
      <c r="E77" s="26">
        <v>1514.28783</v>
      </c>
      <c r="F77" s="26">
        <v>5453.67083</v>
      </c>
      <c r="G77" s="26">
        <v>291.08244000000002</v>
      </c>
      <c r="H77" s="26">
        <v>1096.0488499999999</v>
      </c>
      <c r="I77" s="26">
        <v>2668.6246500000002</v>
      </c>
      <c r="J77" s="26">
        <v>550.16907000000003</v>
      </c>
      <c r="K77" s="26">
        <v>1425.7277099999999</v>
      </c>
      <c r="L77" s="26">
        <v>52.361049999999999</v>
      </c>
      <c r="M77" s="26">
        <v>645.26241000000005</v>
      </c>
      <c r="N77" s="26">
        <v>15780.440979999999</v>
      </c>
    </row>
    <row r="78" spans="2:14" x14ac:dyDescent="0.2">
      <c r="B78" s="16">
        <v>4104</v>
      </c>
      <c r="C78" s="16" t="s">
        <v>166</v>
      </c>
      <c r="D78" s="26">
        <v>1996.32023</v>
      </c>
      <c r="E78" s="26">
        <v>910.61066000000005</v>
      </c>
      <c r="F78" s="26">
        <v>4967.3604699999996</v>
      </c>
      <c r="G78" s="26">
        <v>625.35398999999995</v>
      </c>
      <c r="H78" s="26">
        <v>1082.42482</v>
      </c>
      <c r="I78" s="26">
        <v>2198.9534699999999</v>
      </c>
      <c r="J78" s="26">
        <v>816.29768999999999</v>
      </c>
      <c r="K78" s="26">
        <v>1705.7719400000001</v>
      </c>
      <c r="L78" s="26">
        <v>156.80201</v>
      </c>
      <c r="M78" s="26">
        <v>1199.44184</v>
      </c>
      <c r="N78" s="26">
        <v>15659.33712</v>
      </c>
    </row>
    <row r="79" spans="2:14" x14ac:dyDescent="0.2">
      <c r="B79" s="16">
        <v>4105</v>
      </c>
      <c r="C79" s="16" t="s">
        <v>167</v>
      </c>
      <c r="D79" s="26">
        <v>415.12031999999999</v>
      </c>
      <c r="E79" s="26">
        <v>124.95211</v>
      </c>
      <c r="F79" s="26">
        <v>552.95451000000003</v>
      </c>
      <c r="G79" s="26">
        <v>27.5364</v>
      </c>
      <c r="H79" s="26">
        <v>34.97983</v>
      </c>
      <c r="I79" s="26">
        <v>178.52133000000001</v>
      </c>
      <c r="J79" s="26">
        <v>65.701650000000001</v>
      </c>
      <c r="K79" s="26">
        <v>268.11140999999998</v>
      </c>
      <c r="L79" s="26">
        <v>82.470089999999999</v>
      </c>
      <c r="M79" s="26">
        <v>40.390770000000003</v>
      </c>
      <c r="N79" s="26">
        <v>1790.7384199999999</v>
      </c>
    </row>
    <row r="80" spans="2:14" x14ac:dyDescent="0.2">
      <c r="B80" s="16">
        <v>4106</v>
      </c>
      <c r="C80" s="16" t="s">
        <v>168</v>
      </c>
      <c r="D80" s="26">
        <v>383.48984000000002</v>
      </c>
      <c r="E80" s="26">
        <v>160.98862</v>
      </c>
      <c r="F80" s="26">
        <v>477.68380000000002</v>
      </c>
      <c r="G80" s="26">
        <v>45.373199999999997</v>
      </c>
      <c r="H80" s="26">
        <v>150.37025</v>
      </c>
      <c r="I80" s="26">
        <v>183.71979999999999</v>
      </c>
      <c r="J80" s="26">
        <v>63.414050000000003</v>
      </c>
      <c r="K80" s="26">
        <v>123.76956</v>
      </c>
      <c r="L80" s="26">
        <v>67.731899999999996</v>
      </c>
      <c r="M80" s="26">
        <v>80.331699999999998</v>
      </c>
      <c r="N80" s="26">
        <v>1736.8727200000001</v>
      </c>
    </row>
    <row r="81" spans="2:14" x14ac:dyDescent="0.2">
      <c r="B81" s="16">
        <v>4107</v>
      </c>
      <c r="C81" s="16" t="s">
        <v>169</v>
      </c>
      <c r="D81" s="26">
        <v>813.46504000000004</v>
      </c>
      <c r="E81" s="26">
        <v>301.95639999999997</v>
      </c>
      <c r="F81" s="26">
        <v>1812.277</v>
      </c>
      <c r="G81" s="26">
        <v>296.8263</v>
      </c>
      <c r="H81" s="26">
        <v>179.9614</v>
      </c>
      <c r="I81" s="26">
        <v>642.78156000000001</v>
      </c>
      <c r="J81" s="26">
        <v>166.70822999999999</v>
      </c>
      <c r="K81" s="26">
        <v>573.24662000000001</v>
      </c>
      <c r="L81" s="26">
        <v>85.084389999999999</v>
      </c>
      <c r="M81" s="26">
        <v>160.04263</v>
      </c>
      <c r="N81" s="26">
        <v>5032.3495700000003</v>
      </c>
    </row>
    <row r="82" spans="2:14" x14ac:dyDescent="0.2">
      <c r="B82" s="16">
        <v>4110</v>
      </c>
      <c r="C82" s="16" t="s">
        <v>170</v>
      </c>
      <c r="D82" s="26">
        <v>1027.14545</v>
      </c>
      <c r="E82" s="26">
        <v>385.31401</v>
      </c>
      <c r="F82" s="26">
        <v>1882.82953</v>
      </c>
      <c r="G82" s="26">
        <v>64.261660000000006</v>
      </c>
      <c r="H82" s="26">
        <v>261.99259999999998</v>
      </c>
      <c r="I82" s="26">
        <v>554.88815</v>
      </c>
      <c r="J82" s="26">
        <v>240.6491</v>
      </c>
      <c r="K82" s="26">
        <v>633.23284999999998</v>
      </c>
      <c r="L82" s="26">
        <v>59.911000000000001</v>
      </c>
      <c r="M82" s="26">
        <v>19.953019999999999</v>
      </c>
      <c r="N82" s="26">
        <v>5130.1773700000003</v>
      </c>
    </row>
    <row r="83" spans="2:14" x14ac:dyDescent="0.2">
      <c r="B83" s="16">
        <v>4111</v>
      </c>
      <c r="C83" s="16" t="s">
        <v>171</v>
      </c>
      <c r="D83" s="26">
        <v>775.32396000000006</v>
      </c>
      <c r="E83" s="26">
        <v>401.37355000000002</v>
      </c>
      <c r="F83" s="26">
        <v>2045.8336899999999</v>
      </c>
      <c r="G83" s="26">
        <v>107.8574</v>
      </c>
      <c r="H83" s="26">
        <v>431.23360000000002</v>
      </c>
      <c r="I83" s="26">
        <v>1016.7575000000001</v>
      </c>
      <c r="J83" s="26">
        <v>290.80905000000001</v>
      </c>
      <c r="K83" s="26">
        <v>862.89975000000004</v>
      </c>
      <c r="L83" s="26">
        <v>23.415749999999999</v>
      </c>
      <c r="M83" s="26">
        <v>19.15165</v>
      </c>
      <c r="N83" s="26">
        <v>5974.6558999999997</v>
      </c>
    </row>
    <row r="84" spans="2:14" x14ac:dyDescent="0.2">
      <c r="B84" s="16">
        <v>4112</v>
      </c>
      <c r="C84" s="16" t="s">
        <v>172</v>
      </c>
      <c r="D84" s="26">
        <v>706.11617000000001</v>
      </c>
      <c r="E84" s="26">
        <v>236.4889</v>
      </c>
      <c r="F84" s="26">
        <v>1276.90705</v>
      </c>
      <c r="G84" s="26">
        <v>34.56035</v>
      </c>
      <c r="H84" s="26">
        <v>196.83851000000001</v>
      </c>
      <c r="I84" s="26">
        <v>424.19252999999998</v>
      </c>
      <c r="J84" s="26">
        <v>162.63714999999999</v>
      </c>
      <c r="K84" s="26">
        <v>430.11802</v>
      </c>
      <c r="L84" s="26">
        <v>11.9068</v>
      </c>
      <c r="M84" s="26">
        <v>15.680149999999999</v>
      </c>
      <c r="N84" s="26">
        <v>3495.4456300000002</v>
      </c>
    </row>
    <row r="85" spans="2:14" x14ac:dyDescent="0.2">
      <c r="B85" s="16">
        <v>4125</v>
      </c>
      <c r="C85" s="16" t="s">
        <v>173</v>
      </c>
      <c r="D85" s="26">
        <v>1576.2841599999999</v>
      </c>
      <c r="E85" s="26">
        <v>872.96984999999995</v>
      </c>
      <c r="F85" s="26">
        <v>3792.4087</v>
      </c>
      <c r="G85" s="26">
        <v>708.31038000000001</v>
      </c>
      <c r="H85" s="26">
        <v>968.03625</v>
      </c>
      <c r="I85" s="26">
        <v>1916.73107</v>
      </c>
      <c r="J85" s="26">
        <v>747.64175999999998</v>
      </c>
      <c r="K85" s="26">
        <v>1366.78594</v>
      </c>
      <c r="L85" s="26">
        <v>127.9559</v>
      </c>
      <c r="M85" s="26">
        <v>667.74384999999995</v>
      </c>
      <c r="N85" s="26">
        <v>12744.86786</v>
      </c>
    </row>
    <row r="86" spans="2:14" x14ac:dyDescent="0.2">
      <c r="B86" s="16">
        <v>4117</v>
      </c>
      <c r="C86" s="16" t="s">
        <v>174</v>
      </c>
      <c r="D86" s="26">
        <v>700.17744000000005</v>
      </c>
      <c r="E86" s="26">
        <v>262.22163</v>
      </c>
      <c r="F86" s="26">
        <v>1140.4972600000001</v>
      </c>
      <c r="G86" s="26">
        <v>82.978800000000007</v>
      </c>
      <c r="H86" s="26">
        <v>320.07704999999999</v>
      </c>
      <c r="I86" s="26">
        <v>377.06414999999998</v>
      </c>
      <c r="J86" s="26">
        <v>180.8768</v>
      </c>
      <c r="K86" s="26">
        <v>480.94535999999999</v>
      </c>
      <c r="L86" s="26">
        <v>748.81867999999997</v>
      </c>
      <c r="M86" s="26">
        <v>300.87707</v>
      </c>
      <c r="N86" s="26">
        <v>4594.53424</v>
      </c>
    </row>
    <row r="87" spans="2:14" x14ac:dyDescent="0.2">
      <c r="B87" s="16">
        <v>4120</v>
      </c>
      <c r="C87" s="16" t="s">
        <v>175</v>
      </c>
      <c r="D87" s="26">
        <v>1107.0783200000001</v>
      </c>
      <c r="E87" s="26">
        <v>577.31591000000003</v>
      </c>
      <c r="F87" s="26">
        <v>2792.00981</v>
      </c>
      <c r="G87" s="26">
        <v>188.8972</v>
      </c>
      <c r="H87" s="26">
        <v>434.20870000000002</v>
      </c>
      <c r="I87" s="26">
        <v>1240.9012700000001</v>
      </c>
      <c r="J87" s="26">
        <v>463.77557000000002</v>
      </c>
      <c r="K87" s="26">
        <v>1014.12672</v>
      </c>
      <c r="L87" s="26">
        <v>67.083250000000007</v>
      </c>
      <c r="M87" s="26">
        <v>241.49816999999999</v>
      </c>
      <c r="N87" s="26">
        <v>8126.8949199999997</v>
      </c>
    </row>
    <row r="88" spans="2:14" x14ac:dyDescent="0.2">
      <c r="B88" s="16">
        <v>4121</v>
      </c>
      <c r="C88" s="16" t="s">
        <v>176</v>
      </c>
      <c r="D88" s="26">
        <v>1486.0190600000001</v>
      </c>
      <c r="E88" s="26">
        <v>659.60059999999999</v>
      </c>
      <c r="F88" s="26">
        <v>2387.4872399999999</v>
      </c>
      <c r="G88" s="26">
        <v>332.22453000000002</v>
      </c>
      <c r="H88" s="26">
        <v>674.95366999999999</v>
      </c>
      <c r="I88" s="26">
        <v>920.36347999999998</v>
      </c>
      <c r="J88" s="26">
        <v>637.54065000000003</v>
      </c>
      <c r="K88" s="26">
        <v>1289.4286500000001</v>
      </c>
      <c r="L88" s="26">
        <v>1741.7397599999999</v>
      </c>
      <c r="M88" s="26">
        <v>1046.8753899999999</v>
      </c>
      <c r="N88" s="26">
        <v>11176.233029999999</v>
      </c>
    </row>
    <row r="89" spans="2:14" x14ac:dyDescent="0.2">
      <c r="B89" s="16">
        <v>4122</v>
      </c>
      <c r="C89" s="16" t="s">
        <v>177</v>
      </c>
      <c r="D89" s="26">
        <v>854.34135000000003</v>
      </c>
      <c r="E89" s="26">
        <v>389.85865000000001</v>
      </c>
      <c r="F89" s="26">
        <v>2339.5893000000001</v>
      </c>
      <c r="G89" s="26">
        <v>177.62036000000001</v>
      </c>
      <c r="H89" s="26">
        <v>602.37104999999997</v>
      </c>
      <c r="I89" s="26">
        <v>909.26238999999998</v>
      </c>
      <c r="J89" s="26">
        <v>174.28505999999999</v>
      </c>
      <c r="K89" s="26">
        <v>817.77358000000004</v>
      </c>
      <c r="L89" s="26">
        <v>16.078849999999999</v>
      </c>
      <c r="M89" s="26">
        <v>137.96242000000001</v>
      </c>
      <c r="N89" s="26">
        <v>6419.1430099999998</v>
      </c>
    </row>
    <row r="90" spans="2:14" x14ac:dyDescent="0.2">
      <c r="B90" s="16">
        <v>4123</v>
      </c>
      <c r="C90" s="16" t="s">
        <v>178</v>
      </c>
      <c r="D90" s="26">
        <v>4890.9804000000004</v>
      </c>
      <c r="E90" s="26">
        <v>2171.4023400000001</v>
      </c>
      <c r="F90" s="26">
        <v>17231.828389999999</v>
      </c>
      <c r="G90" s="26">
        <v>1651.09283</v>
      </c>
      <c r="H90" s="26">
        <v>2670.0862999999999</v>
      </c>
      <c r="I90" s="26">
        <v>7169.2448700000004</v>
      </c>
      <c r="J90" s="26">
        <v>1060.28115</v>
      </c>
      <c r="K90" s="26">
        <v>4720.7468699999999</v>
      </c>
      <c r="L90" s="26">
        <v>12461.23043</v>
      </c>
      <c r="M90" s="26">
        <v>2674.4236500000002</v>
      </c>
      <c r="N90" s="26">
        <v>56701.317230000001</v>
      </c>
    </row>
    <row r="91" spans="2:14" x14ac:dyDescent="0.2">
      <c r="B91" s="21">
        <v>4159</v>
      </c>
      <c r="C91" s="21" t="s">
        <v>179</v>
      </c>
      <c r="D91" s="29">
        <v>25960.378580000001</v>
      </c>
      <c r="E91" s="29">
        <v>13720.97705</v>
      </c>
      <c r="F91" s="29">
        <v>67105.508400000006</v>
      </c>
      <c r="G91" s="29">
        <v>7530.1069299999999</v>
      </c>
      <c r="H91" s="29">
        <v>11002.162350000001</v>
      </c>
      <c r="I91" s="29">
        <v>39706.401830000003</v>
      </c>
      <c r="J91" s="29">
        <v>9389.2064499999997</v>
      </c>
      <c r="K91" s="29">
        <v>22492.148720000001</v>
      </c>
      <c r="L91" s="29">
        <v>11222.8542</v>
      </c>
      <c r="M91" s="29">
        <v>8902.4345400000002</v>
      </c>
      <c r="N91" s="29">
        <v>217032.17905000001</v>
      </c>
    </row>
    <row r="92" spans="2:14" x14ac:dyDescent="0.2">
      <c r="B92" s="16">
        <v>4131</v>
      </c>
      <c r="C92" s="16" t="s">
        <v>180</v>
      </c>
      <c r="D92" s="26">
        <v>2380.3148099999999</v>
      </c>
      <c r="E92" s="26">
        <v>708.38710000000003</v>
      </c>
      <c r="F92" s="26">
        <v>4256.7470999999996</v>
      </c>
      <c r="G92" s="26">
        <v>662.89940000000001</v>
      </c>
      <c r="H92" s="26">
        <v>1116.6719499999999</v>
      </c>
      <c r="I92" s="26">
        <v>2147.4969500000002</v>
      </c>
      <c r="J92" s="26">
        <v>1107.3096499999999</v>
      </c>
      <c r="K92" s="26">
        <v>2346.40958</v>
      </c>
      <c r="L92" s="26">
        <v>42.024099999999997</v>
      </c>
      <c r="M92" s="26">
        <v>1635.2538</v>
      </c>
      <c r="N92" s="26">
        <v>16403.514439999999</v>
      </c>
    </row>
    <row r="93" spans="2:14" x14ac:dyDescent="0.2">
      <c r="B93" s="16">
        <v>4132</v>
      </c>
      <c r="C93" s="16" t="s">
        <v>181</v>
      </c>
      <c r="D93" s="26">
        <v>949.84043999999994</v>
      </c>
      <c r="E93" s="26">
        <v>433.37734</v>
      </c>
      <c r="F93" s="26">
        <v>1147.2044000000001</v>
      </c>
      <c r="G93" s="26">
        <v>89.812399999999997</v>
      </c>
      <c r="H93" s="26">
        <v>149.87045000000001</v>
      </c>
      <c r="I93" s="26">
        <v>623.52743999999996</v>
      </c>
      <c r="J93" s="26">
        <v>321.19438000000002</v>
      </c>
      <c r="K93" s="26">
        <v>776.78809999999999</v>
      </c>
      <c r="L93" s="26">
        <v>173.35325</v>
      </c>
      <c r="M93" s="26">
        <v>978.31014000000005</v>
      </c>
      <c r="N93" s="26">
        <v>5643.2783399999998</v>
      </c>
    </row>
    <row r="94" spans="2:14" x14ac:dyDescent="0.2">
      <c r="B94" s="16">
        <v>4134</v>
      </c>
      <c r="C94" s="16" t="s">
        <v>182</v>
      </c>
      <c r="D94" s="26">
        <v>1000.10412</v>
      </c>
      <c r="E94" s="26">
        <v>448.0487</v>
      </c>
      <c r="F94" s="26">
        <v>2285.2598899999998</v>
      </c>
      <c r="G94" s="26">
        <v>133.81100000000001</v>
      </c>
      <c r="H94" s="26">
        <v>336.5917</v>
      </c>
      <c r="I94" s="26">
        <v>921.82479000000001</v>
      </c>
      <c r="J94" s="26">
        <v>291.91791999999998</v>
      </c>
      <c r="K94" s="26">
        <v>796.22454000000005</v>
      </c>
      <c r="L94" s="26">
        <v>3208.7224299999998</v>
      </c>
      <c r="M94" s="26">
        <v>387.66942999999998</v>
      </c>
      <c r="N94" s="26">
        <v>9810.1745200000005</v>
      </c>
    </row>
    <row r="95" spans="2:14" x14ac:dyDescent="0.2">
      <c r="B95" s="16">
        <v>4135</v>
      </c>
      <c r="C95" s="16" t="s">
        <v>183</v>
      </c>
      <c r="D95" s="26">
        <v>1108.4684999999999</v>
      </c>
      <c r="E95" s="26">
        <v>660.87095999999997</v>
      </c>
      <c r="F95" s="26">
        <v>2567.58671</v>
      </c>
      <c r="G95" s="26">
        <v>219.78173000000001</v>
      </c>
      <c r="H95" s="26">
        <v>494.27548999999999</v>
      </c>
      <c r="I95" s="26">
        <v>1663.31954</v>
      </c>
      <c r="J95" s="26">
        <v>672.07830000000001</v>
      </c>
      <c r="K95" s="26">
        <v>990.84123999999997</v>
      </c>
      <c r="L95" s="26">
        <v>5.5948000000000002</v>
      </c>
      <c r="M95" s="26">
        <v>355.29145999999997</v>
      </c>
      <c r="N95" s="26">
        <v>8738.1087299999999</v>
      </c>
    </row>
    <row r="96" spans="2:14" x14ac:dyDescent="0.2">
      <c r="B96" s="16">
        <v>4136</v>
      </c>
      <c r="C96" s="16" t="s">
        <v>184</v>
      </c>
      <c r="D96" s="26">
        <v>737.40216999999996</v>
      </c>
      <c r="E96" s="26">
        <v>450.43196999999998</v>
      </c>
      <c r="F96" s="26">
        <v>2114.3280100000002</v>
      </c>
      <c r="G96" s="26">
        <v>151.93955</v>
      </c>
      <c r="H96" s="26">
        <v>393.90411999999998</v>
      </c>
      <c r="I96" s="26">
        <v>866.10154999999997</v>
      </c>
      <c r="J96" s="26">
        <v>331.32112999999998</v>
      </c>
      <c r="K96" s="26">
        <v>591.32780000000002</v>
      </c>
      <c r="L96" s="26">
        <v>37.274900000000002</v>
      </c>
      <c r="M96" s="26">
        <v>146.99477999999999</v>
      </c>
      <c r="N96" s="26">
        <v>5821.0259800000003</v>
      </c>
    </row>
    <row r="97" spans="2:14" x14ac:dyDescent="0.2">
      <c r="B97" s="16">
        <v>4137</v>
      </c>
      <c r="C97" s="16" t="s">
        <v>185</v>
      </c>
      <c r="D97" s="26">
        <v>548.86982999999998</v>
      </c>
      <c r="E97" s="26">
        <v>124.8271</v>
      </c>
      <c r="F97" s="26">
        <v>990.14149999999995</v>
      </c>
      <c r="G97" s="26">
        <v>10.787850000000001</v>
      </c>
      <c r="H97" s="26">
        <v>87.871449999999996</v>
      </c>
      <c r="I97" s="26">
        <v>223.71475000000001</v>
      </c>
      <c r="J97" s="26">
        <v>149.3724</v>
      </c>
      <c r="K97" s="26">
        <v>326.05018999999999</v>
      </c>
      <c r="L97" s="26">
        <v>6.1612999999999998</v>
      </c>
      <c r="M97" s="26">
        <v>35.818910000000002</v>
      </c>
      <c r="N97" s="26">
        <v>2503.61528</v>
      </c>
    </row>
    <row r="98" spans="2:14" x14ac:dyDescent="0.2">
      <c r="B98" s="16">
        <v>4138</v>
      </c>
      <c r="C98" s="16" t="s">
        <v>186</v>
      </c>
      <c r="D98" s="26">
        <v>608.43583000000001</v>
      </c>
      <c r="E98" s="26">
        <v>152.0916</v>
      </c>
      <c r="F98" s="26">
        <v>1061.5343700000001</v>
      </c>
      <c r="G98" s="26">
        <v>136.9289</v>
      </c>
      <c r="H98" s="26">
        <v>169.05385000000001</v>
      </c>
      <c r="I98" s="26">
        <v>359.26474999999999</v>
      </c>
      <c r="J98" s="26">
        <v>189.40100000000001</v>
      </c>
      <c r="K98" s="26">
        <v>517.72646999999995</v>
      </c>
      <c r="L98" s="26">
        <v>19.328800000000001</v>
      </c>
      <c r="M98" s="26">
        <v>130.86072999999999</v>
      </c>
      <c r="N98" s="26">
        <v>3344.6262999999999</v>
      </c>
    </row>
    <row r="99" spans="2:14" x14ac:dyDescent="0.2">
      <c r="B99" s="16">
        <v>4139</v>
      </c>
      <c r="C99" s="16" t="s">
        <v>187</v>
      </c>
      <c r="D99" s="26">
        <v>3835.6791899999998</v>
      </c>
      <c r="E99" s="26">
        <v>2263.3640500000001</v>
      </c>
      <c r="F99" s="26">
        <v>11305.27814</v>
      </c>
      <c r="G99" s="26">
        <v>2026.6771699999999</v>
      </c>
      <c r="H99" s="26">
        <v>1634.83269</v>
      </c>
      <c r="I99" s="26">
        <v>12027.125040000001</v>
      </c>
      <c r="J99" s="26">
        <v>1112.9447700000001</v>
      </c>
      <c r="K99" s="26">
        <v>3462.3199800000002</v>
      </c>
      <c r="L99" s="26">
        <v>61.269849999999998</v>
      </c>
      <c r="M99" s="26">
        <v>2092.50189</v>
      </c>
      <c r="N99" s="26">
        <v>39821.992769999997</v>
      </c>
    </row>
    <row r="100" spans="2:14" x14ac:dyDescent="0.2">
      <c r="B100" s="16">
        <v>4140</v>
      </c>
      <c r="C100" s="16" t="s">
        <v>188</v>
      </c>
      <c r="D100" s="26">
        <v>1359.03468</v>
      </c>
      <c r="E100" s="26">
        <v>597.76733000000002</v>
      </c>
      <c r="F100" s="26">
        <v>3910.8113600000001</v>
      </c>
      <c r="G100" s="26">
        <v>367.70400999999998</v>
      </c>
      <c r="H100" s="26">
        <v>613.94034999999997</v>
      </c>
      <c r="I100" s="26">
        <v>1696.82079</v>
      </c>
      <c r="J100" s="26">
        <v>663.97844999999995</v>
      </c>
      <c r="K100" s="26">
        <v>1308.28351</v>
      </c>
      <c r="L100" s="26">
        <v>23.864450000000001</v>
      </c>
      <c r="M100" s="26">
        <v>413.83028999999999</v>
      </c>
      <c r="N100" s="26">
        <v>10956.03522</v>
      </c>
    </row>
    <row r="101" spans="2:14" x14ac:dyDescent="0.2">
      <c r="B101" s="16">
        <v>4141</v>
      </c>
      <c r="C101" s="16" t="s">
        <v>189</v>
      </c>
      <c r="D101" s="26">
        <v>4293.7467500000002</v>
      </c>
      <c r="E101" s="26">
        <v>3080.99316</v>
      </c>
      <c r="F101" s="26">
        <v>18344.937170000001</v>
      </c>
      <c r="G101" s="26">
        <v>1332.4978100000001</v>
      </c>
      <c r="H101" s="26">
        <v>2315.7701999999999</v>
      </c>
      <c r="I101" s="26">
        <v>9956.8168000000005</v>
      </c>
      <c r="J101" s="26">
        <v>1742.7935500000001</v>
      </c>
      <c r="K101" s="26">
        <v>4568.7898299999997</v>
      </c>
      <c r="L101" s="26">
        <v>146.41534999999999</v>
      </c>
      <c r="M101" s="26">
        <v>572.78339000000005</v>
      </c>
      <c r="N101" s="26">
        <v>46355.544009999998</v>
      </c>
    </row>
    <row r="102" spans="2:14" x14ac:dyDescent="0.2">
      <c r="B102" s="16">
        <v>4142</v>
      </c>
      <c r="C102" s="16" t="s">
        <v>190</v>
      </c>
      <c r="D102" s="26">
        <v>771.20962999999995</v>
      </c>
      <c r="E102" s="26">
        <v>201.94773000000001</v>
      </c>
      <c r="F102" s="26">
        <v>1172.41705</v>
      </c>
      <c r="G102" s="26">
        <v>85.222179999999994</v>
      </c>
      <c r="H102" s="26">
        <v>316.48826000000003</v>
      </c>
      <c r="I102" s="26">
        <v>380.05011999999999</v>
      </c>
      <c r="J102" s="26">
        <v>279.13351</v>
      </c>
      <c r="K102" s="26">
        <v>518.97506999999996</v>
      </c>
      <c r="L102" s="26">
        <v>32.234290000000001</v>
      </c>
      <c r="M102" s="26">
        <v>219.92499000000001</v>
      </c>
      <c r="N102" s="26">
        <v>3977.6028299999998</v>
      </c>
    </row>
    <row r="103" spans="2:14" x14ac:dyDescent="0.2">
      <c r="B103" s="16">
        <v>4143</v>
      </c>
      <c r="C103" s="16" t="s">
        <v>191</v>
      </c>
      <c r="D103" s="26">
        <v>798.32716000000005</v>
      </c>
      <c r="E103" s="26">
        <v>394.35640999999998</v>
      </c>
      <c r="F103" s="26">
        <v>1504.07087</v>
      </c>
      <c r="G103" s="26">
        <v>85.3673</v>
      </c>
      <c r="H103" s="26">
        <v>504.90550000000002</v>
      </c>
      <c r="I103" s="26">
        <v>601.45461999999998</v>
      </c>
      <c r="J103" s="26">
        <v>337.69758000000002</v>
      </c>
      <c r="K103" s="26">
        <v>694.22942</v>
      </c>
      <c r="L103" s="26">
        <v>42.470050000000001</v>
      </c>
      <c r="M103" s="26">
        <v>33.085099999999997</v>
      </c>
      <c r="N103" s="26">
        <v>4995.9640099999997</v>
      </c>
    </row>
    <row r="104" spans="2:14" x14ac:dyDescent="0.2">
      <c r="B104" s="16">
        <v>4144</v>
      </c>
      <c r="C104" s="16" t="s">
        <v>192</v>
      </c>
      <c r="D104" s="26">
        <v>3256.8870000000002</v>
      </c>
      <c r="E104" s="26">
        <v>2078.8299400000001</v>
      </c>
      <c r="F104" s="26">
        <v>7084.5574100000003</v>
      </c>
      <c r="G104" s="26">
        <v>1356.90264</v>
      </c>
      <c r="H104" s="26">
        <v>1671.2122199999999</v>
      </c>
      <c r="I104" s="26">
        <v>3249.4336199999998</v>
      </c>
      <c r="J104" s="26">
        <v>767.17588000000001</v>
      </c>
      <c r="K104" s="26">
        <v>2344.9772200000002</v>
      </c>
      <c r="L104" s="26">
        <v>5280.0928400000003</v>
      </c>
      <c r="M104" s="26">
        <v>817.64869999999996</v>
      </c>
      <c r="N104" s="26">
        <v>27907.71747</v>
      </c>
    </row>
    <row r="105" spans="2:14" x14ac:dyDescent="0.2">
      <c r="B105" s="16">
        <v>4145</v>
      </c>
      <c r="C105" s="16" t="s">
        <v>193</v>
      </c>
      <c r="D105" s="26">
        <v>1058.3851400000001</v>
      </c>
      <c r="E105" s="26">
        <v>275.61883999999998</v>
      </c>
      <c r="F105" s="26">
        <v>2146.3266699999999</v>
      </c>
      <c r="G105" s="26">
        <v>405.60629</v>
      </c>
      <c r="H105" s="26">
        <v>362.1472</v>
      </c>
      <c r="I105" s="26">
        <v>1285.6947500000001</v>
      </c>
      <c r="J105" s="26">
        <v>355.32607999999999</v>
      </c>
      <c r="K105" s="26">
        <v>996.68852000000004</v>
      </c>
      <c r="L105" s="26">
        <v>2093.3005899999998</v>
      </c>
      <c r="M105" s="26">
        <v>281.12198000000001</v>
      </c>
      <c r="N105" s="26">
        <v>9260.2160600000007</v>
      </c>
    </row>
    <row r="106" spans="2:14" x14ac:dyDescent="0.2">
      <c r="B106" s="16">
        <v>4146</v>
      </c>
      <c r="C106" s="16" t="s">
        <v>194</v>
      </c>
      <c r="D106" s="26">
        <v>2469.8703599999999</v>
      </c>
      <c r="E106" s="26">
        <v>1595.0310199999999</v>
      </c>
      <c r="F106" s="26">
        <v>5495.4498700000004</v>
      </c>
      <c r="G106" s="26">
        <v>381.73925000000003</v>
      </c>
      <c r="H106" s="26">
        <v>580.25435000000004</v>
      </c>
      <c r="I106" s="26">
        <v>2721.6308399999998</v>
      </c>
      <c r="J106" s="26">
        <v>668.15679999999998</v>
      </c>
      <c r="K106" s="26">
        <v>1635.5505800000001</v>
      </c>
      <c r="L106" s="26">
        <v>48.737200000000001</v>
      </c>
      <c r="M106" s="26">
        <v>600.65878999999995</v>
      </c>
      <c r="N106" s="26">
        <v>16197.07906</v>
      </c>
    </row>
    <row r="107" spans="2:14" x14ac:dyDescent="0.2">
      <c r="B107" s="16">
        <v>4147</v>
      </c>
      <c r="C107" s="16" t="s">
        <v>195</v>
      </c>
      <c r="D107" s="26">
        <v>783.80296999999996</v>
      </c>
      <c r="E107" s="26">
        <v>255.03380000000001</v>
      </c>
      <c r="F107" s="26">
        <v>1718.85788</v>
      </c>
      <c r="G107" s="26">
        <v>82.429450000000003</v>
      </c>
      <c r="H107" s="26">
        <v>254.37257</v>
      </c>
      <c r="I107" s="26">
        <v>982.12548000000004</v>
      </c>
      <c r="J107" s="26">
        <v>399.40505000000002</v>
      </c>
      <c r="K107" s="26">
        <v>616.96667000000002</v>
      </c>
      <c r="L107" s="26">
        <v>2.0099999999999998</v>
      </c>
      <c r="M107" s="26">
        <v>200.68016</v>
      </c>
      <c r="N107" s="26">
        <v>5295.6840300000003</v>
      </c>
    </row>
    <row r="108" spans="2:14" x14ac:dyDescent="0.2">
      <c r="B108" s="21">
        <v>4189</v>
      </c>
      <c r="C108" s="21" t="s">
        <v>196</v>
      </c>
      <c r="D108" s="29">
        <v>27627.648430000001</v>
      </c>
      <c r="E108" s="29">
        <v>15065.35361</v>
      </c>
      <c r="F108" s="29">
        <v>53915.30315</v>
      </c>
      <c r="G108" s="29">
        <v>7249.3281299999999</v>
      </c>
      <c r="H108" s="29">
        <v>9197.0838899999999</v>
      </c>
      <c r="I108" s="29">
        <v>24612.010900000001</v>
      </c>
      <c r="J108" s="29">
        <v>8948.6331800000007</v>
      </c>
      <c r="K108" s="29">
        <v>18688.167829999999</v>
      </c>
      <c r="L108" s="29">
        <v>16256.583119999999</v>
      </c>
      <c r="M108" s="29">
        <v>9658.0271699999994</v>
      </c>
      <c r="N108" s="29">
        <v>191218.13941</v>
      </c>
    </row>
    <row r="109" spans="2:14" x14ac:dyDescent="0.2">
      <c r="B109" s="16">
        <v>4185</v>
      </c>
      <c r="C109" s="16" t="s">
        <v>197</v>
      </c>
      <c r="D109" s="26">
        <v>2418.0008499999999</v>
      </c>
      <c r="E109" s="26">
        <v>714.66751999999997</v>
      </c>
      <c r="F109" s="26">
        <v>3533.9266200000002</v>
      </c>
      <c r="G109" s="26">
        <v>109.94525</v>
      </c>
      <c r="H109" s="26">
        <v>680.38670000000002</v>
      </c>
      <c r="I109" s="26">
        <v>1547.16534</v>
      </c>
      <c r="J109" s="26">
        <v>589.76026000000002</v>
      </c>
      <c r="K109" s="26">
        <v>1390.7316000000001</v>
      </c>
      <c r="L109" s="26">
        <v>170.69854000000001</v>
      </c>
      <c r="M109" s="26">
        <v>881.01307999999995</v>
      </c>
      <c r="N109" s="26">
        <v>12036.295760000001</v>
      </c>
    </row>
    <row r="110" spans="2:14" x14ac:dyDescent="0.2">
      <c r="B110" s="16">
        <v>4161</v>
      </c>
      <c r="C110" s="16" t="s">
        <v>198</v>
      </c>
      <c r="D110" s="26">
        <v>1751.44587</v>
      </c>
      <c r="E110" s="26">
        <v>663.85080000000005</v>
      </c>
      <c r="F110" s="26">
        <v>3195.9277099999999</v>
      </c>
      <c r="G110" s="26">
        <v>302.73041999999998</v>
      </c>
      <c r="H110" s="26">
        <v>637.70393999999999</v>
      </c>
      <c r="I110" s="26">
        <v>1476.2272499999999</v>
      </c>
      <c r="J110" s="26">
        <v>487.52670999999998</v>
      </c>
      <c r="K110" s="26">
        <v>985.08434</v>
      </c>
      <c r="L110" s="26">
        <v>51.722160000000002</v>
      </c>
      <c r="M110" s="26">
        <v>828.24841000000004</v>
      </c>
      <c r="N110" s="26">
        <v>10380.46761</v>
      </c>
    </row>
    <row r="111" spans="2:14" x14ac:dyDescent="0.2">
      <c r="B111" s="16">
        <v>4163</v>
      </c>
      <c r="C111" s="16" t="s">
        <v>199</v>
      </c>
      <c r="D111" s="26">
        <v>4423.5584399999998</v>
      </c>
      <c r="E111" s="26">
        <v>6022.2096000000001</v>
      </c>
      <c r="F111" s="26">
        <v>10906.64803</v>
      </c>
      <c r="G111" s="26">
        <v>2286.3992800000001</v>
      </c>
      <c r="H111" s="26">
        <v>1902.09916</v>
      </c>
      <c r="I111" s="26">
        <v>4678.7237400000004</v>
      </c>
      <c r="J111" s="26">
        <v>1680.8940600000001</v>
      </c>
      <c r="K111" s="26">
        <v>3005.9030299999999</v>
      </c>
      <c r="L111" s="26">
        <v>113.65061</v>
      </c>
      <c r="M111" s="26">
        <v>1697.1736599999999</v>
      </c>
      <c r="N111" s="26">
        <v>36717.259610000001</v>
      </c>
    </row>
    <row r="112" spans="2:14" x14ac:dyDescent="0.2">
      <c r="B112" s="16">
        <v>4164</v>
      </c>
      <c r="C112" s="16" t="s">
        <v>200</v>
      </c>
      <c r="D112" s="26">
        <v>728.73410000000001</v>
      </c>
      <c r="E112" s="26">
        <v>326.85604000000001</v>
      </c>
      <c r="F112" s="26">
        <v>1723.7335599999999</v>
      </c>
      <c r="G112" s="26">
        <v>33.617930000000001</v>
      </c>
      <c r="H112" s="26">
        <v>273.67907000000002</v>
      </c>
      <c r="I112" s="26">
        <v>708.77350000000001</v>
      </c>
      <c r="J112" s="26">
        <v>271.58589000000001</v>
      </c>
      <c r="K112" s="26">
        <v>558.70209999999997</v>
      </c>
      <c r="L112" s="26">
        <v>67.707819999999998</v>
      </c>
      <c r="M112" s="26">
        <v>170.02370999999999</v>
      </c>
      <c r="N112" s="26">
        <v>4863.4137199999996</v>
      </c>
    </row>
    <row r="113" spans="2:14" x14ac:dyDescent="0.2">
      <c r="B113" s="16">
        <v>4165</v>
      </c>
      <c r="C113" s="16" t="s">
        <v>201</v>
      </c>
      <c r="D113" s="26">
        <v>1889.5126700000001</v>
      </c>
      <c r="E113" s="26">
        <v>743.36999000000003</v>
      </c>
      <c r="F113" s="26">
        <v>5540.6449499999999</v>
      </c>
      <c r="G113" s="26">
        <v>637.93881999999996</v>
      </c>
      <c r="H113" s="26">
        <v>860.82435999999996</v>
      </c>
      <c r="I113" s="26">
        <v>2833.9763800000001</v>
      </c>
      <c r="J113" s="26">
        <v>1098.55807</v>
      </c>
      <c r="K113" s="26">
        <v>1807.1632</v>
      </c>
      <c r="L113" s="26">
        <v>231.45169000000001</v>
      </c>
      <c r="M113" s="26">
        <v>533.04515000000004</v>
      </c>
      <c r="N113" s="26">
        <v>16176.485280000001</v>
      </c>
    </row>
    <row r="114" spans="2:14" x14ac:dyDescent="0.2">
      <c r="B114" s="16">
        <v>4186</v>
      </c>
      <c r="C114" s="16" t="s">
        <v>202</v>
      </c>
      <c r="D114" s="26">
        <v>2801.6570099999999</v>
      </c>
      <c r="E114" s="26">
        <v>576.10515999999996</v>
      </c>
      <c r="F114" s="26">
        <v>3287.2474299999999</v>
      </c>
      <c r="G114" s="26">
        <v>52.17436</v>
      </c>
      <c r="H114" s="26">
        <v>584.61446999999998</v>
      </c>
      <c r="I114" s="26">
        <v>1701.41149</v>
      </c>
      <c r="J114" s="26">
        <v>396.23289999999997</v>
      </c>
      <c r="K114" s="26">
        <v>1208.3524199999999</v>
      </c>
      <c r="L114" s="26">
        <v>1045.54385</v>
      </c>
      <c r="M114" s="26">
        <v>860.04129999999998</v>
      </c>
      <c r="N114" s="26">
        <v>12513.38039</v>
      </c>
    </row>
    <row r="115" spans="2:14" x14ac:dyDescent="0.2">
      <c r="B115" s="16">
        <v>4169</v>
      </c>
      <c r="C115" s="16" t="s">
        <v>203</v>
      </c>
      <c r="D115" s="26">
        <v>1781.0286900000001</v>
      </c>
      <c r="E115" s="26">
        <v>801.46472000000006</v>
      </c>
      <c r="F115" s="26">
        <v>3978.1996399999998</v>
      </c>
      <c r="G115" s="26">
        <v>133.20140000000001</v>
      </c>
      <c r="H115" s="26">
        <v>678.37585000000001</v>
      </c>
      <c r="I115" s="26">
        <v>1520.0917199999999</v>
      </c>
      <c r="J115" s="26">
        <v>771.80962</v>
      </c>
      <c r="K115" s="26">
        <v>1689.72046</v>
      </c>
      <c r="L115" s="26">
        <v>2468.6355899999999</v>
      </c>
      <c r="M115" s="26">
        <v>1008.13382</v>
      </c>
      <c r="N115" s="26">
        <v>14830.66151</v>
      </c>
    </row>
    <row r="116" spans="2:14" x14ac:dyDescent="0.2">
      <c r="B116" s="16">
        <v>4170</v>
      </c>
      <c r="C116" s="16" t="s">
        <v>204</v>
      </c>
      <c r="D116" s="26">
        <v>3517.6981799999999</v>
      </c>
      <c r="E116" s="26">
        <v>1725.3055099999999</v>
      </c>
      <c r="F116" s="26">
        <v>5722.9250899999997</v>
      </c>
      <c r="G116" s="26">
        <v>1800.4066399999999</v>
      </c>
      <c r="H116" s="26">
        <v>1120.1327000000001</v>
      </c>
      <c r="I116" s="26">
        <v>3673.4215399999998</v>
      </c>
      <c r="J116" s="26">
        <v>1232.1398300000001</v>
      </c>
      <c r="K116" s="26">
        <v>2303.4269800000002</v>
      </c>
      <c r="L116" s="26">
        <v>7923.2508500000004</v>
      </c>
      <c r="M116" s="26">
        <v>1481.91786</v>
      </c>
      <c r="N116" s="26">
        <v>30500.625179999999</v>
      </c>
    </row>
    <row r="117" spans="2:14" x14ac:dyDescent="0.2">
      <c r="B117" s="16">
        <v>4184</v>
      </c>
      <c r="C117" s="16" t="s">
        <v>205</v>
      </c>
      <c r="D117" s="26">
        <v>1722.6472200000001</v>
      </c>
      <c r="E117" s="26">
        <v>839.03979000000004</v>
      </c>
      <c r="F117" s="26">
        <v>2713.3310700000002</v>
      </c>
      <c r="G117" s="26">
        <v>243.55401000000001</v>
      </c>
      <c r="H117" s="26">
        <v>527.43240000000003</v>
      </c>
      <c r="I117" s="26">
        <v>1480.3809000000001</v>
      </c>
      <c r="J117" s="26">
        <v>710.18534999999997</v>
      </c>
      <c r="K117" s="26">
        <v>1349.8391799999999</v>
      </c>
      <c r="L117" s="26">
        <v>698.16746999999998</v>
      </c>
      <c r="M117" s="26">
        <v>355.67898000000002</v>
      </c>
      <c r="N117" s="26">
        <v>10640.256369999999</v>
      </c>
    </row>
    <row r="118" spans="2:14" x14ac:dyDescent="0.2">
      <c r="B118" s="16">
        <v>4172</v>
      </c>
      <c r="C118" s="16" t="s">
        <v>206</v>
      </c>
      <c r="D118" s="26">
        <v>808.83915999999999</v>
      </c>
      <c r="E118" s="26">
        <v>248.43889999999999</v>
      </c>
      <c r="F118" s="26">
        <v>1507.5645999999999</v>
      </c>
      <c r="G118" s="26">
        <v>67.305250000000001</v>
      </c>
      <c r="H118" s="26">
        <v>207.47714999999999</v>
      </c>
      <c r="I118" s="26">
        <v>672.39930000000004</v>
      </c>
      <c r="J118" s="26">
        <v>341.64269999999999</v>
      </c>
      <c r="K118" s="26">
        <v>619.29718000000003</v>
      </c>
      <c r="L118" s="26">
        <v>30.350899999999999</v>
      </c>
      <c r="M118" s="26">
        <v>438.40719999999999</v>
      </c>
      <c r="N118" s="26">
        <v>4941.7223400000003</v>
      </c>
    </row>
    <row r="119" spans="2:14" x14ac:dyDescent="0.2">
      <c r="B119" s="16">
        <v>4173</v>
      </c>
      <c r="C119" s="16" t="s">
        <v>207</v>
      </c>
      <c r="D119" s="26">
        <v>453.03519</v>
      </c>
      <c r="E119" s="26">
        <v>168.64113</v>
      </c>
      <c r="F119" s="26">
        <v>1254.83629</v>
      </c>
      <c r="G119" s="26">
        <v>14.770099999999999</v>
      </c>
      <c r="H119" s="26">
        <v>106.53149999999999</v>
      </c>
      <c r="I119" s="26">
        <v>396.27641</v>
      </c>
      <c r="J119" s="26">
        <v>71.809229999999999</v>
      </c>
      <c r="K119" s="26">
        <v>168.10687999999999</v>
      </c>
      <c r="L119" s="26">
        <v>108.04018000000001</v>
      </c>
      <c r="M119" s="26">
        <v>117.3784</v>
      </c>
      <c r="N119" s="26">
        <v>2859.4253100000001</v>
      </c>
    </row>
    <row r="120" spans="2:14" x14ac:dyDescent="0.2">
      <c r="B120" s="16">
        <v>4175</v>
      </c>
      <c r="C120" s="16" t="s">
        <v>208</v>
      </c>
      <c r="D120" s="26">
        <v>807.37162999999998</v>
      </c>
      <c r="E120" s="26">
        <v>226.86170000000001</v>
      </c>
      <c r="F120" s="26">
        <v>1463.19121</v>
      </c>
      <c r="G120" s="26">
        <v>43.72336</v>
      </c>
      <c r="H120" s="26">
        <v>353.23714999999999</v>
      </c>
      <c r="I120" s="26">
        <v>674.25694999999996</v>
      </c>
      <c r="J120" s="26">
        <v>222.1362</v>
      </c>
      <c r="K120" s="26">
        <v>607.27495999999996</v>
      </c>
      <c r="L120" s="26">
        <v>77.978949999999998</v>
      </c>
      <c r="M120" s="26">
        <v>110.75657</v>
      </c>
      <c r="N120" s="26">
        <v>4586.7886799999997</v>
      </c>
    </row>
    <row r="121" spans="2:14" x14ac:dyDescent="0.2">
      <c r="B121" s="16">
        <v>4176</v>
      </c>
      <c r="C121" s="16" t="s">
        <v>209</v>
      </c>
      <c r="D121" s="26">
        <v>482.15834000000001</v>
      </c>
      <c r="E121" s="26">
        <v>197.3278</v>
      </c>
      <c r="F121" s="26">
        <v>846.14787000000001</v>
      </c>
      <c r="G121" s="26">
        <v>30.254799999999999</v>
      </c>
      <c r="H121" s="26">
        <v>158.45039</v>
      </c>
      <c r="I121" s="26">
        <v>378.75997999999998</v>
      </c>
      <c r="J121" s="26">
        <v>184.66560999999999</v>
      </c>
      <c r="K121" s="26">
        <v>448.00033000000002</v>
      </c>
      <c r="L121" s="26">
        <v>30.483830000000001</v>
      </c>
      <c r="M121" s="26">
        <v>-2.3374000000000001</v>
      </c>
      <c r="N121" s="26">
        <v>2753.9115499999998</v>
      </c>
    </row>
    <row r="122" spans="2:14" x14ac:dyDescent="0.2">
      <c r="B122" s="16">
        <v>4177</v>
      </c>
      <c r="C122" s="16" t="s">
        <v>210</v>
      </c>
      <c r="D122" s="26">
        <v>1495.4655700000001</v>
      </c>
      <c r="E122" s="26">
        <v>744.17669999999998</v>
      </c>
      <c r="F122" s="26">
        <v>2506.4342700000002</v>
      </c>
      <c r="G122" s="26">
        <v>1156.1292599999999</v>
      </c>
      <c r="H122" s="26">
        <v>288.08005000000003</v>
      </c>
      <c r="I122" s="26">
        <v>964.88514999999995</v>
      </c>
      <c r="J122" s="26">
        <v>221.1628</v>
      </c>
      <c r="K122" s="26">
        <v>781.20951000000002</v>
      </c>
      <c r="L122" s="26">
        <v>1689.4304</v>
      </c>
      <c r="M122" s="26">
        <v>937.11483999999996</v>
      </c>
      <c r="N122" s="26">
        <v>10784.08855</v>
      </c>
    </row>
    <row r="123" spans="2:14" x14ac:dyDescent="0.2">
      <c r="B123" s="16">
        <v>4181</v>
      </c>
      <c r="C123" s="16" t="s">
        <v>211</v>
      </c>
      <c r="D123" s="26">
        <v>789.37846999999999</v>
      </c>
      <c r="E123" s="26">
        <v>343.86417999999998</v>
      </c>
      <c r="F123" s="26">
        <v>2610.7233999999999</v>
      </c>
      <c r="G123" s="26">
        <v>173.77834999999999</v>
      </c>
      <c r="H123" s="26">
        <v>345.42894999999999</v>
      </c>
      <c r="I123" s="26">
        <v>538.09981000000005</v>
      </c>
      <c r="J123" s="26">
        <v>204.54113000000001</v>
      </c>
      <c r="K123" s="26">
        <v>687.29834000000005</v>
      </c>
      <c r="L123" s="26">
        <v>266.26094000000001</v>
      </c>
      <c r="M123" s="26">
        <v>11.86825</v>
      </c>
      <c r="N123" s="26">
        <v>5971.2418200000002</v>
      </c>
    </row>
    <row r="124" spans="2:14" x14ac:dyDescent="0.2">
      <c r="B124" s="16">
        <v>4182</v>
      </c>
      <c r="C124" s="16" t="s">
        <v>212</v>
      </c>
      <c r="D124" s="26">
        <v>853.31596000000002</v>
      </c>
      <c r="E124" s="26">
        <v>411.44357000000002</v>
      </c>
      <c r="F124" s="26">
        <v>1545.84193</v>
      </c>
      <c r="G124" s="26">
        <v>126.0311</v>
      </c>
      <c r="H124" s="26">
        <v>261.75749999999999</v>
      </c>
      <c r="I124" s="26">
        <v>698.27349000000004</v>
      </c>
      <c r="J124" s="26">
        <v>255.81527</v>
      </c>
      <c r="K124" s="26">
        <v>420.32699000000002</v>
      </c>
      <c r="L124" s="26">
        <v>127.72259</v>
      </c>
      <c r="M124" s="26">
        <v>-10.099159999999999</v>
      </c>
      <c r="N124" s="26">
        <v>4690.4292400000004</v>
      </c>
    </row>
    <row r="125" spans="2:14" x14ac:dyDescent="0.2">
      <c r="B125" s="16">
        <v>4183</v>
      </c>
      <c r="C125" s="16" t="s">
        <v>213</v>
      </c>
      <c r="D125" s="26">
        <v>903.80107999999996</v>
      </c>
      <c r="E125" s="26">
        <v>311.73050000000001</v>
      </c>
      <c r="F125" s="26">
        <v>1577.97948</v>
      </c>
      <c r="G125" s="26">
        <v>37.367800000000003</v>
      </c>
      <c r="H125" s="26">
        <v>210.87254999999999</v>
      </c>
      <c r="I125" s="26">
        <v>668.88795000000005</v>
      </c>
      <c r="J125" s="26">
        <v>208.16755000000001</v>
      </c>
      <c r="K125" s="26">
        <v>657.73032999999998</v>
      </c>
      <c r="L125" s="26">
        <v>1155.48675</v>
      </c>
      <c r="M125" s="26">
        <v>239.66249999999999</v>
      </c>
      <c r="N125" s="26">
        <v>5971.68649</v>
      </c>
    </row>
    <row r="126" spans="2:14" x14ac:dyDescent="0.2">
      <c r="B126" s="21">
        <v>4219</v>
      </c>
      <c r="C126" s="21" t="s">
        <v>214</v>
      </c>
      <c r="D126" s="29">
        <v>41948.29722</v>
      </c>
      <c r="E126" s="29">
        <v>28429.796630000001</v>
      </c>
      <c r="F126" s="29">
        <v>100283.57016</v>
      </c>
      <c r="G126" s="29">
        <v>12702.2089</v>
      </c>
      <c r="H126" s="29">
        <v>15819.1518</v>
      </c>
      <c r="I126" s="29">
        <v>49752.263279999999</v>
      </c>
      <c r="J126" s="29">
        <v>14678.29313</v>
      </c>
      <c r="K126" s="29">
        <v>29698.546439999998</v>
      </c>
      <c r="L126" s="29">
        <v>21131.75316</v>
      </c>
      <c r="M126" s="29">
        <v>17978.627550000001</v>
      </c>
      <c r="N126" s="29">
        <v>332422.50826999999</v>
      </c>
    </row>
    <row r="127" spans="2:14" x14ac:dyDescent="0.2">
      <c r="B127" s="16">
        <v>4191</v>
      </c>
      <c r="C127" s="16" t="s">
        <v>215</v>
      </c>
      <c r="D127" s="26">
        <v>545.67791999999997</v>
      </c>
      <c r="E127" s="26">
        <v>194.31110000000001</v>
      </c>
      <c r="F127" s="26">
        <v>968.70109000000002</v>
      </c>
      <c r="G127" s="26">
        <v>12.559950000000001</v>
      </c>
      <c r="H127" s="26">
        <v>203.77085</v>
      </c>
      <c r="I127" s="26">
        <v>338.73845</v>
      </c>
      <c r="J127" s="26">
        <v>137.7252</v>
      </c>
      <c r="K127" s="26">
        <v>332.99608000000001</v>
      </c>
      <c r="L127" s="26">
        <v>2.8497499999999998</v>
      </c>
      <c r="M127" s="26">
        <v>249.83364</v>
      </c>
      <c r="N127" s="26">
        <v>2987.1640299999999</v>
      </c>
    </row>
    <row r="128" spans="2:14" x14ac:dyDescent="0.2">
      <c r="B128" s="16">
        <v>4192</v>
      </c>
      <c r="C128" s="16" t="s">
        <v>216</v>
      </c>
      <c r="D128" s="26">
        <v>979.05254000000002</v>
      </c>
      <c r="E128" s="26">
        <v>412.9708</v>
      </c>
      <c r="F128" s="26">
        <v>1955.7055800000001</v>
      </c>
      <c r="G128" s="26">
        <v>165.00352000000001</v>
      </c>
      <c r="H128" s="26">
        <v>386.70254999999997</v>
      </c>
      <c r="I128" s="26">
        <v>937.69982000000005</v>
      </c>
      <c r="J128" s="26">
        <v>295.28534999999999</v>
      </c>
      <c r="K128" s="26">
        <v>995.2627</v>
      </c>
      <c r="L128" s="26">
        <v>9.6701999999999995</v>
      </c>
      <c r="M128" s="26">
        <v>619.81836999999996</v>
      </c>
      <c r="N128" s="26">
        <v>6757.1714300000003</v>
      </c>
    </row>
    <row r="129" spans="2:14" x14ac:dyDescent="0.2">
      <c r="B129" s="16">
        <v>4193</v>
      </c>
      <c r="C129" s="16" t="s">
        <v>217</v>
      </c>
      <c r="D129" s="26">
        <v>708.50223000000005</v>
      </c>
      <c r="E129" s="26">
        <v>303.68986000000001</v>
      </c>
      <c r="F129" s="26">
        <v>1362.73027</v>
      </c>
      <c r="G129" s="26">
        <v>20.834599999999998</v>
      </c>
      <c r="H129" s="26">
        <v>94.39085</v>
      </c>
      <c r="I129" s="26">
        <v>392.7319</v>
      </c>
      <c r="J129" s="26">
        <v>217.86349999999999</v>
      </c>
      <c r="K129" s="26">
        <v>458.34300000000002</v>
      </c>
      <c r="L129" s="26">
        <v>56.49344</v>
      </c>
      <c r="M129" s="26">
        <v>215.87625</v>
      </c>
      <c r="N129" s="26">
        <v>3831.4558999999999</v>
      </c>
    </row>
    <row r="130" spans="2:14" x14ac:dyDescent="0.2">
      <c r="B130" s="16">
        <v>4194</v>
      </c>
      <c r="C130" s="16" t="s">
        <v>218</v>
      </c>
      <c r="D130" s="26">
        <v>1157.36346</v>
      </c>
      <c r="E130" s="26">
        <v>604.78414999999995</v>
      </c>
      <c r="F130" s="26">
        <v>3243.3727800000001</v>
      </c>
      <c r="G130" s="26">
        <v>135.82599999999999</v>
      </c>
      <c r="H130" s="26">
        <v>529.37073999999996</v>
      </c>
      <c r="I130" s="26">
        <v>1027.4437800000001</v>
      </c>
      <c r="J130" s="26">
        <v>196.21844999999999</v>
      </c>
      <c r="K130" s="26">
        <v>1106.9717499999999</v>
      </c>
      <c r="L130" s="26">
        <v>1966.46939</v>
      </c>
      <c r="M130" s="26">
        <v>14.9375</v>
      </c>
      <c r="N130" s="26">
        <v>9982.7579999999998</v>
      </c>
    </row>
    <row r="131" spans="2:14" x14ac:dyDescent="0.2">
      <c r="B131" s="16">
        <v>4195</v>
      </c>
      <c r="C131" s="16" t="s">
        <v>219</v>
      </c>
      <c r="D131" s="26">
        <v>648.24627999999996</v>
      </c>
      <c r="E131" s="26">
        <v>341.39598999999998</v>
      </c>
      <c r="F131" s="26">
        <v>2052.8298199999999</v>
      </c>
      <c r="G131" s="26">
        <v>150.57608999999999</v>
      </c>
      <c r="H131" s="26">
        <v>181.22155000000001</v>
      </c>
      <c r="I131" s="26">
        <v>749.12482999999997</v>
      </c>
      <c r="J131" s="26">
        <v>313.69258000000002</v>
      </c>
      <c r="K131" s="26">
        <v>682.74792000000002</v>
      </c>
      <c r="L131" s="26">
        <v>92.909099999999995</v>
      </c>
      <c r="M131" s="26">
        <v>384.12180000000001</v>
      </c>
      <c r="N131" s="26">
        <v>5596.8659600000001</v>
      </c>
    </row>
    <row r="132" spans="2:14" x14ac:dyDescent="0.2">
      <c r="B132" s="16">
        <v>4196</v>
      </c>
      <c r="C132" s="16" t="s">
        <v>220</v>
      </c>
      <c r="D132" s="26">
        <v>1310.3738900000001</v>
      </c>
      <c r="E132" s="26">
        <v>672.29498000000001</v>
      </c>
      <c r="F132" s="26">
        <v>3775.0928100000001</v>
      </c>
      <c r="G132" s="26">
        <v>220.8321</v>
      </c>
      <c r="H132" s="26">
        <v>528.13995</v>
      </c>
      <c r="I132" s="26">
        <v>1692.2294999999999</v>
      </c>
      <c r="J132" s="26">
        <v>369.29432000000003</v>
      </c>
      <c r="K132" s="26">
        <v>1147.0815299999999</v>
      </c>
      <c r="L132" s="26">
        <v>133.27180000000001</v>
      </c>
      <c r="M132" s="26">
        <v>230.24018000000001</v>
      </c>
      <c r="N132" s="26">
        <v>10078.851060000001</v>
      </c>
    </row>
    <row r="133" spans="2:14" x14ac:dyDescent="0.2">
      <c r="B133" s="16">
        <v>4197</v>
      </c>
      <c r="C133" s="16" t="s">
        <v>221</v>
      </c>
      <c r="D133" s="26">
        <v>757.76786000000004</v>
      </c>
      <c r="E133" s="26">
        <v>434.58076999999997</v>
      </c>
      <c r="F133" s="26">
        <v>1051.0330799999999</v>
      </c>
      <c r="G133" s="26">
        <v>45.455860000000001</v>
      </c>
      <c r="H133" s="26">
        <v>454.65530000000001</v>
      </c>
      <c r="I133" s="26">
        <v>642.46230000000003</v>
      </c>
      <c r="J133" s="26">
        <v>220.78700000000001</v>
      </c>
      <c r="K133" s="26">
        <v>655.84799999999996</v>
      </c>
      <c r="L133" s="26">
        <v>9.0232299999999999</v>
      </c>
      <c r="M133" s="26">
        <v>335.60043000000002</v>
      </c>
      <c r="N133" s="26">
        <v>4607.2138299999997</v>
      </c>
    </row>
    <row r="134" spans="2:14" x14ac:dyDescent="0.2">
      <c r="B134" s="16">
        <v>4198</v>
      </c>
      <c r="C134" s="16" t="s">
        <v>222</v>
      </c>
      <c r="D134" s="26">
        <v>913.13027999999997</v>
      </c>
      <c r="E134" s="26">
        <v>395.46525000000003</v>
      </c>
      <c r="F134" s="26">
        <v>1961.49514</v>
      </c>
      <c r="G134" s="26">
        <v>36.286549999999998</v>
      </c>
      <c r="H134" s="26">
        <v>144.261</v>
      </c>
      <c r="I134" s="26">
        <v>590.38800000000003</v>
      </c>
      <c r="J134" s="26">
        <v>217.99005</v>
      </c>
      <c r="K134" s="26">
        <v>573.66210999999998</v>
      </c>
      <c r="L134" s="26">
        <v>6.0008999999999997</v>
      </c>
      <c r="M134" s="26">
        <v>129.81833</v>
      </c>
      <c r="N134" s="26">
        <v>4968.4976100000003</v>
      </c>
    </row>
    <row r="135" spans="2:14" x14ac:dyDescent="0.2">
      <c r="B135" s="16">
        <v>4199</v>
      </c>
      <c r="C135" s="16" t="s">
        <v>223</v>
      </c>
      <c r="D135" s="26">
        <v>869.18340000000001</v>
      </c>
      <c r="E135" s="26">
        <v>366.98630000000003</v>
      </c>
      <c r="F135" s="26">
        <v>2031.91155</v>
      </c>
      <c r="G135" s="26">
        <v>85.686999999999998</v>
      </c>
      <c r="H135" s="26">
        <v>346.577</v>
      </c>
      <c r="I135" s="26">
        <v>795.79124999999999</v>
      </c>
      <c r="J135" s="26">
        <v>343.27485000000001</v>
      </c>
      <c r="K135" s="26">
        <v>613.01459999999997</v>
      </c>
      <c r="L135" s="26">
        <v>22.014500000000002</v>
      </c>
      <c r="M135" s="26">
        <v>140.02346</v>
      </c>
      <c r="N135" s="26">
        <v>5614.4639100000004</v>
      </c>
    </row>
    <row r="136" spans="2:14" x14ac:dyDescent="0.2">
      <c r="B136" s="16">
        <v>4200</v>
      </c>
      <c r="C136" s="16" t="s">
        <v>224</v>
      </c>
      <c r="D136" s="26">
        <v>2162.4493299999999</v>
      </c>
      <c r="E136" s="26">
        <v>1546.0952</v>
      </c>
      <c r="F136" s="26">
        <v>6833.5570600000001</v>
      </c>
      <c r="G136" s="26">
        <v>157.94345000000001</v>
      </c>
      <c r="H136" s="26">
        <v>878.72799999999995</v>
      </c>
      <c r="I136" s="26">
        <v>2577.4483399999999</v>
      </c>
      <c r="J136" s="26">
        <v>671.29670999999996</v>
      </c>
      <c r="K136" s="26">
        <v>1658.2929099999999</v>
      </c>
      <c r="L136" s="26">
        <v>22.9679</v>
      </c>
      <c r="M136" s="26">
        <v>663.95905000000005</v>
      </c>
      <c r="N136" s="26">
        <v>17172.737949999999</v>
      </c>
    </row>
    <row r="137" spans="2:14" x14ac:dyDescent="0.2">
      <c r="B137" s="16">
        <v>4201</v>
      </c>
      <c r="C137" s="16" t="s">
        <v>225</v>
      </c>
      <c r="D137" s="26">
        <v>9054.7108800000005</v>
      </c>
      <c r="E137" s="26">
        <v>11254.0736</v>
      </c>
      <c r="F137" s="26">
        <v>19295.993460000002</v>
      </c>
      <c r="G137" s="26">
        <v>2965.6687499999998</v>
      </c>
      <c r="H137" s="26">
        <v>2998.5448999999999</v>
      </c>
      <c r="I137" s="26">
        <v>14514.993409999999</v>
      </c>
      <c r="J137" s="26">
        <v>4105.7399599999999</v>
      </c>
      <c r="K137" s="26">
        <v>4879.3367500000004</v>
      </c>
      <c r="L137" s="26">
        <v>335.94995</v>
      </c>
      <c r="M137" s="26">
        <v>5953.9112299999997</v>
      </c>
      <c r="N137" s="26">
        <v>75358.922890000002</v>
      </c>
    </row>
    <row r="138" spans="2:14" x14ac:dyDescent="0.2">
      <c r="B138" s="16">
        <v>4202</v>
      </c>
      <c r="C138" s="16" t="s">
        <v>226</v>
      </c>
      <c r="D138" s="26">
        <v>3077.4745800000001</v>
      </c>
      <c r="E138" s="26">
        <v>847.28827999999999</v>
      </c>
      <c r="F138" s="26">
        <v>3571.4833800000001</v>
      </c>
      <c r="G138" s="26">
        <v>671.23442999999997</v>
      </c>
      <c r="H138" s="26">
        <v>771.46929999999998</v>
      </c>
      <c r="I138" s="26">
        <v>2010.3570099999999</v>
      </c>
      <c r="J138" s="26">
        <v>928.60320999999999</v>
      </c>
      <c r="K138" s="26">
        <v>1898.56565</v>
      </c>
      <c r="L138" s="26">
        <v>44.404699999999998</v>
      </c>
      <c r="M138" s="26">
        <v>2973.6934000000001</v>
      </c>
      <c r="N138" s="26">
        <v>16794.573939999998</v>
      </c>
    </row>
    <row r="139" spans="2:14" x14ac:dyDescent="0.2">
      <c r="B139" s="16">
        <v>4203</v>
      </c>
      <c r="C139" s="16" t="s">
        <v>227</v>
      </c>
      <c r="D139" s="26">
        <v>2261.5657200000001</v>
      </c>
      <c r="E139" s="26">
        <v>1697.73443</v>
      </c>
      <c r="F139" s="26">
        <v>10154.92122</v>
      </c>
      <c r="G139" s="26">
        <v>1926.0647300000001</v>
      </c>
      <c r="H139" s="26">
        <v>1408.4011499999999</v>
      </c>
      <c r="I139" s="26">
        <v>3609.7288699999999</v>
      </c>
      <c r="J139" s="26">
        <v>1040.0872400000001</v>
      </c>
      <c r="K139" s="26">
        <v>1619.65255</v>
      </c>
      <c r="L139" s="26">
        <v>27.478449999999999</v>
      </c>
      <c r="M139" s="26">
        <v>842.83275000000003</v>
      </c>
      <c r="N139" s="26">
        <v>24588.467110000001</v>
      </c>
    </row>
    <row r="140" spans="2:14" x14ac:dyDescent="0.2">
      <c r="B140" s="16">
        <v>4204</v>
      </c>
      <c r="C140" s="16" t="s">
        <v>228</v>
      </c>
      <c r="D140" s="26">
        <v>2002.9265499999999</v>
      </c>
      <c r="E140" s="26">
        <v>1807.0467200000001</v>
      </c>
      <c r="F140" s="26">
        <v>6498.5990700000002</v>
      </c>
      <c r="G140" s="26">
        <v>324.10043999999999</v>
      </c>
      <c r="H140" s="26">
        <v>989.47865000000002</v>
      </c>
      <c r="I140" s="26">
        <v>3291.7595200000001</v>
      </c>
      <c r="J140" s="26">
        <v>990.98891000000003</v>
      </c>
      <c r="K140" s="26">
        <v>1102.45604</v>
      </c>
      <c r="L140" s="26">
        <v>2.8231999999999999</v>
      </c>
      <c r="M140" s="26">
        <v>888.58403999999996</v>
      </c>
      <c r="N140" s="26">
        <v>17898.763139999999</v>
      </c>
    </row>
    <row r="141" spans="2:14" x14ac:dyDescent="0.2">
      <c r="B141" s="16">
        <v>4205</v>
      </c>
      <c r="C141" s="16" t="s">
        <v>229</v>
      </c>
      <c r="D141" s="26">
        <v>1520.9404199999999</v>
      </c>
      <c r="E141" s="26">
        <v>788.98514999999998</v>
      </c>
      <c r="F141" s="26">
        <v>4378.4071999999996</v>
      </c>
      <c r="G141" s="26">
        <v>372.87795</v>
      </c>
      <c r="H141" s="26">
        <v>632.11450000000002</v>
      </c>
      <c r="I141" s="26">
        <v>1990.902</v>
      </c>
      <c r="J141" s="26">
        <v>814.48545000000001</v>
      </c>
      <c r="K141" s="26">
        <v>1438.18914</v>
      </c>
      <c r="L141" s="26">
        <v>51.558999999999997</v>
      </c>
      <c r="M141" s="26">
        <v>-57.775649999999999</v>
      </c>
      <c r="N141" s="26">
        <v>11930.685160000001</v>
      </c>
    </row>
    <row r="142" spans="2:14" x14ac:dyDescent="0.2">
      <c r="B142" s="16">
        <v>4206</v>
      </c>
      <c r="C142" s="16" t="s">
        <v>230</v>
      </c>
      <c r="D142" s="26">
        <v>3142.1393899999998</v>
      </c>
      <c r="E142" s="26">
        <v>1906.53081</v>
      </c>
      <c r="F142" s="26">
        <v>7573.9237599999997</v>
      </c>
      <c r="G142" s="26">
        <v>1270.8678</v>
      </c>
      <c r="H142" s="26">
        <v>1265.56954</v>
      </c>
      <c r="I142" s="26">
        <v>4201.61913</v>
      </c>
      <c r="J142" s="26">
        <v>977.47324000000003</v>
      </c>
      <c r="K142" s="26">
        <v>2602.9467100000002</v>
      </c>
      <c r="L142" s="26">
        <v>6773.29828</v>
      </c>
      <c r="M142" s="26">
        <v>566.45452</v>
      </c>
      <c r="N142" s="26">
        <v>30280.823179999999</v>
      </c>
    </row>
    <row r="143" spans="2:14" x14ac:dyDescent="0.2">
      <c r="B143" s="16">
        <v>4207</v>
      </c>
      <c r="C143" s="16" t="s">
        <v>231</v>
      </c>
      <c r="D143" s="26">
        <v>2049.7292900000002</v>
      </c>
      <c r="E143" s="26">
        <v>655.67004999999995</v>
      </c>
      <c r="F143" s="26">
        <v>4513.3330299999998</v>
      </c>
      <c r="G143" s="26">
        <v>104.81789999999999</v>
      </c>
      <c r="H143" s="26">
        <v>684.85675000000003</v>
      </c>
      <c r="I143" s="26">
        <v>2112.9681599999999</v>
      </c>
      <c r="J143" s="26">
        <v>625.48185000000001</v>
      </c>
      <c r="K143" s="26">
        <v>1705.7604799999999</v>
      </c>
      <c r="L143" s="26">
        <v>8110.4682199999997</v>
      </c>
      <c r="M143" s="26">
        <v>507.07702999999998</v>
      </c>
      <c r="N143" s="26">
        <v>21070.162759999999</v>
      </c>
    </row>
    <row r="144" spans="2:14" x14ac:dyDescent="0.2">
      <c r="B144" s="16">
        <v>4208</v>
      </c>
      <c r="C144" s="16" t="s">
        <v>232</v>
      </c>
      <c r="D144" s="26">
        <v>3040.6759900000002</v>
      </c>
      <c r="E144" s="26">
        <v>1067.7277899999999</v>
      </c>
      <c r="F144" s="26">
        <v>6910.9519</v>
      </c>
      <c r="G144" s="26">
        <v>558.67465000000004</v>
      </c>
      <c r="H144" s="26">
        <v>1142.1188999999999</v>
      </c>
      <c r="I144" s="26">
        <v>2296.1428999999998</v>
      </c>
      <c r="J144" s="26">
        <v>629.71645000000001</v>
      </c>
      <c r="K144" s="26">
        <v>2078.08826</v>
      </c>
      <c r="L144" s="26">
        <v>11.939349999999999</v>
      </c>
      <c r="M144" s="26">
        <v>1671.4876999999999</v>
      </c>
      <c r="N144" s="26">
        <v>19407.52389</v>
      </c>
    </row>
    <row r="145" spans="2:14" x14ac:dyDescent="0.2">
      <c r="B145" s="16">
        <v>4209</v>
      </c>
      <c r="C145" s="16" t="s">
        <v>233</v>
      </c>
      <c r="D145" s="26">
        <v>3893.95388</v>
      </c>
      <c r="E145" s="26">
        <v>1975.85833</v>
      </c>
      <c r="F145" s="26">
        <v>7088.5220600000002</v>
      </c>
      <c r="G145" s="26">
        <v>3038.6621300000002</v>
      </c>
      <c r="H145" s="26">
        <v>1289.11907</v>
      </c>
      <c r="I145" s="26">
        <v>3882.5779499999999</v>
      </c>
      <c r="J145" s="26">
        <v>1184.72551</v>
      </c>
      <c r="K145" s="26">
        <v>2701.4018599999999</v>
      </c>
      <c r="L145" s="26">
        <v>29.071899999999999</v>
      </c>
      <c r="M145" s="26">
        <v>773.58757000000003</v>
      </c>
      <c r="N145" s="26">
        <v>25857.48026</v>
      </c>
    </row>
    <row r="146" spans="2:14" x14ac:dyDescent="0.2">
      <c r="B146" s="16">
        <v>4210</v>
      </c>
      <c r="C146" s="16" t="s">
        <v>234</v>
      </c>
      <c r="D146" s="26">
        <v>1852.4333300000001</v>
      </c>
      <c r="E146" s="26">
        <v>1156.3070700000001</v>
      </c>
      <c r="F146" s="26">
        <v>5061.0059000000001</v>
      </c>
      <c r="G146" s="26">
        <v>438.23500000000001</v>
      </c>
      <c r="H146" s="26">
        <v>889.66125</v>
      </c>
      <c r="I146" s="26">
        <v>2097.15616</v>
      </c>
      <c r="J146" s="26">
        <v>397.56330000000003</v>
      </c>
      <c r="K146" s="26">
        <v>1447.9284</v>
      </c>
      <c r="L146" s="26">
        <v>3423.0898999999999</v>
      </c>
      <c r="M146" s="26">
        <v>874.54594999999995</v>
      </c>
      <c r="N146" s="26">
        <v>17637.92626</v>
      </c>
    </row>
    <row r="147" spans="2:14" x14ac:dyDescent="0.2">
      <c r="B147" s="21">
        <v>4249</v>
      </c>
      <c r="C147" s="21" t="s">
        <v>235</v>
      </c>
      <c r="D147" s="29">
        <v>24584.720280000001</v>
      </c>
      <c r="E147" s="29">
        <v>15240.905280000001</v>
      </c>
      <c r="F147" s="29">
        <v>58707.19571</v>
      </c>
      <c r="G147" s="29">
        <v>3495.4316199999998</v>
      </c>
      <c r="H147" s="29">
        <v>7602.4130599999999</v>
      </c>
      <c r="I147" s="29">
        <v>21831.179349999999</v>
      </c>
      <c r="J147" s="29">
        <v>8924.0321800000002</v>
      </c>
      <c r="K147" s="29">
        <v>16255.13934</v>
      </c>
      <c r="L147" s="29">
        <v>4892.61366</v>
      </c>
      <c r="M147" s="29">
        <v>6428.6276600000001</v>
      </c>
      <c r="N147" s="29">
        <v>167962.25813999999</v>
      </c>
    </row>
    <row r="148" spans="2:14" x14ac:dyDescent="0.2">
      <c r="B148" s="16">
        <v>4221</v>
      </c>
      <c r="C148" s="16" t="s">
        <v>236</v>
      </c>
      <c r="D148" s="26">
        <v>633.39706999999999</v>
      </c>
      <c r="E148" s="26">
        <v>239.5487</v>
      </c>
      <c r="F148" s="26">
        <v>1537.7812100000001</v>
      </c>
      <c r="G148" s="26">
        <v>10.651949999999999</v>
      </c>
      <c r="H148" s="26">
        <v>235.20415</v>
      </c>
      <c r="I148" s="26">
        <v>412.99540000000002</v>
      </c>
      <c r="J148" s="26">
        <v>135.25483</v>
      </c>
      <c r="K148" s="26">
        <v>475.18313999999998</v>
      </c>
      <c r="L148" s="26">
        <v>29.649349999999998</v>
      </c>
      <c r="M148" s="26">
        <v>176.72964999999999</v>
      </c>
      <c r="N148" s="26">
        <v>3886.39545</v>
      </c>
    </row>
    <row r="149" spans="2:14" x14ac:dyDescent="0.2">
      <c r="B149" s="16">
        <v>4222</v>
      </c>
      <c r="C149" s="16" t="s">
        <v>237</v>
      </c>
      <c r="D149" s="26">
        <v>1030.1025999999999</v>
      </c>
      <c r="E149" s="26">
        <v>350.47658999999999</v>
      </c>
      <c r="F149" s="26">
        <v>1846.8132800000001</v>
      </c>
      <c r="G149" s="26">
        <v>41.59666</v>
      </c>
      <c r="H149" s="26">
        <v>142.82169999999999</v>
      </c>
      <c r="I149" s="26">
        <v>689.53503000000001</v>
      </c>
      <c r="J149" s="26">
        <v>276.46418999999997</v>
      </c>
      <c r="K149" s="26">
        <v>692.84644000000003</v>
      </c>
      <c r="L149" s="26">
        <v>154.56254000000001</v>
      </c>
      <c r="M149" s="26">
        <v>294.64069999999998</v>
      </c>
      <c r="N149" s="26">
        <v>5519.8597300000001</v>
      </c>
    </row>
    <row r="150" spans="2:14" x14ac:dyDescent="0.2">
      <c r="B150" s="16">
        <v>4223</v>
      </c>
      <c r="C150" s="16" t="s">
        <v>238</v>
      </c>
      <c r="D150" s="26">
        <v>1174.4092499999999</v>
      </c>
      <c r="E150" s="26">
        <v>576.84384</v>
      </c>
      <c r="F150" s="26">
        <v>3535.21027</v>
      </c>
      <c r="G150" s="26">
        <v>58.221850000000003</v>
      </c>
      <c r="H150" s="26">
        <v>300.62304</v>
      </c>
      <c r="I150" s="26">
        <v>1097.7009700000001</v>
      </c>
      <c r="J150" s="26">
        <v>417.43445000000003</v>
      </c>
      <c r="K150" s="26">
        <v>712.13585</v>
      </c>
      <c r="L150" s="26">
        <v>63.755049999999997</v>
      </c>
      <c r="M150" s="26">
        <v>451.14780000000002</v>
      </c>
      <c r="N150" s="26">
        <v>8387.4823699999997</v>
      </c>
    </row>
    <row r="151" spans="2:14" x14ac:dyDescent="0.2">
      <c r="B151" s="16">
        <v>4224</v>
      </c>
      <c r="C151" s="16" t="s">
        <v>239</v>
      </c>
      <c r="D151" s="26">
        <v>989.75980000000004</v>
      </c>
      <c r="E151" s="26">
        <v>405.07258000000002</v>
      </c>
      <c r="F151" s="26">
        <v>1811.3418899999999</v>
      </c>
      <c r="G151" s="26">
        <v>136.85845</v>
      </c>
      <c r="H151" s="26">
        <v>230.34790000000001</v>
      </c>
      <c r="I151" s="26">
        <v>560.73834999999997</v>
      </c>
      <c r="J151" s="26">
        <v>266.91449</v>
      </c>
      <c r="K151" s="26">
        <v>668.74186999999995</v>
      </c>
      <c r="L151" s="26">
        <v>77.955200000000005</v>
      </c>
      <c r="M151" s="26">
        <v>93.097449999999995</v>
      </c>
      <c r="N151" s="26">
        <v>5240.82798</v>
      </c>
    </row>
    <row r="152" spans="2:14" x14ac:dyDescent="0.2">
      <c r="B152" s="16">
        <v>4226</v>
      </c>
      <c r="C152" s="16" t="s">
        <v>240</v>
      </c>
      <c r="D152" s="26">
        <v>817.94808</v>
      </c>
      <c r="E152" s="26">
        <v>170.68284</v>
      </c>
      <c r="F152" s="26">
        <v>1050.22425</v>
      </c>
      <c r="G152" s="26">
        <v>45.850250000000003</v>
      </c>
      <c r="H152" s="26">
        <v>97.462699999999998</v>
      </c>
      <c r="I152" s="26">
        <v>255.11596</v>
      </c>
      <c r="J152" s="26">
        <v>116.02423</v>
      </c>
      <c r="K152" s="26">
        <v>393.21564999999998</v>
      </c>
      <c r="L152" s="26">
        <v>657.11380999999994</v>
      </c>
      <c r="M152" s="26">
        <v>11.40105</v>
      </c>
      <c r="N152" s="26">
        <v>3615.0388200000002</v>
      </c>
    </row>
    <row r="153" spans="2:14" x14ac:dyDescent="0.2">
      <c r="B153" s="16">
        <v>4227</v>
      </c>
      <c r="C153" s="16" t="s">
        <v>241</v>
      </c>
      <c r="D153" s="26">
        <v>667.55642999999998</v>
      </c>
      <c r="E153" s="26">
        <v>170.02664999999999</v>
      </c>
      <c r="F153" s="26">
        <v>1026.66058</v>
      </c>
      <c r="G153" s="26">
        <v>49.476900000000001</v>
      </c>
      <c r="H153" s="26">
        <v>139.44484</v>
      </c>
      <c r="I153" s="26">
        <v>317.25945000000002</v>
      </c>
      <c r="J153" s="26">
        <v>241.80279999999999</v>
      </c>
      <c r="K153" s="26">
        <v>408.23403999999999</v>
      </c>
      <c r="L153" s="26">
        <v>1861.0137500000001</v>
      </c>
      <c r="M153" s="26">
        <v>75.007149999999996</v>
      </c>
      <c r="N153" s="26">
        <v>4956.4825899999996</v>
      </c>
    </row>
    <row r="154" spans="2:14" x14ac:dyDescent="0.2">
      <c r="B154" s="16">
        <v>4228</v>
      </c>
      <c r="C154" s="16" t="s">
        <v>242</v>
      </c>
      <c r="D154" s="26">
        <v>2099.2946299999999</v>
      </c>
      <c r="E154" s="26">
        <v>1050.9261799999999</v>
      </c>
      <c r="F154" s="26">
        <v>4933.6718600000004</v>
      </c>
      <c r="G154" s="26">
        <v>135.10005000000001</v>
      </c>
      <c r="H154" s="26">
        <v>959.30974000000003</v>
      </c>
      <c r="I154" s="26">
        <v>1864.56026</v>
      </c>
      <c r="J154" s="26">
        <v>520.39340000000004</v>
      </c>
      <c r="K154" s="26">
        <v>1043.98433</v>
      </c>
      <c r="L154" s="26">
        <v>268.19576000000001</v>
      </c>
      <c r="M154" s="26">
        <v>654.28231000000005</v>
      </c>
      <c r="N154" s="26">
        <v>13529.71852</v>
      </c>
    </row>
    <row r="155" spans="2:14" x14ac:dyDescent="0.2">
      <c r="B155" s="16">
        <v>4229</v>
      </c>
      <c r="C155" s="16" t="s">
        <v>243</v>
      </c>
      <c r="D155" s="26">
        <v>709.28056000000004</v>
      </c>
      <c r="E155" s="26">
        <v>288.06518</v>
      </c>
      <c r="F155" s="26">
        <v>1984.03783</v>
      </c>
      <c r="G155" s="26">
        <v>23.963200000000001</v>
      </c>
      <c r="H155" s="26">
        <v>180.77690000000001</v>
      </c>
      <c r="I155" s="26">
        <v>562.24523999999997</v>
      </c>
      <c r="J155" s="26">
        <v>153.70755</v>
      </c>
      <c r="K155" s="26">
        <v>587.98099000000002</v>
      </c>
      <c r="L155" s="26">
        <v>49.327199999999998</v>
      </c>
      <c r="M155" s="26">
        <v>364.32323000000002</v>
      </c>
      <c r="N155" s="26">
        <v>4903.7078799999999</v>
      </c>
    </row>
    <row r="156" spans="2:14" x14ac:dyDescent="0.2">
      <c r="B156" s="16">
        <v>4230</v>
      </c>
      <c r="C156" s="16" t="s">
        <v>244</v>
      </c>
      <c r="D156" s="26">
        <v>637.25252</v>
      </c>
      <c r="E156" s="26">
        <v>347.9187</v>
      </c>
      <c r="F156" s="26">
        <v>1734.68957</v>
      </c>
      <c r="G156" s="26">
        <v>46.036999999999999</v>
      </c>
      <c r="H156" s="26">
        <v>288.64109000000002</v>
      </c>
      <c r="I156" s="26">
        <v>617.83529999999996</v>
      </c>
      <c r="J156" s="26">
        <v>125.35335000000001</v>
      </c>
      <c r="K156" s="26">
        <v>502.94211000000001</v>
      </c>
      <c r="L156" s="26">
        <v>68.182550000000006</v>
      </c>
      <c r="M156" s="26">
        <v>48.588859999999997</v>
      </c>
      <c r="N156" s="26">
        <v>4417.4410500000004</v>
      </c>
    </row>
    <row r="157" spans="2:14" x14ac:dyDescent="0.2">
      <c r="B157" s="16">
        <v>4231</v>
      </c>
      <c r="C157" s="16" t="s">
        <v>245</v>
      </c>
      <c r="D157" s="26">
        <v>677.16542000000004</v>
      </c>
      <c r="E157" s="26">
        <v>516.16791999999998</v>
      </c>
      <c r="F157" s="26">
        <v>1902.05045</v>
      </c>
      <c r="G157" s="26">
        <v>299.16937999999999</v>
      </c>
      <c r="H157" s="26">
        <v>210.91320999999999</v>
      </c>
      <c r="I157" s="26">
        <v>715.57232999999997</v>
      </c>
      <c r="J157" s="26">
        <v>931.56223999999997</v>
      </c>
      <c r="K157" s="26">
        <v>561.77174000000002</v>
      </c>
      <c r="L157" s="26">
        <v>534.66245000000004</v>
      </c>
      <c r="M157" s="26">
        <v>163.42831000000001</v>
      </c>
      <c r="N157" s="26">
        <v>6512.4634500000002</v>
      </c>
    </row>
    <row r="158" spans="2:14" x14ac:dyDescent="0.2">
      <c r="B158" s="16">
        <v>4232</v>
      </c>
      <c r="C158" s="16" t="s">
        <v>246</v>
      </c>
      <c r="D158" s="26">
        <v>329.20749000000001</v>
      </c>
      <c r="E158" s="26">
        <v>63.885150000000003</v>
      </c>
      <c r="F158" s="26">
        <v>275.96024999999997</v>
      </c>
      <c r="G158" s="26">
        <v>3.9140999999999999</v>
      </c>
      <c r="H158" s="26">
        <v>24.309750000000001</v>
      </c>
      <c r="I158" s="26">
        <v>121.8327</v>
      </c>
      <c r="J158" s="26">
        <v>56.775700000000001</v>
      </c>
      <c r="K158" s="26">
        <v>145.27625</v>
      </c>
      <c r="L158" s="26">
        <v>22.8736</v>
      </c>
      <c r="M158" s="26">
        <v>263.27055000000001</v>
      </c>
      <c r="N158" s="26">
        <v>1307.3055400000001</v>
      </c>
    </row>
    <row r="159" spans="2:14" x14ac:dyDescent="0.2">
      <c r="B159" s="16">
        <v>4233</v>
      </c>
      <c r="C159" s="16" t="s">
        <v>247</v>
      </c>
      <c r="D159" s="26">
        <v>336.32526000000001</v>
      </c>
      <c r="E159" s="26">
        <v>124.78028</v>
      </c>
      <c r="F159" s="26">
        <v>572.98827000000006</v>
      </c>
      <c r="G159" s="26">
        <v>23.690750000000001</v>
      </c>
      <c r="H159" s="26">
        <v>36.887599999999999</v>
      </c>
      <c r="I159" s="26">
        <v>201.51769999999999</v>
      </c>
      <c r="J159" s="26">
        <v>122.38764</v>
      </c>
      <c r="K159" s="26">
        <v>270.37034</v>
      </c>
      <c r="L159" s="26">
        <v>11.087020000000001</v>
      </c>
      <c r="M159" s="26">
        <v>-51.371220000000001</v>
      </c>
      <c r="N159" s="26">
        <v>1648.66364</v>
      </c>
    </row>
    <row r="160" spans="2:14" x14ac:dyDescent="0.2">
      <c r="B160" s="16">
        <v>4234</v>
      </c>
      <c r="C160" s="16" t="s">
        <v>248</v>
      </c>
      <c r="D160" s="26">
        <v>1941.29907</v>
      </c>
      <c r="E160" s="26">
        <v>862.55555000000004</v>
      </c>
      <c r="F160" s="26">
        <v>7331.33241</v>
      </c>
      <c r="G160" s="26">
        <v>267.42437999999999</v>
      </c>
      <c r="H160" s="26">
        <v>691.60694999999998</v>
      </c>
      <c r="I160" s="26">
        <v>1970.34538</v>
      </c>
      <c r="J160" s="26">
        <v>760.096</v>
      </c>
      <c r="K160" s="26">
        <v>1596.9443699999999</v>
      </c>
      <c r="L160" s="26">
        <v>176.83976000000001</v>
      </c>
      <c r="M160" s="26">
        <v>1134.93283</v>
      </c>
      <c r="N160" s="26">
        <v>16733.376700000001</v>
      </c>
    </row>
    <row r="161" spans="2:14" x14ac:dyDescent="0.2">
      <c r="B161" s="16">
        <v>4235</v>
      </c>
      <c r="C161" s="16" t="s">
        <v>249</v>
      </c>
      <c r="D161" s="26">
        <v>944.19179999999994</v>
      </c>
      <c r="E161" s="26">
        <v>229.66781</v>
      </c>
      <c r="F161" s="26">
        <v>1508.0898299999999</v>
      </c>
      <c r="G161" s="26">
        <v>45.505780000000001</v>
      </c>
      <c r="H161" s="26">
        <v>274.74446999999998</v>
      </c>
      <c r="I161" s="26">
        <v>671.92817000000002</v>
      </c>
      <c r="J161" s="26">
        <v>376.49900000000002</v>
      </c>
      <c r="K161" s="26">
        <v>747.29629</v>
      </c>
      <c r="L161" s="26">
        <v>19.216999999999999</v>
      </c>
      <c r="M161" s="26">
        <v>340.94375000000002</v>
      </c>
      <c r="N161" s="26">
        <v>5158.0838999999996</v>
      </c>
    </row>
    <row r="162" spans="2:14" x14ac:dyDescent="0.2">
      <c r="B162" s="16">
        <v>4236</v>
      </c>
      <c r="C162" s="16" t="s">
        <v>250</v>
      </c>
      <c r="D162" s="26">
        <v>5631.3822</v>
      </c>
      <c r="E162" s="26">
        <v>6551.9147199999998</v>
      </c>
      <c r="F162" s="26">
        <v>11597.240159999999</v>
      </c>
      <c r="G162" s="26">
        <v>1253.79666</v>
      </c>
      <c r="H162" s="26">
        <v>1973.81503</v>
      </c>
      <c r="I162" s="26">
        <v>6138.3678399999999</v>
      </c>
      <c r="J162" s="26">
        <v>1963.04591</v>
      </c>
      <c r="K162" s="26">
        <v>3595.1377200000002</v>
      </c>
      <c r="L162" s="26">
        <v>162.69347999999999</v>
      </c>
      <c r="M162" s="26">
        <v>1399.3467499999999</v>
      </c>
      <c r="N162" s="26">
        <v>40266.740469999997</v>
      </c>
    </row>
    <row r="163" spans="2:14" x14ac:dyDescent="0.2">
      <c r="B163" s="16">
        <v>4237</v>
      </c>
      <c r="C163" s="16" t="s">
        <v>251</v>
      </c>
      <c r="D163" s="26">
        <v>872.81429000000003</v>
      </c>
      <c r="E163" s="26">
        <v>338.25975</v>
      </c>
      <c r="F163" s="26">
        <v>2770.9033399999998</v>
      </c>
      <c r="G163" s="26">
        <v>87.639650000000003</v>
      </c>
      <c r="H163" s="26">
        <v>159.76759999999999</v>
      </c>
      <c r="I163" s="26">
        <v>597.84749999999997</v>
      </c>
      <c r="J163" s="26">
        <v>286.64015000000001</v>
      </c>
      <c r="K163" s="26">
        <v>565.42336999999998</v>
      </c>
      <c r="L163" s="26">
        <v>20.310549999999999</v>
      </c>
      <c r="M163" s="26">
        <v>50.598849999999999</v>
      </c>
      <c r="N163" s="26">
        <v>5750.2050499999996</v>
      </c>
    </row>
    <row r="164" spans="2:14" x14ac:dyDescent="0.2">
      <c r="B164" s="16">
        <v>4238</v>
      </c>
      <c r="C164" s="16" t="s">
        <v>252</v>
      </c>
      <c r="D164" s="26">
        <v>583.98541</v>
      </c>
      <c r="E164" s="26">
        <v>230.96473</v>
      </c>
      <c r="F164" s="26">
        <v>1104.12373</v>
      </c>
      <c r="G164" s="26">
        <v>32.792000000000002</v>
      </c>
      <c r="H164" s="26">
        <v>199.5087</v>
      </c>
      <c r="I164" s="26">
        <v>535.96889999999996</v>
      </c>
      <c r="J164" s="26">
        <v>169.32065</v>
      </c>
      <c r="K164" s="26">
        <v>475.53505000000001</v>
      </c>
      <c r="L164" s="26">
        <v>35.896999999999998</v>
      </c>
      <c r="M164" s="26">
        <v>1.57585</v>
      </c>
      <c r="N164" s="26">
        <v>3369.67202</v>
      </c>
    </row>
    <row r="165" spans="2:14" x14ac:dyDescent="0.2">
      <c r="B165" s="16">
        <v>4239</v>
      </c>
      <c r="C165" s="16" t="s">
        <v>253</v>
      </c>
      <c r="D165" s="26">
        <v>2110.1560500000001</v>
      </c>
      <c r="E165" s="26">
        <v>1621.6304600000001</v>
      </c>
      <c r="F165" s="26">
        <v>8166.5755300000001</v>
      </c>
      <c r="G165" s="26">
        <v>780.30766000000006</v>
      </c>
      <c r="H165" s="26">
        <v>971.69228999999996</v>
      </c>
      <c r="I165" s="26">
        <v>2248.1816699999999</v>
      </c>
      <c r="J165" s="26">
        <v>1411.6370999999999</v>
      </c>
      <c r="K165" s="26">
        <v>1670.83449</v>
      </c>
      <c r="L165" s="26">
        <v>548.86125000000004</v>
      </c>
      <c r="M165" s="26">
        <v>467.82724999999999</v>
      </c>
      <c r="N165" s="26">
        <v>19997.703750000001</v>
      </c>
    </row>
    <row r="166" spans="2:14" x14ac:dyDescent="0.2">
      <c r="B166" s="16">
        <v>4240</v>
      </c>
      <c r="C166" s="16" t="s">
        <v>254</v>
      </c>
      <c r="D166" s="26">
        <v>2399.1923499999998</v>
      </c>
      <c r="E166" s="26">
        <v>1101.51765</v>
      </c>
      <c r="F166" s="26">
        <v>4017.5010000000002</v>
      </c>
      <c r="G166" s="26">
        <v>153.43494999999999</v>
      </c>
      <c r="H166" s="26">
        <v>484.53539999999998</v>
      </c>
      <c r="I166" s="26">
        <v>2251.6311999999998</v>
      </c>
      <c r="J166" s="26">
        <v>592.71849999999995</v>
      </c>
      <c r="K166" s="26">
        <v>1141.2853</v>
      </c>
      <c r="L166" s="26">
        <v>130.41633999999999</v>
      </c>
      <c r="M166" s="26">
        <v>488.85654</v>
      </c>
      <c r="N166" s="26">
        <v>12761.08923</v>
      </c>
    </row>
    <row r="167" spans="2:14" x14ac:dyDescent="0.2">
      <c r="B167" s="21">
        <v>4269</v>
      </c>
      <c r="C167" s="21" t="s">
        <v>255</v>
      </c>
      <c r="D167" s="29">
        <v>31974.312559999998</v>
      </c>
      <c r="E167" s="29">
        <v>19861.166010000001</v>
      </c>
      <c r="F167" s="29">
        <v>66955.755449999997</v>
      </c>
      <c r="G167" s="29">
        <v>13865.31444</v>
      </c>
      <c r="H167" s="29">
        <v>13583.97155</v>
      </c>
      <c r="I167" s="29">
        <v>40649.39256</v>
      </c>
      <c r="J167" s="29">
        <v>13442.557070000001</v>
      </c>
      <c r="K167" s="29">
        <v>21945.046340000001</v>
      </c>
      <c r="L167" s="29">
        <v>5394.6344900000004</v>
      </c>
      <c r="M167" s="29">
        <v>21719.019339999999</v>
      </c>
      <c r="N167" s="29">
        <v>249391.16980999999</v>
      </c>
    </row>
    <row r="168" spans="2:14" x14ac:dyDescent="0.2">
      <c r="B168" s="16">
        <v>4251</v>
      </c>
      <c r="C168" s="16" t="s">
        <v>256</v>
      </c>
      <c r="D168" s="26">
        <v>632.31464000000005</v>
      </c>
      <c r="E168" s="26">
        <v>371.39389</v>
      </c>
      <c r="F168" s="26">
        <v>1455.4210700000001</v>
      </c>
      <c r="G168" s="26">
        <v>41.213250000000002</v>
      </c>
      <c r="H168" s="26">
        <v>289.72120000000001</v>
      </c>
      <c r="I168" s="26">
        <v>254.61949999999999</v>
      </c>
      <c r="J168" s="26">
        <v>166.16050000000001</v>
      </c>
      <c r="K168" s="26">
        <v>359.25170000000003</v>
      </c>
      <c r="L168" s="26">
        <v>67.792649999999995</v>
      </c>
      <c r="M168" s="26">
        <v>132.44197</v>
      </c>
      <c r="N168" s="26">
        <v>3770.3303700000001</v>
      </c>
    </row>
    <row r="169" spans="2:14" x14ac:dyDescent="0.2">
      <c r="B169" s="16">
        <v>4252</v>
      </c>
      <c r="C169" s="16" t="s">
        <v>257</v>
      </c>
      <c r="D169" s="26">
        <v>3949.3767499999999</v>
      </c>
      <c r="E169" s="26">
        <v>2301.6989600000002</v>
      </c>
      <c r="F169" s="26">
        <v>7361.4270800000004</v>
      </c>
      <c r="G169" s="26">
        <v>2094.5974700000002</v>
      </c>
      <c r="H169" s="26">
        <v>1937.5078699999999</v>
      </c>
      <c r="I169" s="26">
        <v>4152.0248199999996</v>
      </c>
      <c r="J169" s="26">
        <v>1873.69534</v>
      </c>
      <c r="K169" s="26">
        <v>2901.8233</v>
      </c>
      <c r="L169" s="26">
        <v>166.29745</v>
      </c>
      <c r="M169" s="26">
        <v>5327.2839800000002</v>
      </c>
      <c r="N169" s="26">
        <v>32065.73302</v>
      </c>
    </row>
    <row r="170" spans="2:14" x14ac:dyDescent="0.2">
      <c r="B170" s="16">
        <v>4253</v>
      </c>
      <c r="C170" s="16" t="s">
        <v>258</v>
      </c>
      <c r="D170" s="26">
        <v>2273.7084300000001</v>
      </c>
      <c r="E170" s="26">
        <v>1226.84601</v>
      </c>
      <c r="F170" s="26">
        <v>5713.4825099999998</v>
      </c>
      <c r="G170" s="26">
        <v>1531.7807399999999</v>
      </c>
      <c r="H170" s="26">
        <v>1374.6232500000001</v>
      </c>
      <c r="I170" s="26">
        <v>2287.8679900000002</v>
      </c>
      <c r="J170" s="26">
        <v>900.08317999999997</v>
      </c>
      <c r="K170" s="26">
        <v>1591.3806400000001</v>
      </c>
      <c r="L170" s="26">
        <v>276.7287</v>
      </c>
      <c r="M170" s="26">
        <v>2644.4025499999998</v>
      </c>
      <c r="N170" s="26">
        <v>19820.903999999999</v>
      </c>
    </row>
    <row r="171" spans="2:14" x14ac:dyDescent="0.2">
      <c r="B171" s="16">
        <v>4254</v>
      </c>
      <c r="C171" s="16" t="s">
        <v>259</v>
      </c>
      <c r="D171" s="26">
        <v>4805.4010200000002</v>
      </c>
      <c r="E171" s="26">
        <v>4087.0368400000002</v>
      </c>
      <c r="F171" s="26">
        <v>15765.600640000001</v>
      </c>
      <c r="G171" s="26">
        <v>1954.2750599999999</v>
      </c>
      <c r="H171" s="26">
        <v>2587.4045500000002</v>
      </c>
      <c r="I171" s="26">
        <v>9933.9742600000009</v>
      </c>
      <c r="J171" s="26">
        <v>2250.8247500000002</v>
      </c>
      <c r="K171" s="26">
        <v>5284.6967100000002</v>
      </c>
      <c r="L171" s="26">
        <v>161.65705</v>
      </c>
      <c r="M171" s="26">
        <v>2425.6820499999999</v>
      </c>
      <c r="N171" s="26">
        <v>49256.552929999998</v>
      </c>
    </row>
    <row r="172" spans="2:14" x14ac:dyDescent="0.2">
      <c r="B172" s="16">
        <v>4255</v>
      </c>
      <c r="C172" s="16" t="s">
        <v>260</v>
      </c>
      <c r="D172" s="26">
        <v>1117.4228499999999</v>
      </c>
      <c r="E172" s="26">
        <v>874.40288999999996</v>
      </c>
      <c r="F172" s="26">
        <v>1248.24785</v>
      </c>
      <c r="G172" s="26">
        <v>108.62278000000001</v>
      </c>
      <c r="H172" s="26">
        <v>233.05770000000001</v>
      </c>
      <c r="I172" s="26">
        <v>773.8202</v>
      </c>
      <c r="J172" s="26">
        <v>434.60453000000001</v>
      </c>
      <c r="K172" s="26">
        <v>720.37599</v>
      </c>
      <c r="L172" s="26">
        <v>16.653449999999999</v>
      </c>
      <c r="M172" s="26">
        <v>288.40768000000003</v>
      </c>
      <c r="N172" s="26">
        <v>5815.6159200000002</v>
      </c>
    </row>
    <row r="173" spans="2:14" x14ac:dyDescent="0.2">
      <c r="B173" s="16">
        <v>4256</v>
      </c>
      <c r="C173" s="16" t="s">
        <v>261</v>
      </c>
      <c r="D173" s="26">
        <v>680.37945000000002</v>
      </c>
      <c r="E173" s="26">
        <v>252.00609</v>
      </c>
      <c r="F173" s="26">
        <v>1331.11628</v>
      </c>
      <c r="G173" s="26">
        <v>80.616349999999997</v>
      </c>
      <c r="H173" s="26">
        <v>220.10165000000001</v>
      </c>
      <c r="I173" s="26">
        <v>444.14269999999999</v>
      </c>
      <c r="J173" s="26">
        <v>191.22166000000001</v>
      </c>
      <c r="K173" s="26">
        <v>483.90415999999999</v>
      </c>
      <c r="L173" s="26">
        <v>86.777019999999993</v>
      </c>
      <c r="M173" s="26">
        <v>79.846509999999995</v>
      </c>
      <c r="N173" s="26">
        <v>3850.1118700000002</v>
      </c>
    </row>
    <row r="174" spans="2:14" x14ac:dyDescent="0.2">
      <c r="B174" s="16">
        <v>4257</v>
      </c>
      <c r="C174" s="16" t="s">
        <v>262</v>
      </c>
      <c r="D174" s="26">
        <v>470.09563000000003</v>
      </c>
      <c r="E174" s="26">
        <v>87.19265</v>
      </c>
      <c r="F174" s="26">
        <v>501.09132</v>
      </c>
      <c r="G174" s="26">
        <v>13.49615</v>
      </c>
      <c r="H174" s="26">
        <v>118.01159</v>
      </c>
      <c r="I174" s="26">
        <v>188.39914999999999</v>
      </c>
      <c r="J174" s="26">
        <v>102.30526999999999</v>
      </c>
      <c r="K174" s="26">
        <v>281.52480000000003</v>
      </c>
      <c r="L174" s="26">
        <v>59.935049999999997</v>
      </c>
      <c r="M174" s="26">
        <v>162.81771000000001</v>
      </c>
      <c r="N174" s="26">
        <v>1984.86932</v>
      </c>
    </row>
    <row r="175" spans="2:14" x14ac:dyDescent="0.2">
      <c r="B175" s="16">
        <v>4258</v>
      </c>
      <c r="C175" s="16" t="s">
        <v>263</v>
      </c>
      <c r="D175" s="26">
        <v>9502.4020199999995</v>
      </c>
      <c r="E175" s="26">
        <v>7995.0852800000002</v>
      </c>
      <c r="F175" s="26">
        <v>17490.956279999999</v>
      </c>
      <c r="G175" s="26">
        <v>5737.5713800000003</v>
      </c>
      <c r="H175" s="26">
        <v>4029.1024499999999</v>
      </c>
      <c r="I175" s="26">
        <v>15509.516250000001</v>
      </c>
      <c r="J175" s="26">
        <v>4860.7209599999996</v>
      </c>
      <c r="K175" s="26">
        <v>5649.3055999999997</v>
      </c>
      <c r="L175" s="26">
        <v>708.46037000000001</v>
      </c>
      <c r="M175" s="26">
        <v>6956.2806799999998</v>
      </c>
      <c r="N175" s="26">
        <v>78439.401270000002</v>
      </c>
    </row>
    <row r="176" spans="2:14" x14ac:dyDescent="0.2">
      <c r="B176" s="16">
        <v>4259</v>
      </c>
      <c r="C176" s="16" t="s">
        <v>264</v>
      </c>
      <c r="D176" s="26">
        <v>472.83739000000003</v>
      </c>
      <c r="E176" s="26">
        <v>235.01956000000001</v>
      </c>
      <c r="F176" s="26">
        <v>1161.7625499999999</v>
      </c>
      <c r="G176" s="26">
        <v>79.854900000000001</v>
      </c>
      <c r="H176" s="26">
        <v>176.85274999999999</v>
      </c>
      <c r="I176" s="26">
        <v>478.11514</v>
      </c>
      <c r="J176" s="26">
        <v>230.35194999999999</v>
      </c>
      <c r="K176" s="26">
        <v>423.76485000000002</v>
      </c>
      <c r="L176" s="26">
        <v>155.95304999999999</v>
      </c>
      <c r="M176" s="26">
        <v>7.3659499999999998</v>
      </c>
      <c r="N176" s="26">
        <v>3421.8780900000002</v>
      </c>
    </row>
    <row r="177" spans="2:14" x14ac:dyDescent="0.2">
      <c r="B177" s="16">
        <v>4260</v>
      </c>
      <c r="C177" s="16" t="s">
        <v>265</v>
      </c>
      <c r="D177" s="26">
        <v>2442.2051499999998</v>
      </c>
      <c r="E177" s="26">
        <v>963.46379999999999</v>
      </c>
      <c r="F177" s="26">
        <v>4662.4114300000001</v>
      </c>
      <c r="G177" s="26">
        <v>1182.88769</v>
      </c>
      <c r="H177" s="26">
        <v>1038.7437500000001</v>
      </c>
      <c r="I177" s="26">
        <v>2667.7649900000001</v>
      </c>
      <c r="J177" s="26">
        <v>943.73978</v>
      </c>
      <c r="K177" s="26">
        <v>1487.4535599999999</v>
      </c>
      <c r="L177" s="26">
        <v>28.607589999999998</v>
      </c>
      <c r="M177" s="26">
        <v>1485.74216</v>
      </c>
      <c r="N177" s="26">
        <v>16903.019899999999</v>
      </c>
    </row>
    <row r="178" spans="2:14" x14ac:dyDescent="0.2">
      <c r="B178" s="16">
        <v>4261</v>
      </c>
      <c r="C178" s="16" t="s">
        <v>266</v>
      </c>
      <c r="D178" s="26">
        <v>2768.6474199999998</v>
      </c>
      <c r="E178" s="26">
        <v>412.24270000000001</v>
      </c>
      <c r="F178" s="26">
        <v>2761.6710699999999</v>
      </c>
      <c r="G178" s="26">
        <v>312.69796000000002</v>
      </c>
      <c r="H178" s="26">
        <v>485.33244999999999</v>
      </c>
      <c r="I178" s="26">
        <v>1242.9905200000001</v>
      </c>
      <c r="J178" s="26">
        <v>478.3646</v>
      </c>
      <c r="K178" s="26">
        <v>906.93430999999998</v>
      </c>
      <c r="L178" s="26">
        <v>28.914650000000002</v>
      </c>
      <c r="M178" s="26">
        <v>889.88760000000002</v>
      </c>
      <c r="N178" s="26">
        <v>10287.683279999999</v>
      </c>
    </row>
    <row r="179" spans="2:14" x14ac:dyDescent="0.2">
      <c r="B179" s="16">
        <v>4262</v>
      </c>
      <c r="C179" s="16" t="s">
        <v>267</v>
      </c>
      <c r="D179" s="26">
        <v>610.03949</v>
      </c>
      <c r="E179" s="26">
        <v>260.70564999999999</v>
      </c>
      <c r="F179" s="26">
        <v>2532.7832899999999</v>
      </c>
      <c r="G179" s="26">
        <v>120.16679999999999</v>
      </c>
      <c r="H179" s="26">
        <v>340.00130000000001</v>
      </c>
      <c r="I179" s="26">
        <v>702.48478</v>
      </c>
      <c r="J179" s="26">
        <v>204.43549999999999</v>
      </c>
      <c r="K179" s="26">
        <v>425.57274999999998</v>
      </c>
      <c r="L179" s="26">
        <v>58.180349999999997</v>
      </c>
      <c r="M179" s="26">
        <v>383.65199999999999</v>
      </c>
      <c r="N179" s="26">
        <v>5638.0219100000004</v>
      </c>
    </row>
    <row r="180" spans="2:14" x14ac:dyDescent="0.2">
      <c r="B180" s="16">
        <v>4263</v>
      </c>
      <c r="C180" s="16" t="s">
        <v>268</v>
      </c>
      <c r="D180" s="26">
        <v>1540.4826800000001</v>
      </c>
      <c r="E180" s="26">
        <v>578.755</v>
      </c>
      <c r="F180" s="26">
        <v>3251.3012199999998</v>
      </c>
      <c r="G180" s="26">
        <v>580.75950999999998</v>
      </c>
      <c r="H180" s="26">
        <v>597.42574999999999</v>
      </c>
      <c r="I180" s="26">
        <v>1438.18715</v>
      </c>
      <c r="J180" s="26">
        <v>597.89563999999996</v>
      </c>
      <c r="K180" s="26">
        <v>1001.98794</v>
      </c>
      <c r="L180" s="26">
        <v>3481.9971300000002</v>
      </c>
      <c r="M180" s="26">
        <v>879.76982999999996</v>
      </c>
      <c r="N180" s="26">
        <v>13948.56185</v>
      </c>
    </row>
    <row r="181" spans="2:14" x14ac:dyDescent="0.2">
      <c r="B181" s="16">
        <v>4264</v>
      </c>
      <c r="C181" s="16" t="s">
        <v>269</v>
      </c>
      <c r="D181" s="26">
        <v>708.99964</v>
      </c>
      <c r="E181" s="26">
        <v>215.31668999999999</v>
      </c>
      <c r="F181" s="26">
        <v>1718.4828600000001</v>
      </c>
      <c r="G181" s="26">
        <v>26.7744</v>
      </c>
      <c r="H181" s="26">
        <v>156.08528999999999</v>
      </c>
      <c r="I181" s="26">
        <v>575.48510999999996</v>
      </c>
      <c r="J181" s="26">
        <v>208.15341000000001</v>
      </c>
      <c r="K181" s="26">
        <v>427.07002999999997</v>
      </c>
      <c r="L181" s="26">
        <v>96.67998</v>
      </c>
      <c r="M181" s="26">
        <v>55.438670000000002</v>
      </c>
      <c r="N181" s="26">
        <v>4188.4860799999997</v>
      </c>
    </row>
    <row r="182" spans="2:14" x14ac:dyDescent="0.2">
      <c r="B182" s="21">
        <v>4299</v>
      </c>
      <c r="C182" s="21" t="s">
        <v>270</v>
      </c>
      <c r="D182" s="29">
        <v>41290.078200000004</v>
      </c>
      <c r="E182" s="29">
        <v>31992.452550000002</v>
      </c>
      <c r="F182" s="29">
        <v>105199.49911</v>
      </c>
      <c r="G182" s="29">
        <v>14489.76037</v>
      </c>
      <c r="H182" s="29">
        <v>35139.522989999998</v>
      </c>
      <c r="I182" s="29">
        <v>65391.247739999999</v>
      </c>
      <c r="J182" s="29">
        <v>15644.93144</v>
      </c>
      <c r="K182" s="29">
        <v>32799.767979999997</v>
      </c>
      <c r="L182" s="29">
        <v>10699.19795</v>
      </c>
      <c r="M182" s="29">
        <v>12792.47501</v>
      </c>
      <c r="N182" s="29">
        <v>365438.93333999999</v>
      </c>
    </row>
    <row r="183" spans="2:14" x14ac:dyDescent="0.2">
      <c r="B183" s="16">
        <v>4271</v>
      </c>
      <c r="C183" s="16" t="s">
        <v>271</v>
      </c>
      <c r="D183" s="26">
        <v>4571.6462000000001</v>
      </c>
      <c r="E183" s="26">
        <v>2315.3663000000001</v>
      </c>
      <c r="F183" s="26">
        <v>9816.3836900000006</v>
      </c>
      <c r="G183" s="26">
        <v>1508.0998500000001</v>
      </c>
      <c r="H183" s="26">
        <v>1746.2810500000001</v>
      </c>
      <c r="I183" s="26">
        <v>8373.0481899999995</v>
      </c>
      <c r="J183" s="26">
        <v>1382.7926500000001</v>
      </c>
      <c r="K183" s="26">
        <v>2850.89084</v>
      </c>
      <c r="L183" s="26">
        <v>85.648700000000005</v>
      </c>
      <c r="M183" s="26">
        <v>1719.7511</v>
      </c>
      <c r="N183" s="26">
        <v>34369.90857</v>
      </c>
    </row>
    <row r="184" spans="2:14" x14ac:dyDescent="0.2">
      <c r="B184" s="16">
        <v>4273</v>
      </c>
      <c r="C184" s="16" t="s">
        <v>272</v>
      </c>
      <c r="D184" s="26">
        <v>810.04641000000004</v>
      </c>
      <c r="E184" s="26">
        <v>235.95359999999999</v>
      </c>
      <c r="F184" s="26">
        <v>1176.08465</v>
      </c>
      <c r="G184" s="26">
        <v>68.826049999999995</v>
      </c>
      <c r="H184" s="26">
        <v>332.2276</v>
      </c>
      <c r="I184" s="26">
        <v>523.27259000000004</v>
      </c>
      <c r="J184" s="26">
        <v>261.26139999999998</v>
      </c>
      <c r="K184" s="26">
        <v>363.14690000000002</v>
      </c>
      <c r="L184" s="26">
        <v>921.27236000000005</v>
      </c>
      <c r="M184" s="26">
        <v>92.478639999999999</v>
      </c>
      <c r="N184" s="26">
        <v>4784.5702000000001</v>
      </c>
    </row>
    <row r="185" spans="2:14" x14ac:dyDescent="0.2">
      <c r="B185" s="16">
        <v>4274</v>
      </c>
      <c r="C185" s="16" t="s">
        <v>273</v>
      </c>
      <c r="D185" s="26">
        <v>1659.29564</v>
      </c>
      <c r="E185" s="26">
        <v>876.36666000000002</v>
      </c>
      <c r="F185" s="26">
        <v>5502.4648100000004</v>
      </c>
      <c r="G185" s="26">
        <v>155.78766999999999</v>
      </c>
      <c r="H185" s="26">
        <v>1064.1081899999999</v>
      </c>
      <c r="I185" s="26">
        <v>2325.5657799999999</v>
      </c>
      <c r="J185" s="26">
        <v>995.12307999999996</v>
      </c>
      <c r="K185" s="26">
        <v>1965.02368</v>
      </c>
      <c r="L185" s="26">
        <v>52.822699999999998</v>
      </c>
      <c r="M185" s="26">
        <v>557.99832000000004</v>
      </c>
      <c r="N185" s="26">
        <v>15154.55653</v>
      </c>
    </row>
    <row r="186" spans="2:14" x14ac:dyDescent="0.2">
      <c r="B186" s="16">
        <v>4275</v>
      </c>
      <c r="C186" s="16" t="s">
        <v>274</v>
      </c>
      <c r="D186" s="26">
        <v>463.50495000000001</v>
      </c>
      <c r="E186" s="26">
        <v>179.84485000000001</v>
      </c>
      <c r="F186" s="26">
        <v>1408.2286999999999</v>
      </c>
      <c r="G186" s="26">
        <v>89.058199999999999</v>
      </c>
      <c r="H186" s="26">
        <v>214.87479999999999</v>
      </c>
      <c r="I186" s="26">
        <v>348.22149999999999</v>
      </c>
      <c r="J186" s="26">
        <v>235.28513000000001</v>
      </c>
      <c r="K186" s="26">
        <v>486.19394999999997</v>
      </c>
      <c r="L186" s="26">
        <v>198.20746</v>
      </c>
      <c r="M186" s="26">
        <v>159.66363000000001</v>
      </c>
      <c r="N186" s="26">
        <v>3783.0831699999999</v>
      </c>
    </row>
    <row r="187" spans="2:14" x14ac:dyDescent="0.2">
      <c r="B187" s="16">
        <v>4276</v>
      </c>
      <c r="C187" s="16" t="s">
        <v>275</v>
      </c>
      <c r="D187" s="26">
        <v>2431.0916000000002</v>
      </c>
      <c r="E187" s="26">
        <v>1784.75577</v>
      </c>
      <c r="F187" s="26">
        <v>6774.8043500000003</v>
      </c>
      <c r="G187" s="26">
        <v>988.16628000000003</v>
      </c>
      <c r="H187" s="26">
        <v>899.28965000000005</v>
      </c>
      <c r="I187" s="26">
        <v>4174.1661100000001</v>
      </c>
      <c r="J187" s="26">
        <v>746.57425000000001</v>
      </c>
      <c r="K187" s="26">
        <v>1885.65806</v>
      </c>
      <c r="L187" s="26">
        <v>14.8003</v>
      </c>
      <c r="M187" s="26">
        <v>734.57180000000005</v>
      </c>
      <c r="N187" s="26">
        <v>20433.87817</v>
      </c>
    </row>
    <row r="188" spans="2:14" x14ac:dyDescent="0.2">
      <c r="B188" s="16">
        <v>4277</v>
      </c>
      <c r="C188" s="16" t="s">
        <v>276</v>
      </c>
      <c r="D188" s="26">
        <v>567.12938999999994</v>
      </c>
      <c r="E188" s="26">
        <v>397.59820999999999</v>
      </c>
      <c r="F188" s="26">
        <v>1424.0837200000001</v>
      </c>
      <c r="G188" s="26">
        <v>38.856400000000001</v>
      </c>
      <c r="H188" s="26">
        <v>225.49513999999999</v>
      </c>
      <c r="I188" s="26">
        <v>776.76273000000003</v>
      </c>
      <c r="J188" s="26">
        <v>314.68790000000001</v>
      </c>
      <c r="K188" s="26">
        <v>559.18322999999998</v>
      </c>
      <c r="L188" s="26">
        <v>61.658050000000003</v>
      </c>
      <c r="M188" s="26">
        <v>28.02685</v>
      </c>
      <c r="N188" s="26">
        <v>4393.4816199999996</v>
      </c>
    </row>
    <row r="189" spans="2:14" x14ac:dyDescent="0.2">
      <c r="B189" s="16">
        <v>4279</v>
      </c>
      <c r="C189" s="16" t="s">
        <v>277</v>
      </c>
      <c r="D189" s="26">
        <v>1995.5391</v>
      </c>
      <c r="E189" s="26">
        <v>871.21955000000003</v>
      </c>
      <c r="F189" s="26">
        <v>3857.5423500000002</v>
      </c>
      <c r="G189" s="26">
        <v>103.20035</v>
      </c>
      <c r="H189" s="26">
        <v>1072.6699000000001</v>
      </c>
      <c r="I189" s="26">
        <v>2373.5204699999999</v>
      </c>
      <c r="J189" s="26">
        <v>563.74370999999996</v>
      </c>
      <c r="K189" s="26">
        <v>1547.55585</v>
      </c>
      <c r="L189" s="26">
        <v>6264.1667200000002</v>
      </c>
      <c r="M189" s="26">
        <v>503.29811000000001</v>
      </c>
      <c r="N189" s="26">
        <v>19152.456109999999</v>
      </c>
    </row>
    <row r="190" spans="2:14" x14ac:dyDescent="0.2">
      <c r="B190" s="16">
        <v>4280</v>
      </c>
      <c r="C190" s="16" t="s">
        <v>278</v>
      </c>
      <c r="D190" s="26">
        <v>5936.5040099999997</v>
      </c>
      <c r="E190" s="26">
        <v>5356.37309</v>
      </c>
      <c r="F190" s="26">
        <v>18150.109970000001</v>
      </c>
      <c r="G190" s="26">
        <v>875.05538000000001</v>
      </c>
      <c r="H190" s="26">
        <v>3207.9173900000001</v>
      </c>
      <c r="I190" s="26">
        <v>9954.4473300000009</v>
      </c>
      <c r="J190" s="26">
        <v>2958.7263699999999</v>
      </c>
      <c r="K190" s="26">
        <v>6029.80429</v>
      </c>
      <c r="L190" s="26">
        <v>140.77355</v>
      </c>
      <c r="M190" s="26">
        <v>1579.7709199999999</v>
      </c>
      <c r="N190" s="26">
        <v>54189.482300000003</v>
      </c>
    </row>
    <row r="191" spans="2:14" x14ac:dyDescent="0.2">
      <c r="B191" s="16">
        <v>4281</v>
      </c>
      <c r="C191" s="16" t="s">
        <v>279</v>
      </c>
      <c r="D191" s="26">
        <v>830.94407999999999</v>
      </c>
      <c r="E191" s="26">
        <v>390.74059999999997</v>
      </c>
      <c r="F191" s="26">
        <v>2652.59069</v>
      </c>
      <c r="G191" s="26">
        <v>80.659899999999993</v>
      </c>
      <c r="H191" s="26">
        <v>489.30059999999997</v>
      </c>
      <c r="I191" s="26">
        <v>892.37098000000003</v>
      </c>
      <c r="J191" s="26">
        <v>361.49092999999999</v>
      </c>
      <c r="K191" s="26">
        <v>1031.1069500000001</v>
      </c>
      <c r="L191" s="26">
        <v>53.422800000000002</v>
      </c>
      <c r="M191" s="26">
        <v>370.15041000000002</v>
      </c>
      <c r="N191" s="26">
        <v>7152.7779399999999</v>
      </c>
    </row>
    <row r="192" spans="2:14" x14ac:dyDescent="0.2">
      <c r="B192" s="16">
        <v>4282</v>
      </c>
      <c r="C192" s="16" t="s">
        <v>280</v>
      </c>
      <c r="D192" s="26">
        <v>3991.9803299999999</v>
      </c>
      <c r="E192" s="26">
        <v>2452.3736199999998</v>
      </c>
      <c r="F192" s="26">
        <v>12348.388660000001</v>
      </c>
      <c r="G192" s="26">
        <v>4304.4561400000002</v>
      </c>
      <c r="H192" s="26">
        <v>3056.5535500000001</v>
      </c>
      <c r="I192" s="26">
        <v>7625.7682199999999</v>
      </c>
      <c r="J192" s="26">
        <v>1487.52315</v>
      </c>
      <c r="K192" s="26">
        <v>3627.0723699999999</v>
      </c>
      <c r="L192" s="26">
        <v>1071.25776</v>
      </c>
      <c r="M192" s="26">
        <v>967.17592000000002</v>
      </c>
      <c r="N192" s="26">
        <v>40932.549720000003</v>
      </c>
    </row>
    <row r="193" spans="2:14" x14ac:dyDescent="0.2">
      <c r="B193" s="16">
        <v>4283</v>
      </c>
      <c r="C193" s="16" t="s">
        <v>281</v>
      </c>
      <c r="D193" s="26">
        <v>1793.09645</v>
      </c>
      <c r="E193" s="26">
        <v>888.47815000000003</v>
      </c>
      <c r="F193" s="26">
        <v>5380.4638999999997</v>
      </c>
      <c r="G193" s="26">
        <v>325.32704999999999</v>
      </c>
      <c r="H193" s="26">
        <v>1167.9572000000001</v>
      </c>
      <c r="I193" s="26">
        <v>4661.9994399999996</v>
      </c>
      <c r="J193" s="26">
        <v>876.0992</v>
      </c>
      <c r="K193" s="26">
        <v>2043.6566</v>
      </c>
      <c r="L193" s="26">
        <v>642.51765</v>
      </c>
      <c r="M193" s="26">
        <v>772.51509999999996</v>
      </c>
      <c r="N193" s="26">
        <v>18552.11074</v>
      </c>
    </row>
    <row r="194" spans="2:14" x14ac:dyDescent="0.2">
      <c r="B194" s="16">
        <v>4284</v>
      </c>
      <c r="C194" s="16" t="s">
        <v>282</v>
      </c>
      <c r="D194" s="26">
        <v>748.38764000000003</v>
      </c>
      <c r="E194" s="26">
        <v>292.32195000000002</v>
      </c>
      <c r="F194" s="26">
        <v>1982.5377800000001</v>
      </c>
      <c r="G194" s="26">
        <v>94.014139999999998</v>
      </c>
      <c r="H194" s="26">
        <v>381.23791999999997</v>
      </c>
      <c r="I194" s="26">
        <v>809.77390000000003</v>
      </c>
      <c r="J194" s="26">
        <v>333.84523000000002</v>
      </c>
      <c r="K194" s="26">
        <v>610.51224000000002</v>
      </c>
      <c r="L194" s="26">
        <v>214.84159</v>
      </c>
      <c r="M194" s="26">
        <v>144.73615000000001</v>
      </c>
      <c r="N194" s="26">
        <v>5612.2085399999996</v>
      </c>
    </row>
    <row r="195" spans="2:14" x14ac:dyDescent="0.2">
      <c r="B195" s="16">
        <v>4285</v>
      </c>
      <c r="C195" s="16" t="s">
        <v>283</v>
      </c>
      <c r="D195" s="26">
        <v>2254.1930299999999</v>
      </c>
      <c r="E195" s="26">
        <v>1430.69175</v>
      </c>
      <c r="F195" s="26">
        <v>6360.3857099999996</v>
      </c>
      <c r="G195" s="26">
        <v>546.59270000000004</v>
      </c>
      <c r="H195" s="26">
        <v>1147.95055</v>
      </c>
      <c r="I195" s="26">
        <v>3936.3504600000001</v>
      </c>
      <c r="J195" s="26">
        <v>611.07309999999995</v>
      </c>
      <c r="K195" s="26">
        <v>2334.1901499999999</v>
      </c>
      <c r="L195" s="26">
        <v>11.768549999999999</v>
      </c>
      <c r="M195" s="26">
        <v>432.15795000000003</v>
      </c>
      <c r="N195" s="26">
        <v>19065.353950000001</v>
      </c>
    </row>
    <row r="196" spans="2:14" x14ac:dyDescent="0.2">
      <c r="B196" s="16">
        <v>4286</v>
      </c>
      <c r="C196" s="16" t="s">
        <v>284</v>
      </c>
      <c r="D196" s="26">
        <v>1179.27863</v>
      </c>
      <c r="E196" s="26">
        <v>709.97117000000003</v>
      </c>
      <c r="F196" s="26">
        <v>1651.8364200000001</v>
      </c>
      <c r="G196" s="26">
        <v>113.93555000000001</v>
      </c>
      <c r="H196" s="26">
        <v>444.25936999999999</v>
      </c>
      <c r="I196" s="26">
        <v>894.01702</v>
      </c>
      <c r="J196" s="26">
        <v>398.71100000000001</v>
      </c>
      <c r="K196" s="26">
        <v>812.76752999999997</v>
      </c>
      <c r="L196" s="26">
        <v>34.440849999999998</v>
      </c>
      <c r="M196" s="26">
        <v>555.82367999999997</v>
      </c>
      <c r="N196" s="26">
        <v>6795.0412200000001</v>
      </c>
    </row>
    <row r="197" spans="2:14" x14ac:dyDescent="0.2">
      <c r="B197" s="16">
        <v>4287</v>
      </c>
      <c r="C197" s="16" t="s">
        <v>285</v>
      </c>
      <c r="D197" s="26">
        <v>1425.44911</v>
      </c>
      <c r="E197" s="26">
        <v>622.6232</v>
      </c>
      <c r="F197" s="26">
        <v>2380.8948500000001</v>
      </c>
      <c r="G197" s="26">
        <v>231.84084999999999</v>
      </c>
      <c r="H197" s="26">
        <v>523.82944999999995</v>
      </c>
      <c r="I197" s="26">
        <v>1123.6003000000001</v>
      </c>
      <c r="J197" s="26">
        <v>337.91125</v>
      </c>
      <c r="K197" s="26">
        <v>729.88603999999998</v>
      </c>
      <c r="L197" s="26">
        <v>5.7160000000000002</v>
      </c>
      <c r="M197" s="26">
        <v>390.73205000000002</v>
      </c>
      <c r="N197" s="26">
        <v>7772.4831000000004</v>
      </c>
    </row>
    <row r="198" spans="2:14" x14ac:dyDescent="0.2">
      <c r="B198" s="16">
        <v>4288</v>
      </c>
      <c r="C198" s="16" t="s">
        <v>286</v>
      </c>
      <c r="D198" s="26">
        <v>183.00972999999999</v>
      </c>
      <c r="E198" s="26">
        <v>71.094999999999999</v>
      </c>
      <c r="F198" s="26">
        <v>320.88585999999998</v>
      </c>
      <c r="G198" s="26">
        <v>5.0768000000000004</v>
      </c>
      <c r="H198" s="26">
        <v>84.105850000000004</v>
      </c>
      <c r="I198" s="26">
        <v>70.820849999999993</v>
      </c>
      <c r="J198" s="26">
        <v>25.183</v>
      </c>
      <c r="K198" s="26">
        <v>216.40217000000001</v>
      </c>
      <c r="L198" s="26">
        <v>10.15095</v>
      </c>
      <c r="M198" s="26">
        <v>75.569239999999994</v>
      </c>
      <c r="N198" s="26">
        <v>1062.29945</v>
      </c>
    </row>
    <row r="199" spans="2:14" x14ac:dyDescent="0.2">
      <c r="B199" s="16">
        <v>4289</v>
      </c>
      <c r="C199" s="16" t="s">
        <v>287</v>
      </c>
      <c r="D199" s="26">
        <v>10448.981900000001</v>
      </c>
      <c r="E199" s="26">
        <v>13116.67908</v>
      </c>
      <c r="F199" s="26">
        <v>24011.812999999998</v>
      </c>
      <c r="G199" s="26">
        <v>4960.8070600000001</v>
      </c>
      <c r="H199" s="26">
        <v>19081.464779999998</v>
      </c>
      <c r="I199" s="26">
        <v>16527.541870000001</v>
      </c>
      <c r="J199" s="26">
        <v>3754.9000900000001</v>
      </c>
      <c r="K199" s="26">
        <v>5706.71713</v>
      </c>
      <c r="L199" s="26">
        <v>915.73195999999996</v>
      </c>
      <c r="M199" s="26">
        <v>3708.0551399999999</v>
      </c>
      <c r="N199" s="26">
        <v>102232.69201</v>
      </c>
    </row>
    <row r="200" spans="2:14" x14ac:dyDescent="0.2">
      <c r="B200" s="21">
        <v>4329</v>
      </c>
      <c r="C200" s="21" t="s">
        <v>288</v>
      </c>
      <c r="D200" s="29">
        <v>27719.471300000001</v>
      </c>
      <c r="E200" s="29">
        <v>16467.193510000001</v>
      </c>
      <c r="F200" s="29">
        <v>53598.79694</v>
      </c>
      <c r="G200" s="29">
        <v>6378.9124700000002</v>
      </c>
      <c r="H200" s="29">
        <v>8504.7184799999995</v>
      </c>
      <c r="I200" s="29">
        <v>27977.626520000002</v>
      </c>
      <c r="J200" s="29">
        <v>8575.98416</v>
      </c>
      <c r="K200" s="29">
        <v>18949.251850000001</v>
      </c>
      <c r="L200" s="29">
        <v>5678.1452099999997</v>
      </c>
      <c r="M200" s="29">
        <v>12169.3289</v>
      </c>
      <c r="N200" s="29">
        <v>186019.42934</v>
      </c>
    </row>
    <row r="201" spans="2:14" x14ac:dyDescent="0.2">
      <c r="B201" s="16">
        <v>4303</v>
      </c>
      <c r="C201" s="16" t="s">
        <v>289</v>
      </c>
      <c r="D201" s="26">
        <v>2246.7085200000001</v>
      </c>
      <c r="E201" s="26">
        <v>921.23896999999999</v>
      </c>
      <c r="F201" s="26">
        <v>5915.2379700000001</v>
      </c>
      <c r="G201" s="26">
        <v>544.73545999999999</v>
      </c>
      <c r="H201" s="26">
        <v>845.90440000000001</v>
      </c>
      <c r="I201" s="26">
        <v>2512.8990399999998</v>
      </c>
      <c r="J201" s="26">
        <v>526.53959999999995</v>
      </c>
      <c r="K201" s="26">
        <v>1901.6122499999999</v>
      </c>
      <c r="L201" s="26">
        <v>1479.0855200000001</v>
      </c>
      <c r="M201" s="26">
        <v>596.45710999999994</v>
      </c>
      <c r="N201" s="26">
        <v>17490.418839999998</v>
      </c>
    </row>
    <row r="202" spans="2:14" x14ac:dyDescent="0.2">
      <c r="B202" s="16">
        <v>4304</v>
      </c>
      <c r="C202" s="16" t="s">
        <v>290</v>
      </c>
      <c r="D202" s="26">
        <v>2147.3566500000002</v>
      </c>
      <c r="E202" s="26">
        <v>1055.3724999999999</v>
      </c>
      <c r="F202" s="26">
        <v>9058.8390799999997</v>
      </c>
      <c r="G202" s="26">
        <v>734.84380999999996</v>
      </c>
      <c r="H202" s="26">
        <v>961.48405000000002</v>
      </c>
      <c r="I202" s="26">
        <v>4631.8710600000004</v>
      </c>
      <c r="J202" s="26">
        <v>1006.3343</v>
      </c>
      <c r="K202" s="26">
        <v>2008.87255</v>
      </c>
      <c r="L202" s="26">
        <v>1320.72406</v>
      </c>
      <c r="M202" s="26">
        <v>1172.94319</v>
      </c>
      <c r="N202" s="26">
        <v>24098.641250000001</v>
      </c>
    </row>
    <row r="203" spans="2:14" x14ac:dyDescent="0.2">
      <c r="B203" s="16">
        <v>4305</v>
      </c>
      <c r="C203" s="16" t="s">
        <v>291</v>
      </c>
      <c r="D203" s="26">
        <v>2339.6081100000001</v>
      </c>
      <c r="E203" s="26">
        <v>956.98315000000002</v>
      </c>
      <c r="F203" s="26">
        <v>4768.0112499999996</v>
      </c>
      <c r="G203" s="26">
        <v>333.75675000000001</v>
      </c>
      <c r="H203" s="26">
        <v>524.23035000000004</v>
      </c>
      <c r="I203" s="26">
        <v>1858.1442999999999</v>
      </c>
      <c r="J203" s="26">
        <v>706.35765000000004</v>
      </c>
      <c r="K203" s="26">
        <v>1498.0958000000001</v>
      </c>
      <c r="L203" s="26">
        <v>999.55089999999996</v>
      </c>
      <c r="M203" s="26">
        <v>671.99067000000002</v>
      </c>
      <c r="N203" s="26">
        <v>14656.728929999999</v>
      </c>
    </row>
    <row r="204" spans="2:14" x14ac:dyDescent="0.2">
      <c r="B204" s="16">
        <v>4306</v>
      </c>
      <c r="C204" s="16" t="s">
        <v>292</v>
      </c>
      <c r="D204" s="26">
        <v>991.58450000000005</v>
      </c>
      <c r="E204" s="26">
        <v>258.67444999999998</v>
      </c>
      <c r="F204" s="26">
        <v>833.24893999999995</v>
      </c>
      <c r="G204" s="26">
        <v>76.877369999999999</v>
      </c>
      <c r="H204" s="26">
        <v>89.796949999999995</v>
      </c>
      <c r="I204" s="26">
        <v>205.77180000000001</v>
      </c>
      <c r="J204" s="26">
        <v>133.76740000000001</v>
      </c>
      <c r="K204" s="26">
        <v>309.26092</v>
      </c>
      <c r="L204" s="26">
        <v>48.298349999999999</v>
      </c>
      <c r="M204" s="26">
        <v>131.36416</v>
      </c>
      <c r="N204" s="26">
        <v>3078.6448399999999</v>
      </c>
    </row>
    <row r="205" spans="2:14" x14ac:dyDescent="0.2">
      <c r="B205" s="16">
        <v>4307</v>
      </c>
      <c r="C205" s="16" t="s">
        <v>293</v>
      </c>
      <c r="D205" s="26">
        <v>616.67505000000006</v>
      </c>
      <c r="E205" s="26">
        <v>282.50060000000002</v>
      </c>
      <c r="F205" s="26">
        <v>1224.63771</v>
      </c>
      <c r="G205" s="26">
        <v>178.03849</v>
      </c>
      <c r="H205" s="26">
        <v>200.03411</v>
      </c>
      <c r="I205" s="26">
        <v>527.27245000000005</v>
      </c>
      <c r="J205" s="26">
        <v>149.69874999999999</v>
      </c>
      <c r="K205" s="26">
        <v>540.42589999999996</v>
      </c>
      <c r="L205" s="26">
        <v>27.369949999999999</v>
      </c>
      <c r="M205" s="26">
        <v>14.322800000000001</v>
      </c>
      <c r="N205" s="26">
        <v>3760.9758099999999</v>
      </c>
    </row>
    <row r="206" spans="2:14" x14ac:dyDescent="0.2">
      <c r="B206" s="16">
        <v>4309</v>
      </c>
      <c r="C206" s="16" t="s">
        <v>294</v>
      </c>
      <c r="D206" s="26">
        <v>2341.9023299999999</v>
      </c>
      <c r="E206" s="26">
        <v>3821.6373600000002</v>
      </c>
      <c r="F206" s="26">
        <v>5206.35005</v>
      </c>
      <c r="G206" s="26">
        <v>986.08875999999998</v>
      </c>
      <c r="H206" s="26">
        <v>751.96664999999996</v>
      </c>
      <c r="I206" s="26">
        <v>2531.2840000000001</v>
      </c>
      <c r="J206" s="26">
        <v>812.97161000000006</v>
      </c>
      <c r="K206" s="26">
        <v>1732.9426800000001</v>
      </c>
      <c r="L206" s="26">
        <v>83.453850000000003</v>
      </c>
      <c r="M206" s="26">
        <v>2196.9225099999999</v>
      </c>
      <c r="N206" s="26">
        <v>20465.519799999998</v>
      </c>
    </row>
    <row r="207" spans="2:14" x14ac:dyDescent="0.2">
      <c r="B207" s="16">
        <v>4310</v>
      </c>
      <c r="C207" s="16" t="s">
        <v>295</v>
      </c>
      <c r="D207" s="26">
        <v>1084.0770600000001</v>
      </c>
      <c r="E207" s="26">
        <v>499.59312999999997</v>
      </c>
      <c r="F207" s="26">
        <v>2294.9925699999999</v>
      </c>
      <c r="G207" s="26">
        <v>98.660150000000002</v>
      </c>
      <c r="H207" s="26">
        <v>423.37860000000001</v>
      </c>
      <c r="I207" s="26">
        <v>1406.2824000000001</v>
      </c>
      <c r="J207" s="26">
        <v>384.39028000000002</v>
      </c>
      <c r="K207" s="26">
        <v>966.21590000000003</v>
      </c>
      <c r="L207" s="26">
        <v>99.31232</v>
      </c>
      <c r="M207" s="26">
        <v>656.40990999999997</v>
      </c>
      <c r="N207" s="26">
        <v>7913.31232</v>
      </c>
    </row>
    <row r="208" spans="2:14" x14ac:dyDescent="0.2">
      <c r="B208" s="16">
        <v>4311</v>
      </c>
      <c r="C208" s="16" t="s">
        <v>296</v>
      </c>
      <c r="D208" s="26">
        <v>2618.3110099999999</v>
      </c>
      <c r="E208" s="26">
        <v>462.47464000000002</v>
      </c>
      <c r="F208" s="26">
        <v>1997.0122799999999</v>
      </c>
      <c r="G208" s="26">
        <v>138.14035000000001</v>
      </c>
      <c r="H208" s="26">
        <v>320.45307000000003</v>
      </c>
      <c r="I208" s="26">
        <v>1453.6836699999999</v>
      </c>
      <c r="J208" s="26">
        <v>333.17919999999998</v>
      </c>
      <c r="K208" s="26">
        <v>1063.1343099999999</v>
      </c>
      <c r="L208" s="26">
        <v>38.6541</v>
      </c>
      <c r="M208" s="26">
        <v>1256.91454</v>
      </c>
      <c r="N208" s="26">
        <v>9681.9571699999997</v>
      </c>
    </row>
    <row r="209" spans="2:14" x14ac:dyDescent="0.2">
      <c r="B209" s="16">
        <v>4312</v>
      </c>
      <c r="C209" s="16" t="s">
        <v>297</v>
      </c>
      <c r="D209" s="26">
        <v>2121.9992000000002</v>
      </c>
      <c r="E209" s="26">
        <v>660.74927000000002</v>
      </c>
      <c r="F209" s="26">
        <v>4843.7059499999996</v>
      </c>
      <c r="G209" s="26">
        <v>244.71735000000001</v>
      </c>
      <c r="H209" s="26">
        <v>566.26890000000003</v>
      </c>
      <c r="I209" s="26">
        <v>2145.8238799999999</v>
      </c>
      <c r="J209" s="26">
        <v>759.25429999999994</v>
      </c>
      <c r="K209" s="26">
        <v>1217.9059999999999</v>
      </c>
      <c r="L209" s="26">
        <v>450.94830000000002</v>
      </c>
      <c r="M209" s="26">
        <v>-0.47154000000001001</v>
      </c>
      <c r="N209" s="26">
        <v>13010.901610000001</v>
      </c>
    </row>
    <row r="210" spans="2:14" x14ac:dyDescent="0.2">
      <c r="B210" s="16">
        <v>4313</v>
      </c>
      <c r="C210" s="16" t="s">
        <v>298</v>
      </c>
      <c r="D210" s="26">
        <v>1395.11562</v>
      </c>
      <c r="E210" s="26">
        <v>1289.4502299999999</v>
      </c>
      <c r="F210" s="26">
        <v>2318.45667</v>
      </c>
      <c r="G210" s="26">
        <v>76.24915</v>
      </c>
      <c r="H210" s="26">
        <v>467.10478000000001</v>
      </c>
      <c r="I210" s="26">
        <v>1209.6775</v>
      </c>
      <c r="J210" s="26">
        <v>512.20803999999998</v>
      </c>
      <c r="K210" s="26">
        <v>1306.9663599999999</v>
      </c>
      <c r="L210" s="26">
        <v>68.261189999999999</v>
      </c>
      <c r="M210" s="26">
        <v>1408.8190300000001</v>
      </c>
      <c r="N210" s="26">
        <v>10052.308569999999</v>
      </c>
    </row>
    <row r="211" spans="2:14" x14ac:dyDescent="0.2">
      <c r="B211" s="16">
        <v>4314</v>
      </c>
      <c r="C211" s="16" t="s">
        <v>299</v>
      </c>
      <c r="D211" s="26">
        <v>406.42327999999998</v>
      </c>
      <c r="E211" s="26">
        <v>102.73213</v>
      </c>
      <c r="F211" s="26">
        <v>355.32355000000001</v>
      </c>
      <c r="G211" s="26">
        <v>43.566099999999999</v>
      </c>
      <c r="H211" s="26">
        <v>44.227350000000001</v>
      </c>
      <c r="I211" s="26">
        <v>122.78305</v>
      </c>
      <c r="J211" s="26">
        <v>101.05795000000001</v>
      </c>
      <c r="K211" s="26">
        <v>150.42833999999999</v>
      </c>
      <c r="L211" s="26">
        <v>40.868099999999998</v>
      </c>
      <c r="M211" s="26">
        <v>2.6746500000000002</v>
      </c>
      <c r="N211" s="26">
        <v>1370.0844999999999</v>
      </c>
    </row>
    <row r="212" spans="2:14" x14ac:dyDescent="0.2">
      <c r="B212" s="16">
        <v>4318</v>
      </c>
      <c r="C212" s="16" t="s">
        <v>300</v>
      </c>
      <c r="D212" s="26">
        <v>1275.8640800000001</v>
      </c>
      <c r="E212" s="26">
        <v>415.54412000000002</v>
      </c>
      <c r="F212" s="26">
        <v>1881.6088400000001</v>
      </c>
      <c r="G212" s="26">
        <v>110.98966</v>
      </c>
      <c r="H212" s="26">
        <v>420.21134999999998</v>
      </c>
      <c r="I212" s="26">
        <v>606.02760000000001</v>
      </c>
      <c r="J212" s="26">
        <v>483.43139000000002</v>
      </c>
      <c r="K212" s="26">
        <v>926.09982000000002</v>
      </c>
      <c r="L212" s="26">
        <v>168.38192000000001</v>
      </c>
      <c r="M212" s="26">
        <v>249.44022000000001</v>
      </c>
      <c r="N212" s="26">
        <v>6537.5990000000002</v>
      </c>
    </row>
    <row r="213" spans="2:14" x14ac:dyDescent="0.2">
      <c r="B213" s="16">
        <v>4319</v>
      </c>
      <c r="C213" s="16" t="s">
        <v>301</v>
      </c>
      <c r="D213" s="26">
        <v>728.08568000000002</v>
      </c>
      <c r="E213" s="26">
        <v>251.32490000000001</v>
      </c>
      <c r="F213" s="26">
        <v>1011.26585</v>
      </c>
      <c r="G213" s="26">
        <v>7.5717999999999996</v>
      </c>
      <c r="H213" s="26">
        <v>99.126890000000003</v>
      </c>
      <c r="I213" s="26">
        <v>411.01844999999997</v>
      </c>
      <c r="J213" s="26">
        <v>183.97315</v>
      </c>
      <c r="K213" s="26">
        <v>320.50475</v>
      </c>
      <c r="L213" s="26">
        <v>49.931399999999996</v>
      </c>
      <c r="M213" s="26">
        <v>95.220820000000003</v>
      </c>
      <c r="N213" s="26">
        <v>3158.02369</v>
      </c>
    </row>
    <row r="214" spans="2:14" x14ac:dyDescent="0.2">
      <c r="B214" s="16">
        <v>4320</v>
      </c>
      <c r="C214" s="16" t="s">
        <v>302</v>
      </c>
      <c r="D214" s="26">
        <v>976.85860000000002</v>
      </c>
      <c r="E214" s="26">
        <v>327.88139999999999</v>
      </c>
      <c r="F214" s="26">
        <v>1626.43587</v>
      </c>
      <c r="G214" s="26">
        <v>207.39225999999999</v>
      </c>
      <c r="H214" s="26">
        <v>463.44324999999998</v>
      </c>
      <c r="I214" s="26">
        <v>789.08114999999998</v>
      </c>
      <c r="J214" s="26">
        <v>158.03034</v>
      </c>
      <c r="K214" s="26">
        <v>721.72955999999999</v>
      </c>
      <c r="L214" s="26">
        <v>107.86569</v>
      </c>
      <c r="M214" s="26">
        <v>173.76127</v>
      </c>
      <c r="N214" s="26">
        <v>5552.4793900000004</v>
      </c>
    </row>
    <row r="215" spans="2:14" x14ac:dyDescent="0.2">
      <c r="B215" s="23">
        <v>4324</v>
      </c>
      <c r="C215" s="23" t="s">
        <v>303</v>
      </c>
      <c r="D215" s="30">
        <v>6428.9016099999999</v>
      </c>
      <c r="E215" s="30">
        <v>5161.0366599999998</v>
      </c>
      <c r="F215" s="30">
        <v>10263.67036</v>
      </c>
      <c r="G215" s="30">
        <v>2597.2850100000001</v>
      </c>
      <c r="H215" s="30">
        <v>2327.0877799999998</v>
      </c>
      <c r="I215" s="30">
        <v>7566.0061699999997</v>
      </c>
      <c r="J215" s="30">
        <v>2324.7901999999999</v>
      </c>
      <c r="K215" s="30">
        <v>4285.0567099999998</v>
      </c>
      <c r="L215" s="30">
        <v>695.43956000000003</v>
      </c>
      <c r="M215" s="30">
        <v>3542.5595600000001</v>
      </c>
      <c r="N215" s="30">
        <v>45191.833619999998</v>
      </c>
    </row>
  </sheetData>
  <pageMargins left="0.7" right="0.7" top="0.75" bottom="0.75" header="0.3" footer="0.3"/>
  <pageSetup paperSize="9" scale="36" fitToWidth="0" fitToHeight="0" orientation="landscape" horizontalDpi="300" verticalDpi="300" r:id="rId1"/>
  <rowBreaks count="1" manualBreakCount="1">
    <brk id="10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6D4FF"/>
  </sheetPr>
  <dimension ref="B1:N215"/>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10</v>
      </c>
    </row>
    <row r="2" spans="2:14" x14ac:dyDescent="0.2">
      <c r="B2" t="s">
        <v>11</v>
      </c>
    </row>
    <row r="5" spans="2:14" ht="38.25" x14ac:dyDescent="0.2">
      <c r="B5" s="15" t="s">
        <v>82</v>
      </c>
      <c r="C5" s="15" t="s">
        <v>83</v>
      </c>
      <c r="D5" s="10" t="s">
        <v>84</v>
      </c>
      <c r="E5" s="10" t="s">
        <v>85</v>
      </c>
      <c r="F5" s="10" t="s">
        <v>86</v>
      </c>
      <c r="G5" s="10" t="s">
        <v>87</v>
      </c>
      <c r="H5" s="10" t="s">
        <v>88</v>
      </c>
      <c r="I5" s="10" t="s">
        <v>89</v>
      </c>
      <c r="J5" s="10" t="s">
        <v>90</v>
      </c>
      <c r="K5" s="10" t="s">
        <v>91</v>
      </c>
      <c r="L5" s="10" t="s">
        <v>92</v>
      </c>
      <c r="M5" s="10" t="s">
        <v>93</v>
      </c>
      <c r="N5" s="10" t="s">
        <v>35</v>
      </c>
    </row>
    <row r="6" spans="2:14" x14ac:dyDescent="0.2">
      <c r="B6" s="21">
        <v>4335</v>
      </c>
      <c r="C6" s="21" t="s">
        <v>94</v>
      </c>
      <c r="D6" s="29">
        <v>134819.36016000001</v>
      </c>
      <c r="E6" s="29">
        <v>168024.63583000001</v>
      </c>
      <c r="F6" s="29">
        <v>177310.10949</v>
      </c>
      <c r="G6" s="29">
        <v>34095.154419999999</v>
      </c>
      <c r="H6" s="29">
        <v>36042.472170000001</v>
      </c>
      <c r="I6" s="29">
        <v>183234.57204999999</v>
      </c>
      <c r="J6" s="29">
        <v>33404.61694</v>
      </c>
      <c r="K6" s="29">
        <v>294814.91272999998</v>
      </c>
      <c r="L6" s="29">
        <v>208475.93656999999</v>
      </c>
      <c r="M6" s="29">
        <v>2519102.5790800001</v>
      </c>
      <c r="N6" s="29">
        <v>3789324.34944</v>
      </c>
    </row>
    <row r="7" spans="2:14" x14ac:dyDescent="0.2">
      <c r="B7" s="21">
        <v>4019</v>
      </c>
      <c r="C7" s="21" t="s">
        <v>95</v>
      </c>
      <c r="D7" s="29">
        <v>19014.426510000001</v>
      </c>
      <c r="E7" s="29">
        <v>17745.4892</v>
      </c>
      <c r="F7" s="29">
        <v>11149.847680000001</v>
      </c>
      <c r="G7" s="29">
        <v>5170.1230599999999</v>
      </c>
      <c r="H7" s="29">
        <v>18934.868030000001</v>
      </c>
      <c r="I7" s="29">
        <v>31837.862690000002</v>
      </c>
      <c r="J7" s="29">
        <v>6987.9025700000002</v>
      </c>
      <c r="K7" s="29">
        <v>33552.913370000002</v>
      </c>
      <c r="L7" s="29">
        <v>22763.526570000002</v>
      </c>
      <c r="M7" s="29">
        <v>299834.65655000001</v>
      </c>
      <c r="N7" s="29">
        <v>466991.61622999999</v>
      </c>
    </row>
    <row r="8" spans="2:14" x14ac:dyDescent="0.2">
      <c r="B8" s="16">
        <v>4001</v>
      </c>
      <c r="C8" s="16" t="s">
        <v>96</v>
      </c>
      <c r="D8" s="26">
        <v>12746.073350000001</v>
      </c>
      <c r="E8" s="26">
        <v>7780.5086099999999</v>
      </c>
      <c r="F8" s="26">
        <v>4026.7181799999998</v>
      </c>
      <c r="G8" s="26">
        <v>2673.7959300000002</v>
      </c>
      <c r="H8" s="26">
        <v>18934.868030000001</v>
      </c>
      <c r="I8" s="26">
        <v>5234.58493</v>
      </c>
      <c r="J8" s="26">
        <v>6194.3989700000002</v>
      </c>
      <c r="K8" s="26">
        <v>10126.747300000001</v>
      </c>
      <c r="L8" s="26">
        <v>1393.4032</v>
      </c>
      <c r="M8" s="26">
        <v>105657.79025000001</v>
      </c>
      <c r="N8" s="26">
        <v>174768.88875000001</v>
      </c>
    </row>
    <row r="9" spans="2:14" x14ac:dyDescent="0.2">
      <c r="B9" s="16">
        <v>4002</v>
      </c>
      <c r="C9" s="16" t="s">
        <v>97</v>
      </c>
      <c r="D9" s="26">
        <v>76.034850000000006</v>
      </c>
      <c r="E9" s="26">
        <v>70.367400000000004</v>
      </c>
      <c r="F9" s="26">
        <v>69.674599999999998</v>
      </c>
      <c r="G9" s="26">
        <v>72.85333</v>
      </c>
      <c r="H9" s="26">
        <v>0</v>
      </c>
      <c r="I9" s="26">
        <v>258.11984999999999</v>
      </c>
      <c r="J9" s="26">
        <v>19.8</v>
      </c>
      <c r="K9" s="26">
        <v>658.37019999999995</v>
      </c>
      <c r="L9" s="26">
        <v>51.473550000000003</v>
      </c>
      <c r="M9" s="26">
        <v>6943.8491800000002</v>
      </c>
      <c r="N9" s="26">
        <v>8220.5429600000007</v>
      </c>
    </row>
    <row r="10" spans="2:14" x14ac:dyDescent="0.2">
      <c r="B10" s="16">
        <v>4003</v>
      </c>
      <c r="C10" s="16" t="s">
        <v>98</v>
      </c>
      <c r="D10" s="26">
        <v>458.93941999999998</v>
      </c>
      <c r="E10" s="26">
        <v>3043.5778399999999</v>
      </c>
      <c r="F10" s="26">
        <v>1599.6877500000001</v>
      </c>
      <c r="G10" s="26">
        <v>123.2085</v>
      </c>
      <c r="H10" s="26">
        <v>0</v>
      </c>
      <c r="I10" s="26">
        <v>4890.3136800000002</v>
      </c>
      <c r="J10" s="26">
        <v>131.66745</v>
      </c>
      <c r="K10" s="26">
        <v>3473.5325800000001</v>
      </c>
      <c r="L10" s="26">
        <v>430.24990000000003</v>
      </c>
      <c r="M10" s="26">
        <v>24429.940299999998</v>
      </c>
      <c r="N10" s="26">
        <v>38581.117420000002</v>
      </c>
    </row>
    <row r="11" spans="2:14" x14ac:dyDescent="0.2">
      <c r="B11" s="16">
        <v>4004</v>
      </c>
      <c r="C11" s="16" t="s">
        <v>99</v>
      </c>
      <c r="D11" s="26">
        <v>74.289900000000003</v>
      </c>
      <c r="E11" s="26">
        <v>43.673549999999999</v>
      </c>
      <c r="F11" s="26">
        <v>116.32955</v>
      </c>
      <c r="G11" s="26">
        <v>0</v>
      </c>
      <c r="H11" s="26">
        <v>0</v>
      </c>
      <c r="I11" s="26">
        <v>60.037100000000002</v>
      </c>
      <c r="J11" s="26">
        <v>12.39335</v>
      </c>
      <c r="K11" s="26">
        <v>556.5566</v>
      </c>
      <c r="L11" s="26">
        <v>214.81855999999999</v>
      </c>
      <c r="M11" s="26">
        <v>3330.7101200000002</v>
      </c>
      <c r="N11" s="26">
        <v>4408.8087299999997</v>
      </c>
    </row>
    <row r="12" spans="2:14" x14ac:dyDescent="0.2">
      <c r="B12" s="16">
        <v>4005</v>
      </c>
      <c r="C12" s="16" t="s">
        <v>100</v>
      </c>
      <c r="D12" s="26">
        <v>424.57006999999999</v>
      </c>
      <c r="E12" s="26">
        <v>264.38776999999999</v>
      </c>
      <c r="F12" s="26">
        <v>155.72845000000001</v>
      </c>
      <c r="G12" s="26">
        <v>39.380650000000003</v>
      </c>
      <c r="H12" s="26">
        <v>0</v>
      </c>
      <c r="I12" s="26">
        <v>1002.53669</v>
      </c>
      <c r="J12" s="26">
        <v>10.017200000000001</v>
      </c>
      <c r="K12" s="26">
        <v>3303.2270699999999</v>
      </c>
      <c r="L12" s="26">
        <v>147.81965</v>
      </c>
      <c r="M12" s="26">
        <v>14014.804690000001</v>
      </c>
      <c r="N12" s="26">
        <v>19362.472239999999</v>
      </c>
    </row>
    <row r="13" spans="2:14" x14ac:dyDescent="0.2">
      <c r="B13" s="16">
        <v>4006</v>
      </c>
      <c r="C13" s="16" t="s">
        <v>101</v>
      </c>
      <c r="D13" s="26">
        <v>1149.8725099999999</v>
      </c>
      <c r="E13" s="26">
        <v>484.34715</v>
      </c>
      <c r="F13" s="26">
        <v>506.19054999999997</v>
      </c>
      <c r="G13" s="26">
        <v>81.773700000000005</v>
      </c>
      <c r="H13" s="26">
        <v>0</v>
      </c>
      <c r="I13" s="26">
        <v>2403.0996399999999</v>
      </c>
      <c r="J13" s="26">
        <v>79.294150000000002</v>
      </c>
      <c r="K13" s="26">
        <v>2752.3633599999998</v>
      </c>
      <c r="L13" s="26">
        <v>678.69088999999997</v>
      </c>
      <c r="M13" s="26">
        <v>25234.898850000001</v>
      </c>
      <c r="N13" s="26">
        <v>33370.5308</v>
      </c>
    </row>
    <row r="14" spans="2:14" x14ac:dyDescent="0.2">
      <c r="B14" s="16">
        <v>4007</v>
      </c>
      <c r="C14" s="16" t="s">
        <v>102</v>
      </c>
      <c r="D14" s="26">
        <v>207.47685000000001</v>
      </c>
      <c r="E14" s="26">
        <v>110.33981</v>
      </c>
      <c r="F14" s="26">
        <v>148.00524999999999</v>
      </c>
      <c r="G14" s="26">
        <v>0</v>
      </c>
      <c r="H14" s="26">
        <v>0</v>
      </c>
      <c r="I14" s="26">
        <v>340.24615</v>
      </c>
      <c r="J14" s="26">
        <v>2.7261500000000001</v>
      </c>
      <c r="K14" s="26">
        <v>752.42700000000002</v>
      </c>
      <c r="L14" s="26">
        <v>163.89709999999999</v>
      </c>
      <c r="M14" s="26">
        <v>7083.0183399999996</v>
      </c>
      <c r="N14" s="26">
        <v>8808.1366500000004</v>
      </c>
    </row>
    <row r="15" spans="2:14" x14ac:dyDescent="0.2">
      <c r="B15" s="16">
        <v>4008</v>
      </c>
      <c r="C15" s="16" t="s">
        <v>103</v>
      </c>
      <c r="D15" s="26">
        <v>644.14236000000005</v>
      </c>
      <c r="E15" s="26">
        <v>663.28908999999999</v>
      </c>
      <c r="F15" s="26">
        <v>1296.0496499999999</v>
      </c>
      <c r="G15" s="26">
        <v>176.11914999999999</v>
      </c>
      <c r="H15" s="26">
        <v>0</v>
      </c>
      <c r="I15" s="26">
        <v>1975.50812</v>
      </c>
      <c r="J15" s="26">
        <v>58.398949999999999</v>
      </c>
      <c r="K15" s="26">
        <v>3258.6689700000002</v>
      </c>
      <c r="L15" s="26">
        <v>204.53625</v>
      </c>
      <c r="M15" s="26">
        <v>22848.540130000001</v>
      </c>
      <c r="N15" s="26">
        <v>31125.252670000002</v>
      </c>
    </row>
    <row r="16" spans="2:14" x14ac:dyDescent="0.2">
      <c r="B16" s="16">
        <v>4009</v>
      </c>
      <c r="C16" s="16" t="s">
        <v>104</v>
      </c>
      <c r="D16" s="26">
        <v>365.77120000000002</v>
      </c>
      <c r="E16" s="26">
        <v>163.63525999999999</v>
      </c>
      <c r="F16" s="26">
        <v>293.52445</v>
      </c>
      <c r="G16" s="26">
        <v>15.4475</v>
      </c>
      <c r="H16" s="26">
        <v>0</v>
      </c>
      <c r="I16" s="26">
        <v>599.65165000000002</v>
      </c>
      <c r="J16" s="26">
        <v>33.117199999999997</v>
      </c>
      <c r="K16" s="26">
        <v>1487.5985499999999</v>
      </c>
      <c r="L16" s="26">
        <v>5483.7228599999999</v>
      </c>
      <c r="M16" s="26">
        <v>12697.375249999999</v>
      </c>
      <c r="N16" s="26">
        <v>21139.843919999999</v>
      </c>
    </row>
    <row r="17" spans="2:14" x14ac:dyDescent="0.2">
      <c r="B17" s="16">
        <v>4010</v>
      </c>
      <c r="C17" s="16" t="s">
        <v>105</v>
      </c>
      <c r="D17" s="26">
        <v>1268.2239999999999</v>
      </c>
      <c r="E17" s="26">
        <v>1699.1581000000001</v>
      </c>
      <c r="F17" s="26">
        <v>124.88905</v>
      </c>
      <c r="G17" s="26">
        <v>90.954049999999995</v>
      </c>
      <c r="H17" s="26">
        <v>0</v>
      </c>
      <c r="I17" s="26">
        <v>3551.2269500000002</v>
      </c>
      <c r="J17" s="26">
        <v>95.400850000000005</v>
      </c>
      <c r="K17" s="26">
        <v>2897.0008200000002</v>
      </c>
      <c r="L17" s="26">
        <v>13189.76585</v>
      </c>
      <c r="M17" s="26">
        <v>25778.17108</v>
      </c>
      <c r="N17" s="26">
        <v>48694.79075</v>
      </c>
    </row>
    <row r="18" spans="2:14" x14ac:dyDescent="0.2">
      <c r="B18" s="16">
        <v>4012</v>
      </c>
      <c r="C18" s="16" t="s">
        <v>106</v>
      </c>
      <c r="D18" s="26">
        <v>1296.9668099999999</v>
      </c>
      <c r="E18" s="26">
        <v>3166.2556800000002</v>
      </c>
      <c r="F18" s="26">
        <v>1416.8413</v>
      </c>
      <c r="G18" s="26">
        <v>1842.96225</v>
      </c>
      <c r="H18" s="26">
        <v>0</v>
      </c>
      <c r="I18" s="26">
        <v>7651.9593000000004</v>
      </c>
      <c r="J18" s="26">
        <v>330.73829999999998</v>
      </c>
      <c r="K18" s="26">
        <v>2712.8218999999999</v>
      </c>
      <c r="L18" s="26">
        <v>594.78916000000004</v>
      </c>
      <c r="M18" s="26">
        <v>36880.050320000002</v>
      </c>
      <c r="N18" s="26">
        <v>55893.385020000002</v>
      </c>
    </row>
    <row r="19" spans="2:14" x14ac:dyDescent="0.2">
      <c r="B19" s="16">
        <v>4013</v>
      </c>
      <c r="C19" s="16" t="s">
        <v>107</v>
      </c>
      <c r="D19" s="26">
        <v>302.06518999999997</v>
      </c>
      <c r="E19" s="26">
        <v>255.94893999999999</v>
      </c>
      <c r="F19" s="26">
        <v>1396.2089000000001</v>
      </c>
      <c r="G19" s="26">
        <v>53.628</v>
      </c>
      <c r="H19" s="26">
        <v>0</v>
      </c>
      <c r="I19" s="26">
        <v>3870.57863</v>
      </c>
      <c r="J19" s="26">
        <v>19.95</v>
      </c>
      <c r="K19" s="26">
        <v>1573.5990200000001</v>
      </c>
      <c r="L19" s="26">
        <v>210.3596</v>
      </c>
      <c r="M19" s="26">
        <v>14935.508040000001</v>
      </c>
      <c r="N19" s="26">
        <v>22617.846320000001</v>
      </c>
    </row>
    <row r="20" spans="2:14" x14ac:dyDescent="0.2">
      <c r="B20" s="21">
        <v>4059</v>
      </c>
      <c r="C20" s="21" t="s">
        <v>108</v>
      </c>
      <c r="D20" s="29">
        <v>25197.77693</v>
      </c>
      <c r="E20" s="29">
        <v>39456.092420000001</v>
      </c>
      <c r="F20" s="29">
        <v>38266.506500000003</v>
      </c>
      <c r="G20" s="29">
        <v>7541.3546200000001</v>
      </c>
      <c r="H20" s="29">
        <v>138.53065000000001</v>
      </c>
      <c r="I20" s="29">
        <v>32775.37558</v>
      </c>
      <c r="J20" s="29">
        <v>11405.34066</v>
      </c>
      <c r="K20" s="29">
        <v>51677.599450000002</v>
      </c>
      <c r="L20" s="29">
        <v>47063.721879999997</v>
      </c>
      <c r="M20" s="29">
        <v>579995.43385000003</v>
      </c>
      <c r="N20" s="29">
        <v>833517.73254</v>
      </c>
    </row>
    <row r="21" spans="2:14" x14ac:dyDescent="0.2">
      <c r="B21" s="16">
        <v>4021</v>
      </c>
      <c r="C21" s="16" t="s">
        <v>109</v>
      </c>
      <c r="D21" s="26">
        <v>8484.1624300000003</v>
      </c>
      <c r="E21" s="26">
        <v>12117.989149999999</v>
      </c>
      <c r="F21" s="26">
        <v>8237.8384000000005</v>
      </c>
      <c r="G21" s="26">
        <v>2860.2145399999999</v>
      </c>
      <c r="H21" s="26">
        <v>72.17</v>
      </c>
      <c r="I21" s="26">
        <v>7556.4516599999997</v>
      </c>
      <c r="J21" s="26">
        <v>7521.8473700000004</v>
      </c>
      <c r="K21" s="26">
        <v>4484.2678100000003</v>
      </c>
      <c r="L21" s="26">
        <v>1709.7306699999999</v>
      </c>
      <c r="M21" s="26">
        <v>117800.56928</v>
      </c>
      <c r="N21" s="26">
        <v>170845.24131000001</v>
      </c>
    </row>
    <row r="22" spans="2:14" x14ac:dyDescent="0.2">
      <c r="B22" s="16">
        <v>4022</v>
      </c>
      <c r="C22" s="16" t="s">
        <v>110</v>
      </c>
      <c r="D22" s="26">
        <v>387.07925</v>
      </c>
      <c r="E22" s="26">
        <v>125.8993</v>
      </c>
      <c r="F22" s="26">
        <v>55.482109999999999</v>
      </c>
      <c r="G22" s="26">
        <v>19.476900000000001</v>
      </c>
      <c r="H22" s="26">
        <v>0</v>
      </c>
      <c r="I22" s="26">
        <v>156.04060000000001</v>
      </c>
      <c r="J22" s="26">
        <v>133.24105</v>
      </c>
      <c r="K22" s="26">
        <v>1101.6976</v>
      </c>
      <c r="L22" s="26">
        <v>40.4953</v>
      </c>
      <c r="M22" s="26">
        <v>7057.9927900000002</v>
      </c>
      <c r="N22" s="26">
        <v>9077.4048999999995</v>
      </c>
    </row>
    <row r="23" spans="2:14" x14ac:dyDescent="0.2">
      <c r="B23" s="16">
        <v>4023</v>
      </c>
      <c r="C23" s="16" t="s">
        <v>111</v>
      </c>
      <c r="D23" s="26">
        <v>320.43779999999998</v>
      </c>
      <c r="E23" s="26">
        <v>173.64667</v>
      </c>
      <c r="F23" s="26">
        <v>303.71375999999998</v>
      </c>
      <c r="G23" s="26">
        <v>46.283180000000002</v>
      </c>
      <c r="H23" s="26">
        <v>0</v>
      </c>
      <c r="I23" s="26">
        <v>383.99560000000002</v>
      </c>
      <c r="J23" s="26">
        <v>13.3238</v>
      </c>
      <c r="K23" s="26">
        <v>1736.73074</v>
      </c>
      <c r="L23" s="26">
        <v>108.62008</v>
      </c>
      <c r="M23" s="26">
        <v>13435.46178</v>
      </c>
      <c r="N23" s="26">
        <v>16522.21341</v>
      </c>
    </row>
    <row r="24" spans="2:14" x14ac:dyDescent="0.2">
      <c r="B24" s="16">
        <v>4024</v>
      </c>
      <c r="C24" s="16" t="s">
        <v>112</v>
      </c>
      <c r="D24" s="26">
        <v>374.64767000000001</v>
      </c>
      <c r="E24" s="26">
        <v>348.28543999999999</v>
      </c>
      <c r="F24" s="26">
        <v>325.87885</v>
      </c>
      <c r="G24" s="26">
        <v>0.15</v>
      </c>
      <c r="H24" s="26">
        <v>0</v>
      </c>
      <c r="I24" s="26">
        <v>669.99069999999995</v>
      </c>
      <c r="J24" s="26">
        <v>44.806199999999997</v>
      </c>
      <c r="K24" s="26">
        <v>1613.6195499999999</v>
      </c>
      <c r="L24" s="26">
        <v>4113.14509</v>
      </c>
      <c r="M24" s="26">
        <v>10710.158670000001</v>
      </c>
      <c r="N24" s="26">
        <v>18200.68217</v>
      </c>
    </row>
    <row r="25" spans="2:14" x14ac:dyDescent="0.2">
      <c r="B25" s="16">
        <v>4049</v>
      </c>
      <c r="C25" s="16" t="s">
        <v>113</v>
      </c>
      <c r="D25" s="26">
        <v>723.50505999999996</v>
      </c>
      <c r="E25" s="26">
        <v>749.35653000000002</v>
      </c>
      <c r="F25" s="26">
        <v>817.34032999999999</v>
      </c>
      <c r="G25" s="26">
        <v>1.2949999999999999</v>
      </c>
      <c r="H25" s="26">
        <v>0</v>
      </c>
      <c r="I25" s="26">
        <v>1055.87022</v>
      </c>
      <c r="J25" s="26">
        <v>31.855450000000001</v>
      </c>
      <c r="K25" s="26">
        <v>1431.31539</v>
      </c>
      <c r="L25" s="26">
        <v>64.737200000000001</v>
      </c>
      <c r="M25" s="26">
        <v>16591.042249999999</v>
      </c>
      <c r="N25" s="26">
        <v>21466.317429999999</v>
      </c>
    </row>
    <row r="26" spans="2:14" x14ac:dyDescent="0.2">
      <c r="B26" s="16">
        <v>4026</v>
      </c>
      <c r="C26" s="16" t="s">
        <v>114</v>
      </c>
      <c r="D26" s="26">
        <v>491.68657999999999</v>
      </c>
      <c r="E26" s="26">
        <v>330.64058999999997</v>
      </c>
      <c r="F26" s="26">
        <v>196.4418</v>
      </c>
      <c r="G26" s="26">
        <v>86.486599999999996</v>
      </c>
      <c r="H26" s="26">
        <v>0</v>
      </c>
      <c r="I26" s="26">
        <v>1537.08752</v>
      </c>
      <c r="J26" s="26">
        <v>539.00419999999997</v>
      </c>
      <c r="K26" s="26">
        <v>2044.2864400000001</v>
      </c>
      <c r="L26" s="26">
        <v>81.609049999999996</v>
      </c>
      <c r="M26" s="26">
        <v>20061.587889999999</v>
      </c>
      <c r="N26" s="26">
        <v>25368.830669999999</v>
      </c>
    </row>
    <row r="27" spans="2:14" x14ac:dyDescent="0.2">
      <c r="B27" s="16">
        <v>4027</v>
      </c>
      <c r="C27" s="16" t="s">
        <v>115</v>
      </c>
      <c r="D27" s="26">
        <v>347.03300000000002</v>
      </c>
      <c r="E27" s="26">
        <v>658.98314000000005</v>
      </c>
      <c r="F27" s="26">
        <v>663.8741</v>
      </c>
      <c r="G27" s="26">
        <v>15.6289</v>
      </c>
      <c r="H27" s="26">
        <v>0</v>
      </c>
      <c r="I27" s="26">
        <v>1690.39715</v>
      </c>
      <c r="J27" s="26">
        <v>49.035299999999999</v>
      </c>
      <c r="K27" s="26">
        <v>1696.0692799999999</v>
      </c>
      <c r="L27" s="26">
        <v>7.2611999999999997</v>
      </c>
      <c r="M27" s="26">
        <v>16922.199949999998</v>
      </c>
      <c r="N27" s="26">
        <v>22050.482019999999</v>
      </c>
    </row>
    <row r="28" spans="2:14" x14ac:dyDescent="0.2">
      <c r="B28" s="16">
        <v>4028</v>
      </c>
      <c r="C28" s="16" t="s">
        <v>116</v>
      </c>
      <c r="D28" s="26">
        <v>99.289609999999996</v>
      </c>
      <c r="E28" s="26">
        <v>49.849699999999999</v>
      </c>
      <c r="F28" s="26">
        <v>162.41194999999999</v>
      </c>
      <c r="G28" s="26">
        <v>32.362000000000002</v>
      </c>
      <c r="H28" s="26">
        <v>0</v>
      </c>
      <c r="I28" s="26">
        <v>29.512070000000001</v>
      </c>
      <c r="J28" s="26">
        <v>35.982849999999999</v>
      </c>
      <c r="K28" s="26">
        <v>492.23622</v>
      </c>
      <c r="L28" s="26">
        <v>172.548</v>
      </c>
      <c r="M28" s="26">
        <v>3734.63346</v>
      </c>
      <c r="N28" s="26">
        <v>4808.8258599999999</v>
      </c>
    </row>
    <row r="29" spans="2:14" x14ac:dyDescent="0.2">
      <c r="B29" s="16">
        <v>4029</v>
      </c>
      <c r="C29" s="16" t="s">
        <v>117</v>
      </c>
      <c r="D29" s="26">
        <v>621.4597</v>
      </c>
      <c r="E29" s="26">
        <v>590.25274999999999</v>
      </c>
      <c r="F29" s="26">
        <v>759.55416000000002</v>
      </c>
      <c r="G29" s="26">
        <v>17.017040000000001</v>
      </c>
      <c r="H29" s="26">
        <v>0</v>
      </c>
      <c r="I29" s="26">
        <v>680.14801</v>
      </c>
      <c r="J29" s="26">
        <v>64.010000000000005</v>
      </c>
      <c r="K29" s="26">
        <v>2326.2441399999998</v>
      </c>
      <c r="L29" s="26">
        <v>651.29641000000004</v>
      </c>
      <c r="M29" s="26">
        <v>20373.18175</v>
      </c>
      <c r="N29" s="26">
        <v>26083.163960000002</v>
      </c>
    </row>
    <row r="30" spans="2:14" x14ac:dyDescent="0.2">
      <c r="B30" s="16">
        <v>4030</v>
      </c>
      <c r="C30" s="16" t="s">
        <v>118</v>
      </c>
      <c r="D30" s="26">
        <v>289.81709999999998</v>
      </c>
      <c r="E30" s="26">
        <v>106.17128</v>
      </c>
      <c r="F30" s="26">
        <v>63.68085</v>
      </c>
      <c r="G30" s="26">
        <v>17.202999999999999</v>
      </c>
      <c r="H30" s="26">
        <v>0</v>
      </c>
      <c r="I30" s="26">
        <v>365.61412000000001</v>
      </c>
      <c r="J30" s="26">
        <v>130.00190000000001</v>
      </c>
      <c r="K30" s="26">
        <v>788.00932</v>
      </c>
      <c r="L30" s="26">
        <v>2561.4591399999999</v>
      </c>
      <c r="M30" s="26">
        <v>7445.6462099999999</v>
      </c>
      <c r="N30" s="26">
        <v>11767.602919999999</v>
      </c>
    </row>
    <row r="31" spans="2:14" x14ac:dyDescent="0.2">
      <c r="B31" s="16">
        <v>4031</v>
      </c>
      <c r="C31" s="16" t="s">
        <v>119</v>
      </c>
      <c r="D31" s="26">
        <v>198.25674000000001</v>
      </c>
      <c r="E31" s="26">
        <v>570.20488999999998</v>
      </c>
      <c r="F31" s="26">
        <v>399.95114999999998</v>
      </c>
      <c r="G31" s="26">
        <v>0</v>
      </c>
      <c r="H31" s="26">
        <v>0</v>
      </c>
      <c r="I31" s="26">
        <v>871.60934999999995</v>
      </c>
      <c r="J31" s="26">
        <v>6.5525599999999997</v>
      </c>
      <c r="K31" s="26">
        <v>814.34365000000003</v>
      </c>
      <c r="L31" s="26">
        <v>3636.65355</v>
      </c>
      <c r="M31" s="26">
        <v>6470.6906200000003</v>
      </c>
      <c r="N31" s="26">
        <v>12968.26251</v>
      </c>
    </row>
    <row r="32" spans="2:14" x14ac:dyDescent="0.2">
      <c r="B32" s="16">
        <v>4032</v>
      </c>
      <c r="C32" s="16" t="s">
        <v>120</v>
      </c>
      <c r="D32" s="26">
        <v>352.54640000000001</v>
      </c>
      <c r="E32" s="26">
        <v>126.00655</v>
      </c>
      <c r="F32" s="26">
        <v>423.66618</v>
      </c>
      <c r="G32" s="26">
        <v>4.6970000000000001</v>
      </c>
      <c r="H32" s="26">
        <v>0</v>
      </c>
      <c r="I32" s="26">
        <v>334.70175999999998</v>
      </c>
      <c r="J32" s="26">
        <v>131.28487999999999</v>
      </c>
      <c r="K32" s="26">
        <v>1069.4762000000001</v>
      </c>
      <c r="L32" s="26">
        <v>190.09887000000001</v>
      </c>
      <c r="M32" s="26">
        <v>8432.4627</v>
      </c>
      <c r="N32" s="26">
        <v>11064.94054</v>
      </c>
    </row>
    <row r="33" spans="2:14" x14ac:dyDescent="0.2">
      <c r="B33" s="16">
        <v>4033</v>
      </c>
      <c r="C33" s="16" t="s">
        <v>121</v>
      </c>
      <c r="D33" s="26">
        <v>1000.974</v>
      </c>
      <c r="E33" s="26">
        <v>1654.29288</v>
      </c>
      <c r="F33" s="26">
        <v>4534.3229499999998</v>
      </c>
      <c r="G33" s="26">
        <v>1323.31908</v>
      </c>
      <c r="H33" s="26">
        <v>0</v>
      </c>
      <c r="I33" s="26">
        <v>1409.0537999999999</v>
      </c>
      <c r="J33" s="26">
        <v>98.172309999999996</v>
      </c>
      <c r="K33" s="26">
        <v>2442.6219599999999</v>
      </c>
      <c r="L33" s="26">
        <v>6862.2661399999997</v>
      </c>
      <c r="M33" s="26">
        <v>19550.5805</v>
      </c>
      <c r="N33" s="26">
        <v>38875.603620000002</v>
      </c>
    </row>
    <row r="34" spans="2:14" x14ac:dyDescent="0.2">
      <c r="B34" s="16">
        <v>4034</v>
      </c>
      <c r="C34" s="16" t="s">
        <v>122</v>
      </c>
      <c r="D34" s="26">
        <v>922.89778999999999</v>
      </c>
      <c r="E34" s="26">
        <v>1197.0818099999999</v>
      </c>
      <c r="F34" s="26">
        <v>330.87189999999998</v>
      </c>
      <c r="G34" s="26">
        <v>61.290750000000003</v>
      </c>
      <c r="H34" s="26">
        <v>0</v>
      </c>
      <c r="I34" s="26">
        <v>530.51437999999996</v>
      </c>
      <c r="J34" s="26">
        <v>243.12423999999999</v>
      </c>
      <c r="K34" s="26">
        <v>1624.72353</v>
      </c>
      <c r="L34" s="26">
        <v>199.52211</v>
      </c>
      <c r="M34" s="26">
        <v>36879.640399999997</v>
      </c>
      <c r="N34" s="26">
        <v>41989.66691</v>
      </c>
    </row>
    <row r="35" spans="2:14" x14ac:dyDescent="0.2">
      <c r="B35" s="16">
        <v>4035</v>
      </c>
      <c r="C35" s="16" t="s">
        <v>123</v>
      </c>
      <c r="D35" s="26">
        <v>756.33095000000003</v>
      </c>
      <c r="E35" s="26">
        <v>3512.9889400000002</v>
      </c>
      <c r="F35" s="26">
        <v>1270.0997</v>
      </c>
      <c r="G35" s="26">
        <v>10.715999999999999</v>
      </c>
      <c r="H35" s="26">
        <v>0</v>
      </c>
      <c r="I35" s="26">
        <v>826.83051999999998</v>
      </c>
      <c r="J35" s="26">
        <v>145.56415000000001</v>
      </c>
      <c r="K35" s="26">
        <v>1809.3241</v>
      </c>
      <c r="L35" s="26">
        <v>74.849789999999999</v>
      </c>
      <c r="M35" s="26">
        <v>16172.176719999999</v>
      </c>
      <c r="N35" s="26">
        <v>24578.880870000001</v>
      </c>
    </row>
    <row r="36" spans="2:14" x14ac:dyDescent="0.2">
      <c r="B36" s="16">
        <v>4037</v>
      </c>
      <c r="C36" s="16" t="s">
        <v>124</v>
      </c>
      <c r="D36" s="26">
        <v>490.54226999999997</v>
      </c>
      <c r="E36" s="26">
        <v>414.70209</v>
      </c>
      <c r="F36" s="26">
        <v>373.22910000000002</v>
      </c>
      <c r="G36" s="26">
        <v>135.20050000000001</v>
      </c>
      <c r="H36" s="26">
        <v>0</v>
      </c>
      <c r="I36" s="26">
        <v>560.90918999999997</v>
      </c>
      <c r="J36" s="26">
        <v>49.407200000000003</v>
      </c>
      <c r="K36" s="26">
        <v>1436.1306500000001</v>
      </c>
      <c r="L36" s="26">
        <v>77.884370000000004</v>
      </c>
      <c r="M36" s="26">
        <v>16601.84273</v>
      </c>
      <c r="N36" s="26">
        <v>20139.848099999999</v>
      </c>
    </row>
    <row r="37" spans="2:14" x14ac:dyDescent="0.2">
      <c r="B37" s="16">
        <v>4038</v>
      </c>
      <c r="C37" s="16" t="s">
        <v>125</v>
      </c>
      <c r="D37" s="26">
        <v>947.64917000000003</v>
      </c>
      <c r="E37" s="26">
        <v>1639.06621</v>
      </c>
      <c r="F37" s="26">
        <v>616.92394999999999</v>
      </c>
      <c r="G37" s="26">
        <v>420.56250999999997</v>
      </c>
      <c r="H37" s="26">
        <v>0</v>
      </c>
      <c r="I37" s="26">
        <v>2709.9297900000001</v>
      </c>
      <c r="J37" s="26">
        <v>213.10550000000001</v>
      </c>
      <c r="K37" s="26">
        <v>3771.31936</v>
      </c>
      <c r="L37" s="26">
        <v>202.41895</v>
      </c>
      <c r="M37" s="26">
        <v>31015.471539999999</v>
      </c>
      <c r="N37" s="26">
        <v>41536.446980000001</v>
      </c>
    </row>
    <row r="38" spans="2:14" x14ac:dyDescent="0.2">
      <c r="B38" s="16">
        <v>4039</v>
      </c>
      <c r="C38" s="16" t="s">
        <v>126</v>
      </c>
      <c r="D38" s="26">
        <v>237.34119999999999</v>
      </c>
      <c r="E38" s="26">
        <v>86.207080000000005</v>
      </c>
      <c r="F38" s="26">
        <v>317.00258000000002</v>
      </c>
      <c r="G38" s="26">
        <v>6.9180000000000001</v>
      </c>
      <c r="H38" s="26">
        <v>0</v>
      </c>
      <c r="I38" s="26">
        <v>372.76204999999999</v>
      </c>
      <c r="J38" s="26">
        <v>10.068149999999999</v>
      </c>
      <c r="K38" s="26">
        <v>1060.2551800000001</v>
      </c>
      <c r="L38" s="26">
        <v>0.44379999999999997</v>
      </c>
      <c r="M38" s="26">
        <v>7994.28226</v>
      </c>
      <c r="N38" s="26">
        <v>10085.2803</v>
      </c>
    </row>
    <row r="39" spans="2:14" x14ac:dyDescent="0.2">
      <c r="B39" s="16">
        <v>4040</v>
      </c>
      <c r="C39" s="16" t="s">
        <v>127</v>
      </c>
      <c r="D39" s="26">
        <v>2553.94013</v>
      </c>
      <c r="E39" s="26">
        <v>2042.49911</v>
      </c>
      <c r="F39" s="26">
        <v>2052.63312</v>
      </c>
      <c r="G39" s="26">
        <v>544.29413</v>
      </c>
      <c r="H39" s="26">
        <v>0</v>
      </c>
      <c r="I39" s="26">
        <v>489.99549000000002</v>
      </c>
      <c r="J39" s="26">
        <v>173.46445</v>
      </c>
      <c r="K39" s="26">
        <v>3246.72298</v>
      </c>
      <c r="L39" s="26">
        <v>609.92340000000002</v>
      </c>
      <c r="M39" s="26">
        <v>38071.233630000002</v>
      </c>
      <c r="N39" s="26">
        <v>49784.706440000002</v>
      </c>
    </row>
    <row r="40" spans="2:14" x14ac:dyDescent="0.2">
      <c r="B40" s="16">
        <v>4041</v>
      </c>
      <c r="C40" s="16" t="s">
        <v>128</v>
      </c>
      <c r="D40" s="26">
        <v>241.82204999999999</v>
      </c>
      <c r="E40" s="26">
        <v>179.39949999999999</v>
      </c>
      <c r="F40" s="26">
        <v>290.041</v>
      </c>
      <c r="G40" s="26">
        <v>9.75</v>
      </c>
      <c r="H40" s="26">
        <v>0</v>
      </c>
      <c r="I40" s="26">
        <v>173.52037999999999</v>
      </c>
      <c r="J40" s="26">
        <v>15.329000000000001</v>
      </c>
      <c r="K40" s="26">
        <v>1033.0408</v>
      </c>
      <c r="L40" s="26">
        <v>59.004820000000002</v>
      </c>
      <c r="M40" s="26">
        <v>7131.6616199999999</v>
      </c>
      <c r="N40" s="26">
        <v>9133.5691700000007</v>
      </c>
    </row>
    <row r="41" spans="2:14" x14ac:dyDescent="0.2">
      <c r="B41" s="16">
        <v>4042</v>
      </c>
      <c r="C41" s="16" t="s">
        <v>129</v>
      </c>
      <c r="D41" s="26">
        <v>510.56099999999998</v>
      </c>
      <c r="E41" s="26">
        <v>288.38522999999998</v>
      </c>
      <c r="F41" s="26">
        <v>1382.0704499999999</v>
      </c>
      <c r="G41" s="26">
        <v>14.601050000000001</v>
      </c>
      <c r="H41" s="26">
        <v>0</v>
      </c>
      <c r="I41" s="26">
        <v>976.46416999999997</v>
      </c>
      <c r="J41" s="26">
        <v>46.307549999999999</v>
      </c>
      <c r="K41" s="26">
        <v>1069.4663499999999</v>
      </c>
      <c r="L41" s="26">
        <v>191.22878</v>
      </c>
      <c r="M41" s="26">
        <v>10554.42015</v>
      </c>
      <c r="N41" s="26">
        <v>15033.504730000001</v>
      </c>
    </row>
    <row r="42" spans="2:14" x14ac:dyDescent="0.2">
      <c r="B42" s="16">
        <v>4044</v>
      </c>
      <c r="C42" s="16" t="s">
        <v>130</v>
      </c>
      <c r="D42" s="26">
        <v>696.87162999999998</v>
      </c>
      <c r="E42" s="26">
        <v>1985.5917300000001</v>
      </c>
      <c r="F42" s="26">
        <v>885.31163000000004</v>
      </c>
      <c r="G42" s="26">
        <v>4.1449999999999996</v>
      </c>
      <c r="H42" s="26">
        <v>1.8</v>
      </c>
      <c r="I42" s="26">
        <v>1347.6677</v>
      </c>
      <c r="J42" s="26">
        <v>124.41882</v>
      </c>
      <c r="K42" s="26">
        <v>2649.8830600000001</v>
      </c>
      <c r="L42" s="26">
        <v>110.25123000000001</v>
      </c>
      <c r="M42" s="26">
        <v>26191.356769999999</v>
      </c>
      <c r="N42" s="26">
        <v>33997.297570000002</v>
      </c>
    </row>
    <row r="43" spans="2:14" x14ac:dyDescent="0.2">
      <c r="B43" s="16">
        <v>4045</v>
      </c>
      <c r="C43" s="16" t="s">
        <v>131</v>
      </c>
      <c r="D43" s="26">
        <v>2506.1947799999998</v>
      </c>
      <c r="E43" s="26">
        <v>9395.9170099999992</v>
      </c>
      <c r="F43" s="26">
        <v>11366.356330000001</v>
      </c>
      <c r="G43" s="26">
        <v>397.38369</v>
      </c>
      <c r="H43" s="26">
        <v>64.560649999999995</v>
      </c>
      <c r="I43" s="26">
        <v>5847.3440499999997</v>
      </c>
      <c r="J43" s="26">
        <v>1405.37814</v>
      </c>
      <c r="K43" s="26">
        <v>5350.4715100000003</v>
      </c>
      <c r="L43" s="26">
        <v>847.93079999999998</v>
      </c>
      <c r="M43" s="26">
        <v>74403.916989999998</v>
      </c>
      <c r="N43" s="26">
        <v>111585.45395</v>
      </c>
    </row>
    <row r="44" spans="2:14" x14ac:dyDescent="0.2">
      <c r="B44" s="16">
        <v>4046</v>
      </c>
      <c r="C44" s="16" t="s">
        <v>132</v>
      </c>
      <c r="D44" s="26">
        <v>224.38959</v>
      </c>
      <c r="E44" s="26">
        <v>97.312579999999997</v>
      </c>
      <c r="F44" s="26">
        <v>607.79200000000003</v>
      </c>
      <c r="G44" s="26">
        <v>13.12</v>
      </c>
      <c r="H44" s="26">
        <v>0</v>
      </c>
      <c r="I44" s="26">
        <v>451.65341999999998</v>
      </c>
      <c r="J44" s="26">
        <v>1.49275</v>
      </c>
      <c r="K44" s="26">
        <v>968.40461000000005</v>
      </c>
      <c r="L44" s="26">
        <v>1640.4580000000001</v>
      </c>
      <c r="M44" s="26">
        <v>5192.3811500000002</v>
      </c>
      <c r="N44" s="26">
        <v>9197.0041000000001</v>
      </c>
    </row>
    <row r="45" spans="2:14" x14ac:dyDescent="0.2">
      <c r="B45" s="16">
        <v>4047</v>
      </c>
      <c r="C45" s="16" t="s">
        <v>133</v>
      </c>
      <c r="D45" s="26">
        <v>827.51604999999995</v>
      </c>
      <c r="E45" s="26">
        <v>601.70375999999999</v>
      </c>
      <c r="F45" s="26">
        <v>1424.9517499999999</v>
      </c>
      <c r="G45" s="26">
        <v>56.822499999999998</v>
      </c>
      <c r="H45" s="26">
        <v>0</v>
      </c>
      <c r="I45" s="26">
        <v>807.52520000000004</v>
      </c>
      <c r="J45" s="26">
        <v>95.523340000000005</v>
      </c>
      <c r="K45" s="26">
        <v>2632.6178199999999</v>
      </c>
      <c r="L45" s="26">
        <v>15785.41891</v>
      </c>
      <c r="M45" s="26">
        <v>16090.2117</v>
      </c>
      <c r="N45" s="26">
        <v>38322.29103</v>
      </c>
    </row>
    <row r="46" spans="2:14" x14ac:dyDescent="0.2">
      <c r="B46" s="16">
        <v>4048</v>
      </c>
      <c r="C46" s="16" t="s">
        <v>134</v>
      </c>
      <c r="D46" s="26">
        <v>590.82497999999998</v>
      </c>
      <c r="E46" s="26">
        <v>413.6585</v>
      </c>
      <c r="F46" s="26">
        <v>405.06639999999999</v>
      </c>
      <c r="G46" s="26">
        <v>1442.41725</v>
      </c>
      <c r="H46" s="26">
        <v>0</v>
      </c>
      <c r="I46" s="26">
        <v>939.78668000000005</v>
      </c>
      <c r="J46" s="26">
        <v>83.039500000000004</v>
      </c>
      <c r="K46" s="26">
        <v>2984.3211999999999</v>
      </c>
      <c r="L46" s="26">
        <v>7064.4662200000002</v>
      </c>
      <c r="M46" s="26">
        <v>25110.63034</v>
      </c>
      <c r="N46" s="26">
        <v>39034.211069999998</v>
      </c>
    </row>
    <row r="47" spans="2:14" x14ac:dyDescent="0.2">
      <c r="B47" s="21">
        <v>4089</v>
      </c>
      <c r="C47" s="21" t="s">
        <v>135</v>
      </c>
      <c r="D47" s="29">
        <v>13453.370349999999</v>
      </c>
      <c r="E47" s="29">
        <v>18580.787850000001</v>
      </c>
      <c r="F47" s="29">
        <v>18829.25416</v>
      </c>
      <c r="G47" s="29">
        <v>3027.2177499999998</v>
      </c>
      <c r="H47" s="29">
        <v>178.60248000000001</v>
      </c>
      <c r="I47" s="29">
        <v>13152.00886</v>
      </c>
      <c r="J47" s="29">
        <v>2427.3316799999998</v>
      </c>
      <c r="K47" s="29">
        <v>33762.233549999997</v>
      </c>
      <c r="L47" s="29">
        <v>39046.831989999999</v>
      </c>
      <c r="M47" s="29">
        <v>269717.21561000001</v>
      </c>
      <c r="N47" s="29">
        <v>412174.85428000003</v>
      </c>
    </row>
    <row r="48" spans="2:14" x14ac:dyDescent="0.2">
      <c r="B48" s="16">
        <v>4061</v>
      </c>
      <c r="C48" s="16" t="s">
        <v>136</v>
      </c>
      <c r="D48" s="26">
        <v>146.14693</v>
      </c>
      <c r="E48" s="26">
        <v>85.269880000000001</v>
      </c>
      <c r="F48" s="26">
        <v>119.123</v>
      </c>
      <c r="G48" s="26">
        <v>23.434000000000001</v>
      </c>
      <c r="H48" s="26">
        <v>0</v>
      </c>
      <c r="I48" s="26">
        <v>257.98678000000001</v>
      </c>
      <c r="J48" s="26">
        <v>8.7860499999999995</v>
      </c>
      <c r="K48" s="26">
        <v>519.22244999999998</v>
      </c>
      <c r="L48" s="26">
        <v>0.25359999999999999</v>
      </c>
      <c r="M48" s="26">
        <v>6417.69841</v>
      </c>
      <c r="N48" s="26">
        <v>7577.9210999999996</v>
      </c>
    </row>
    <row r="49" spans="2:14" x14ac:dyDescent="0.2">
      <c r="B49" s="16">
        <v>4062</v>
      </c>
      <c r="C49" s="16" t="s">
        <v>137</v>
      </c>
      <c r="D49" s="26">
        <v>547.97711000000004</v>
      </c>
      <c r="E49" s="26">
        <v>870.18046000000004</v>
      </c>
      <c r="F49" s="26">
        <v>678.9796</v>
      </c>
      <c r="G49" s="26">
        <v>17.341149999999999</v>
      </c>
      <c r="H49" s="26">
        <v>0.27</v>
      </c>
      <c r="I49" s="26">
        <v>923.94395999999995</v>
      </c>
      <c r="J49" s="26">
        <v>83.724149999999995</v>
      </c>
      <c r="K49" s="26">
        <v>2072.7606900000001</v>
      </c>
      <c r="L49" s="26">
        <v>3813.8609999999999</v>
      </c>
      <c r="M49" s="26">
        <v>15335.050639999999</v>
      </c>
      <c r="N49" s="26">
        <v>24344.088759999999</v>
      </c>
    </row>
    <row r="50" spans="2:14" x14ac:dyDescent="0.2">
      <c r="B50" s="16">
        <v>4063</v>
      </c>
      <c r="C50" s="16" t="s">
        <v>138</v>
      </c>
      <c r="D50" s="26">
        <v>1418.63201</v>
      </c>
      <c r="E50" s="26">
        <v>5080.1654500000004</v>
      </c>
      <c r="F50" s="26">
        <v>2476.88436</v>
      </c>
      <c r="G50" s="26">
        <v>2021.11463</v>
      </c>
      <c r="H50" s="26">
        <v>3.1298499999999998</v>
      </c>
      <c r="I50" s="26">
        <v>1807.3617099999999</v>
      </c>
      <c r="J50" s="26">
        <v>854.00216999999998</v>
      </c>
      <c r="K50" s="26">
        <v>3311.27538</v>
      </c>
      <c r="L50" s="26">
        <v>239.42627999999999</v>
      </c>
      <c r="M50" s="26">
        <v>27599.94946</v>
      </c>
      <c r="N50" s="26">
        <v>44811.941299999999</v>
      </c>
    </row>
    <row r="51" spans="2:14" x14ac:dyDescent="0.2">
      <c r="B51" s="16">
        <v>4064</v>
      </c>
      <c r="C51" s="16" t="s">
        <v>139</v>
      </c>
      <c r="D51" s="26">
        <v>73.084149999999994</v>
      </c>
      <c r="E51" s="26">
        <v>176.70108999999999</v>
      </c>
      <c r="F51" s="26">
        <v>39.1935</v>
      </c>
      <c r="G51" s="26">
        <v>0</v>
      </c>
      <c r="H51" s="26">
        <v>0</v>
      </c>
      <c r="I51" s="26">
        <v>83.333399999999997</v>
      </c>
      <c r="J51" s="26">
        <v>0.43</v>
      </c>
      <c r="K51" s="26">
        <v>425.51150000000001</v>
      </c>
      <c r="L51" s="26">
        <v>802.27</v>
      </c>
      <c r="M51" s="26">
        <v>3269.0538499999998</v>
      </c>
      <c r="N51" s="26">
        <v>4869.5774899999997</v>
      </c>
    </row>
    <row r="52" spans="2:14" x14ac:dyDescent="0.2">
      <c r="B52" s="16">
        <v>4065</v>
      </c>
      <c r="C52" s="16" t="s">
        <v>140</v>
      </c>
      <c r="D52" s="26">
        <v>945.70384999999999</v>
      </c>
      <c r="E52" s="26">
        <v>351.36781999999999</v>
      </c>
      <c r="F52" s="26">
        <v>1735.8523</v>
      </c>
      <c r="G52" s="26">
        <v>21.771750000000001</v>
      </c>
      <c r="H52" s="26">
        <v>0</v>
      </c>
      <c r="I52" s="26">
        <v>847.81224999999995</v>
      </c>
      <c r="J52" s="26">
        <v>16.26782</v>
      </c>
      <c r="K52" s="26">
        <v>1863.9741300000001</v>
      </c>
      <c r="L52" s="26">
        <v>89.453209999999999</v>
      </c>
      <c r="M52" s="26">
        <v>12044.42627</v>
      </c>
      <c r="N52" s="26">
        <v>17916.629400000002</v>
      </c>
    </row>
    <row r="53" spans="2:14" x14ac:dyDescent="0.2">
      <c r="B53" s="16">
        <v>4066</v>
      </c>
      <c r="C53" s="16" t="s">
        <v>141</v>
      </c>
      <c r="D53" s="26">
        <v>137.75035</v>
      </c>
      <c r="E53" s="26">
        <v>62.212330000000001</v>
      </c>
      <c r="F53" s="26">
        <v>121.2895</v>
      </c>
      <c r="G53" s="26">
        <v>22.91</v>
      </c>
      <c r="H53" s="26">
        <v>0</v>
      </c>
      <c r="I53" s="26">
        <v>144.67628999999999</v>
      </c>
      <c r="J53" s="26">
        <v>10.8775</v>
      </c>
      <c r="K53" s="26">
        <v>506.98624999999998</v>
      </c>
      <c r="L53" s="26">
        <v>1016.49062</v>
      </c>
      <c r="M53" s="26">
        <v>4250.0231700000004</v>
      </c>
      <c r="N53" s="26">
        <v>6273.2160100000001</v>
      </c>
    </row>
    <row r="54" spans="2:14" x14ac:dyDescent="0.2">
      <c r="B54" s="16">
        <v>4067</v>
      </c>
      <c r="C54" s="16" t="s">
        <v>142</v>
      </c>
      <c r="D54" s="26">
        <v>186.2244</v>
      </c>
      <c r="E54" s="26">
        <v>91.606409999999997</v>
      </c>
      <c r="F54" s="26">
        <v>42.352499999999999</v>
      </c>
      <c r="G54" s="26">
        <v>1.0034000000000001</v>
      </c>
      <c r="H54" s="26">
        <v>0</v>
      </c>
      <c r="I54" s="26">
        <v>258.17939999999999</v>
      </c>
      <c r="J54" s="26">
        <v>29.395</v>
      </c>
      <c r="K54" s="26">
        <v>809.74419</v>
      </c>
      <c r="L54" s="26">
        <v>34.799999999999997</v>
      </c>
      <c r="M54" s="26">
        <v>4187.60538</v>
      </c>
      <c r="N54" s="26">
        <v>5640.91068</v>
      </c>
    </row>
    <row r="55" spans="2:14" x14ac:dyDescent="0.2">
      <c r="B55" s="16">
        <v>4068</v>
      </c>
      <c r="C55" s="16" t="s">
        <v>143</v>
      </c>
      <c r="D55" s="26">
        <v>664.34581000000003</v>
      </c>
      <c r="E55" s="26">
        <v>147.54007999999999</v>
      </c>
      <c r="F55" s="26">
        <v>388.06934999999999</v>
      </c>
      <c r="G55" s="26">
        <v>0</v>
      </c>
      <c r="H55" s="26">
        <v>0</v>
      </c>
      <c r="I55" s="26">
        <v>513.95461999999998</v>
      </c>
      <c r="J55" s="26">
        <v>25.981300000000001</v>
      </c>
      <c r="K55" s="26">
        <v>1285.4041</v>
      </c>
      <c r="L55" s="26">
        <v>291.31975999999997</v>
      </c>
      <c r="M55" s="26">
        <v>9029.0515400000004</v>
      </c>
      <c r="N55" s="26">
        <v>12345.66656</v>
      </c>
    </row>
    <row r="56" spans="2:14" x14ac:dyDescent="0.2">
      <c r="B56" s="16">
        <v>4084</v>
      </c>
      <c r="C56" s="16" t="s">
        <v>144</v>
      </c>
      <c r="D56" s="26">
        <v>154.08814000000001</v>
      </c>
      <c r="E56" s="26">
        <v>19.00055</v>
      </c>
      <c r="F56" s="26">
        <v>59.284199999999998</v>
      </c>
      <c r="G56" s="26">
        <v>4</v>
      </c>
      <c r="H56" s="26">
        <v>0</v>
      </c>
      <c r="I56" s="26">
        <v>59.268349999999998</v>
      </c>
      <c r="J56" s="26">
        <v>25.50705</v>
      </c>
      <c r="K56" s="26">
        <v>116.21195</v>
      </c>
      <c r="L56" s="26">
        <v>1.4577</v>
      </c>
      <c r="M56" s="26">
        <v>2251.0506300000002</v>
      </c>
      <c r="N56" s="26">
        <v>2689.8685700000001</v>
      </c>
    </row>
    <row r="57" spans="2:14" x14ac:dyDescent="0.2">
      <c r="B57" s="16">
        <v>4071</v>
      </c>
      <c r="C57" s="16" t="s">
        <v>145</v>
      </c>
      <c r="D57" s="26">
        <v>282.91822999999999</v>
      </c>
      <c r="E57" s="26">
        <v>67.5488</v>
      </c>
      <c r="F57" s="26">
        <v>225.03059999999999</v>
      </c>
      <c r="G57" s="26">
        <v>21.933679999999999</v>
      </c>
      <c r="H57" s="26">
        <v>78.201650000000001</v>
      </c>
      <c r="I57" s="26">
        <v>388.387</v>
      </c>
      <c r="J57" s="26">
        <v>105.1837</v>
      </c>
      <c r="K57" s="26">
        <v>1029.2718</v>
      </c>
      <c r="L57" s="26">
        <v>4.2060000000000004</v>
      </c>
      <c r="M57" s="26">
        <v>7669.04565</v>
      </c>
      <c r="N57" s="26">
        <v>9871.7271099999998</v>
      </c>
    </row>
    <row r="58" spans="2:14" x14ac:dyDescent="0.2">
      <c r="B58" s="16">
        <v>4072</v>
      </c>
      <c r="C58" s="16" t="s">
        <v>146</v>
      </c>
      <c r="D58" s="26">
        <v>239.06649999999999</v>
      </c>
      <c r="E58" s="26">
        <v>485.69015000000002</v>
      </c>
      <c r="F58" s="26">
        <v>1175.47885</v>
      </c>
      <c r="G58" s="26">
        <v>28.901219999999999</v>
      </c>
      <c r="H58" s="26">
        <v>0</v>
      </c>
      <c r="I58" s="26">
        <v>643.45529999999997</v>
      </c>
      <c r="J58" s="26">
        <v>1.4419999999999999</v>
      </c>
      <c r="K58" s="26">
        <v>1290.6606999999999</v>
      </c>
      <c r="L58" s="26">
        <v>3310.93154</v>
      </c>
      <c r="M58" s="26">
        <v>9250.8447300000007</v>
      </c>
      <c r="N58" s="26">
        <v>16426.470990000002</v>
      </c>
    </row>
    <row r="59" spans="2:14" x14ac:dyDescent="0.2">
      <c r="B59" s="16">
        <v>4073</v>
      </c>
      <c r="C59" s="16" t="s">
        <v>147</v>
      </c>
      <c r="D59" s="26">
        <v>330.91705000000002</v>
      </c>
      <c r="E59" s="26">
        <v>83.959739999999996</v>
      </c>
      <c r="F59" s="26">
        <v>143.05500000000001</v>
      </c>
      <c r="G59" s="26">
        <v>27.171050000000001</v>
      </c>
      <c r="H59" s="26">
        <v>0</v>
      </c>
      <c r="I59" s="26">
        <v>461.42252999999999</v>
      </c>
      <c r="J59" s="26">
        <v>18.5426</v>
      </c>
      <c r="K59" s="26">
        <v>732.13900000000001</v>
      </c>
      <c r="L59" s="26">
        <v>0.16250000000000001</v>
      </c>
      <c r="M59" s="26">
        <v>8262.5576099999998</v>
      </c>
      <c r="N59" s="26">
        <v>10059.927079999999</v>
      </c>
    </row>
    <row r="60" spans="2:14" x14ac:dyDescent="0.2">
      <c r="B60" s="16">
        <v>4074</v>
      </c>
      <c r="C60" s="16" t="s">
        <v>148</v>
      </c>
      <c r="D60" s="26">
        <v>1608.7905900000001</v>
      </c>
      <c r="E60" s="26">
        <v>146.42948999999999</v>
      </c>
      <c r="F60" s="26">
        <v>334.45359999999999</v>
      </c>
      <c r="G60" s="26">
        <v>1.5940000000000001</v>
      </c>
      <c r="H60" s="26">
        <v>0</v>
      </c>
      <c r="I60" s="26">
        <v>145.53423000000001</v>
      </c>
      <c r="J60" s="26">
        <v>49.55565</v>
      </c>
      <c r="K60" s="26">
        <v>1477.1984299999999</v>
      </c>
      <c r="L60" s="26">
        <v>2516.6338999999998</v>
      </c>
      <c r="M60" s="26">
        <v>11309.832770000001</v>
      </c>
      <c r="N60" s="26">
        <v>17590.022659999999</v>
      </c>
    </row>
    <row r="61" spans="2:14" x14ac:dyDescent="0.2">
      <c r="B61" s="16">
        <v>4075</v>
      </c>
      <c r="C61" s="16" t="s">
        <v>149</v>
      </c>
      <c r="D61" s="26">
        <v>509.66568999999998</v>
      </c>
      <c r="E61" s="26">
        <v>1443.9181599999999</v>
      </c>
      <c r="F61" s="26">
        <v>407.10050000000001</v>
      </c>
      <c r="G61" s="26">
        <v>3.5</v>
      </c>
      <c r="H61" s="26">
        <v>0</v>
      </c>
      <c r="I61" s="26">
        <v>525.85976000000005</v>
      </c>
      <c r="J61" s="26">
        <v>55.476750000000003</v>
      </c>
      <c r="K61" s="26">
        <v>2227.9439299999999</v>
      </c>
      <c r="L61" s="26">
        <v>116.31596999999999</v>
      </c>
      <c r="M61" s="26">
        <v>12126.631069999999</v>
      </c>
      <c r="N61" s="26">
        <v>17416.411830000001</v>
      </c>
    </row>
    <row r="62" spans="2:14" x14ac:dyDescent="0.2">
      <c r="B62" s="16">
        <v>4076</v>
      </c>
      <c r="C62" s="16" t="s">
        <v>150</v>
      </c>
      <c r="D62" s="26">
        <v>1041.8750299999999</v>
      </c>
      <c r="E62" s="26">
        <v>276.80252000000002</v>
      </c>
      <c r="F62" s="26">
        <v>495.84550000000002</v>
      </c>
      <c r="G62" s="26">
        <v>19.581800000000001</v>
      </c>
      <c r="H62" s="26">
        <v>0</v>
      </c>
      <c r="I62" s="26">
        <v>474.86354999999998</v>
      </c>
      <c r="J62" s="26">
        <v>69.543199999999999</v>
      </c>
      <c r="K62" s="26">
        <v>1557.81315</v>
      </c>
      <c r="L62" s="26">
        <v>94.410769999999999</v>
      </c>
      <c r="M62" s="26">
        <v>9000.0570700000007</v>
      </c>
      <c r="N62" s="26">
        <v>13030.792589999999</v>
      </c>
    </row>
    <row r="63" spans="2:14" x14ac:dyDescent="0.2">
      <c r="B63" s="16">
        <v>4077</v>
      </c>
      <c r="C63" s="16" t="s">
        <v>151</v>
      </c>
      <c r="D63" s="26">
        <v>100.61494999999999</v>
      </c>
      <c r="E63" s="26">
        <v>55.752929999999999</v>
      </c>
      <c r="F63" s="26">
        <v>167.17955000000001</v>
      </c>
      <c r="G63" s="26">
        <v>0.7</v>
      </c>
      <c r="H63" s="26">
        <v>0</v>
      </c>
      <c r="I63" s="26">
        <v>123.42625</v>
      </c>
      <c r="J63" s="26">
        <v>4.4227499999999997</v>
      </c>
      <c r="K63" s="26">
        <v>595.89445999999998</v>
      </c>
      <c r="L63" s="26">
        <v>53.664180000000002</v>
      </c>
      <c r="M63" s="26">
        <v>5208.6437299999998</v>
      </c>
      <c r="N63" s="26">
        <v>6310.2987999999996</v>
      </c>
    </row>
    <row r="64" spans="2:14" x14ac:dyDescent="0.2">
      <c r="B64" s="16">
        <v>4078</v>
      </c>
      <c r="C64" s="16" t="s">
        <v>152</v>
      </c>
      <c r="D64" s="26">
        <v>72.027860000000004</v>
      </c>
      <c r="E64" s="26">
        <v>26.948699999999999</v>
      </c>
      <c r="F64" s="26">
        <v>33.056550000000001</v>
      </c>
      <c r="G64" s="26">
        <v>0</v>
      </c>
      <c r="H64" s="26">
        <v>0</v>
      </c>
      <c r="I64" s="26">
        <v>0.1391</v>
      </c>
      <c r="J64" s="26">
        <v>3</v>
      </c>
      <c r="K64" s="26">
        <v>241.36564000000001</v>
      </c>
      <c r="L64" s="26">
        <v>10.28336</v>
      </c>
      <c r="M64" s="26">
        <v>1414.0758000000001</v>
      </c>
      <c r="N64" s="26">
        <v>1800.8970099999999</v>
      </c>
    </row>
    <row r="65" spans="2:14" x14ac:dyDescent="0.2">
      <c r="B65" s="16">
        <v>4079</v>
      </c>
      <c r="C65" s="16" t="s">
        <v>153</v>
      </c>
      <c r="D65" s="26">
        <v>204.4211</v>
      </c>
      <c r="E65" s="26">
        <v>307.52897000000002</v>
      </c>
      <c r="F65" s="26">
        <v>90.801950000000005</v>
      </c>
      <c r="G65" s="26">
        <v>97.023399999999995</v>
      </c>
      <c r="H65" s="26">
        <v>0</v>
      </c>
      <c r="I65" s="26">
        <v>253.43960999999999</v>
      </c>
      <c r="J65" s="26">
        <v>422.66840000000002</v>
      </c>
      <c r="K65" s="26">
        <v>504.1705</v>
      </c>
      <c r="L65" s="26">
        <v>2567.4242399999998</v>
      </c>
      <c r="M65" s="26">
        <v>4249.1007900000004</v>
      </c>
      <c r="N65" s="26">
        <v>8696.5789600000007</v>
      </c>
    </row>
    <row r="66" spans="2:14" x14ac:dyDescent="0.2">
      <c r="B66" s="16">
        <v>4080</v>
      </c>
      <c r="C66" s="16" t="s">
        <v>154</v>
      </c>
      <c r="D66" s="26">
        <v>1114.3469700000001</v>
      </c>
      <c r="E66" s="26">
        <v>1010.76084</v>
      </c>
      <c r="F66" s="26">
        <v>514.71731999999997</v>
      </c>
      <c r="G66" s="26">
        <v>284.9468</v>
      </c>
      <c r="H66" s="26">
        <v>0</v>
      </c>
      <c r="I66" s="26">
        <v>1491.0528999999999</v>
      </c>
      <c r="J66" s="26">
        <v>40.020530000000001</v>
      </c>
      <c r="K66" s="26">
        <v>5362.5772800000004</v>
      </c>
      <c r="L66" s="26">
        <v>18239.8878</v>
      </c>
      <c r="M66" s="26">
        <v>30106.560379999999</v>
      </c>
      <c r="N66" s="26">
        <v>58164.870819999996</v>
      </c>
    </row>
    <row r="67" spans="2:14" x14ac:dyDescent="0.2">
      <c r="B67" s="16">
        <v>4081</v>
      </c>
      <c r="C67" s="16" t="s">
        <v>155</v>
      </c>
      <c r="D67" s="26">
        <v>969.42605000000003</v>
      </c>
      <c r="E67" s="26">
        <v>198.42626999999999</v>
      </c>
      <c r="F67" s="26">
        <v>183.00585000000001</v>
      </c>
      <c r="G67" s="26">
        <v>1.345</v>
      </c>
      <c r="H67" s="26">
        <v>0</v>
      </c>
      <c r="I67" s="26">
        <v>447.84217000000001</v>
      </c>
      <c r="J67" s="26">
        <v>0</v>
      </c>
      <c r="K67" s="26">
        <v>1128.4654</v>
      </c>
      <c r="L67" s="26">
        <v>98.555269999999993</v>
      </c>
      <c r="M67" s="26">
        <v>14206.15681</v>
      </c>
      <c r="N67" s="26">
        <v>17233.222819999999</v>
      </c>
    </row>
    <row r="68" spans="2:14" x14ac:dyDescent="0.2">
      <c r="B68" s="16">
        <v>4082</v>
      </c>
      <c r="C68" s="16" t="s">
        <v>156</v>
      </c>
      <c r="D68" s="26">
        <v>2308.40681</v>
      </c>
      <c r="E68" s="26">
        <v>7355.31052</v>
      </c>
      <c r="F68" s="26">
        <v>8829.5616300000002</v>
      </c>
      <c r="G68" s="26">
        <v>383.30482000000001</v>
      </c>
      <c r="H68" s="26">
        <v>97.000979999999998</v>
      </c>
      <c r="I68" s="26">
        <v>2813.7150999999999</v>
      </c>
      <c r="J68" s="26">
        <v>549.34626000000003</v>
      </c>
      <c r="K68" s="26">
        <v>5106.3489600000003</v>
      </c>
      <c r="L68" s="26">
        <v>205.87073000000001</v>
      </c>
      <c r="M68" s="26">
        <v>56345.705049999997</v>
      </c>
      <c r="N68" s="26">
        <v>83994.570860000007</v>
      </c>
    </row>
    <row r="69" spans="2:14" x14ac:dyDescent="0.2">
      <c r="B69" s="16">
        <v>4083</v>
      </c>
      <c r="C69" s="16" t="s">
        <v>157</v>
      </c>
      <c r="D69" s="26">
        <v>396.94076999999999</v>
      </c>
      <c r="E69" s="26">
        <v>237.66668999999999</v>
      </c>
      <c r="F69" s="26">
        <v>568.93894999999998</v>
      </c>
      <c r="G69" s="26">
        <v>45.64105</v>
      </c>
      <c r="H69" s="26">
        <v>0</v>
      </c>
      <c r="I69" s="26">
        <v>486.3546</v>
      </c>
      <c r="J69" s="26">
        <v>53.158799999999999</v>
      </c>
      <c r="K69" s="26">
        <v>1597.29366</v>
      </c>
      <c r="L69" s="26">
        <v>5539.1535599999997</v>
      </c>
      <c r="M69" s="26">
        <v>16184.094800000001</v>
      </c>
      <c r="N69" s="26">
        <v>25109.242880000002</v>
      </c>
    </row>
    <row r="70" spans="2:14" x14ac:dyDescent="0.2">
      <c r="B70" s="21">
        <v>4129</v>
      </c>
      <c r="C70" s="21" t="s">
        <v>158</v>
      </c>
      <c r="D70" s="29">
        <v>10025.96631</v>
      </c>
      <c r="E70" s="29">
        <v>11527.247240000001</v>
      </c>
      <c r="F70" s="29">
        <v>15794.151390000001</v>
      </c>
      <c r="G70" s="29">
        <v>2579.4207500000002</v>
      </c>
      <c r="H70" s="29">
        <v>163.95830000000001</v>
      </c>
      <c r="I70" s="29">
        <v>11853.22913</v>
      </c>
      <c r="J70" s="29">
        <v>1391.74485</v>
      </c>
      <c r="K70" s="29">
        <v>23160.825690000001</v>
      </c>
      <c r="L70" s="29">
        <v>21201.890309999999</v>
      </c>
      <c r="M70" s="29">
        <v>178674.73986999999</v>
      </c>
      <c r="N70" s="29">
        <v>276373.17384</v>
      </c>
    </row>
    <row r="71" spans="2:14" x14ac:dyDescent="0.2">
      <c r="B71" s="16">
        <v>4091</v>
      </c>
      <c r="C71" s="16" t="s">
        <v>159</v>
      </c>
      <c r="D71" s="26">
        <v>211.09460000000001</v>
      </c>
      <c r="E71" s="26">
        <v>65.663139999999999</v>
      </c>
      <c r="F71" s="26">
        <v>39.617049999999999</v>
      </c>
      <c r="G71" s="26">
        <v>387.86374999999998</v>
      </c>
      <c r="H71" s="26">
        <v>0</v>
      </c>
      <c r="I71" s="26">
        <v>260.75520999999998</v>
      </c>
      <c r="J71" s="26">
        <v>4.76</v>
      </c>
      <c r="K71" s="26">
        <v>682.27049999999997</v>
      </c>
      <c r="L71" s="26">
        <v>842.02322000000004</v>
      </c>
      <c r="M71" s="26">
        <v>5792.8964500000002</v>
      </c>
      <c r="N71" s="26">
        <v>8286.9439199999997</v>
      </c>
    </row>
    <row r="72" spans="2:14" x14ac:dyDescent="0.2">
      <c r="B72" s="16">
        <v>4092</v>
      </c>
      <c r="C72" s="16" t="s">
        <v>160</v>
      </c>
      <c r="D72" s="26">
        <v>1275.07458</v>
      </c>
      <c r="E72" s="26">
        <v>454.91748999999999</v>
      </c>
      <c r="F72" s="26">
        <v>805.35164999999995</v>
      </c>
      <c r="G72" s="26">
        <v>25.0746</v>
      </c>
      <c r="H72" s="26">
        <v>0</v>
      </c>
      <c r="I72" s="26">
        <v>377.16145</v>
      </c>
      <c r="J72" s="26">
        <v>76.012789999999995</v>
      </c>
      <c r="K72" s="26">
        <v>2595.9732600000002</v>
      </c>
      <c r="L72" s="26">
        <v>1112.3349499999999</v>
      </c>
      <c r="M72" s="26">
        <v>14386.71513</v>
      </c>
      <c r="N72" s="26">
        <v>21108.615900000001</v>
      </c>
    </row>
    <row r="73" spans="2:14" x14ac:dyDescent="0.2">
      <c r="B73" s="16">
        <v>4093</v>
      </c>
      <c r="C73" s="16" t="s">
        <v>161</v>
      </c>
      <c r="D73" s="26">
        <v>182.34215</v>
      </c>
      <c r="E73" s="26">
        <v>52.6584</v>
      </c>
      <c r="F73" s="26">
        <v>51.684899999999999</v>
      </c>
      <c r="G73" s="26">
        <v>23.564260000000001</v>
      </c>
      <c r="H73" s="26">
        <v>0</v>
      </c>
      <c r="I73" s="26">
        <v>52.531999999999996</v>
      </c>
      <c r="J73" s="26">
        <v>5.2783499999999997</v>
      </c>
      <c r="K73" s="26">
        <v>544.721</v>
      </c>
      <c r="L73" s="26">
        <v>27.365069999999999</v>
      </c>
      <c r="M73" s="26">
        <v>2333.3883700000001</v>
      </c>
      <c r="N73" s="26">
        <v>3273.5345000000002</v>
      </c>
    </row>
    <row r="74" spans="2:14" x14ac:dyDescent="0.2">
      <c r="B74" s="16">
        <v>4124</v>
      </c>
      <c r="C74" s="16" t="s">
        <v>162</v>
      </c>
      <c r="D74" s="26">
        <v>632.64200000000005</v>
      </c>
      <c r="E74" s="26">
        <v>104.95646000000001</v>
      </c>
      <c r="F74" s="26">
        <v>6.2431000000000001</v>
      </c>
      <c r="G74" s="26">
        <v>13.238849999999999</v>
      </c>
      <c r="H74" s="26">
        <v>0</v>
      </c>
      <c r="I74" s="26">
        <v>340.7199</v>
      </c>
      <c r="J74" s="26">
        <v>8.2284500000000005</v>
      </c>
      <c r="K74" s="26">
        <v>551.94624999999996</v>
      </c>
      <c r="L74" s="26">
        <v>87.188469999999995</v>
      </c>
      <c r="M74" s="26">
        <v>6102.5679600000003</v>
      </c>
      <c r="N74" s="26">
        <v>7847.7314399999996</v>
      </c>
    </row>
    <row r="75" spans="2:14" x14ac:dyDescent="0.2">
      <c r="B75" s="16">
        <v>4095</v>
      </c>
      <c r="C75" s="16" t="s">
        <v>163</v>
      </c>
      <c r="D75" s="26">
        <v>2099.7767199999998</v>
      </c>
      <c r="E75" s="26">
        <v>8240.41734</v>
      </c>
      <c r="F75" s="26">
        <v>3888.8663299999998</v>
      </c>
      <c r="G75" s="26">
        <v>910.44695000000002</v>
      </c>
      <c r="H75" s="26">
        <v>15.628500000000001</v>
      </c>
      <c r="I75" s="26">
        <v>4293.2496000000001</v>
      </c>
      <c r="J75" s="26">
        <v>698.88342999999998</v>
      </c>
      <c r="K75" s="26">
        <v>4317.0179200000002</v>
      </c>
      <c r="L75" s="26">
        <v>318.79944999999998</v>
      </c>
      <c r="M75" s="26">
        <v>49125.954669999999</v>
      </c>
      <c r="N75" s="26">
        <v>73909.040909999996</v>
      </c>
    </row>
    <row r="76" spans="2:14" x14ac:dyDescent="0.2">
      <c r="B76" s="16">
        <v>4099</v>
      </c>
      <c r="C76" s="16" t="s">
        <v>164</v>
      </c>
      <c r="D76" s="26">
        <v>58.563200000000002</v>
      </c>
      <c r="E76" s="26">
        <v>15.0024</v>
      </c>
      <c r="F76" s="26">
        <v>57.872430000000001</v>
      </c>
      <c r="G76" s="26">
        <v>0.2</v>
      </c>
      <c r="H76" s="26">
        <v>0</v>
      </c>
      <c r="I76" s="26">
        <v>79.126499999999993</v>
      </c>
      <c r="J76" s="26">
        <v>0</v>
      </c>
      <c r="K76" s="26">
        <v>166.98974999999999</v>
      </c>
      <c r="L76" s="26">
        <v>12.896100000000001</v>
      </c>
      <c r="M76" s="26">
        <v>1566.22352</v>
      </c>
      <c r="N76" s="26">
        <v>1956.8739</v>
      </c>
    </row>
    <row r="77" spans="2:14" x14ac:dyDescent="0.2">
      <c r="B77" s="16">
        <v>4100</v>
      </c>
      <c r="C77" s="16" t="s">
        <v>165</v>
      </c>
      <c r="D77" s="26">
        <v>420.54138</v>
      </c>
      <c r="E77" s="26">
        <v>818.86994000000004</v>
      </c>
      <c r="F77" s="26">
        <v>255.38995</v>
      </c>
      <c r="G77" s="26">
        <v>50.953299999999999</v>
      </c>
      <c r="H77" s="26">
        <v>1.8888</v>
      </c>
      <c r="I77" s="26">
        <v>1021.81197</v>
      </c>
      <c r="J77" s="26">
        <v>14.337350000000001</v>
      </c>
      <c r="K77" s="26">
        <v>1117.0660499999999</v>
      </c>
      <c r="L77" s="26">
        <v>75.207400000000007</v>
      </c>
      <c r="M77" s="26">
        <v>11989.33915</v>
      </c>
      <c r="N77" s="26">
        <v>15765.405290000001</v>
      </c>
    </row>
    <row r="78" spans="2:14" x14ac:dyDescent="0.2">
      <c r="B78" s="16">
        <v>4104</v>
      </c>
      <c r="C78" s="16" t="s">
        <v>166</v>
      </c>
      <c r="D78" s="26">
        <v>669.38450999999998</v>
      </c>
      <c r="E78" s="26">
        <v>283.30473000000001</v>
      </c>
      <c r="F78" s="26">
        <v>557.34484999999995</v>
      </c>
      <c r="G78" s="26">
        <v>185.02349000000001</v>
      </c>
      <c r="H78" s="26">
        <v>0</v>
      </c>
      <c r="I78" s="26">
        <v>603.09433999999999</v>
      </c>
      <c r="J78" s="26">
        <v>8.6754999999999995</v>
      </c>
      <c r="K78" s="26">
        <v>1823.39661</v>
      </c>
      <c r="L78" s="26">
        <v>502.67029000000002</v>
      </c>
      <c r="M78" s="26">
        <v>11772.47676</v>
      </c>
      <c r="N78" s="26">
        <v>16405.371080000001</v>
      </c>
    </row>
    <row r="79" spans="2:14" x14ac:dyDescent="0.2">
      <c r="B79" s="16">
        <v>4105</v>
      </c>
      <c r="C79" s="16" t="s">
        <v>167</v>
      </c>
      <c r="D79" s="26">
        <v>30.641030000000001</v>
      </c>
      <c r="E79" s="26">
        <v>23.295400000000001</v>
      </c>
      <c r="F79" s="26">
        <v>18.602399999999999</v>
      </c>
      <c r="G79" s="26">
        <v>8.7058999999999997</v>
      </c>
      <c r="H79" s="26">
        <v>4.5679999999999996</v>
      </c>
      <c r="I79" s="26">
        <v>109.78546</v>
      </c>
      <c r="J79" s="26">
        <v>0</v>
      </c>
      <c r="K79" s="26">
        <v>252.87004999999999</v>
      </c>
      <c r="L79" s="26">
        <v>102.0433</v>
      </c>
      <c r="M79" s="26">
        <v>1912.12625</v>
      </c>
      <c r="N79" s="26">
        <v>2462.6377900000002</v>
      </c>
    </row>
    <row r="80" spans="2:14" x14ac:dyDescent="0.2">
      <c r="B80" s="16">
        <v>4106</v>
      </c>
      <c r="C80" s="16" t="s">
        <v>168</v>
      </c>
      <c r="D80" s="26">
        <v>127.6112</v>
      </c>
      <c r="E80" s="26">
        <v>33.746859999999998</v>
      </c>
      <c r="F80" s="26">
        <v>32.347200000000001</v>
      </c>
      <c r="G80" s="26">
        <v>0</v>
      </c>
      <c r="H80" s="26">
        <v>12.856299999999999</v>
      </c>
      <c r="I80" s="26">
        <v>5.3650500000000001</v>
      </c>
      <c r="J80" s="26">
        <v>0.54</v>
      </c>
      <c r="K80" s="26">
        <v>134.10688999999999</v>
      </c>
      <c r="L80" s="26">
        <v>71.968819999999994</v>
      </c>
      <c r="M80" s="26">
        <v>1585.20624</v>
      </c>
      <c r="N80" s="26">
        <v>2003.74856</v>
      </c>
    </row>
    <row r="81" spans="2:14" x14ac:dyDescent="0.2">
      <c r="B81" s="16">
        <v>4107</v>
      </c>
      <c r="C81" s="16" t="s">
        <v>169</v>
      </c>
      <c r="D81" s="26">
        <v>196.18434999999999</v>
      </c>
      <c r="E81" s="26">
        <v>57.79466</v>
      </c>
      <c r="F81" s="26">
        <v>166.9237</v>
      </c>
      <c r="G81" s="26">
        <v>112.95567</v>
      </c>
      <c r="H81" s="26">
        <v>0</v>
      </c>
      <c r="I81" s="26">
        <v>131.44802999999999</v>
      </c>
      <c r="J81" s="26">
        <v>9.0999999999999998E-2</v>
      </c>
      <c r="K81" s="26">
        <v>496.90688999999998</v>
      </c>
      <c r="L81" s="26">
        <v>978.52940000000001</v>
      </c>
      <c r="M81" s="26">
        <v>3184.8592899999999</v>
      </c>
      <c r="N81" s="26">
        <v>5325.6929899999996</v>
      </c>
    </row>
    <row r="82" spans="2:14" x14ac:dyDescent="0.2">
      <c r="B82" s="16">
        <v>4110</v>
      </c>
      <c r="C82" s="16" t="s">
        <v>170</v>
      </c>
      <c r="D82" s="26">
        <v>320.05624</v>
      </c>
      <c r="E82" s="26">
        <v>88.246020000000001</v>
      </c>
      <c r="F82" s="26">
        <v>180.09110000000001</v>
      </c>
      <c r="G82" s="26">
        <v>0.24</v>
      </c>
      <c r="H82" s="26">
        <v>0.15</v>
      </c>
      <c r="I82" s="26">
        <v>84.871600000000001</v>
      </c>
      <c r="J82" s="26">
        <v>61.008899999999997</v>
      </c>
      <c r="K82" s="26">
        <v>751.99345000000005</v>
      </c>
      <c r="L82" s="26">
        <v>39.577869999999997</v>
      </c>
      <c r="M82" s="26">
        <v>4313.1625299999996</v>
      </c>
      <c r="N82" s="26">
        <v>5839.3977100000002</v>
      </c>
    </row>
    <row r="83" spans="2:14" x14ac:dyDescent="0.2">
      <c r="B83" s="16">
        <v>4111</v>
      </c>
      <c r="C83" s="16" t="s">
        <v>171</v>
      </c>
      <c r="D83" s="26">
        <v>131.88342</v>
      </c>
      <c r="E83" s="26">
        <v>78.733109999999996</v>
      </c>
      <c r="F83" s="26">
        <v>92.895709999999994</v>
      </c>
      <c r="G83" s="26">
        <v>5.0010500000000002</v>
      </c>
      <c r="H83" s="26">
        <v>0</v>
      </c>
      <c r="I83" s="26">
        <v>323.79354999999998</v>
      </c>
      <c r="J83" s="26">
        <v>19.4343</v>
      </c>
      <c r="K83" s="26">
        <v>697.33884999999998</v>
      </c>
      <c r="L83" s="26">
        <v>21.463799999999999</v>
      </c>
      <c r="M83" s="26">
        <v>7267.8833299999997</v>
      </c>
      <c r="N83" s="26">
        <v>8638.4271200000003</v>
      </c>
    </row>
    <row r="84" spans="2:14" x14ac:dyDescent="0.2">
      <c r="B84" s="16">
        <v>4112</v>
      </c>
      <c r="C84" s="16" t="s">
        <v>172</v>
      </c>
      <c r="D84" s="26">
        <v>157.2902</v>
      </c>
      <c r="E84" s="26">
        <v>42.295250000000003</v>
      </c>
      <c r="F84" s="26">
        <v>59.692799999999998</v>
      </c>
      <c r="G84" s="26">
        <v>3.4421499999999998</v>
      </c>
      <c r="H84" s="26">
        <v>0</v>
      </c>
      <c r="I84" s="26">
        <v>107.6913</v>
      </c>
      <c r="J84" s="26">
        <v>0</v>
      </c>
      <c r="K84" s="26">
        <v>324.8897</v>
      </c>
      <c r="L84" s="26">
        <v>28.073530000000002</v>
      </c>
      <c r="M84" s="26">
        <v>2509.58601</v>
      </c>
      <c r="N84" s="26">
        <v>3232.9609399999999</v>
      </c>
    </row>
    <row r="85" spans="2:14" x14ac:dyDescent="0.2">
      <c r="B85" s="16">
        <v>4125</v>
      </c>
      <c r="C85" s="16" t="s">
        <v>173</v>
      </c>
      <c r="D85" s="26">
        <v>445.10681</v>
      </c>
      <c r="E85" s="26">
        <v>95.574700000000007</v>
      </c>
      <c r="F85" s="26">
        <v>696.64179999999999</v>
      </c>
      <c r="G85" s="26">
        <v>360.65719999999999</v>
      </c>
      <c r="H85" s="26">
        <v>0</v>
      </c>
      <c r="I85" s="26">
        <v>429.45175999999998</v>
      </c>
      <c r="J85" s="26">
        <v>139.65185</v>
      </c>
      <c r="K85" s="26">
        <v>1391.75765</v>
      </c>
      <c r="L85" s="26">
        <v>293.92135000000002</v>
      </c>
      <c r="M85" s="26">
        <v>9220.1436200000007</v>
      </c>
      <c r="N85" s="26">
        <v>13072.90674</v>
      </c>
    </row>
    <row r="86" spans="2:14" x14ac:dyDescent="0.2">
      <c r="B86" s="16">
        <v>4117</v>
      </c>
      <c r="C86" s="16" t="s">
        <v>174</v>
      </c>
      <c r="D86" s="26">
        <v>111.43344999999999</v>
      </c>
      <c r="E86" s="26">
        <v>52.271500000000003</v>
      </c>
      <c r="F86" s="26">
        <v>11.8276</v>
      </c>
      <c r="G86" s="26">
        <v>0.9425</v>
      </c>
      <c r="H86" s="26">
        <v>0.15</v>
      </c>
      <c r="I86" s="26">
        <v>87.268500000000003</v>
      </c>
      <c r="J86" s="26">
        <v>8.0734999999999992</v>
      </c>
      <c r="K86" s="26">
        <v>539.45537000000002</v>
      </c>
      <c r="L86" s="26">
        <v>707.23095000000001</v>
      </c>
      <c r="M86" s="26">
        <v>3203.9241400000001</v>
      </c>
      <c r="N86" s="26">
        <v>4722.5775100000001</v>
      </c>
    </row>
    <row r="87" spans="2:14" x14ac:dyDescent="0.2">
      <c r="B87" s="16">
        <v>4120</v>
      </c>
      <c r="C87" s="16" t="s">
        <v>175</v>
      </c>
      <c r="D87" s="26">
        <v>391.5308</v>
      </c>
      <c r="E87" s="26">
        <v>64.000200000000007</v>
      </c>
      <c r="F87" s="26">
        <v>956.76139999999998</v>
      </c>
      <c r="G87" s="26">
        <v>0</v>
      </c>
      <c r="H87" s="26">
        <v>41.554000000000002</v>
      </c>
      <c r="I87" s="26">
        <v>327.92935</v>
      </c>
      <c r="J87" s="26">
        <v>14.50835</v>
      </c>
      <c r="K87" s="26">
        <v>728.58889999999997</v>
      </c>
      <c r="L87" s="26">
        <v>519.44248000000005</v>
      </c>
      <c r="M87" s="26">
        <v>4857.9020499999997</v>
      </c>
      <c r="N87" s="26">
        <v>7902.2175299999999</v>
      </c>
    </row>
    <row r="88" spans="2:14" x14ac:dyDescent="0.2">
      <c r="B88" s="16">
        <v>4121</v>
      </c>
      <c r="C88" s="16" t="s">
        <v>176</v>
      </c>
      <c r="D88" s="26">
        <v>448.55473000000001</v>
      </c>
      <c r="E88" s="26">
        <v>160.10288</v>
      </c>
      <c r="F88" s="26">
        <v>43.685400000000001</v>
      </c>
      <c r="G88" s="26">
        <v>71.253550000000004</v>
      </c>
      <c r="H88" s="26">
        <v>52.572000000000003</v>
      </c>
      <c r="I88" s="26">
        <v>235.4452</v>
      </c>
      <c r="J88" s="26">
        <v>14.679</v>
      </c>
      <c r="K88" s="26">
        <v>1000.4138</v>
      </c>
      <c r="L88" s="26">
        <v>2978.9263299999998</v>
      </c>
      <c r="M88" s="26">
        <v>7018.7387699999999</v>
      </c>
      <c r="N88" s="26">
        <v>12024.371660000001</v>
      </c>
    </row>
    <row r="89" spans="2:14" x14ac:dyDescent="0.2">
      <c r="B89" s="16">
        <v>4122</v>
      </c>
      <c r="C89" s="16" t="s">
        <v>177</v>
      </c>
      <c r="D89" s="26">
        <v>154.43969999999999</v>
      </c>
      <c r="E89" s="26">
        <v>92.616560000000007</v>
      </c>
      <c r="F89" s="26">
        <v>39.559950000000001</v>
      </c>
      <c r="G89" s="26">
        <v>76.524550000000005</v>
      </c>
      <c r="H89" s="26">
        <v>34.590699999999998</v>
      </c>
      <c r="I89" s="26">
        <v>409.50524000000001</v>
      </c>
      <c r="J89" s="26">
        <v>34.950099999999999</v>
      </c>
      <c r="K89" s="26">
        <v>894.41070000000002</v>
      </c>
      <c r="L89" s="26">
        <v>55.814779999999999</v>
      </c>
      <c r="M89" s="26">
        <v>4949.0027</v>
      </c>
      <c r="N89" s="26">
        <v>6741.4149799999996</v>
      </c>
    </row>
    <row r="90" spans="2:14" x14ac:dyDescent="0.2">
      <c r="B90" s="16">
        <v>4123</v>
      </c>
      <c r="C90" s="16" t="s">
        <v>178</v>
      </c>
      <c r="D90" s="26">
        <v>1961.8152399999999</v>
      </c>
      <c r="E90" s="26">
        <v>702.78020000000004</v>
      </c>
      <c r="F90" s="26">
        <v>7832.7520699999995</v>
      </c>
      <c r="G90" s="26">
        <v>343.33298000000002</v>
      </c>
      <c r="H90" s="26">
        <v>0</v>
      </c>
      <c r="I90" s="26">
        <v>2572.2231200000001</v>
      </c>
      <c r="J90" s="26">
        <v>282.63198</v>
      </c>
      <c r="K90" s="26">
        <v>4148.7120999999997</v>
      </c>
      <c r="L90" s="26">
        <v>12426.41275</v>
      </c>
      <c r="M90" s="26">
        <v>25582.642930000002</v>
      </c>
      <c r="N90" s="26">
        <v>55853.303370000001</v>
      </c>
    </row>
    <row r="91" spans="2:14" x14ac:dyDescent="0.2">
      <c r="B91" s="21">
        <v>4159</v>
      </c>
      <c r="C91" s="21" t="s">
        <v>179</v>
      </c>
      <c r="D91" s="29">
        <v>8527.5576400000009</v>
      </c>
      <c r="E91" s="29">
        <v>7286.4364500000001</v>
      </c>
      <c r="F91" s="29">
        <v>16624.309020000001</v>
      </c>
      <c r="G91" s="29">
        <v>1773.8622</v>
      </c>
      <c r="H91" s="29">
        <v>643.34416999999996</v>
      </c>
      <c r="I91" s="29">
        <v>13422.907789999999</v>
      </c>
      <c r="J91" s="29">
        <v>899.64782000000002</v>
      </c>
      <c r="K91" s="29">
        <v>23189.717700000001</v>
      </c>
      <c r="L91" s="29">
        <v>12458.605579999999</v>
      </c>
      <c r="M91" s="29">
        <v>154116.35519</v>
      </c>
      <c r="N91" s="29">
        <v>238942.74356</v>
      </c>
    </row>
    <row r="92" spans="2:14" x14ac:dyDescent="0.2">
      <c r="B92" s="16">
        <v>4131</v>
      </c>
      <c r="C92" s="16" t="s">
        <v>180</v>
      </c>
      <c r="D92" s="26">
        <v>882.94641999999999</v>
      </c>
      <c r="E92" s="26">
        <v>189.57231999999999</v>
      </c>
      <c r="F92" s="26">
        <v>319.94139000000001</v>
      </c>
      <c r="G92" s="26">
        <v>212.36775</v>
      </c>
      <c r="H92" s="26">
        <v>424.24020000000002</v>
      </c>
      <c r="I92" s="26">
        <v>320.40906000000001</v>
      </c>
      <c r="J92" s="26">
        <v>283.86896999999999</v>
      </c>
      <c r="K92" s="26">
        <v>2191.1901899999998</v>
      </c>
      <c r="L92" s="26">
        <v>174.34485000000001</v>
      </c>
      <c r="M92" s="26">
        <v>11817.00655</v>
      </c>
      <c r="N92" s="26">
        <v>16815.887699999999</v>
      </c>
    </row>
    <row r="93" spans="2:14" x14ac:dyDescent="0.2">
      <c r="B93" s="16">
        <v>4132</v>
      </c>
      <c r="C93" s="16" t="s">
        <v>181</v>
      </c>
      <c r="D93" s="26">
        <v>135.7208</v>
      </c>
      <c r="E93" s="26">
        <v>81.25658</v>
      </c>
      <c r="F93" s="26">
        <v>10.7011</v>
      </c>
      <c r="G93" s="26">
        <v>12.0578</v>
      </c>
      <c r="H93" s="26">
        <v>0</v>
      </c>
      <c r="I93" s="26">
        <v>144.5454</v>
      </c>
      <c r="J93" s="26">
        <v>21.348500000000001</v>
      </c>
      <c r="K93" s="26">
        <v>612.10216000000003</v>
      </c>
      <c r="L93" s="26">
        <v>163.06569999999999</v>
      </c>
      <c r="M93" s="26">
        <v>4417.8862799999997</v>
      </c>
      <c r="N93" s="26">
        <v>5598.6843200000003</v>
      </c>
    </row>
    <row r="94" spans="2:14" x14ac:dyDescent="0.2">
      <c r="B94" s="16">
        <v>4134</v>
      </c>
      <c r="C94" s="16" t="s">
        <v>182</v>
      </c>
      <c r="D94" s="26">
        <v>489.34429999999998</v>
      </c>
      <c r="E94" s="26">
        <v>190.11537000000001</v>
      </c>
      <c r="F94" s="26">
        <v>99.0107</v>
      </c>
      <c r="G94" s="26">
        <v>4.2000000000000003E-2</v>
      </c>
      <c r="H94" s="26">
        <v>0</v>
      </c>
      <c r="I94" s="26">
        <v>465.93880000000001</v>
      </c>
      <c r="J94" s="26">
        <v>22.102</v>
      </c>
      <c r="K94" s="26">
        <v>947.43551000000002</v>
      </c>
      <c r="L94" s="26">
        <v>3048.0436</v>
      </c>
      <c r="M94" s="26">
        <v>6095.4693399999996</v>
      </c>
      <c r="N94" s="26">
        <v>11357.501619999999</v>
      </c>
    </row>
    <row r="95" spans="2:14" x14ac:dyDescent="0.2">
      <c r="B95" s="16">
        <v>4135</v>
      </c>
      <c r="C95" s="16" t="s">
        <v>183</v>
      </c>
      <c r="D95" s="26">
        <v>165.12409</v>
      </c>
      <c r="E95" s="26">
        <v>306.09262000000001</v>
      </c>
      <c r="F95" s="26">
        <v>124.95193999999999</v>
      </c>
      <c r="G95" s="26">
        <v>1.8717999999999999</v>
      </c>
      <c r="H95" s="26">
        <v>0</v>
      </c>
      <c r="I95" s="26">
        <v>239.39349999999999</v>
      </c>
      <c r="J95" s="26">
        <v>32.511049999999997</v>
      </c>
      <c r="K95" s="26">
        <v>1178.6737000000001</v>
      </c>
      <c r="L95" s="26">
        <v>66.44453</v>
      </c>
      <c r="M95" s="26">
        <v>6347.1563200000001</v>
      </c>
      <c r="N95" s="26">
        <v>8462.2195499999998</v>
      </c>
    </row>
    <row r="96" spans="2:14" x14ac:dyDescent="0.2">
      <c r="B96" s="16">
        <v>4136</v>
      </c>
      <c r="C96" s="16" t="s">
        <v>184</v>
      </c>
      <c r="D96" s="26">
        <v>183.45740000000001</v>
      </c>
      <c r="E96" s="26">
        <v>154.18547000000001</v>
      </c>
      <c r="F96" s="26">
        <v>222.53819999999999</v>
      </c>
      <c r="G96" s="26">
        <v>2.2025000000000001</v>
      </c>
      <c r="H96" s="26">
        <v>44.2</v>
      </c>
      <c r="I96" s="26">
        <v>283.16950000000003</v>
      </c>
      <c r="J96" s="26">
        <v>37.497599999999998</v>
      </c>
      <c r="K96" s="26">
        <v>704.58529999999996</v>
      </c>
      <c r="L96" s="26">
        <v>53.997549999999997</v>
      </c>
      <c r="M96" s="26">
        <v>4734.6451200000001</v>
      </c>
      <c r="N96" s="26">
        <v>6420.4786400000003</v>
      </c>
    </row>
    <row r="97" spans="2:14" x14ac:dyDescent="0.2">
      <c r="B97" s="16">
        <v>4137</v>
      </c>
      <c r="C97" s="16" t="s">
        <v>185</v>
      </c>
      <c r="D97" s="26">
        <v>71.968260000000001</v>
      </c>
      <c r="E97" s="26">
        <v>31.952249999999999</v>
      </c>
      <c r="F97" s="26">
        <v>353.11430000000001</v>
      </c>
      <c r="G97" s="26">
        <v>0.55900000000000005</v>
      </c>
      <c r="H97" s="26">
        <v>7.56</v>
      </c>
      <c r="I97" s="26">
        <v>52.880450000000003</v>
      </c>
      <c r="J97" s="26">
        <v>5.4749999999999996</v>
      </c>
      <c r="K97" s="26">
        <v>312.887</v>
      </c>
      <c r="L97" s="26">
        <v>11.331340000000001</v>
      </c>
      <c r="M97" s="26">
        <v>1604.6570400000001</v>
      </c>
      <c r="N97" s="26">
        <v>2452.3846400000002</v>
      </c>
    </row>
    <row r="98" spans="2:14" x14ac:dyDescent="0.2">
      <c r="B98" s="16">
        <v>4138</v>
      </c>
      <c r="C98" s="16" t="s">
        <v>186</v>
      </c>
      <c r="D98" s="26">
        <v>191.32735</v>
      </c>
      <c r="E98" s="26">
        <v>24.063960000000002</v>
      </c>
      <c r="F98" s="26">
        <v>60.518349999999998</v>
      </c>
      <c r="G98" s="26">
        <v>15.652850000000001</v>
      </c>
      <c r="H98" s="26">
        <v>0</v>
      </c>
      <c r="I98" s="26">
        <v>87.617999999999995</v>
      </c>
      <c r="J98" s="26">
        <v>1.9148000000000001</v>
      </c>
      <c r="K98" s="26">
        <v>533.46</v>
      </c>
      <c r="L98" s="26">
        <v>29.451370000000001</v>
      </c>
      <c r="M98" s="26">
        <v>2294.8342899999998</v>
      </c>
      <c r="N98" s="26">
        <v>3238.8409700000002</v>
      </c>
    </row>
    <row r="99" spans="2:14" x14ac:dyDescent="0.2">
      <c r="B99" s="16">
        <v>4139</v>
      </c>
      <c r="C99" s="16" t="s">
        <v>187</v>
      </c>
      <c r="D99" s="26">
        <v>1033.4482700000001</v>
      </c>
      <c r="E99" s="26">
        <v>1542.2517600000001</v>
      </c>
      <c r="F99" s="26">
        <v>1611.55665</v>
      </c>
      <c r="G99" s="26">
        <v>825.64876000000004</v>
      </c>
      <c r="H99" s="26">
        <v>0.17199999999999999</v>
      </c>
      <c r="I99" s="26">
        <v>6554.6536400000005</v>
      </c>
      <c r="J99" s="26">
        <v>61.685499999999998</v>
      </c>
      <c r="K99" s="26">
        <v>3963.0315999999998</v>
      </c>
      <c r="L99" s="26">
        <v>162.55785</v>
      </c>
      <c r="M99" s="26">
        <v>37141.268470000003</v>
      </c>
      <c r="N99" s="26">
        <v>52896.2745</v>
      </c>
    </row>
    <row r="100" spans="2:14" x14ac:dyDescent="0.2">
      <c r="B100" s="16">
        <v>4140</v>
      </c>
      <c r="C100" s="16" t="s">
        <v>188</v>
      </c>
      <c r="D100" s="26">
        <v>370.45994999999999</v>
      </c>
      <c r="E100" s="26">
        <v>147.42580000000001</v>
      </c>
      <c r="F100" s="26">
        <v>551.56314999999995</v>
      </c>
      <c r="G100" s="26">
        <v>91.73339</v>
      </c>
      <c r="H100" s="26">
        <v>0</v>
      </c>
      <c r="I100" s="26">
        <v>193.45722000000001</v>
      </c>
      <c r="J100" s="26">
        <v>32.216650000000001</v>
      </c>
      <c r="K100" s="26">
        <v>1157.59231</v>
      </c>
      <c r="L100" s="26">
        <v>63.40802</v>
      </c>
      <c r="M100" s="26">
        <v>9179.3379199999999</v>
      </c>
      <c r="N100" s="26">
        <v>11787.19441</v>
      </c>
    </row>
    <row r="101" spans="2:14" x14ac:dyDescent="0.2">
      <c r="B101" s="16">
        <v>4141</v>
      </c>
      <c r="C101" s="16" t="s">
        <v>189</v>
      </c>
      <c r="D101" s="26">
        <v>1798.7913000000001</v>
      </c>
      <c r="E101" s="26">
        <v>1986.1178399999999</v>
      </c>
      <c r="F101" s="26">
        <v>8293.7464400000008</v>
      </c>
      <c r="G101" s="26">
        <v>61.442900000000002</v>
      </c>
      <c r="H101" s="26">
        <v>156.83674999999999</v>
      </c>
      <c r="I101" s="26">
        <v>2705.0145400000001</v>
      </c>
      <c r="J101" s="26">
        <v>271.47244999999998</v>
      </c>
      <c r="K101" s="26">
        <v>4984.03172</v>
      </c>
      <c r="L101" s="26">
        <v>313.98439999999999</v>
      </c>
      <c r="M101" s="26">
        <v>28642.79178</v>
      </c>
      <c r="N101" s="26">
        <v>49214.23012</v>
      </c>
    </row>
    <row r="102" spans="2:14" x14ac:dyDescent="0.2">
      <c r="B102" s="16">
        <v>4142</v>
      </c>
      <c r="C102" s="16" t="s">
        <v>190</v>
      </c>
      <c r="D102" s="26">
        <v>65.180800000000005</v>
      </c>
      <c r="E102" s="26">
        <v>49.649250000000002</v>
      </c>
      <c r="F102" s="26">
        <v>145.6266</v>
      </c>
      <c r="G102" s="26">
        <v>0.99</v>
      </c>
      <c r="H102" s="26">
        <v>0</v>
      </c>
      <c r="I102" s="26">
        <v>57.516480000000001</v>
      </c>
      <c r="J102" s="26">
        <v>3.9E-2</v>
      </c>
      <c r="K102" s="26">
        <v>502.72944999999999</v>
      </c>
      <c r="L102" s="26">
        <v>27.945789999999999</v>
      </c>
      <c r="M102" s="26">
        <v>3140.65859</v>
      </c>
      <c r="N102" s="26">
        <v>3990.3359599999999</v>
      </c>
    </row>
    <row r="103" spans="2:14" x14ac:dyDescent="0.2">
      <c r="B103" s="16">
        <v>4143</v>
      </c>
      <c r="C103" s="16" t="s">
        <v>191</v>
      </c>
      <c r="D103" s="26">
        <v>96.957149999999999</v>
      </c>
      <c r="E103" s="26">
        <v>194.56614999999999</v>
      </c>
      <c r="F103" s="26">
        <v>48.329300000000003</v>
      </c>
      <c r="G103" s="26">
        <v>2.4449999999999998</v>
      </c>
      <c r="H103" s="26">
        <v>0</v>
      </c>
      <c r="I103" s="26">
        <v>193.1337</v>
      </c>
      <c r="J103" s="26">
        <v>2.1467499999999999</v>
      </c>
      <c r="K103" s="26">
        <v>595.72518000000002</v>
      </c>
      <c r="L103" s="26">
        <v>98.669610000000006</v>
      </c>
      <c r="M103" s="26">
        <v>3729.7149599999998</v>
      </c>
      <c r="N103" s="26">
        <v>4961.6877999999997</v>
      </c>
    </row>
    <row r="104" spans="2:14" x14ac:dyDescent="0.2">
      <c r="B104" s="16">
        <v>4144</v>
      </c>
      <c r="C104" s="16" t="s">
        <v>192</v>
      </c>
      <c r="D104" s="26">
        <v>1348.05432</v>
      </c>
      <c r="E104" s="26">
        <v>1453.0991899999999</v>
      </c>
      <c r="F104" s="26">
        <v>2705.3877000000002</v>
      </c>
      <c r="G104" s="26">
        <v>386.84658000000002</v>
      </c>
      <c r="H104" s="26">
        <v>5.1751500000000004</v>
      </c>
      <c r="I104" s="26">
        <v>569.66938000000005</v>
      </c>
      <c r="J104" s="26">
        <v>85.096000000000004</v>
      </c>
      <c r="K104" s="26">
        <v>2313.13976</v>
      </c>
      <c r="L104" s="26">
        <v>5801.3679400000001</v>
      </c>
      <c r="M104" s="26">
        <v>13313.46552</v>
      </c>
      <c r="N104" s="26">
        <v>27981.30154</v>
      </c>
    </row>
    <row r="105" spans="2:14" x14ac:dyDescent="0.2">
      <c r="B105" s="16">
        <v>4145</v>
      </c>
      <c r="C105" s="16" t="s">
        <v>193</v>
      </c>
      <c r="D105" s="26">
        <v>413.03548000000001</v>
      </c>
      <c r="E105" s="26">
        <v>90.149249999999995</v>
      </c>
      <c r="F105" s="26">
        <v>112.1606</v>
      </c>
      <c r="G105" s="26">
        <v>159.50187</v>
      </c>
      <c r="H105" s="26">
        <v>0</v>
      </c>
      <c r="I105" s="26">
        <v>396.62405999999999</v>
      </c>
      <c r="J105" s="26">
        <v>2.4</v>
      </c>
      <c r="K105" s="26">
        <v>974.7056</v>
      </c>
      <c r="L105" s="26">
        <v>2260.5783299999998</v>
      </c>
      <c r="M105" s="26">
        <v>5613.3281900000002</v>
      </c>
      <c r="N105" s="26">
        <v>10022.48338</v>
      </c>
    </row>
    <row r="106" spans="2:14" x14ac:dyDescent="0.2">
      <c r="B106" s="16">
        <v>4146</v>
      </c>
      <c r="C106" s="16" t="s">
        <v>194</v>
      </c>
      <c r="D106" s="26">
        <v>1166.39165</v>
      </c>
      <c r="E106" s="26">
        <v>779.44228999999996</v>
      </c>
      <c r="F106" s="26">
        <v>1847.6946</v>
      </c>
      <c r="G106" s="26">
        <v>0</v>
      </c>
      <c r="H106" s="26">
        <v>5.1600700000000002</v>
      </c>
      <c r="I106" s="26">
        <v>1012.56041</v>
      </c>
      <c r="J106" s="26">
        <v>35.81635</v>
      </c>
      <c r="K106" s="26">
        <v>1489.7412200000001</v>
      </c>
      <c r="L106" s="26">
        <v>111.97315</v>
      </c>
      <c r="M106" s="26">
        <v>11764.868340000001</v>
      </c>
      <c r="N106" s="26">
        <v>18213.648079999999</v>
      </c>
    </row>
    <row r="107" spans="2:14" x14ac:dyDescent="0.2">
      <c r="B107" s="16">
        <v>4147</v>
      </c>
      <c r="C107" s="16" t="s">
        <v>195</v>
      </c>
      <c r="D107" s="26">
        <v>115.3501</v>
      </c>
      <c r="E107" s="26">
        <v>66.496350000000007</v>
      </c>
      <c r="F107" s="26">
        <v>117.468</v>
      </c>
      <c r="G107" s="26">
        <v>0.5</v>
      </c>
      <c r="H107" s="26">
        <v>0</v>
      </c>
      <c r="I107" s="26">
        <v>146.32364999999999</v>
      </c>
      <c r="J107" s="26">
        <v>4.0571999999999999</v>
      </c>
      <c r="K107" s="26">
        <v>728.68700000000001</v>
      </c>
      <c r="L107" s="26">
        <v>71.441550000000007</v>
      </c>
      <c r="M107" s="26">
        <v>4279.2664800000002</v>
      </c>
      <c r="N107" s="26">
        <v>5529.59033</v>
      </c>
    </row>
    <row r="108" spans="2:14" x14ac:dyDescent="0.2">
      <c r="B108" s="21">
        <v>4189</v>
      </c>
      <c r="C108" s="21" t="s">
        <v>196</v>
      </c>
      <c r="D108" s="29">
        <v>9208.7366199999997</v>
      </c>
      <c r="E108" s="29">
        <v>7909.8312400000004</v>
      </c>
      <c r="F108" s="29">
        <v>8653.0573800000002</v>
      </c>
      <c r="G108" s="29">
        <v>2270.82537</v>
      </c>
      <c r="H108" s="29">
        <v>73.393249999999995</v>
      </c>
      <c r="I108" s="29">
        <v>8985.58547</v>
      </c>
      <c r="J108" s="29">
        <v>1298.9679699999999</v>
      </c>
      <c r="K108" s="29">
        <v>18067.630980000002</v>
      </c>
      <c r="L108" s="29">
        <v>15527.86328</v>
      </c>
      <c r="M108" s="29">
        <v>127595.65457</v>
      </c>
      <c r="N108" s="29">
        <v>199591.54613</v>
      </c>
    </row>
    <row r="109" spans="2:14" x14ac:dyDescent="0.2">
      <c r="B109" s="16">
        <v>4185</v>
      </c>
      <c r="C109" s="16" t="s">
        <v>197</v>
      </c>
      <c r="D109" s="26">
        <v>945.82141999999999</v>
      </c>
      <c r="E109" s="26">
        <v>150.76943</v>
      </c>
      <c r="F109" s="26">
        <v>170.17250000000001</v>
      </c>
      <c r="G109" s="26">
        <v>22.01</v>
      </c>
      <c r="H109" s="26">
        <v>0</v>
      </c>
      <c r="I109" s="26">
        <v>684.60554999999999</v>
      </c>
      <c r="J109" s="26">
        <v>14.8484</v>
      </c>
      <c r="K109" s="26">
        <v>1662.9608000000001</v>
      </c>
      <c r="L109" s="26">
        <v>231.91083</v>
      </c>
      <c r="M109" s="26">
        <v>10356.82151</v>
      </c>
      <c r="N109" s="26">
        <v>14239.92044</v>
      </c>
    </row>
    <row r="110" spans="2:14" x14ac:dyDescent="0.2">
      <c r="B110" s="16">
        <v>4161</v>
      </c>
      <c r="C110" s="16" t="s">
        <v>198</v>
      </c>
      <c r="D110" s="26">
        <v>312.59165000000002</v>
      </c>
      <c r="E110" s="26">
        <v>198.90262999999999</v>
      </c>
      <c r="F110" s="26">
        <v>219.90389999999999</v>
      </c>
      <c r="G110" s="26">
        <v>93.607259999999997</v>
      </c>
      <c r="H110" s="26">
        <v>0</v>
      </c>
      <c r="I110" s="26">
        <v>381.54665999999997</v>
      </c>
      <c r="J110" s="26">
        <v>21.530999999999999</v>
      </c>
      <c r="K110" s="26">
        <v>1231.75747</v>
      </c>
      <c r="L110" s="26">
        <v>78.880449999999996</v>
      </c>
      <c r="M110" s="26">
        <v>8548.7714699999997</v>
      </c>
      <c r="N110" s="26">
        <v>11087.492490000001</v>
      </c>
    </row>
    <row r="111" spans="2:14" x14ac:dyDescent="0.2">
      <c r="B111" s="16">
        <v>4163</v>
      </c>
      <c r="C111" s="16" t="s">
        <v>199</v>
      </c>
      <c r="D111" s="26">
        <v>2157.4929099999999</v>
      </c>
      <c r="E111" s="26">
        <v>4769.1196900000004</v>
      </c>
      <c r="F111" s="26">
        <v>3963.3933699999998</v>
      </c>
      <c r="G111" s="26">
        <v>1117.82584</v>
      </c>
      <c r="H111" s="26">
        <v>0</v>
      </c>
      <c r="I111" s="26">
        <v>1407.8057699999999</v>
      </c>
      <c r="J111" s="26">
        <v>251.62785</v>
      </c>
      <c r="K111" s="26">
        <v>2729.0632300000002</v>
      </c>
      <c r="L111" s="26">
        <v>142.45663999999999</v>
      </c>
      <c r="M111" s="26">
        <v>19172.86706</v>
      </c>
      <c r="N111" s="26">
        <v>35711.65236</v>
      </c>
    </row>
    <row r="112" spans="2:14" x14ac:dyDescent="0.2">
      <c r="B112" s="16">
        <v>4164</v>
      </c>
      <c r="C112" s="16" t="s">
        <v>200</v>
      </c>
      <c r="D112" s="26">
        <v>136.98474999999999</v>
      </c>
      <c r="E112" s="26">
        <v>36.658349999999999</v>
      </c>
      <c r="F112" s="26">
        <v>38.954500000000003</v>
      </c>
      <c r="G112" s="26">
        <v>0.38640000000000002</v>
      </c>
      <c r="H112" s="26">
        <v>5.0914999999999999</v>
      </c>
      <c r="I112" s="26">
        <v>342.71125000000001</v>
      </c>
      <c r="J112" s="26">
        <v>7.8554000000000004</v>
      </c>
      <c r="K112" s="26">
        <v>561.63022999999998</v>
      </c>
      <c r="L112" s="26">
        <v>44.643099999999997</v>
      </c>
      <c r="M112" s="26">
        <v>3694.52036</v>
      </c>
      <c r="N112" s="26">
        <v>4869.4358400000001</v>
      </c>
    </row>
    <row r="113" spans="2:14" x14ac:dyDescent="0.2">
      <c r="B113" s="16">
        <v>4165</v>
      </c>
      <c r="C113" s="16" t="s">
        <v>201</v>
      </c>
      <c r="D113" s="26">
        <v>255.15459999999999</v>
      </c>
      <c r="E113" s="26">
        <v>166.89830000000001</v>
      </c>
      <c r="F113" s="26">
        <v>1485.2873099999999</v>
      </c>
      <c r="G113" s="26">
        <v>34.297989999999999</v>
      </c>
      <c r="H113" s="26">
        <v>0</v>
      </c>
      <c r="I113" s="26">
        <v>1081.6642199999999</v>
      </c>
      <c r="J113" s="26">
        <v>471.04993999999999</v>
      </c>
      <c r="K113" s="26">
        <v>1688.9229499999999</v>
      </c>
      <c r="L113" s="26">
        <v>46.048490000000001</v>
      </c>
      <c r="M113" s="26">
        <v>11886.85461</v>
      </c>
      <c r="N113" s="26">
        <v>17116.17841</v>
      </c>
    </row>
    <row r="114" spans="2:14" x14ac:dyDescent="0.2">
      <c r="B114" s="16">
        <v>4186</v>
      </c>
      <c r="C114" s="16" t="s">
        <v>202</v>
      </c>
      <c r="D114" s="26">
        <v>1511.7523000000001</v>
      </c>
      <c r="E114" s="26">
        <v>104.67126</v>
      </c>
      <c r="F114" s="26">
        <v>76.184799999999996</v>
      </c>
      <c r="G114" s="26">
        <v>1.901</v>
      </c>
      <c r="H114" s="26">
        <v>0</v>
      </c>
      <c r="I114" s="26">
        <v>557.82726000000002</v>
      </c>
      <c r="J114" s="26">
        <v>11.458589999999999</v>
      </c>
      <c r="K114" s="26">
        <v>1121.8364999999999</v>
      </c>
      <c r="L114" s="26">
        <v>954.33924000000002</v>
      </c>
      <c r="M114" s="26">
        <v>11726.617340000001</v>
      </c>
      <c r="N114" s="26">
        <v>16066.58829</v>
      </c>
    </row>
    <row r="115" spans="2:14" x14ac:dyDescent="0.2">
      <c r="B115" s="16">
        <v>4169</v>
      </c>
      <c r="C115" s="16" t="s">
        <v>203</v>
      </c>
      <c r="D115" s="26">
        <v>297.25560000000002</v>
      </c>
      <c r="E115" s="26">
        <v>160.74590000000001</v>
      </c>
      <c r="F115" s="26">
        <v>184.88118</v>
      </c>
      <c r="G115" s="26">
        <v>28.761600000000001</v>
      </c>
      <c r="H115" s="26">
        <v>0</v>
      </c>
      <c r="I115" s="26">
        <v>487.83936</v>
      </c>
      <c r="J115" s="26">
        <v>39.955150000000003</v>
      </c>
      <c r="K115" s="26">
        <v>1598.8251</v>
      </c>
      <c r="L115" s="26">
        <v>2556.4439699999998</v>
      </c>
      <c r="M115" s="26">
        <v>10388.319229999999</v>
      </c>
      <c r="N115" s="26">
        <v>15743.02709</v>
      </c>
    </row>
    <row r="116" spans="2:14" x14ac:dyDescent="0.2">
      <c r="B116" s="16">
        <v>4170</v>
      </c>
      <c r="C116" s="16" t="s">
        <v>204</v>
      </c>
      <c r="D116" s="26">
        <v>1700.17866</v>
      </c>
      <c r="E116" s="26">
        <v>889.49945000000002</v>
      </c>
      <c r="F116" s="26">
        <v>1608.4498000000001</v>
      </c>
      <c r="G116" s="26">
        <v>365.66802999999999</v>
      </c>
      <c r="H116" s="26">
        <v>37.210099999999997</v>
      </c>
      <c r="I116" s="26">
        <v>1830.2116599999999</v>
      </c>
      <c r="J116" s="26">
        <v>366.74511000000001</v>
      </c>
      <c r="K116" s="26">
        <v>2147.3564700000002</v>
      </c>
      <c r="L116" s="26">
        <v>8004.4421499999999</v>
      </c>
      <c r="M116" s="26">
        <v>13177.695540000001</v>
      </c>
      <c r="N116" s="26">
        <v>30127.456969999999</v>
      </c>
    </row>
    <row r="117" spans="2:14" x14ac:dyDescent="0.2">
      <c r="B117" s="16">
        <v>4184</v>
      </c>
      <c r="C117" s="16" t="s">
        <v>205</v>
      </c>
      <c r="D117" s="26">
        <v>605.79399999999998</v>
      </c>
      <c r="E117" s="26">
        <v>362.27794999999998</v>
      </c>
      <c r="F117" s="26">
        <v>237.19747000000001</v>
      </c>
      <c r="G117" s="26">
        <v>1.1959</v>
      </c>
      <c r="H117" s="26">
        <v>31.091650000000001</v>
      </c>
      <c r="I117" s="26">
        <v>675.11410000000001</v>
      </c>
      <c r="J117" s="26">
        <v>11.143599999999999</v>
      </c>
      <c r="K117" s="26">
        <v>1410.8361</v>
      </c>
      <c r="L117" s="26">
        <v>292.14800000000002</v>
      </c>
      <c r="M117" s="26">
        <v>7420.1770299999998</v>
      </c>
      <c r="N117" s="26">
        <v>11046.9758</v>
      </c>
    </row>
    <row r="118" spans="2:14" x14ac:dyDescent="0.2">
      <c r="B118" s="16">
        <v>4172</v>
      </c>
      <c r="C118" s="16" t="s">
        <v>206</v>
      </c>
      <c r="D118" s="26">
        <v>137.47653</v>
      </c>
      <c r="E118" s="26">
        <v>73.402810000000002</v>
      </c>
      <c r="F118" s="26">
        <v>118.57495</v>
      </c>
      <c r="G118" s="26">
        <v>0.23</v>
      </c>
      <c r="H118" s="26">
        <v>0</v>
      </c>
      <c r="I118" s="26">
        <v>222.36653999999999</v>
      </c>
      <c r="J118" s="26">
        <v>24.315349999999999</v>
      </c>
      <c r="K118" s="26">
        <v>534.4855</v>
      </c>
      <c r="L118" s="26">
        <v>37.786099999999998</v>
      </c>
      <c r="M118" s="26">
        <v>4553.7473300000001</v>
      </c>
      <c r="N118" s="26">
        <v>5702.3851100000002</v>
      </c>
    </row>
    <row r="119" spans="2:14" x14ac:dyDescent="0.2">
      <c r="B119" s="16">
        <v>4173</v>
      </c>
      <c r="C119" s="16" t="s">
        <v>207</v>
      </c>
      <c r="D119" s="26">
        <v>71.604519999999994</v>
      </c>
      <c r="E119" s="26">
        <v>27.618549999999999</v>
      </c>
      <c r="F119" s="26">
        <v>47.626800000000003</v>
      </c>
      <c r="G119" s="26">
        <v>0</v>
      </c>
      <c r="H119" s="26">
        <v>0</v>
      </c>
      <c r="I119" s="26">
        <v>140.57240999999999</v>
      </c>
      <c r="J119" s="26">
        <v>0.19</v>
      </c>
      <c r="K119" s="26">
        <v>133.13114999999999</v>
      </c>
      <c r="L119" s="26">
        <v>32.029150000000001</v>
      </c>
      <c r="M119" s="26">
        <v>2209.8348099999998</v>
      </c>
      <c r="N119" s="26">
        <v>2662.6073900000001</v>
      </c>
    </row>
    <row r="120" spans="2:14" x14ac:dyDescent="0.2">
      <c r="B120" s="16">
        <v>4175</v>
      </c>
      <c r="C120" s="16" t="s">
        <v>208</v>
      </c>
      <c r="D120" s="26">
        <v>171.21673999999999</v>
      </c>
      <c r="E120" s="26">
        <v>65.639499999999998</v>
      </c>
      <c r="F120" s="26">
        <v>70.359889999999993</v>
      </c>
      <c r="G120" s="26">
        <v>4.5750000000000002</v>
      </c>
      <c r="H120" s="26">
        <v>0</v>
      </c>
      <c r="I120" s="26">
        <v>192.75389999999999</v>
      </c>
      <c r="J120" s="26">
        <v>22.901450000000001</v>
      </c>
      <c r="K120" s="26">
        <v>504.67558000000002</v>
      </c>
      <c r="L120" s="26">
        <v>54.321770000000001</v>
      </c>
      <c r="M120" s="26">
        <v>3795.8969299999999</v>
      </c>
      <c r="N120" s="26">
        <v>4882.34076</v>
      </c>
    </row>
    <row r="121" spans="2:14" x14ac:dyDescent="0.2">
      <c r="B121" s="16">
        <v>4176</v>
      </c>
      <c r="C121" s="16" t="s">
        <v>209</v>
      </c>
      <c r="D121" s="26">
        <v>51.749400000000001</v>
      </c>
      <c r="E121" s="26">
        <v>40.50947</v>
      </c>
      <c r="F121" s="26">
        <v>12.971500000000001</v>
      </c>
      <c r="G121" s="26">
        <v>0</v>
      </c>
      <c r="H121" s="26">
        <v>0</v>
      </c>
      <c r="I121" s="26">
        <v>93.12903</v>
      </c>
      <c r="J121" s="26">
        <v>1.5</v>
      </c>
      <c r="K121" s="26">
        <v>423.77749999999997</v>
      </c>
      <c r="L121" s="26">
        <v>17.152349999999998</v>
      </c>
      <c r="M121" s="26">
        <v>2114.9876399999998</v>
      </c>
      <c r="N121" s="26">
        <v>2755.7768900000001</v>
      </c>
    </row>
    <row r="122" spans="2:14" x14ac:dyDescent="0.2">
      <c r="B122" s="16">
        <v>4177</v>
      </c>
      <c r="C122" s="16" t="s">
        <v>210</v>
      </c>
      <c r="D122" s="26">
        <v>187.35288</v>
      </c>
      <c r="E122" s="26">
        <v>558.64007000000004</v>
      </c>
      <c r="F122" s="26">
        <v>118.2984</v>
      </c>
      <c r="G122" s="26">
        <v>462.72512</v>
      </c>
      <c r="H122" s="26">
        <v>0</v>
      </c>
      <c r="I122" s="26">
        <v>281.6146</v>
      </c>
      <c r="J122" s="26">
        <v>0.80174999999999996</v>
      </c>
      <c r="K122" s="26">
        <v>705.70901000000003</v>
      </c>
      <c r="L122" s="26">
        <v>1744.08861</v>
      </c>
      <c r="M122" s="26">
        <v>6833.6352299999999</v>
      </c>
      <c r="N122" s="26">
        <v>10892.865669999999</v>
      </c>
    </row>
    <row r="123" spans="2:14" x14ac:dyDescent="0.2">
      <c r="B123" s="16">
        <v>4181</v>
      </c>
      <c r="C123" s="16" t="s">
        <v>211</v>
      </c>
      <c r="D123" s="26">
        <v>146.35202000000001</v>
      </c>
      <c r="E123" s="26">
        <v>82.127459999999999</v>
      </c>
      <c r="F123" s="26">
        <v>158.23776000000001</v>
      </c>
      <c r="G123" s="26">
        <v>87.793499999999995</v>
      </c>
      <c r="H123" s="26">
        <v>0</v>
      </c>
      <c r="I123" s="26">
        <v>100.81025</v>
      </c>
      <c r="J123" s="26">
        <v>27.106999999999999</v>
      </c>
      <c r="K123" s="26">
        <v>561.16359999999997</v>
      </c>
      <c r="L123" s="26">
        <v>150.85775000000001</v>
      </c>
      <c r="M123" s="26">
        <v>4629.8973400000004</v>
      </c>
      <c r="N123" s="26">
        <v>5944.3466799999997</v>
      </c>
    </row>
    <row r="124" spans="2:14" x14ac:dyDescent="0.2">
      <c r="B124" s="16">
        <v>4182</v>
      </c>
      <c r="C124" s="16" t="s">
        <v>212</v>
      </c>
      <c r="D124" s="26">
        <v>273.37909000000002</v>
      </c>
      <c r="E124" s="26">
        <v>159.86500000000001</v>
      </c>
      <c r="F124" s="26">
        <v>85.420850000000002</v>
      </c>
      <c r="G124" s="26">
        <v>40.977730000000001</v>
      </c>
      <c r="H124" s="26">
        <v>0</v>
      </c>
      <c r="I124" s="26">
        <v>312.78841999999997</v>
      </c>
      <c r="J124" s="26">
        <v>15.345000000000001</v>
      </c>
      <c r="K124" s="26">
        <v>367.53658000000001</v>
      </c>
      <c r="L124" s="26">
        <v>30.28341</v>
      </c>
      <c r="M124" s="26">
        <v>3379.0603999999998</v>
      </c>
      <c r="N124" s="26">
        <v>4664.6564799999996</v>
      </c>
    </row>
    <row r="125" spans="2:14" x14ac:dyDescent="0.2">
      <c r="B125" s="16">
        <v>4183</v>
      </c>
      <c r="C125" s="16" t="s">
        <v>213</v>
      </c>
      <c r="D125" s="26">
        <v>246.57955000000001</v>
      </c>
      <c r="E125" s="26">
        <v>62.485419999999998</v>
      </c>
      <c r="F125" s="26">
        <v>57.142400000000002</v>
      </c>
      <c r="G125" s="26">
        <v>8.8699999999999992</v>
      </c>
      <c r="H125" s="26">
        <v>0</v>
      </c>
      <c r="I125" s="26">
        <v>192.22449</v>
      </c>
      <c r="J125" s="26">
        <v>10.59238</v>
      </c>
      <c r="K125" s="26">
        <v>683.96321</v>
      </c>
      <c r="L125" s="26">
        <v>1110.0312699999999</v>
      </c>
      <c r="M125" s="26">
        <v>3705.9507400000002</v>
      </c>
      <c r="N125" s="26">
        <v>6077.8394600000001</v>
      </c>
    </row>
    <row r="126" spans="2:14" x14ac:dyDescent="0.2">
      <c r="B126" s="21">
        <v>4219</v>
      </c>
      <c r="C126" s="21" t="s">
        <v>214</v>
      </c>
      <c r="D126" s="29">
        <v>13836.21363</v>
      </c>
      <c r="E126" s="29">
        <v>16171.431210000001</v>
      </c>
      <c r="F126" s="29">
        <v>18252.08985</v>
      </c>
      <c r="G126" s="29">
        <v>3031.0456199999999</v>
      </c>
      <c r="H126" s="29">
        <v>43.355649999999997</v>
      </c>
      <c r="I126" s="29">
        <v>18810.916789999999</v>
      </c>
      <c r="J126" s="29">
        <v>2668.4312100000002</v>
      </c>
      <c r="K126" s="29">
        <v>28325.11911</v>
      </c>
      <c r="L126" s="29">
        <v>23254.482209999998</v>
      </c>
      <c r="M126" s="29">
        <v>214441.09156</v>
      </c>
      <c r="N126" s="29">
        <v>338834.17683999997</v>
      </c>
    </row>
    <row r="127" spans="2:14" x14ac:dyDescent="0.2">
      <c r="B127" s="16">
        <v>4191</v>
      </c>
      <c r="C127" s="16" t="s">
        <v>215</v>
      </c>
      <c r="D127" s="26">
        <v>32.218600000000002</v>
      </c>
      <c r="E127" s="26">
        <v>25.59911</v>
      </c>
      <c r="F127" s="26">
        <v>67.685000000000002</v>
      </c>
      <c r="G127" s="26">
        <v>0</v>
      </c>
      <c r="H127" s="26">
        <v>0</v>
      </c>
      <c r="I127" s="26">
        <v>104.20975</v>
      </c>
      <c r="J127" s="26">
        <v>1.8125</v>
      </c>
      <c r="K127" s="26">
        <v>2411.5341800000001</v>
      </c>
      <c r="L127" s="26">
        <v>15.29081</v>
      </c>
      <c r="M127" s="26">
        <v>2164.6242999999999</v>
      </c>
      <c r="N127" s="26">
        <v>4822.9742500000002</v>
      </c>
    </row>
    <row r="128" spans="2:14" x14ac:dyDescent="0.2">
      <c r="B128" s="16">
        <v>4192</v>
      </c>
      <c r="C128" s="16" t="s">
        <v>216</v>
      </c>
      <c r="D128" s="26">
        <v>126.5493</v>
      </c>
      <c r="E128" s="26">
        <v>82.026730000000001</v>
      </c>
      <c r="F128" s="26">
        <v>69.185069999999996</v>
      </c>
      <c r="G128" s="26">
        <v>9.9873999999999992</v>
      </c>
      <c r="H128" s="26">
        <v>0</v>
      </c>
      <c r="I128" s="26">
        <v>331.48410999999999</v>
      </c>
      <c r="J128" s="26">
        <v>15.45881</v>
      </c>
      <c r="K128" s="26">
        <v>911.79769999999996</v>
      </c>
      <c r="L128" s="26">
        <v>37.369840000000003</v>
      </c>
      <c r="M128" s="26">
        <v>5130.5495000000001</v>
      </c>
      <c r="N128" s="26">
        <v>6714.4084599999996</v>
      </c>
    </row>
    <row r="129" spans="2:14" x14ac:dyDescent="0.2">
      <c r="B129" s="16">
        <v>4193</v>
      </c>
      <c r="C129" s="16" t="s">
        <v>217</v>
      </c>
      <c r="D129" s="26">
        <v>203.7234</v>
      </c>
      <c r="E129" s="26">
        <v>51.771709999999999</v>
      </c>
      <c r="F129" s="26">
        <v>62.292999999999999</v>
      </c>
      <c r="G129" s="26">
        <v>0</v>
      </c>
      <c r="H129" s="26">
        <v>0</v>
      </c>
      <c r="I129" s="26">
        <v>125.24795</v>
      </c>
      <c r="J129" s="26">
        <v>23.79</v>
      </c>
      <c r="K129" s="26">
        <v>462.6909</v>
      </c>
      <c r="L129" s="26">
        <v>41.90249</v>
      </c>
      <c r="M129" s="26">
        <v>3397.9944999999998</v>
      </c>
      <c r="N129" s="26">
        <v>4369.4139500000001</v>
      </c>
    </row>
    <row r="130" spans="2:14" x14ac:dyDescent="0.2">
      <c r="B130" s="16">
        <v>4194</v>
      </c>
      <c r="C130" s="16" t="s">
        <v>218</v>
      </c>
      <c r="D130" s="26">
        <v>430.04897999999997</v>
      </c>
      <c r="E130" s="26">
        <v>214.96252000000001</v>
      </c>
      <c r="F130" s="26">
        <v>155.15385000000001</v>
      </c>
      <c r="G130" s="26">
        <v>2.8340000000000001</v>
      </c>
      <c r="H130" s="26">
        <v>1.9914000000000001</v>
      </c>
      <c r="I130" s="26">
        <v>211.61234999999999</v>
      </c>
      <c r="J130" s="26">
        <v>1.95075</v>
      </c>
      <c r="K130" s="26">
        <v>962.31370000000004</v>
      </c>
      <c r="L130" s="26">
        <v>2131.3832600000001</v>
      </c>
      <c r="M130" s="26">
        <v>6347.3744200000001</v>
      </c>
      <c r="N130" s="26">
        <v>10459.62523</v>
      </c>
    </row>
    <row r="131" spans="2:14" x14ac:dyDescent="0.2">
      <c r="B131" s="16">
        <v>4195</v>
      </c>
      <c r="C131" s="16" t="s">
        <v>219</v>
      </c>
      <c r="D131" s="26">
        <v>141.48824999999999</v>
      </c>
      <c r="E131" s="26">
        <v>63.133249999999997</v>
      </c>
      <c r="F131" s="26">
        <v>63.701360000000001</v>
      </c>
      <c r="G131" s="26">
        <v>10.260149999999999</v>
      </c>
      <c r="H131" s="26">
        <v>0</v>
      </c>
      <c r="I131" s="26">
        <v>212.57186999999999</v>
      </c>
      <c r="J131" s="26">
        <v>2.4516499999999999</v>
      </c>
      <c r="K131" s="26">
        <v>709.85428000000002</v>
      </c>
      <c r="L131" s="26">
        <v>36.09845</v>
      </c>
      <c r="M131" s="26">
        <v>4599.4545500000004</v>
      </c>
      <c r="N131" s="26">
        <v>5839.0138100000004</v>
      </c>
    </row>
    <row r="132" spans="2:14" x14ac:dyDescent="0.2">
      <c r="B132" s="16">
        <v>4196</v>
      </c>
      <c r="C132" s="16" t="s">
        <v>220</v>
      </c>
      <c r="D132" s="26">
        <v>326.62594999999999</v>
      </c>
      <c r="E132" s="26">
        <v>144.50325000000001</v>
      </c>
      <c r="F132" s="26">
        <v>306.65012999999999</v>
      </c>
      <c r="G132" s="26">
        <v>34.033000000000001</v>
      </c>
      <c r="H132" s="26">
        <v>3.1937500000000001</v>
      </c>
      <c r="I132" s="26">
        <v>568.99131999999997</v>
      </c>
      <c r="J132" s="26">
        <v>22.877949999999998</v>
      </c>
      <c r="K132" s="26">
        <v>1238.84852</v>
      </c>
      <c r="L132" s="26">
        <v>179.29580000000001</v>
      </c>
      <c r="M132" s="26">
        <v>7262.4914600000002</v>
      </c>
      <c r="N132" s="26">
        <v>10087.511130000001</v>
      </c>
    </row>
    <row r="133" spans="2:14" x14ac:dyDescent="0.2">
      <c r="B133" s="16">
        <v>4197</v>
      </c>
      <c r="C133" s="16" t="s">
        <v>221</v>
      </c>
      <c r="D133" s="26">
        <v>137.37887000000001</v>
      </c>
      <c r="E133" s="26">
        <v>198.34120999999999</v>
      </c>
      <c r="F133" s="26">
        <v>31.8203</v>
      </c>
      <c r="G133" s="26">
        <v>3.66845</v>
      </c>
      <c r="H133" s="26">
        <v>0</v>
      </c>
      <c r="I133" s="26">
        <v>218.00980000000001</v>
      </c>
      <c r="J133" s="26">
        <v>19.03032</v>
      </c>
      <c r="K133" s="26">
        <v>806.44629999999995</v>
      </c>
      <c r="L133" s="26">
        <v>27.37294</v>
      </c>
      <c r="M133" s="26">
        <v>3754.5739100000001</v>
      </c>
      <c r="N133" s="26">
        <v>5196.6421</v>
      </c>
    </row>
    <row r="134" spans="2:14" x14ac:dyDescent="0.2">
      <c r="B134" s="16">
        <v>4198</v>
      </c>
      <c r="C134" s="16" t="s">
        <v>222</v>
      </c>
      <c r="D134" s="26">
        <v>135.91784999999999</v>
      </c>
      <c r="E134" s="26">
        <v>75.939250000000001</v>
      </c>
      <c r="F134" s="26">
        <v>85.868049999999997</v>
      </c>
      <c r="G134" s="26">
        <v>8.6639999999999997</v>
      </c>
      <c r="H134" s="26">
        <v>0</v>
      </c>
      <c r="I134" s="26">
        <v>91.151449999999997</v>
      </c>
      <c r="J134" s="26">
        <v>6.8727999999999998</v>
      </c>
      <c r="K134" s="26">
        <v>695.88103000000001</v>
      </c>
      <c r="L134" s="26">
        <v>42.834879999999998</v>
      </c>
      <c r="M134" s="26">
        <v>4420.8171499999999</v>
      </c>
      <c r="N134" s="26">
        <v>5563.9464600000001</v>
      </c>
    </row>
    <row r="135" spans="2:14" x14ac:dyDescent="0.2">
      <c r="B135" s="16">
        <v>4199</v>
      </c>
      <c r="C135" s="16" t="s">
        <v>223</v>
      </c>
      <c r="D135" s="26">
        <v>129.07925</v>
      </c>
      <c r="E135" s="26">
        <v>91.388869999999997</v>
      </c>
      <c r="F135" s="26">
        <v>83.745500000000007</v>
      </c>
      <c r="G135" s="26">
        <v>5.665</v>
      </c>
      <c r="H135" s="26">
        <v>0</v>
      </c>
      <c r="I135" s="26">
        <v>306.51835</v>
      </c>
      <c r="J135" s="26">
        <v>37.613320000000002</v>
      </c>
      <c r="K135" s="26">
        <v>721.31590000000006</v>
      </c>
      <c r="L135" s="26">
        <v>44.099209999999999</v>
      </c>
      <c r="M135" s="26">
        <v>4120.5047299999997</v>
      </c>
      <c r="N135" s="26">
        <v>5539.9301299999997</v>
      </c>
    </row>
    <row r="136" spans="2:14" x14ac:dyDescent="0.2">
      <c r="B136" s="16">
        <v>4200</v>
      </c>
      <c r="C136" s="16" t="s">
        <v>224</v>
      </c>
      <c r="D136" s="26">
        <v>588.74350000000004</v>
      </c>
      <c r="E136" s="26">
        <v>841.18311000000006</v>
      </c>
      <c r="F136" s="26">
        <v>1242.87455</v>
      </c>
      <c r="G136" s="26">
        <v>5.8</v>
      </c>
      <c r="H136" s="26">
        <v>1.002</v>
      </c>
      <c r="I136" s="26">
        <v>657.55</v>
      </c>
      <c r="J136" s="26">
        <v>70.980350000000001</v>
      </c>
      <c r="K136" s="26">
        <v>1303.92822</v>
      </c>
      <c r="L136" s="26">
        <v>102.30255</v>
      </c>
      <c r="M136" s="26">
        <v>11722.606750000001</v>
      </c>
      <c r="N136" s="26">
        <v>16536.971030000001</v>
      </c>
    </row>
    <row r="137" spans="2:14" x14ac:dyDescent="0.2">
      <c r="B137" s="16">
        <v>4201</v>
      </c>
      <c r="C137" s="16" t="s">
        <v>225</v>
      </c>
      <c r="D137" s="26">
        <v>3597.8743300000001</v>
      </c>
      <c r="E137" s="26">
        <v>9266.2578699999995</v>
      </c>
      <c r="F137" s="26">
        <v>6938.3810999999996</v>
      </c>
      <c r="G137" s="26">
        <v>395.91854999999998</v>
      </c>
      <c r="H137" s="26">
        <v>0</v>
      </c>
      <c r="I137" s="26">
        <v>6589.5871100000004</v>
      </c>
      <c r="J137" s="26">
        <v>972.09456</v>
      </c>
      <c r="K137" s="26">
        <v>2946.9746599999999</v>
      </c>
      <c r="L137" s="26">
        <v>556.36685</v>
      </c>
      <c r="M137" s="26">
        <v>46190.04105</v>
      </c>
      <c r="N137" s="26">
        <v>77453.496079999997</v>
      </c>
    </row>
    <row r="138" spans="2:14" x14ac:dyDescent="0.2">
      <c r="B138" s="16">
        <v>4202</v>
      </c>
      <c r="C138" s="16" t="s">
        <v>226</v>
      </c>
      <c r="D138" s="26">
        <v>1169.4791700000001</v>
      </c>
      <c r="E138" s="26">
        <v>184.38915</v>
      </c>
      <c r="F138" s="26">
        <v>681.30983000000003</v>
      </c>
      <c r="G138" s="26">
        <v>28.132000000000001</v>
      </c>
      <c r="H138" s="26">
        <v>0</v>
      </c>
      <c r="I138" s="26">
        <v>994.59897999999998</v>
      </c>
      <c r="J138" s="26">
        <v>287.25779</v>
      </c>
      <c r="K138" s="26">
        <v>1670.5770399999999</v>
      </c>
      <c r="L138" s="26">
        <v>81.336299999999994</v>
      </c>
      <c r="M138" s="26">
        <v>10420.45463</v>
      </c>
      <c r="N138" s="26">
        <v>15517.534890000001</v>
      </c>
    </row>
    <row r="139" spans="2:14" x14ac:dyDescent="0.2">
      <c r="B139" s="16">
        <v>4203</v>
      </c>
      <c r="C139" s="16" t="s">
        <v>227</v>
      </c>
      <c r="D139" s="26">
        <v>715.99734999999998</v>
      </c>
      <c r="E139" s="26">
        <v>814.875</v>
      </c>
      <c r="F139" s="26">
        <v>2630.4597199999998</v>
      </c>
      <c r="G139" s="26">
        <v>551.00675000000001</v>
      </c>
      <c r="H139" s="26">
        <v>1.4999999999999999E-2</v>
      </c>
      <c r="I139" s="26">
        <v>1426.82565</v>
      </c>
      <c r="J139" s="26">
        <v>581.60540000000003</v>
      </c>
      <c r="K139" s="26">
        <v>1238.4003</v>
      </c>
      <c r="L139" s="26">
        <v>79.143339999999995</v>
      </c>
      <c r="M139" s="26">
        <v>16555.311900000001</v>
      </c>
      <c r="N139" s="26">
        <v>24593.64041</v>
      </c>
    </row>
    <row r="140" spans="2:14" x14ac:dyDescent="0.2">
      <c r="B140" s="16">
        <v>4204</v>
      </c>
      <c r="C140" s="16" t="s">
        <v>228</v>
      </c>
      <c r="D140" s="26">
        <v>486.31141000000002</v>
      </c>
      <c r="E140" s="26">
        <v>818.88603000000001</v>
      </c>
      <c r="F140" s="26">
        <v>202.89529999999999</v>
      </c>
      <c r="G140" s="26">
        <v>1.1833499999999999</v>
      </c>
      <c r="H140" s="26">
        <v>-0.5</v>
      </c>
      <c r="I140" s="26">
        <v>903.34442000000001</v>
      </c>
      <c r="J140" s="26">
        <v>15.394909999999999</v>
      </c>
      <c r="K140" s="26">
        <v>1134.4079300000001</v>
      </c>
      <c r="L140" s="26">
        <v>167.62969000000001</v>
      </c>
      <c r="M140" s="26">
        <v>13357.06401</v>
      </c>
      <c r="N140" s="26">
        <v>17086.617050000001</v>
      </c>
    </row>
    <row r="141" spans="2:14" x14ac:dyDescent="0.2">
      <c r="B141" s="16">
        <v>4205</v>
      </c>
      <c r="C141" s="16" t="s">
        <v>229</v>
      </c>
      <c r="D141" s="26">
        <v>354.52715000000001</v>
      </c>
      <c r="E141" s="26">
        <v>192.89930000000001</v>
      </c>
      <c r="F141" s="26">
        <v>736.88144999999997</v>
      </c>
      <c r="G141" s="26">
        <v>258.76001000000002</v>
      </c>
      <c r="H141" s="26">
        <v>12.236000000000001</v>
      </c>
      <c r="I141" s="26">
        <v>680.94674999999995</v>
      </c>
      <c r="J141" s="26">
        <v>97.768799999999999</v>
      </c>
      <c r="K141" s="26">
        <v>1362.3136099999999</v>
      </c>
      <c r="L141" s="26">
        <v>71.102789999999999</v>
      </c>
      <c r="M141" s="26">
        <v>8891.5625400000008</v>
      </c>
      <c r="N141" s="26">
        <v>12658.9984</v>
      </c>
    </row>
    <row r="142" spans="2:14" x14ac:dyDescent="0.2">
      <c r="B142" s="16">
        <v>4206</v>
      </c>
      <c r="C142" s="16" t="s">
        <v>230</v>
      </c>
      <c r="D142" s="26">
        <v>1003.6813</v>
      </c>
      <c r="E142" s="26">
        <v>954.74748999999997</v>
      </c>
      <c r="F142" s="26">
        <v>704.88400000000001</v>
      </c>
      <c r="G142" s="26">
        <v>174.60335000000001</v>
      </c>
      <c r="H142" s="26">
        <v>24.9175</v>
      </c>
      <c r="I142" s="26">
        <v>1548.77477</v>
      </c>
      <c r="J142" s="26">
        <v>138.88045</v>
      </c>
      <c r="K142" s="26">
        <v>2185.2798499999999</v>
      </c>
      <c r="L142" s="26">
        <v>6856.0455400000001</v>
      </c>
      <c r="M142" s="26">
        <v>16305.29782</v>
      </c>
      <c r="N142" s="26">
        <v>29897.112069999999</v>
      </c>
    </row>
    <row r="143" spans="2:14" x14ac:dyDescent="0.2">
      <c r="B143" s="16">
        <v>4207</v>
      </c>
      <c r="C143" s="16" t="s">
        <v>231</v>
      </c>
      <c r="D143" s="26">
        <v>529.02484000000004</v>
      </c>
      <c r="E143" s="26">
        <v>164.65116</v>
      </c>
      <c r="F143" s="26">
        <v>334.77685000000002</v>
      </c>
      <c r="G143" s="26">
        <v>4.5156499999999999</v>
      </c>
      <c r="H143" s="26">
        <v>0.5</v>
      </c>
      <c r="I143" s="26">
        <v>1059.9316799999999</v>
      </c>
      <c r="J143" s="26">
        <v>254.28385</v>
      </c>
      <c r="K143" s="26">
        <v>1315.5349799999999</v>
      </c>
      <c r="L143" s="26">
        <v>8884.4790599999997</v>
      </c>
      <c r="M143" s="26">
        <v>8869.6791499999999</v>
      </c>
      <c r="N143" s="26">
        <v>21417.377219999998</v>
      </c>
    </row>
    <row r="144" spans="2:14" x14ac:dyDescent="0.2">
      <c r="B144" s="16">
        <v>4208</v>
      </c>
      <c r="C144" s="16" t="s">
        <v>232</v>
      </c>
      <c r="D144" s="26">
        <v>1341.31871</v>
      </c>
      <c r="E144" s="26">
        <v>276.87531999999999</v>
      </c>
      <c r="F144" s="26">
        <v>2075.4713499999998</v>
      </c>
      <c r="G144" s="26">
        <v>56.352600000000002</v>
      </c>
      <c r="H144" s="26">
        <v>0</v>
      </c>
      <c r="I144" s="26">
        <v>525.73879999999997</v>
      </c>
      <c r="J144" s="26">
        <v>86.202200000000005</v>
      </c>
      <c r="K144" s="26">
        <v>2183.2378699999999</v>
      </c>
      <c r="L144" s="26">
        <v>137.50575000000001</v>
      </c>
      <c r="M144" s="26">
        <v>12877.541950000001</v>
      </c>
      <c r="N144" s="26">
        <v>19560.244549999999</v>
      </c>
    </row>
    <row r="145" spans="2:14" x14ac:dyDescent="0.2">
      <c r="B145" s="16">
        <v>4209</v>
      </c>
      <c r="C145" s="16" t="s">
        <v>233</v>
      </c>
      <c r="D145" s="26">
        <v>1978.7789700000001</v>
      </c>
      <c r="E145" s="26">
        <v>1076.8085799999999</v>
      </c>
      <c r="F145" s="26">
        <v>1470.4194399999999</v>
      </c>
      <c r="G145" s="26">
        <v>1415.7124100000001</v>
      </c>
      <c r="H145" s="26">
        <v>0</v>
      </c>
      <c r="I145" s="26">
        <v>1623.66678</v>
      </c>
      <c r="J145" s="26">
        <v>22.020099999999999</v>
      </c>
      <c r="K145" s="26">
        <v>2562.2277100000001</v>
      </c>
      <c r="L145" s="26">
        <v>147.05589000000001</v>
      </c>
      <c r="M145" s="26">
        <v>17037.646560000001</v>
      </c>
      <c r="N145" s="26">
        <v>27334.336439999999</v>
      </c>
    </row>
    <row r="146" spans="2:14" x14ac:dyDescent="0.2">
      <c r="B146" s="16">
        <v>4210</v>
      </c>
      <c r="C146" s="16" t="s">
        <v>234</v>
      </c>
      <c r="D146" s="26">
        <v>407.44645000000003</v>
      </c>
      <c r="E146" s="26">
        <v>632.19230000000005</v>
      </c>
      <c r="F146" s="26">
        <v>307.63400000000001</v>
      </c>
      <c r="G146" s="26">
        <v>63.948950000000004</v>
      </c>
      <c r="H146" s="26">
        <v>0</v>
      </c>
      <c r="I146" s="26">
        <v>630.1549</v>
      </c>
      <c r="J146" s="26">
        <v>10.0847</v>
      </c>
      <c r="K146" s="26">
        <v>1501.5544299999999</v>
      </c>
      <c r="L146" s="26">
        <v>3615.8667700000001</v>
      </c>
      <c r="M146" s="26">
        <v>11015.500679999999</v>
      </c>
      <c r="N146" s="26">
        <v>18184.383180000001</v>
      </c>
    </row>
    <row r="147" spans="2:14" x14ac:dyDescent="0.2">
      <c r="B147" s="21">
        <v>4249</v>
      </c>
      <c r="C147" s="21" t="s">
        <v>235</v>
      </c>
      <c r="D147" s="29">
        <v>5955.9319400000004</v>
      </c>
      <c r="E147" s="29">
        <v>7996.4420099999998</v>
      </c>
      <c r="F147" s="29">
        <v>8574.5752599999996</v>
      </c>
      <c r="G147" s="29">
        <v>510.68509</v>
      </c>
      <c r="H147" s="29">
        <v>150.51220000000001</v>
      </c>
      <c r="I147" s="29">
        <v>5686.8433500000001</v>
      </c>
      <c r="J147" s="29">
        <v>815.46729000000005</v>
      </c>
      <c r="K147" s="29">
        <v>14981.21514</v>
      </c>
      <c r="L147" s="29">
        <v>3942.8292799999999</v>
      </c>
      <c r="M147" s="29">
        <v>126021.02443</v>
      </c>
      <c r="N147" s="29">
        <v>174635.52598999999</v>
      </c>
    </row>
    <row r="148" spans="2:14" x14ac:dyDescent="0.2">
      <c r="B148" s="16">
        <v>4221</v>
      </c>
      <c r="C148" s="16" t="s">
        <v>236</v>
      </c>
      <c r="D148" s="26">
        <v>115.48765</v>
      </c>
      <c r="E148" s="26">
        <v>40.824469999999998</v>
      </c>
      <c r="F148" s="26">
        <v>69.715850000000003</v>
      </c>
      <c r="G148" s="26">
        <v>0</v>
      </c>
      <c r="H148" s="26">
        <v>0</v>
      </c>
      <c r="I148" s="26">
        <v>99.38785</v>
      </c>
      <c r="J148" s="26">
        <v>5.1762499999999996</v>
      </c>
      <c r="K148" s="26">
        <v>422.75324999999998</v>
      </c>
      <c r="L148" s="26">
        <v>13.697979999999999</v>
      </c>
      <c r="M148" s="26">
        <v>3081.1385500000001</v>
      </c>
      <c r="N148" s="26">
        <v>3848.1818499999999</v>
      </c>
    </row>
    <row r="149" spans="2:14" x14ac:dyDescent="0.2">
      <c r="B149" s="16">
        <v>4222</v>
      </c>
      <c r="C149" s="16" t="s">
        <v>237</v>
      </c>
      <c r="D149" s="26">
        <v>184.01</v>
      </c>
      <c r="E149" s="26">
        <v>113.86308</v>
      </c>
      <c r="F149" s="26">
        <v>135.93764999999999</v>
      </c>
      <c r="G149" s="26">
        <v>4.7746500000000003</v>
      </c>
      <c r="H149" s="26">
        <v>0</v>
      </c>
      <c r="I149" s="26">
        <v>126.76642</v>
      </c>
      <c r="J149" s="26">
        <v>14.329750000000001</v>
      </c>
      <c r="K149" s="26">
        <v>770.51936999999998</v>
      </c>
      <c r="L149" s="26">
        <v>76.610249999999994</v>
      </c>
      <c r="M149" s="26">
        <v>5549.3344399999996</v>
      </c>
      <c r="N149" s="26">
        <v>6976.1456099999996</v>
      </c>
    </row>
    <row r="150" spans="2:14" x14ac:dyDescent="0.2">
      <c r="B150" s="16">
        <v>4223</v>
      </c>
      <c r="C150" s="16" t="s">
        <v>238</v>
      </c>
      <c r="D150" s="26">
        <v>265.72228000000001</v>
      </c>
      <c r="E150" s="26">
        <v>209.83646999999999</v>
      </c>
      <c r="F150" s="26">
        <v>140.97139999999999</v>
      </c>
      <c r="G150" s="26">
        <v>37.238900000000001</v>
      </c>
      <c r="H150" s="26">
        <v>0</v>
      </c>
      <c r="I150" s="26">
        <v>354.98081999999999</v>
      </c>
      <c r="J150" s="26">
        <v>33.198</v>
      </c>
      <c r="K150" s="26">
        <v>566.13125000000002</v>
      </c>
      <c r="L150" s="26">
        <v>19.835000000000001</v>
      </c>
      <c r="M150" s="26">
        <v>7398.67857</v>
      </c>
      <c r="N150" s="26">
        <v>9026.5926899999995</v>
      </c>
    </row>
    <row r="151" spans="2:14" x14ac:dyDescent="0.2">
      <c r="B151" s="16">
        <v>4224</v>
      </c>
      <c r="C151" s="16" t="s">
        <v>239</v>
      </c>
      <c r="D151" s="26">
        <v>192.44781</v>
      </c>
      <c r="E151" s="26">
        <v>53.304400000000001</v>
      </c>
      <c r="F151" s="26">
        <v>163.26820000000001</v>
      </c>
      <c r="G151" s="26">
        <v>5.7883500000000003</v>
      </c>
      <c r="H151" s="26">
        <v>0</v>
      </c>
      <c r="I151" s="26">
        <v>206.15199999999999</v>
      </c>
      <c r="J151" s="26">
        <v>2.4767000000000001</v>
      </c>
      <c r="K151" s="26">
        <v>589.07214999999997</v>
      </c>
      <c r="L151" s="26">
        <v>330.83269999999999</v>
      </c>
      <c r="M151" s="26">
        <v>5857.2092700000003</v>
      </c>
      <c r="N151" s="26">
        <v>7400.5515800000003</v>
      </c>
    </row>
    <row r="152" spans="2:14" x14ac:dyDescent="0.2">
      <c r="B152" s="16">
        <v>4226</v>
      </c>
      <c r="C152" s="16" t="s">
        <v>240</v>
      </c>
      <c r="D152" s="26">
        <v>260.14645000000002</v>
      </c>
      <c r="E152" s="26">
        <v>30.776</v>
      </c>
      <c r="F152" s="26">
        <v>238.929</v>
      </c>
      <c r="G152" s="26">
        <v>11.94745</v>
      </c>
      <c r="H152" s="26">
        <v>0</v>
      </c>
      <c r="I152" s="26">
        <v>59.817050000000002</v>
      </c>
      <c r="J152" s="26">
        <v>4.5999999999999996</v>
      </c>
      <c r="K152" s="26">
        <v>296.81040000000002</v>
      </c>
      <c r="L152" s="26">
        <v>648.14520000000005</v>
      </c>
      <c r="M152" s="26">
        <v>1929.3393900000001</v>
      </c>
      <c r="N152" s="26">
        <v>3480.5109400000001</v>
      </c>
    </row>
    <row r="153" spans="2:14" x14ac:dyDescent="0.2">
      <c r="B153" s="16">
        <v>4227</v>
      </c>
      <c r="C153" s="16" t="s">
        <v>241</v>
      </c>
      <c r="D153" s="26">
        <v>137.62285</v>
      </c>
      <c r="E153" s="26">
        <v>28.660319999999999</v>
      </c>
      <c r="F153" s="26">
        <v>49.15475</v>
      </c>
      <c r="G153" s="26">
        <v>6.8823499999999997</v>
      </c>
      <c r="H153" s="26">
        <v>0</v>
      </c>
      <c r="I153" s="26">
        <v>82.160799999999995</v>
      </c>
      <c r="J153" s="26">
        <v>0.18</v>
      </c>
      <c r="K153" s="26">
        <v>336.69319999999999</v>
      </c>
      <c r="L153" s="26">
        <v>1077.41542</v>
      </c>
      <c r="M153" s="26">
        <v>2348.6389399999998</v>
      </c>
      <c r="N153" s="26">
        <v>4067.4086299999999</v>
      </c>
    </row>
    <row r="154" spans="2:14" x14ac:dyDescent="0.2">
      <c r="B154" s="16">
        <v>4228</v>
      </c>
      <c r="C154" s="16" t="s">
        <v>242</v>
      </c>
      <c r="D154" s="26">
        <v>1096.2528400000001</v>
      </c>
      <c r="E154" s="26">
        <v>553.53983000000005</v>
      </c>
      <c r="F154" s="26">
        <v>618.73915999999997</v>
      </c>
      <c r="G154" s="26">
        <v>2.0649999999999999</v>
      </c>
      <c r="H154" s="26">
        <v>5.6657999999999999</v>
      </c>
      <c r="I154" s="26">
        <v>531.05137999999999</v>
      </c>
      <c r="J154" s="26">
        <v>65.198599999999999</v>
      </c>
      <c r="K154" s="26">
        <v>840.57140000000004</v>
      </c>
      <c r="L154" s="26">
        <v>59.022559999999999</v>
      </c>
      <c r="M154" s="26">
        <v>9784.0518200000006</v>
      </c>
      <c r="N154" s="26">
        <v>13556.158390000001</v>
      </c>
    </row>
    <row r="155" spans="2:14" x14ac:dyDescent="0.2">
      <c r="B155" s="16">
        <v>4229</v>
      </c>
      <c r="C155" s="16" t="s">
        <v>243</v>
      </c>
      <c r="D155" s="26">
        <v>163.65504999999999</v>
      </c>
      <c r="E155" s="26">
        <v>61.429259999999999</v>
      </c>
      <c r="F155" s="26">
        <v>347.16550000000001</v>
      </c>
      <c r="G155" s="26">
        <v>0</v>
      </c>
      <c r="H155" s="26">
        <v>0</v>
      </c>
      <c r="I155" s="26">
        <v>78.257930000000002</v>
      </c>
      <c r="J155" s="26">
        <v>9.5030000000000001</v>
      </c>
      <c r="K155" s="26">
        <v>487.44824999999997</v>
      </c>
      <c r="L155" s="26">
        <v>30.491700000000002</v>
      </c>
      <c r="M155" s="26">
        <v>4453.7200700000003</v>
      </c>
      <c r="N155" s="26">
        <v>5631.67076</v>
      </c>
    </row>
    <row r="156" spans="2:14" x14ac:dyDescent="0.2">
      <c r="B156" s="16">
        <v>4230</v>
      </c>
      <c r="C156" s="16" t="s">
        <v>244</v>
      </c>
      <c r="D156" s="26">
        <v>75.3536</v>
      </c>
      <c r="E156" s="26">
        <v>45.650449999999999</v>
      </c>
      <c r="F156" s="26">
        <v>233.43715</v>
      </c>
      <c r="G156" s="26">
        <v>16.178049999999999</v>
      </c>
      <c r="H156" s="26">
        <v>0</v>
      </c>
      <c r="I156" s="26">
        <v>162.98435000000001</v>
      </c>
      <c r="J156" s="26">
        <v>0.33309</v>
      </c>
      <c r="K156" s="26">
        <v>416.48979000000003</v>
      </c>
      <c r="L156" s="26">
        <v>46.953299999999999</v>
      </c>
      <c r="M156" s="26">
        <v>3327.09539</v>
      </c>
      <c r="N156" s="26">
        <v>4324.4751699999997</v>
      </c>
    </row>
    <row r="157" spans="2:14" x14ac:dyDescent="0.2">
      <c r="B157" s="16">
        <v>4231</v>
      </c>
      <c r="C157" s="16" t="s">
        <v>245</v>
      </c>
      <c r="D157" s="26">
        <v>206.65125</v>
      </c>
      <c r="E157" s="26">
        <v>232.00086999999999</v>
      </c>
      <c r="F157" s="26">
        <v>149.65025</v>
      </c>
      <c r="G157" s="26">
        <v>159.36840000000001</v>
      </c>
      <c r="H157" s="26">
        <v>0</v>
      </c>
      <c r="I157" s="26">
        <v>203.65649999999999</v>
      </c>
      <c r="J157" s="26">
        <v>8.9167500000000004</v>
      </c>
      <c r="K157" s="26">
        <v>540.90195000000006</v>
      </c>
      <c r="L157" s="26">
        <v>955.64215000000002</v>
      </c>
      <c r="M157" s="26">
        <v>4109.9077900000002</v>
      </c>
      <c r="N157" s="26">
        <v>6566.6959100000004</v>
      </c>
    </row>
    <row r="158" spans="2:14" x14ac:dyDescent="0.2">
      <c r="B158" s="16">
        <v>4232</v>
      </c>
      <c r="C158" s="16" t="s">
        <v>246</v>
      </c>
      <c r="D158" s="26">
        <v>70.866050000000001</v>
      </c>
      <c r="E158" s="26">
        <v>9.1663999999999994</v>
      </c>
      <c r="F158" s="26">
        <v>5.8550000000000004</v>
      </c>
      <c r="G158" s="26">
        <v>0</v>
      </c>
      <c r="H158" s="26">
        <v>0</v>
      </c>
      <c r="I158" s="26">
        <v>4.3700000000000003E-2</v>
      </c>
      <c r="J158" s="26">
        <v>0.65105000000000002</v>
      </c>
      <c r="K158" s="26">
        <v>134.99205000000001</v>
      </c>
      <c r="L158" s="26">
        <v>7.3853999999999997</v>
      </c>
      <c r="M158" s="26">
        <v>1039.94065</v>
      </c>
      <c r="N158" s="26">
        <v>1268.9003</v>
      </c>
    </row>
    <row r="159" spans="2:14" x14ac:dyDescent="0.2">
      <c r="B159" s="16">
        <v>4233</v>
      </c>
      <c r="C159" s="16" t="s">
        <v>247</v>
      </c>
      <c r="D159" s="26">
        <v>42.709499999999998</v>
      </c>
      <c r="E159" s="26">
        <v>15.045500000000001</v>
      </c>
      <c r="F159" s="26">
        <v>22.0581</v>
      </c>
      <c r="G159" s="26">
        <v>17.0395</v>
      </c>
      <c r="H159" s="26">
        <v>0</v>
      </c>
      <c r="I159" s="26">
        <v>96.257350000000002</v>
      </c>
      <c r="J159" s="26">
        <v>1.1531</v>
      </c>
      <c r="K159" s="26">
        <v>212.43969999999999</v>
      </c>
      <c r="L159" s="26">
        <v>23.49465</v>
      </c>
      <c r="M159" s="26">
        <v>1509.5688600000001</v>
      </c>
      <c r="N159" s="26">
        <v>1939.7662600000001</v>
      </c>
    </row>
    <row r="160" spans="2:14" x14ac:dyDescent="0.2">
      <c r="B160" s="16">
        <v>4234</v>
      </c>
      <c r="C160" s="16" t="s">
        <v>248</v>
      </c>
      <c r="D160" s="26">
        <v>709.97706000000005</v>
      </c>
      <c r="E160" s="26">
        <v>207.07503</v>
      </c>
      <c r="F160" s="26">
        <v>625.74026000000003</v>
      </c>
      <c r="G160" s="26">
        <v>7.4398400000000002</v>
      </c>
      <c r="H160" s="26">
        <v>0</v>
      </c>
      <c r="I160" s="26">
        <v>655.71461999999997</v>
      </c>
      <c r="J160" s="26">
        <v>25.929449999999999</v>
      </c>
      <c r="K160" s="26">
        <v>1431.63436</v>
      </c>
      <c r="L160" s="26">
        <v>62.4773</v>
      </c>
      <c r="M160" s="26">
        <v>13085.149729999999</v>
      </c>
      <c r="N160" s="26">
        <v>16811.137650000001</v>
      </c>
    </row>
    <row r="161" spans="2:14" x14ac:dyDescent="0.2">
      <c r="B161" s="16">
        <v>4235</v>
      </c>
      <c r="C161" s="16" t="s">
        <v>249</v>
      </c>
      <c r="D161" s="26">
        <v>209.01106999999999</v>
      </c>
      <c r="E161" s="26">
        <v>70.119200000000006</v>
      </c>
      <c r="F161" s="26">
        <v>85.498750000000001</v>
      </c>
      <c r="G161" s="26">
        <v>0.5</v>
      </c>
      <c r="H161" s="26">
        <v>1.5</v>
      </c>
      <c r="I161" s="26">
        <v>142.25257999999999</v>
      </c>
      <c r="J161" s="26">
        <v>38.923549999999999</v>
      </c>
      <c r="K161" s="26">
        <v>605.08099000000004</v>
      </c>
      <c r="L161" s="26">
        <v>29.431349999999998</v>
      </c>
      <c r="M161" s="26">
        <v>4431.0422699999999</v>
      </c>
      <c r="N161" s="26">
        <v>5613.3597600000003</v>
      </c>
    </row>
    <row r="162" spans="2:14" x14ac:dyDescent="0.2">
      <c r="B162" s="16">
        <v>4236</v>
      </c>
      <c r="C162" s="16" t="s">
        <v>250</v>
      </c>
      <c r="D162" s="26">
        <v>1205.4871800000001</v>
      </c>
      <c r="E162" s="26">
        <v>4954.2192299999997</v>
      </c>
      <c r="F162" s="26">
        <v>2054.5893500000002</v>
      </c>
      <c r="G162" s="26">
        <v>181.0916</v>
      </c>
      <c r="H162" s="26">
        <v>139.0042</v>
      </c>
      <c r="I162" s="26">
        <v>1534.06647</v>
      </c>
      <c r="J162" s="26">
        <v>236.96440000000001</v>
      </c>
      <c r="K162" s="26">
        <v>3572.72156</v>
      </c>
      <c r="L162" s="26">
        <v>206.23232999999999</v>
      </c>
      <c r="M162" s="26">
        <v>28122.146659999999</v>
      </c>
      <c r="N162" s="26">
        <v>42206.522980000002</v>
      </c>
    </row>
    <row r="163" spans="2:14" x14ac:dyDescent="0.2">
      <c r="B163" s="16">
        <v>4237</v>
      </c>
      <c r="C163" s="16" t="s">
        <v>251</v>
      </c>
      <c r="D163" s="26">
        <v>144.19127</v>
      </c>
      <c r="E163" s="26">
        <v>61.567979999999999</v>
      </c>
      <c r="F163" s="26">
        <v>172.87004999999999</v>
      </c>
      <c r="G163" s="26">
        <v>0.8</v>
      </c>
      <c r="H163" s="26">
        <v>0</v>
      </c>
      <c r="I163" s="26">
        <v>99.0244</v>
      </c>
      <c r="J163" s="26">
        <v>36.685650000000003</v>
      </c>
      <c r="K163" s="26">
        <v>570.43131000000005</v>
      </c>
      <c r="L163" s="26">
        <v>0.3</v>
      </c>
      <c r="M163" s="26">
        <v>4643.75324</v>
      </c>
      <c r="N163" s="26">
        <v>5729.6238999999996</v>
      </c>
    </row>
    <row r="164" spans="2:14" x14ac:dyDescent="0.2">
      <c r="B164" s="16">
        <v>4238</v>
      </c>
      <c r="C164" s="16" t="s">
        <v>252</v>
      </c>
      <c r="D164" s="26">
        <v>115.4474</v>
      </c>
      <c r="E164" s="26">
        <v>41.71875</v>
      </c>
      <c r="F164" s="26">
        <v>51.672750000000001</v>
      </c>
      <c r="G164" s="26">
        <v>0</v>
      </c>
      <c r="H164" s="26">
        <v>0</v>
      </c>
      <c r="I164" s="26">
        <v>127.2641</v>
      </c>
      <c r="J164" s="26">
        <v>6</v>
      </c>
      <c r="K164" s="26">
        <v>390.38900000000001</v>
      </c>
      <c r="L164" s="26">
        <v>23.304649999999999</v>
      </c>
      <c r="M164" s="26">
        <v>3005.56106</v>
      </c>
      <c r="N164" s="26">
        <v>3761.3577100000002</v>
      </c>
    </row>
    <row r="165" spans="2:14" x14ac:dyDescent="0.2">
      <c r="B165" s="16">
        <v>4239</v>
      </c>
      <c r="C165" s="16" t="s">
        <v>253</v>
      </c>
      <c r="D165" s="26">
        <v>435.39445000000001</v>
      </c>
      <c r="E165" s="26">
        <v>655.19727999999998</v>
      </c>
      <c r="F165" s="26">
        <v>3171.2721900000001</v>
      </c>
      <c r="G165" s="26">
        <v>44.600850000000001</v>
      </c>
      <c r="H165" s="26">
        <v>5.9950000000000003E-2</v>
      </c>
      <c r="I165" s="26">
        <v>510.55907999999999</v>
      </c>
      <c r="J165" s="26">
        <v>316.25364999999999</v>
      </c>
      <c r="K165" s="26">
        <v>1514.90481</v>
      </c>
      <c r="L165" s="26">
        <v>164.24883</v>
      </c>
      <c r="M165" s="26">
        <v>12731.460569999999</v>
      </c>
      <c r="N165" s="26">
        <v>19543.951659999999</v>
      </c>
    </row>
    <row r="166" spans="2:14" x14ac:dyDescent="0.2">
      <c r="B166" s="16">
        <v>4240</v>
      </c>
      <c r="C166" s="16" t="s">
        <v>254</v>
      </c>
      <c r="D166" s="26">
        <v>325.49817999999999</v>
      </c>
      <c r="E166" s="26">
        <v>612.44749000000002</v>
      </c>
      <c r="F166" s="26">
        <v>238.04990000000001</v>
      </c>
      <c r="G166" s="26">
        <v>14.97015</v>
      </c>
      <c r="H166" s="26">
        <v>4.2822500000000003</v>
      </c>
      <c r="I166" s="26">
        <v>616.44595000000004</v>
      </c>
      <c r="J166" s="26">
        <v>8.9943000000000008</v>
      </c>
      <c r="K166" s="26">
        <v>1281.23035</v>
      </c>
      <c r="L166" s="26">
        <v>167.30851000000001</v>
      </c>
      <c r="M166" s="26">
        <v>9613.2871599999999</v>
      </c>
      <c r="N166" s="26">
        <v>12882.51424</v>
      </c>
    </row>
    <row r="167" spans="2:14" x14ac:dyDescent="0.2">
      <c r="B167" s="21">
        <v>4269</v>
      </c>
      <c r="C167" s="21" t="s">
        <v>255</v>
      </c>
      <c r="D167" s="29">
        <v>7643.3531000000003</v>
      </c>
      <c r="E167" s="29">
        <v>12115.352209999999</v>
      </c>
      <c r="F167" s="29">
        <v>11884.85355</v>
      </c>
      <c r="G167" s="29">
        <v>2713.2812300000001</v>
      </c>
      <c r="H167" s="29">
        <v>2.339</v>
      </c>
      <c r="I167" s="29">
        <v>11866.861080000001</v>
      </c>
      <c r="J167" s="29">
        <v>1527.7556400000001</v>
      </c>
      <c r="K167" s="29">
        <v>16994.406449999999</v>
      </c>
      <c r="L167" s="29">
        <v>5031.0070999999998</v>
      </c>
      <c r="M167" s="29">
        <v>193825.56458999999</v>
      </c>
      <c r="N167" s="29">
        <v>263604.77395</v>
      </c>
    </row>
    <row r="168" spans="2:14" x14ac:dyDescent="0.2">
      <c r="B168" s="16">
        <v>4251</v>
      </c>
      <c r="C168" s="16" t="s">
        <v>256</v>
      </c>
      <c r="D168" s="26">
        <v>124.25924999999999</v>
      </c>
      <c r="E168" s="26">
        <v>227.25853000000001</v>
      </c>
      <c r="F168" s="26">
        <v>293.27350000000001</v>
      </c>
      <c r="G168" s="26">
        <v>0.02</v>
      </c>
      <c r="H168" s="26">
        <v>0</v>
      </c>
      <c r="I168" s="26">
        <v>9.4892000000000003</v>
      </c>
      <c r="J168" s="26">
        <v>7.33</v>
      </c>
      <c r="K168" s="26">
        <v>419.13985000000002</v>
      </c>
      <c r="L168" s="26">
        <v>29.82836</v>
      </c>
      <c r="M168" s="26">
        <v>2912.3429900000001</v>
      </c>
      <c r="N168" s="26">
        <v>4022.9416799999999</v>
      </c>
    </row>
    <row r="169" spans="2:14" x14ac:dyDescent="0.2">
      <c r="B169" s="16">
        <v>4252</v>
      </c>
      <c r="C169" s="16" t="s">
        <v>257</v>
      </c>
      <c r="D169" s="26">
        <v>582.59969999999998</v>
      </c>
      <c r="E169" s="26">
        <v>1452.41146</v>
      </c>
      <c r="F169" s="26">
        <v>1247.7342000000001</v>
      </c>
      <c r="G169" s="26">
        <v>911.47316999999998</v>
      </c>
      <c r="H169" s="26">
        <v>0</v>
      </c>
      <c r="I169" s="26">
        <v>1140.5904</v>
      </c>
      <c r="J169" s="26">
        <v>259.9735</v>
      </c>
      <c r="K169" s="26">
        <v>1999.5859800000001</v>
      </c>
      <c r="L169" s="26">
        <v>336.26494000000002</v>
      </c>
      <c r="M169" s="26">
        <v>27729.14068</v>
      </c>
      <c r="N169" s="26">
        <v>35659.77403</v>
      </c>
    </row>
    <row r="170" spans="2:14" x14ac:dyDescent="0.2">
      <c r="B170" s="16">
        <v>4253</v>
      </c>
      <c r="C170" s="16" t="s">
        <v>258</v>
      </c>
      <c r="D170" s="26">
        <v>250.52812</v>
      </c>
      <c r="E170" s="26">
        <v>476.17925000000002</v>
      </c>
      <c r="F170" s="26">
        <v>608.70339999999999</v>
      </c>
      <c r="G170" s="26">
        <v>19.515640000000001</v>
      </c>
      <c r="H170" s="26">
        <v>0</v>
      </c>
      <c r="I170" s="26">
        <v>420.80970000000002</v>
      </c>
      <c r="J170" s="26">
        <v>55.837850000000003</v>
      </c>
      <c r="K170" s="26">
        <v>1122.47164</v>
      </c>
      <c r="L170" s="26">
        <v>134.89622</v>
      </c>
      <c r="M170" s="26">
        <v>17570.507119999998</v>
      </c>
      <c r="N170" s="26">
        <v>20659.448939999998</v>
      </c>
    </row>
    <row r="171" spans="2:14" x14ac:dyDescent="0.2">
      <c r="B171" s="16">
        <v>4254</v>
      </c>
      <c r="C171" s="16" t="s">
        <v>259</v>
      </c>
      <c r="D171" s="26">
        <v>983.81329000000005</v>
      </c>
      <c r="E171" s="26">
        <v>2325.9472300000002</v>
      </c>
      <c r="F171" s="26">
        <v>2055.1369500000001</v>
      </c>
      <c r="G171" s="26">
        <v>214.34440000000001</v>
      </c>
      <c r="H171" s="26">
        <v>0</v>
      </c>
      <c r="I171" s="26">
        <v>3103.0696499999999</v>
      </c>
      <c r="J171" s="26">
        <v>198.61415</v>
      </c>
      <c r="K171" s="26">
        <v>4323.6631500000003</v>
      </c>
      <c r="L171" s="26">
        <v>271.57576</v>
      </c>
      <c r="M171" s="26">
        <v>39797.08079</v>
      </c>
      <c r="N171" s="26">
        <v>53273.245369999997</v>
      </c>
    </row>
    <row r="172" spans="2:14" x14ac:dyDescent="0.2">
      <c r="B172" s="16">
        <v>4255</v>
      </c>
      <c r="C172" s="16" t="s">
        <v>260</v>
      </c>
      <c r="D172" s="26">
        <v>190.16101</v>
      </c>
      <c r="E172" s="26">
        <v>602.44012999999995</v>
      </c>
      <c r="F172" s="26">
        <v>42.919649999999997</v>
      </c>
      <c r="G172" s="26">
        <v>61.370550000000001</v>
      </c>
      <c r="H172" s="26">
        <v>0</v>
      </c>
      <c r="I172" s="26">
        <v>147.38480000000001</v>
      </c>
      <c r="J172" s="26">
        <v>56.58605</v>
      </c>
      <c r="K172" s="26">
        <v>606.077</v>
      </c>
      <c r="L172" s="26">
        <v>49.269939999999998</v>
      </c>
      <c r="M172" s="26">
        <v>4914.1143400000001</v>
      </c>
      <c r="N172" s="26">
        <v>6670.3234700000003</v>
      </c>
    </row>
    <row r="173" spans="2:14" x14ac:dyDescent="0.2">
      <c r="B173" s="16">
        <v>4256</v>
      </c>
      <c r="C173" s="16" t="s">
        <v>261</v>
      </c>
      <c r="D173" s="26">
        <v>114.9756</v>
      </c>
      <c r="E173" s="26">
        <v>43.966549999999998</v>
      </c>
      <c r="F173" s="26">
        <v>120.55885000000001</v>
      </c>
      <c r="G173" s="26">
        <v>0.34</v>
      </c>
      <c r="H173" s="26">
        <v>0</v>
      </c>
      <c r="I173" s="26">
        <v>32.809350000000002</v>
      </c>
      <c r="J173" s="26">
        <v>1.29565</v>
      </c>
      <c r="K173" s="26">
        <v>495.57326999999998</v>
      </c>
      <c r="L173" s="26">
        <v>38.836770000000001</v>
      </c>
      <c r="M173" s="26">
        <v>3245.27664</v>
      </c>
      <c r="N173" s="26">
        <v>4093.6326800000002</v>
      </c>
    </row>
    <row r="174" spans="2:14" x14ac:dyDescent="0.2">
      <c r="B174" s="16">
        <v>4257</v>
      </c>
      <c r="C174" s="16" t="s">
        <v>262</v>
      </c>
      <c r="D174" s="26">
        <v>45.857469999999999</v>
      </c>
      <c r="E174" s="26">
        <v>15.1129</v>
      </c>
      <c r="F174" s="26">
        <v>56.790050000000001</v>
      </c>
      <c r="G174" s="26">
        <v>1.4826999999999999</v>
      </c>
      <c r="H174" s="26">
        <v>0</v>
      </c>
      <c r="I174" s="26">
        <v>21.5501</v>
      </c>
      <c r="J174" s="26">
        <v>8.7091499999999993</v>
      </c>
      <c r="K174" s="26">
        <v>252.82945000000001</v>
      </c>
      <c r="L174" s="26">
        <v>3.3511799999999998</v>
      </c>
      <c r="M174" s="26">
        <v>1924.4603199999999</v>
      </c>
      <c r="N174" s="26">
        <v>2330.1433200000001</v>
      </c>
    </row>
    <row r="175" spans="2:14" x14ac:dyDescent="0.2">
      <c r="B175" s="16">
        <v>4258</v>
      </c>
      <c r="C175" s="16" t="s">
        <v>263</v>
      </c>
      <c r="D175" s="26">
        <v>2766.8263099999999</v>
      </c>
      <c r="E175" s="26">
        <v>6167.22228</v>
      </c>
      <c r="F175" s="26">
        <v>4613.1655799999999</v>
      </c>
      <c r="G175" s="26">
        <v>1318.1637800000001</v>
      </c>
      <c r="H175" s="26">
        <v>0.7329</v>
      </c>
      <c r="I175" s="26">
        <v>4677.8882599999997</v>
      </c>
      <c r="J175" s="26">
        <v>778.84990000000005</v>
      </c>
      <c r="K175" s="26">
        <v>3512.7629499999998</v>
      </c>
      <c r="L175" s="26">
        <v>677.44191999999998</v>
      </c>
      <c r="M175" s="26">
        <v>55525.66244</v>
      </c>
      <c r="N175" s="26">
        <v>80038.716320000007</v>
      </c>
    </row>
    <row r="176" spans="2:14" x14ac:dyDescent="0.2">
      <c r="B176" s="16">
        <v>4259</v>
      </c>
      <c r="C176" s="16" t="s">
        <v>264</v>
      </c>
      <c r="D176" s="26">
        <v>94.804810000000003</v>
      </c>
      <c r="E176" s="26">
        <v>42.35295</v>
      </c>
      <c r="F176" s="26">
        <v>101.44565</v>
      </c>
      <c r="G176" s="26">
        <v>22.716699999999999</v>
      </c>
      <c r="H176" s="26">
        <v>0.43919999999999998</v>
      </c>
      <c r="I176" s="26">
        <v>183.92995999999999</v>
      </c>
      <c r="J176" s="26">
        <v>18.6889</v>
      </c>
      <c r="K176" s="26">
        <v>461.15345000000002</v>
      </c>
      <c r="L176" s="26">
        <v>53.150289999999998</v>
      </c>
      <c r="M176" s="26">
        <v>2873.6744899999999</v>
      </c>
      <c r="N176" s="26">
        <v>3852.3564000000001</v>
      </c>
    </row>
    <row r="177" spans="2:14" x14ac:dyDescent="0.2">
      <c r="B177" s="16">
        <v>4260</v>
      </c>
      <c r="C177" s="16" t="s">
        <v>265</v>
      </c>
      <c r="D177" s="26">
        <v>411.36529000000002</v>
      </c>
      <c r="E177" s="26">
        <v>456.68606999999997</v>
      </c>
      <c r="F177" s="26">
        <v>872.69820000000004</v>
      </c>
      <c r="G177" s="26">
        <v>111.63155</v>
      </c>
      <c r="H177" s="26">
        <v>1.1669</v>
      </c>
      <c r="I177" s="26">
        <v>856.33779000000004</v>
      </c>
      <c r="J177" s="26">
        <v>52.327840000000002</v>
      </c>
      <c r="K177" s="26">
        <v>1591.0228300000001</v>
      </c>
      <c r="L177" s="26">
        <v>137.86098000000001</v>
      </c>
      <c r="M177" s="26">
        <v>12909.447969999999</v>
      </c>
      <c r="N177" s="26">
        <v>17400.545419999999</v>
      </c>
    </row>
    <row r="178" spans="2:14" x14ac:dyDescent="0.2">
      <c r="B178" s="16">
        <v>4261</v>
      </c>
      <c r="C178" s="16" t="s">
        <v>266</v>
      </c>
      <c r="D178" s="26">
        <v>1443.76902</v>
      </c>
      <c r="E178" s="26">
        <v>113.5665</v>
      </c>
      <c r="F178" s="26">
        <v>173.34100000000001</v>
      </c>
      <c r="G178" s="26">
        <v>29.790040000000001</v>
      </c>
      <c r="H178" s="26">
        <v>0</v>
      </c>
      <c r="I178" s="26">
        <v>354.94929999999999</v>
      </c>
      <c r="J178" s="26">
        <v>26.616</v>
      </c>
      <c r="K178" s="26">
        <v>499.41217999999998</v>
      </c>
      <c r="L178" s="26">
        <v>56.530949999999997</v>
      </c>
      <c r="M178" s="26">
        <v>7496.6105399999997</v>
      </c>
      <c r="N178" s="26">
        <v>10194.58553</v>
      </c>
    </row>
    <row r="179" spans="2:14" x14ac:dyDescent="0.2">
      <c r="B179" s="16">
        <v>4262</v>
      </c>
      <c r="C179" s="16" t="s">
        <v>267</v>
      </c>
      <c r="D179" s="26">
        <v>75.188969999999998</v>
      </c>
      <c r="E179" s="26">
        <v>42.263849999999998</v>
      </c>
      <c r="F179" s="26">
        <v>1178.60051</v>
      </c>
      <c r="G179" s="26">
        <v>0.34</v>
      </c>
      <c r="H179" s="26">
        <v>0</v>
      </c>
      <c r="I179" s="26">
        <v>330.80745000000002</v>
      </c>
      <c r="J179" s="26">
        <v>15.14465</v>
      </c>
      <c r="K179" s="26">
        <v>418.68997000000002</v>
      </c>
      <c r="L179" s="26">
        <v>51.359760000000001</v>
      </c>
      <c r="M179" s="26">
        <v>3462.7177900000002</v>
      </c>
      <c r="N179" s="26">
        <v>5575.1129499999997</v>
      </c>
    </row>
    <row r="180" spans="2:14" x14ac:dyDescent="0.2">
      <c r="B180" s="16">
        <v>4263</v>
      </c>
      <c r="C180" s="16" t="s">
        <v>268</v>
      </c>
      <c r="D180" s="26">
        <v>234.79</v>
      </c>
      <c r="E180" s="26">
        <v>118.18810000000001</v>
      </c>
      <c r="F180" s="26">
        <v>433.32909999999998</v>
      </c>
      <c r="G180" s="26">
        <v>21.572700000000001</v>
      </c>
      <c r="H180" s="26">
        <v>0</v>
      </c>
      <c r="I180" s="26">
        <v>202.61815000000001</v>
      </c>
      <c r="J180" s="26">
        <v>46.981999999999999</v>
      </c>
      <c r="K180" s="26">
        <v>942.01048000000003</v>
      </c>
      <c r="L180" s="26">
        <v>3147.8153400000001</v>
      </c>
      <c r="M180" s="26">
        <v>10013.84787</v>
      </c>
      <c r="N180" s="26">
        <v>15161.15374</v>
      </c>
    </row>
    <row r="181" spans="2:14" x14ac:dyDescent="0.2">
      <c r="B181" s="16">
        <v>4264</v>
      </c>
      <c r="C181" s="16" t="s">
        <v>269</v>
      </c>
      <c r="D181" s="26">
        <v>324.41426000000001</v>
      </c>
      <c r="E181" s="26">
        <v>31.756409999999999</v>
      </c>
      <c r="F181" s="26">
        <v>87.156909999999996</v>
      </c>
      <c r="G181" s="26">
        <v>0.52</v>
      </c>
      <c r="H181" s="26">
        <v>0</v>
      </c>
      <c r="I181" s="26">
        <v>384.62696999999997</v>
      </c>
      <c r="J181" s="26">
        <v>0.8</v>
      </c>
      <c r="K181" s="26">
        <v>350.01425</v>
      </c>
      <c r="L181" s="26">
        <v>42.824689999999997</v>
      </c>
      <c r="M181" s="26">
        <v>3450.6806099999999</v>
      </c>
      <c r="N181" s="26">
        <v>4672.7941000000001</v>
      </c>
    </row>
    <row r="182" spans="2:14" x14ac:dyDescent="0.2">
      <c r="B182" s="21">
        <v>4299</v>
      </c>
      <c r="C182" s="21" t="s">
        <v>270</v>
      </c>
      <c r="D182" s="29">
        <v>13431.351979999999</v>
      </c>
      <c r="E182" s="29">
        <v>20433.923640000001</v>
      </c>
      <c r="F182" s="29">
        <v>18773.211149999999</v>
      </c>
      <c r="G182" s="29">
        <v>3710.2339200000001</v>
      </c>
      <c r="H182" s="29">
        <v>15501.75309</v>
      </c>
      <c r="I182" s="29">
        <v>25285.551530000001</v>
      </c>
      <c r="J182" s="29">
        <v>3000.1318500000002</v>
      </c>
      <c r="K182" s="29">
        <v>30721.306130000001</v>
      </c>
      <c r="L182" s="29">
        <v>11677.375770000001</v>
      </c>
      <c r="M182" s="29">
        <v>245492.64512</v>
      </c>
      <c r="N182" s="29">
        <v>388027.48418000003</v>
      </c>
    </row>
    <row r="183" spans="2:14" x14ac:dyDescent="0.2">
      <c r="B183" s="16">
        <v>4271</v>
      </c>
      <c r="C183" s="16" t="s">
        <v>271</v>
      </c>
      <c r="D183" s="26">
        <v>715.92687000000001</v>
      </c>
      <c r="E183" s="26">
        <v>906.99620000000004</v>
      </c>
      <c r="F183" s="26">
        <v>599.65179999999998</v>
      </c>
      <c r="G183" s="26">
        <v>129.40944999999999</v>
      </c>
      <c r="H183" s="26">
        <v>1.9333499999999999</v>
      </c>
      <c r="I183" s="26">
        <v>3074.8977599999998</v>
      </c>
      <c r="J183" s="26">
        <v>150.67310000000001</v>
      </c>
      <c r="K183" s="26">
        <v>2887.0404100000001</v>
      </c>
      <c r="L183" s="26">
        <v>218.11456999999999</v>
      </c>
      <c r="M183" s="26">
        <v>28122.501649999998</v>
      </c>
      <c r="N183" s="26">
        <v>36807.14516</v>
      </c>
    </row>
    <row r="184" spans="2:14" x14ac:dyDescent="0.2">
      <c r="B184" s="16">
        <v>4273</v>
      </c>
      <c r="C184" s="16" t="s">
        <v>272</v>
      </c>
      <c r="D184" s="26">
        <v>218.03194999999999</v>
      </c>
      <c r="E184" s="26">
        <v>45.299500000000002</v>
      </c>
      <c r="F184" s="26">
        <v>55.179040000000001</v>
      </c>
      <c r="G184" s="26">
        <v>0</v>
      </c>
      <c r="H184" s="26">
        <v>0</v>
      </c>
      <c r="I184" s="26">
        <v>214.41217</v>
      </c>
      <c r="J184" s="26">
        <v>0.75560000000000005</v>
      </c>
      <c r="K184" s="26">
        <v>368.71132</v>
      </c>
      <c r="L184" s="26">
        <v>973.03430000000003</v>
      </c>
      <c r="M184" s="26">
        <v>2723.2787699999999</v>
      </c>
      <c r="N184" s="26">
        <v>4598.7026500000002</v>
      </c>
    </row>
    <row r="185" spans="2:14" x14ac:dyDescent="0.2">
      <c r="B185" s="16">
        <v>4274</v>
      </c>
      <c r="C185" s="16" t="s">
        <v>273</v>
      </c>
      <c r="D185" s="26">
        <v>308.07819999999998</v>
      </c>
      <c r="E185" s="26">
        <v>229.14814999999999</v>
      </c>
      <c r="F185" s="26">
        <v>714.4375</v>
      </c>
      <c r="G185" s="26">
        <v>12.71</v>
      </c>
      <c r="H185" s="26">
        <v>0</v>
      </c>
      <c r="I185" s="26">
        <v>684.65740000000005</v>
      </c>
      <c r="J185" s="26">
        <v>1.419</v>
      </c>
      <c r="K185" s="26">
        <v>1830.9388200000001</v>
      </c>
      <c r="L185" s="26">
        <v>67.624049999999997</v>
      </c>
      <c r="M185" s="26">
        <v>12779.79139</v>
      </c>
      <c r="N185" s="26">
        <v>16628.804510000002</v>
      </c>
    </row>
    <row r="186" spans="2:14" x14ac:dyDescent="0.2">
      <c r="B186" s="16">
        <v>4275</v>
      </c>
      <c r="C186" s="16" t="s">
        <v>274</v>
      </c>
      <c r="D186" s="26">
        <v>115.4148</v>
      </c>
      <c r="E186" s="26">
        <v>43.942779999999999</v>
      </c>
      <c r="F186" s="26">
        <v>232.86109999999999</v>
      </c>
      <c r="G186" s="26">
        <v>1.1200000000000001</v>
      </c>
      <c r="H186" s="26">
        <v>0</v>
      </c>
      <c r="I186" s="26">
        <v>149.96775</v>
      </c>
      <c r="J186" s="26">
        <v>9.7725000000000009</v>
      </c>
      <c r="K186" s="26">
        <v>450.47095000000002</v>
      </c>
      <c r="L186" s="26">
        <v>117.16739</v>
      </c>
      <c r="M186" s="26">
        <v>2791.4569299999998</v>
      </c>
      <c r="N186" s="26">
        <v>3912.1741999999999</v>
      </c>
    </row>
    <row r="187" spans="2:14" x14ac:dyDescent="0.2">
      <c r="B187" s="16">
        <v>4276</v>
      </c>
      <c r="C187" s="16" t="s">
        <v>275</v>
      </c>
      <c r="D187" s="26">
        <v>519.39689999999996</v>
      </c>
      <c r="E187" s="26">
        <v>1091.61303</v>
      </c>
      <c r="F187" s="26">
        <v>1215.22117</v>
      </c>
      <c r="G187" s="26">
        <v>301.33803</v>
      </c>
      <c r="H187" s="26">
        <v>0</v>
      </c>
      <c r="I187" s="26">
        <v>1358.4938</v>
      </c>
      <c r="J187" s="26">
        <v>42.723100000000002</v>
      </c>
      <c r="K187" s="26">
        <v>2234.2982999999999</v>
      </c>
      <c r="L187" s="26">
        <v>245.10323</v>
      </c>
      <c r="M187" s="26">
        <v>14142.09311</v>
      </c>
      <c r="N187" s="26">
        <v>21150.28067</v>
      </c>
    </row>
    <row r="188" spans="2:14" x14ac:dyDescent="0.2">
      <c r="B188" s="16">
        <v>4277</v>
      </c>
      <c r="C188" s="16" t="s">
        <v>276</v>
      </c>
      <c r="D188" s="26">
        <v>129.47730000000001</v>
      </c>
      <c r="E188" s="26">
        <v>192.99875</v>
      </c>
      <c r="F188" s="26">
        <v>227.64525</v>
      </c>
      <c r="G188" s="26">
        <v>0</v>
      </c>
      <c r="H188" s="26">
        <v>0</v>
      </c>
      <c r="I188" s="26">
        <v>374.09625</v>
      </c>
      <c r="J188" s="26">
        <v>14.161899999999999</v>
      </c>
      <c r="K188" s="26">
        <v>562.06219999999996</v>
      </c>
      <c r="L188" s="26">
        <v>64.306479999999993</v>
      </c>
      <c r="M188" s="26">
        <v>3161.1731</v>
      </c>
      <c r="N188" s="26">
        <v>4725.9212299999999</v>
      </c>
    </row>
    <row r="189" spans="2:14" x14ac:dyDescent="0.2">
      <c r="B189" s="16">
        <v>4279</v>
      </c>
      <c r="C189" s="16" t="s">
        <v>277</v>
      </c>
      <c r="D189" s="26">
        <v>458.10547000000003</v>
      </c>
      <c r="E189" s="26">
        <v>191.20518000000001</v>
      </c>
      <c r="F189" s="26">
        <v>158.74574999999999</v>
      </c>
      <c r="G189" s="26">
        <v>3.7949999999999999</v>
      </c>
      <c r="H189" s="26">
        <v>0</v>
      </c>
      <c r="I189" s="26">
        <v>831.57407000000001</v>
      </c>
      <c r="J189" s="26">
        <v>15.055249999999999</v>
      </c>
      <c r="K189" s="26">
        <v>1666.2293</v>
      </c>
      <c r="L189" s="26">
        <v>6104.6454999999996</v>
      </c>
      <c r="M189" s="26">
        <v>9936.5404899999994</v>
      </c>
      <c r="N189" s="26">
        <v>19365.89601</v>
      </c>
    </row>
    <row r="190" spans="2:14" x14ac:dyDescent="0.2">
      <c r="B190" s="16">
        <v>4280</v>
      </c>
      <c r="C190" s="16" t="s">
        <v>278</v>
      </c>
      <c r="D190" s="26">
        <v>1880.2933700000001</v>
      </c>
      <c r="E190" s="26">
        <v>3187.6810799999998</v>
      </c>
      <c r="F190" s="26">
        <v>1256.47075</v>
      </c>
      <c r="G190" s="26">
        <v>96.079660000000004</v>
      </c>
      <c r="H190" s="26">
        <v>2.7925</v>
      </c>
      <c r="I190" s="26">
        <v>3660.5886399999999</v>
      </c>
      <c r="J190" s="26">
        <v>221.96504999999999</v>
      </c>
      <c r="K190" s="26">
        <v>5571.9419600000001</v>
      </c>
      <c r="L190" s="26">
        <v>587.29790000000003</v>
      </c>
      <c r="M190" s="26">
        <v>42572.492919999997</v>
      </c>
      <c r="N190" s="26">
        <v>59037.60383</v>
      </c>
    </row>
    <row r="191" spans="2:14" x14ac:dyDescent="0.2">
      <c r="B191" s="16">
        <v>4281</v>
      </c>
      <c r="C191" s="16" t="s">
        <v>279</v>
      </c>
      <c r="D191" s="26">
        <v>193.13810000000001</v>
      </c>
      <c r="E191" s="26">
        <v>80.672319999999999</v>
      </c>
      <c r="F191" s="26">
        <v>422.59960000000001</v>
      </c>
      <c r="G191" s="26">
        <v>4.5709499999999998</v>
      </c>
      <c r="H191" s="26">
        <v>0</v>
      </c>
      <c r="I191" s="26">
        <v>240.05713</v>
      </c>
      <c r="J191" s="26">
        <v>20.792000000000002</v>
      </c>
      <c r="K191" s="26">
        <v>874.48194999999998</v>
      </c>
      <c r="L191" s="26">
        <v>83.653000000000006</v>
      </c>
      <c r="M191" s="26">
        <v>5084.2154099999998</v>
      </c>
      <c r="N191" s="26">
        <v>7004.1804599999996</v>
      </c>
    </row>
    <row r="192" spans="2:14" x14ac:dyDescent="0.2">
      <c r="B192" s="16">
        <v>4282</v>
      </c>
      <c r="C192" s="16" t="s">
        <v>280</v>
      </c>
      <c r="D192" s="26">
        <v>1255.2130400000001</v>
      </c>
      <c r="E192" s="26">
        <v>1597.9417800000001</v>
      </c>
      <c r="F192" s="26">
        <v>1503.7428</v>
      </c>
      <c r="G192" s="26">
        <v>2032.91508</v>
      </c>
      <c r="H192" s="26">
        <v>0</v>
      </c>
      <c r="I192" s="26">
        <v>2775.3802700000001</v>
      </c>
      <c r="J192" s="26">
        <v>58.887149999999998</v>
      </c>
      <c r="K192" s="26">
        <v>3069.7003199999999</v>
      </c>
      <c r="L192" s="26">
        <v>1037.5232599999999</v>
      </c>
      <c r="M192" s="26">
        <v>32608.280309999998</v>
      </c>
      <c r="N192" s="26">
        <v>45939.584009999999</v>
      </c>
    </row>
    <row r="193" spans="2:14" x14ac:dyDescent="0.2">
      <c r="B193" s="16">
        <v>4283</v>
      </c>
      <c r="C193" s="16" t="s">
        <v>281</v>
      </c>
      <c r="D193" s="26">
        <v>374.77780999999999</v>
      </c>
      <c r="E193" s="26">
        <v>278.18997000000002</v>
      </c>
      <c r="F193" s="26">
        <v>112.1918</v>
      </c>
      <c r="G193" s="26">
        <v>38.0762</v>
      </c>
      <c r="H193" s="26">
        <v>0</v>
      </c>
      <c r="I193" s="26">
        <v>1652.0809200000001</v>
      </c>
      <c r="J193" s="26">
        <v>44.242249999999999</v>
      </c>
      <c r="K193" s="26">
        <v>2174.26287</v>
      </c>
      <c r="L193" s="26">
        <v>749.73681999999997</v>
      </c>
      <c r="M193" s="26">
        <v>14627.503650000001</v>
      </c>
      <c r="N193" s="26">
        <v>20051.062290000002</v>
      </c>
    </row>
    <row r="194" spans="2:14" x14ac:dyDescent="0.2">
      <c r="B194" s="16">
        <v>4284</v>
      </c>
      <c r="C194" s="16" t="s">
        <v>282</v>
      </c>
      <c r="D194" s="26">
        <v>213.0617</v>
      </c>
      <c r="E194" s="26">
        <v>96.717659999999995</v>
      </c>
      <c r="F194" s="26">
        <v>208.35026999999999</v>
      </c>
      <c r="G194" s="26">
        <v>3.2286999999999999</v>
      </c>
      <c r="H194" s="26">
        <v>0</v>
      </c>
      <c r="I194" s="26">
        <v>239.17505</v>
      </c>
      <c r="J194" s="26">
        <v>4.7779999999999996</v>
      </c>
      <c r="K194" s="26">
        <v>683.09619999999995</v>
      </c>
      <c r="L194" s="26">
        <v>219.06944999999999</v>
      </c>
      <c r="M194" s="26">
        <v>4375.7805500000004</v>
      </c>
      <c r="N194" s="26">
        <v>6043.2575800000004</v>
      </c>
    </row>
    <row r="195" spans="2:14" x14ac:dyDescent="0.2">
      <c r="B195" s="16">
        <v>4285</v>
      </c>
      <c r="C195" s="16" t="s">
        <v>283</v>
      </c>
      <c r="D195" s="26">
        <v>345.13704000000001</v>
      </c>
      <c r="E195" s="26">
        <v>428.24775</v>
      </c>
      <c r="F195" s="26">
        <v>397.15744999999998</v>
      </c>
      <c r="G195" s="26">
        <v>32.217300000000002</v>
      </c>
      <c r="H195" s="26">
        <v>0</v>
      </c>
      <c r="I195" s="26">
        <v>1864.84087</v>
      </c>
      <c r="J195" s="26">
        <v>98.6554</v>
      </c>
      <c r="K195" s="26">
        <v>2065.9136100000001</v>
      </c>
      <c r="L195" s="26">
        <v>157.95325</v>
      </c>
      <c r="M195" s="26">
        <v>12895.39825</v>
      </c>
      <c r="N195" s="26">
        <v>18285.520919999999</v>
      </c>
    </row>
    <row r="196" spans="2:14" x14ac:dyDescent="0.2">
      <c r="B196" s="16">
        <v>4286</v>
      </c>
      <c r="C196" s="16" t="s">
        <v>284</v>
      </c>
      <c r="D196" s="26">
        <v>426.11169000000001</v>
      </c>
      <c r="E196" s="26">
        <v>401.97654999999997</v>
      </c>
      <c r="F196" s="26">
        <v>99.58</v>
      </c>
      <c r="G196" s="26">
        <v>2.56</v>
      </c>
      <c r="H196" s="26">
        <v>0</v>
      </c>
      <c r="I196" s="26">
        <v>232.8039</v>
      </c>
      <c r="J196" s="26">
        <v>5.0999999999999996</v>
      </c>
      <c r="K196" s="26">
        <v>772.97753</v>
      </c>
      <c r="L196" s="26">
        <v>59.285670000000003</v>
      </c>
      <c r="M196" s="26">
        <v>4713.6005999999998</v>
      </c>
      <c r="N196" s="26">
        <v>6713.9959399999998</v>
      </c>
    </row>
    <row r="197" spans="2:14" x14ac:dyDescent="0.2">
      <c r="B197" s="16">
        <v>4287</v>
      </c>
      <c r="C197" s="16" t="s">
        <v>285</v>
      </c>
      <c r="D197" s="26">
        <v>287.43815999999998</v>
      </c>
      <c r="E197" s="26">
        <v>317.90442999999999</v>
      </c>
      <c r="F197" s="26">
        <v>142.42824999999999</v>
      </c>
      <c r="G197" s="26">
        <v>11.659000000000001</v>
      </c>
      <c r="H197" s="26">
        <v>0</v>
      </c>
      <c r="I197" s="26">
        <v>239.71636000000001</v>
      </c>
      <c r="J197" s="26">
        <v>19.24005</v>
      </c>
      <c r="K197" s="26">
        <v>546.77786000000003</v>
      </c>
      <c r="L197" s="26">
        <v>61.131459999999997</v>
      </c>
      <c r="M197" s="26">
        <v>6285.3992099999996</v>
      </c>
      <c r="N197" s="26">
        <v>7911.6947799999998</v>
      </c>
    </row>
    <row r="198" spans="2:14" x14ac:dyDescent="0.2">
      <c r="B198" s="16">
        <v>4288</v>
      </c>
      <c r="C198" s="16" t="s">
        <v>286</v>
      </c>
      <c r="D198" s="26">
        <v>26.360800000000001</v>
      </c>
      <c r="E198" s="26">
        <v>4.5471199999999996</v>
      </c>
      <c r="F198" s="26">
        <v>20.782399999999999</v>
      </c>
      <c r="G198" s="26">
        <v>1.1745000000000001</v>
      </c>
      <c r="H198" s="26">
        <v>0</v>
      </c>
      <c r="I198" s="26">
        <v>2.7300000000000001E-2</v>
      </c>
      <c r="J198" s="26">
        <v>3.2486999999999999</v>
      </c>
      <c r="K198" s="26">
        <v>153.60285999999999</v>
      </c>
      <c r="L198" s="26">
        <v>7.8346999999999998</v>
      </c>
      <c r="M198" s="26">
        <v>607.98902999999996</v>
      </c>
      <c r="N198" s="26">
        <v>825.56741</v>
      </c>
    </row>
    <row r="199" spans="2:14" x14ac:dyDescent="0.2">
      <c r="B199" s="16">
        <v>4289</v>
      </c>
      <c r="C199" s="16" t="s">
        <v>287</v>
      </c>
      <c r="D199" s="26">
        <v>5965.3887800000002</v>
      </c>
      <c r="E199" s="26">
        <v>11338.84139</v>
      </c>
      <c r="F199" s="26">
        <v>11406.166219999999</v>
      </c>
      <c r="G199" s="26">
        <v>1039.38005</v>
      </c>
      <c r="H199" s="26">
        <v>15497.027239999999</v>
      </c>
      <c r="I199" s="26">
        <v>7692.7818900000002</v>
      </c>
      <c r="J199" s="26">
        <v>2288.6628000000001</v>
      </c>
      <c r="K199" s="26">
        <v>4808.7996700000003</v>
      </c>
      <c r="L199" s="26">
        <v>923.89473999999996</v>
      </c>
      <c r="M199" s="26">
        <v>48065.149749999997</v>
      </c>
      <c r="N199" s="26">
        <v>109026.09252999999</v>
      </c>
    </row>
    <row r="200" spans="2:14" x14ac:dyDescent="0.2">
      <c r="B200" s="21">
        <v>4329</v>
      </c>
      <c r="C200" s="21" t="s">
        <v>288</v>
      </c>
      <c r="D200" s="29">
        <v>8524.6751499999991</v>
      </c>
      <c r="E200" s="29">
        <v>8801.6023600000008</v>
      </c>
      <c r="F200" s="29">
        <v>10508.253549999999</v>
      </c>
      <c r="G200" s="29">
        <v>1767.10481</v>
      </c>
      <c r="H200" s="29">
        <v>211.81535</v>
      </c>
      <c r="I200" s="29">
        <v>9557.4297800000004</v>
      </c>
      <c r="J200" s="29">
        <v>981.8954</v>
      </c>
      <c r="K200" s="29">
        <v>20381.945159999999</v>
      </c>
      <c r="L200" s="29">
        <v>6507.8026</v>
      </c>
      <c r="M200" s="29">
        <v>129388.19774</v>
      </c>
      <c r="N200" s="29">
        <v>196630.7219</v>
      </c>
    </row>
    <row r="201" spans="2:14" x14ac:dyDescent="0.2">
      <c r="B201" s="16">
        <v>4303</v>
      </c>
      <c r="C201" s="16" t="s">
        <v>289</v>
      </c>
      <c r="D201" s="26">
        <v>347.74410999999998</v>
      </c>
      <c r="E201" s="26">
        <v>229.64499000000001</v>
      </c>
      <c r="F201" s="26">
        <v>968.66854999999998</v>
      </c>
      <c r="G201" s="26">
        <v>362.58240000000001</v>
      </c>
      <c r="H201" s="26">
        <v>1.9833000000000001</v>
      </c>
      <c r="I201" s="26">
        <v>832.42328999999995</v>
      </c>
      <c r="J201" s="26">
        <v>32.555199999999999</v>
      </c>
      <c r="K201" s="26">
        <v>1803.2786699999999</v>
      </c>
      <c r="L201" s="26">
        <v>2243.3044100000002</v>
      </c>
      <c r="M201" s="26">
        <v>11675.388580000001</v>
      </c>
      <c r="N201" s="26">
        <v>18497.573499999999</v>
      </c>
    </row>
    <row r="202" spans="2:14" x14ac:dyDescent="0.2">
      <c r="B202" s="16">
        <v>4304</v>
      </c>
      <c r="C202" s="16" t="s">
        <v>290</v>
      </c>
      <c r="D202" s="26">
        <v>433.97593999999998</v>
      </c>
      <c r="E202" s="26">
        <v>273.53066000000001</v>
      </c>
      <c r="F202" s="26">
        <v>4002.3739300000002</v>
      </c>
      <c r="G202" s="26">
        <v>168.76382000000001</v>
      </c>
      <c r="H202" s="26">
        <v>0</v>
      </c>
      <c r="I202" s="26">
        <v>1961.9935700000001</v>
      </c>
      <c r="J202" s="26">
        <v>209.29865000000001</v>
      </c>
      <c r="K202" s="26">
        <v>2429.8685</v>
      </c>
      <c r="L202" s="26">
        <v>1979.55431</v>
      </c>
      <c r="M202" s="26">
        <v>16058.805539999999</v>
      </c>
      <c r="N202" s="26">
        <v>27518.164919999999</v>
      </c>
    </row>
    <row r="203" spans="2:14" x14ac:dyDescent="0.2">
      <c r="B203" s="16">
        <v>4305</v>
      </c>
      <c r="C203" s="16" t="s">
        <v>291</v>
      </c>
      <c r="D203" s="26">
        <v>1210.5152499999999</v>
      </c>
      <c r="E203" s="26">
        <v>487.68450999999999</v>
      </c>
      <c r="F203" s="26">
        <v>1318.8032000000001</v>
      </c>
      <c r="G203" s="26">
        <v>93.143299999999996</v>
      </c>
      <c r="H203" s="26">
        <v>0</v>
      </c>
      <c r="I203" s="26">
        <v>678.60526000000004</v>
      </c>
      <c r="J203" s="26">
        <v>40.887599999999999</v>
      </c>
      <c r="K203" s="26">
        <v>1372.723</v>
      </c>
      <c r="L203" s="26">
        <v>1000.3656</v>
      </c>
      <c r="M203" s="26">
        <v>9285.7271000000001</v>
      </c>
      <c r="N203" s="26">
        <v>15488.454820000001</v>
      </c>
    </row>
    <row r="204" spans="2:14" x14ac:dyDescent="0.2">
      <c r="B204" s="16">
        <v>4306</v>
      </c>
      <c r="C204" s="16" t="s">
        <v>292</v>
      </c>
      <c r="D204" s="26">
        <v>249.68469999999999</v>
      </c>
      <c r="E204" s="26">
        <v>41.589060000000003</v>
      </c>
      <c r="F204" s="26">
        <v>70.959249999999997</v>
      </c>
      <c r="G204" s="26">
        <v>4.2586000000000004</v>
      </c>
      <c r="H204" s="26">
        <v>0</v>
      </c>
      <c r="I204" s="26">
        <v>1.6068</v>
      </c>
      <c r="J204" s="26">
        <v>13.60385</v>
      </c>
      <c r="K204" s="26">
        <v>351.97370000000001</v>
      </c>
      <c r="L204" s="26">
        <v>72.879959999999997</v>
      </c>
      <c r="M204" s="26">
        <v>2197.41005</v>
      </c>
      <c r="N204" s="26">
        <v>3003.9659700000002</v>
      </c>
    </row>
    <row r="205" spans="2:14" x14ac:dyDescent="0.2">
      <c r="B205" s="16">
        <v>4307</v>
      </c>
      <c r="C205" s="16" t="s">
        <v>293</v>
      </c>
      <c r="D205" s="26">
        <v>71.647900000000007</v>
      </c>
      <c r="E205" s="26">
        <v>45.110750000000003</v>
      </c>
      <c r="F205" s="26">
        <v>30.369050000000001</v>
      </c>
      <c r="G205" s="26">
        <v>57.7331</v>
      </c>
      <c r="H205" s="26">
        <v>0</v>
      </c>
      <c r="I205" s="26">
        <v>105.40689999999999</v>
      </c>
      <c r="J205" s="26">
        <v>10.863350000000001</v>
      </c>
      <c r="K205" s="26">
        <v>703.30685000000005</v>
      </c>
      <c r="L205" s="26">
        <v>32.591119999999997</v>
      </c>
      <c r="M205" s="26">
        <v>3159.8249700000001</v>
      </c>
      <c r="N205" s="26">
        <v>4216.8539899999996</v>
      </c>
    </row>
    <row r="206" spans="2:14" x14ac:dyDescent="0.2">
      <c r="B206" s="16">
        <v>4309</v>
      </c>
      <c r="C206" s="16" t="s">
        <v>294</v>
      </c>
      <c r="D206" s="26">
        <v>382.08265</v>
      </c>
      <c r="E206" s="26">
        <v>3139.1492800000001</v>
      </c>
      <c r="F206" s="26">
        <v>1182.0418500000001</v>
      </c>
      <c r="G206" s="26">
        <v>348.59449999999998</v>
      </c>
      <c r="H206" s="26">
        <v>60.853999999999999</v>
      </c>
      <c r="I206" s="26">
        <v>538.72031000000004</v>
      </c>
      <c r="J206" s="26">
        <v>107.85675000000001</v>
      </c>
      <c r="K206" s="26">
        <v>1807.26685</v>
      </c>
      <c r="L206" s="26">
        <v>143.86066</v>
      </c>
      <c r="M206" s="26">
        <v>13324.099179999999</v>
      </c>
      <c r="N206" s="26">
        <v>21034.526030000001</v>
      </c>
    </row>
    <row r="207" spans="2:14" x14ac:dyDescent="0.2">
      <c r="B207" s="16">
        <v>4310</v>
      </c>
      <c r="C207" s="16" t="s">
        <v>295</v>
      </c>
      <c r="D207" s="26">
        <v>180.77955</v>
      </c>
      <c r="E207" s="26">
        <v>104.63961999999999</v>
      </c>
      <c r="F207" s="26">
        <v>93.105850000000004</v>
      </c>
      <c r="G207" s="26">
        <v>7.7</v>
      </c>
      <c r="H207" s="26">
        <v>0.92515000000000003</v>
      </c>
      <c r="I207" s="26">
        <v>495.36367000000001</v>
      </c>
      <c r="J207" s="26">
        <v>48.088970000000003</v>
      </c>
      <c r="K207" s="26">
        <v>970.87600999999995</v>
      </c>
      <c r="L207" s="26">
        <v>54.250619999999998</v>
      </c>
      <c r="M207" s="26">
        <v>5604.8222299999998</v>
      </c>
      <c r="N207" s="26">
        <v>7560.5516699999998</v>
      </c>
    </row>
    <row r="208" spans="2:14" x14ac:dyDescent="0.2">
      <c r="B208" s="16">
        <v>4311</v>
      </c>
      <c r="C208" s="16" t="s">
        <v>296</v>
      </c>
      <c r="D208" s="26">
        <v>1686.5665200000001</v>
      </c>
      <c r="E208" s="26">
        <v>111.96129999999999</v>
      </c>
      <c r="F208" s="26">
        <v>110.3098</v>
      </c>
      <c r="G208" s="26">
        <v>31</v>
      </c>
      <c r="H208" s="26">
        <v>0</v>
      </c>
      <c r="I208" s="26">
        <v>771.00103000000001</v>
      </c>
      <c r="J208" s="26">
        <v>9.7439999999999998</v>
      </c>
      <c r="K208" s="26">
        <v>1152.8506400000001</v>
      </c>
      <c r="L208" s="26">
        <v>18.606300000000001</v>
      </c>
      <c r="M208" s="26">
        <v>6515.01757</v>
      </c>
      <c r="N208" s="26">
        <v>10407.05716</v>
      </c>
    </row>
    <row r="209" spans="2:14" x14ac:dyDescent="0.2">
      <c r="B209" s="16">
        <v>4312</v>
      </c>
      <c r="C209" s="16" t="s">
        <v>297</v>
      </c>
      <c r="D209" s="26">
        <v>992.17460000000005</v>
      </c>
      <c r="E209" s="26">
        <v>170.16368</v>
      </c>
      <c r="F209" s="26">
        <v>1012.88125</v>
      </c>
      <c r="G209" s="26">
        <v>8.0169499999999996</v>
      </c>
      <c r="H209" s="26">
        <v>0</v>
      </c>
      <c r="I209" s="26">
        <v>815.38657000000001</v>
      </c>
      <c r="J209" s="26">
        <v>14.481299999999999</v>
      </c>
      <c r="K209" s="26">
        <v>1089.7570000000001</v>
      </c>
      <c r="L209" s="26">
        <v>349.63015999999999</v>
      </c>
      <c r="M209" s="26">
        <v>9495.41633</v>
      </c>
      <c r="N209" s="26">
        <v>13947.90784</v>
      </c>
    </row>
    <row r="210" spans="2:14" x14ac:dyDescent="0.2">
      <c r="B210" s="16">
        <v>4313</v>
      </c>
      <c r="C210" s="16" t="s">
        <v>298</v>
      </c>
      <c r="D210" s="26">
        <v>315.06616000000002</v>
      </c>
      <c r="E210" s="26">
        <v>835.06419000000005</v>
      </c>
      <c r="F210" s="26">
        <v>24.7606</v>
      </c>
      <c r="G210" s="26">
        <v>0.35228999999999999</v>
      </c>
      <c r="H210" s="26">
        <v>0</v>
      </c>
      <c r="I210" s="26">
        <v>309.79660000000001</v>
      </c>
      <c r="J210" s="26">
        <v>90.62997</v>
      </c>
      <c r="K210" s="26">
        <v>1048.4946299999999</v>
      </c>
      <c r="L210" s="26">
        <v>86.282120000000006</v>
      </c>
      <c r="M210" s="26">
        <v>9940.3273200000003</v>
      </c>
      <c r="N210" s="26">
        <v>12650.773880000001</v>
      </c>
    </row>
    <row r="211" spans="2:14" x14ac:dyDescent="0.2">
      <c r="B211" s="16">
        <v>4314</v>
      </c>
      <c r="C211" s="16" t="s">
        <v>299</v>
      </c>
      <c r="D211" s="26">
        <v>59.441450000000003</v>
      </c>
      <c r="E211" s="26">
        <v>24.590399999999999</v>
      </c>
      <c r="F211" s="26">
        <v>3.2725</v>
      </c>
      <c r="G211" s="26">
        <v>0</v>
      </c>
      <c r="H211" s="26">
        <v>0</v>
      </c>
      <c r="I211" s="26">
        <v>32.514699999999998</v>
      </c>
      <c r="J211" s="26">
        <v>0</v>
      </c>
      <c r="K211" s="26">
        <v>150.58844999999999</v>
      </c>
      <c r="L211" s="26">
        <v>10.748849999999999</v>
      </c>
      <c r="M211" s="26">
        <v>929.91804000000002</v>
      </c>
      <c r="N211" s="26">
        <v>1211.07439</v>
      </c>
    </row>
    <row r="212" spans="2:14" x14ac:dyDescent="0.2">
      <c r="B212" s="16">
        <v>4318</v>
      </c>
      <c r="C212" s="16" t="s">
        <v>300</v>
      </c>
      <c r="D212" s="26">
        <v>183.12486999999999</v>
      </c>
      <c r="E212" s="26">
        <v>84.127440000000007</v>
      </c>
      <c r="F212" s="26">
        <v>201.84084999999999</v>
      </c>
      <c r="G212" s="26">
        <v>6.9328399999999997</v>
      </c>
      <c r="H212" s="26">
        <v>3.7214999999999998</v>
      </c>
      <c r="I212" s="26">
        <v>15.3713</v>
      </c>
      <c r="J212" s="26">
        <v>4.3490000000000002</v>
      </c>
      <c r="K212" s="26">
        <v>933.43876999999998</v>
      </c>
      <c r="L212" s="26">
        <v>50.613289999999999</v>
      </c>
      <c r="M212" s="26">
        <v>5104.6830600000003</v>
      </c>
      <c r="N212" s="26">
        <v>6588.2029199999997</v>
      </c>
    </row>
    <row r="213" spans="2:14" x14ac:dyDescent="0.2">
      <c r="B213" s="16">
        <v>4319</v>
      </c>
      <c r="C213" s="16" t="s">
        <v>301</v>
      </c>
      <c r="D213" s="26">
        <v>93.683539999999994</v>
      </c>
      <c r="E213" s="26">
        <v>38.635150000000003</v>
      </c>
      <c r="F213" s="26">
        <v>12.3992</v>
      </c>
      <c r="G213" s="26">
        <v>0</v>
      </c>
      <c r="H213" s="26">
        <v>0</v>
      </c>
      <c r="I213" s="26">
        <v>53.378579999999999</v>
      </c>
      <c r="J213" s="26">
        <v>22.162759999999999</v>
      </c>
      <c r="K213" s="26">
        <v>384.96235000000001</v>
      </c>
      <c r="L213" s="26">
        <v>27.499949999999998</v>
      </c>
      <c r="M213" s="26">
        <v>2480.3867599999999</v>
      </c>
      <c r="N213" s="26">
        <v>3113.1082900000001</v>
      </c>
    </row>
    <row r="214" spans="2:14" x14ac:dyDescent="0.2">
      <c r="B214" s="16">
        <v>4320</v>
      </c>
      <c r="C214" s="16" t="s">
        <v>302</v>
      </c>
      <c r="D214" s="26">
        <v>201.85912999999999</v>
      </c>
      <c r="E214" s="26">
        <v>75.444180000000003</v>
      </c>
      <c r="F214" s="26">
        <v>52.615049999999997</v>
      </c>
      <c r="G214" s="26">
        <v>132.78975</v>
      </c>
      <c r="H214" s="26">
        <v>0</v>
      </c>
      <c r="I214" s="26">
        <v>172.40610000000001</v>
      </c>
      <c r="J214" s="26">
        <v>2.9632499999999999</v>
      </c>
      <c r="K214" s="26">
        <v>696.46909000000005</v>
      </c>
      <c r="L214" s="26">
        <v>86.890050000000002</v>
      </c>
      <c r="M214" s="26">
        <v>4404.9288399999996</v>
      </c>
      <c r="N214" s="26">
        <v>5826.3654399999996</v>
      </c>
    </row>
    <row r="215" spans="2:14" x14ac:dyDescent="0.2">
      <c r="B215" s="23">
        <v>4324</v>
      </c>
      <c r="C215" s="23" t="s">
        <v>303</v>
      </c>
      <c r="D215" s="30">
        <v>2116.3287799999998</v>
      </c>
      <c r="E215" s="30">
        <v>3140.2671500000001</v>
      </c>
      <c r="F215" s="30">
        <v>1423.8526199999999</v>
      </c>
      <c r="G215" s="30">
        <v>545.23725999999999</v>
      </c>
      <c r="H215" s="30">
        <v>144.3314</v>
      </c>
      <c r="I215" s="30">
        <v>2773.4551000000001</v>
      </c>
      <c r="J215" s="30">
        <v>374.41075000000001</v>
      </c>
      <c r="K215" s="30">
        <v>5486.0906500000001</v>
      </c>
      <c r="L215" s="30">
        <v>350.72519999999997</v>
      </c>
      <c r="M215" s="30">
        <v>29211.442169999998</v>
      </c>
      <c r="N215" s="30">
        <v>45566.141080000001</v>
      </c>
    </row>
  </sheetData>
  <pageMargins left="0.7" right="0.7" top="0.75" bottom="0.75" header="0.3" footer="0.3"/>
  <pageSetup paperSize="9" scale="36" fitToWidth="0" fitToHeight="0" orientation="landscape" horizontalDpi="300" verticalDpi="300" r:id="rId1"/>
  <rowBreaks count="1" manualBreakCount="1">
    <brk id="10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6D4FF"/>
  </sheetPr>
  <dimension ref="B1:Y219"/>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25" width="12.5703125" customWidth="1"/>
  </cols>
  <sheetData>
    <row r="1" spans="2:25" ht="18" x14ac:dyDescent="0.25">
      <c r="B1" s="3" t="s">
        <v>12</v>
      </c>
    </row>
    <row r="2" spans="2:25" x14ac:dyDescent="0.2">
      <c r="B2" t="s">
        <v>13</v>
      </c>
    </row>
    <row r="5" spans="2:25" x14ac:dyDescent="0.2">
      <c r="B5" s="36" t="s">
        <v>82</v>
      </c>
      <c r="C5" s="36" t="s">
        <v>83</v>
      </c>
      <c r="D5" s="33" t="s">
        <v>304</v>
      </c>
      <c r="E5" s="33" t="s">
        <v>304</v>
      </c>
      <c r="F5" s="33" t="s">
        <v>304</v>
      </c>
      <c r="G5" s="33" t="s">
        <v>304</v>
      </c>
      <c r="H5" s="33" t="s">
        <v>304</v>
      </c>
      <c r="I5" s="33" t="s">
        <v>304</v>
      </c>
      <c r="J5" s="33" t="s">
        <v>304</v>
      </c>
      <c r="K5" s="33" t="s">
        <v>304</v>
      </c>
      <c r="L5" s="33" t="s">
        <v>304</v>
      </c>
      <c r="M5" s="33" t="s">
        <v>304</v>
      </c>
      <c r="N5" s="33" t="s">
        <v>304</v>
      </c>
      <c r="O5" s="33" t="s">
        <v>305</v>
      </c>
      <c r="P5" s="33" t="s">
        <v>305</v>
      </c>
      <c r="Q5" s="33" t="s">
        <v>305</v>
      </c>
      <c r="R5" s="33" t="s">
        <v>305</v>
      </c>
      <c r="S5" s="33" t="s">
        <v>305</v>
      </c>
      <c r="T5" s="33" t="s">
        <v>305</v>
      </c>
      <c r="U5" s="33" t="s">
        <v>305</v>
      </c>
      <c r="V5" s="33" t="s">
        <v>305</v>
      </c>
      <c r="W5" s="33" t="s">
        <v>305</v>
      </c>
      <c r="X5" s="33" t="s">
        <v>305</v>
      </c>
      <c r="Y5" s="33" t="s">
        <v>305</v>
      </c>
    </row>
    <row r="6" spans="2:25" ht="42" customHeight="1" x14ac:dyDescent="0.2">
      <c r="B6" s="36" t="s">
        <v>82</v>
      </c>
      <c r="C6" s="36" t="s">
        <v>83</v>
      </c>
      <c r="D6" s="10" t="s">
        <v>84</v>
      </c>
      <c r="E6" s="10" t="s">
        <v>85</v>
      </c>
      <c r="F6" s="10" t="s">
        <v>86</v>
      </c>
      <c r="G6" s="10" t="s">
        <v>87</v>
      </c>
      <c r="H6" s="10" t="s">
        <v>88</v>
      </c>
      <c r="I6" s="10" t="s">
        <v>89</v>
      </c>
      <c r="J6" s="10" t="s">
        <v>90</v>
      </c>
      <c r="K6" s="10" t="s">
        <v>91</v>
      </c>
      <c r="L6" s="10" t="s">
        <v>92</v>
      </c>
      <c r="M6" s="10" t="s">
        <v>93</v>
      </c>
      <c r="N6" s="10" t="s">
        <v>306</v>
      </c>
      <c r="O6" s="10" t="s">
        <v>84</v>
      </c>
      <c r="P6" s="10" t="s">
        <v>85</v>
      </c>
      <c r="Q6" s="10" t="s">
        <v>86</v>
      </c>
      <c r="R6" s="10" t="s">
        <v>87</v>
      </c>
      <c r="S6" s="10" t="s">
        <v>88</v>
      </c>
      <c r="T6" s="10" t="s">
        <v>89</v>
      </c>
      <c r="U6" s="10" t="s">
        <v>90</v>
      </c>
      <c r="V6" s="10" t="s">
        <v>91</v>
      </c>
      <c r="W6" s="10" t="s">
        <v>92</v>
      </c>
      <c r="X6" s="10" t="s">
        <v>93</v>
      </c>
      <c r="Y6" s="10" t="s">
        <v>307</v>
      </c>
    </row>
    <row r="7" spans="2:25" x14ac:dyDescent="0.2">
      <c r="B7" s="21">
        <v>4335</v>
      </c>
      <c r="C7" s="21" t="s">
        <v>94</v>
      </c>
      <c r="D7" s="29">
        <v>51848.189480000001</v>
      </c>
      <c r="E7" s="29">
        <v>9247.0432000000001</v>
      </c>
      <c r="F7" s="29">
        <v>174546.71174999999</v>
      </c>
      <c r="G7" s="29">
        <v>56201.852930000001</v>
      </c>
      <c r="H7" s="29">
        <v>6036.5884500000002</v>
      </c>
      <c r="I7" s="29">
        <v>1508.2256</v>
      </c>
      <c r="J7" s="29">
        <v>108898.49185000001</v>
      </c>
      <c r="K7" s="29">
        <v>114947.34172</v>
      </c>
      <c r="L7" s="29">
        <v>24393.819630000002</v>
      </c>
      <c r="M7" s="29">
        <v>461.63914999999997</v>
      </c>
      <c r="N7" s="29">
        <v>548089.90376000002</v>
      </c>
      <c r="O7" s="29">
        <v>11377.811799999999</v>
      </c>
      <c r="P7" s="29">
        <v>1484.9702</v>
      </c>
      <c r="Q7" s="29">
        <v>7473.8420500000002</v>
      </c>
      <c r="R7" s="29">
        <v>30776.25459</v>
      </c>
      <c r="S7" s="29">
        <v>453.79199999999997</v>
      </c>
      <c r="T7" s="29">
        <v>104.608</v>
      </c>
      <c r="U7" s="29">
        <v>9010.6078799999996</v>
      </c>
      <c r="V7" s="29">
        <v>73689.557419999997</v>
      </c>
      <c r="W7" s="29">
        <v>9096.8009199999997</v>
      </c>
      <c r="X7" s="29">
        <v>26.63</v>
      </c>
      <c r="Y7" s="29">
        <v>143494.87486000001</v>
      </c>
    </row>
    <row r="8" spans="2:25" x14ac:dyDescent="0.2">
      <c r="B8" s="21">
        <v>4019</v>
      </c>
      <c r="C8" s="21" t="s">
        <v>95</v>
      </c>
      <c r="D8" s="29">
        <v>7520.0608300000004</v>
      </c>
      <c r="E8" s="29">
        <v>594.75930000000005</v>
      </c>
      <c r="F8" s="29">
        <v>10804.731900000001</v>
      </c>
      <c r="G8" s="29">
        <v>6114.9041500000003</v>
      </c>
      <c r="H8" s="29">
        <v>5004.3514500000001</v>
      </c>
      <c r="I8" s="29">
        <v>163.79259999999999</v>
      </c>
      <c r="J8" s="29">
        <v>13182.53967</v>
      </c>
      <c r="K8" s="29">
        <v>8334.6380399999998</v>
      </c>
      <c r="L8" s="29">
        <v>1824.5586599999999</v>
      </c>
      <c r="M8" s="29">
        <v>65.580150000000003</v>
      </c>
      <c r="N8" s="29">
        <v>53609.916749999997</v>
      </c>
      <c r="O8" s="29">
        <v>587.88445000000002</v>
      </c>
      <c r="P8" s="29">
        <v>377.04174999999998</v>
      </c>
      <c r="Q8" s="29">
        <v>0</v>
      </c>
      <c r="R8" s="29">
        <v>9274.0530899999994</v>
      </c>
      <c r="S8" s="29">
        <v>393.79199999999997</v>
      </c>
      <c r="T8" s="29">
        <v>0</v>
      </c>
      <c r="U8" s="29">
        <v>352.21960000000001</v>
      </c>
      <c r="V8" s="29">
        <v>4272.0489100000004</v>
      </c>
      <c r="W8" s="29">
        <v>1401.0020500000001</v>
      </c>
      <c r="X8" s="29">
        <v>0</v>
      </c>
      <c r="Y8" s="29">
        <v>16658.041850000001</v>
      </c>
    </row>
    <row r="9" spans="2:25" x14ac:dyDescent="0.2">
      <c r="B9" s="16">
        <v>4001</v>
      </c>
      <c r="C9" s="16" t="s">
        <v>96</v>
      </c>
      <c r="D9" s="26">
        <v>6293.9881299999997</v>
      </c>
      <c r="E9" s="26">
        <v>254.69880000000001</v>
      </c>
      <c r="F9" s="26">
        <v>3375.4387000000002</v>
      </c>
      <c r="G9" s="26">
        <v>1382.7229</v>
      </c>
      <c r="H9" s="26">
        <v>5004.3514500000001</v>
      </c>
      <c r="I9" s="26">
        <v>163.79259999999999</v>
      </c>
      <c r="J9" s="26">
        <v>7480.6736799999999</v>
      </c>
      <c r="K9" s="26">
        <v>2420.373</v>
      </c>
      <c r="L9" s="26">
        <v>0</v>
      </c>
      <c r="M9" s="26">
        <v>0</v>
      </c>
      <c r="N9" s="26">
        <v>26376.039260000001</v>
      </c>
      <c r="O9" s="26">
        <v>587.88445000000002</v>
      </c>
      <c r="P9" s="26">
        <v>85.447999999999993</v>
      </c>
      <c r="Q9" s="26">
        <v>0</v>
      </c>
      <c r="R9" s="26">
        <v>7958.76</v>
      </c>
      <c r="S9" s="26">
        <v>43.792000000000002</v>
      </c>
      <c r="T9" s="26">
        <v>0</v>
      </c>
      <c r="U9" s="26">
        <v>115.61915</v>
      </c>
      <c r="V9" s="26">
        <v>306.21409999999997</v>
      </c>
      <c r="W9" s="26">
        <v>67.3125</v>
      </c>
      <c r="X9" s="26">
        <v>0</v>
      </c>
      <c r="Y9" s="26">
        <v>9165.0301999999992</v>
      </c>
    </row>
    <row r="10" spans="2:25" x14ac:dyDescent="0.2">
      <c r="B10" s="16">
        <v>4002</v>
      </c>
      <c r="C10" s="16" t="s">
        <v>97</v>
      </c>
      <c r="D10" s="26">
        <v>70.945549999999997</v>
      </c>
      <c r="E10" s="26">
        <v>0</v>
      </c>
      <c r="F10" s="26">
        <v>0</v>
      </c>
      <c r="G10" s="26">
        <v>54.0199</v>
      </c>
      <c r="H10" s="26">
        <v>0</v>
      </c>
      <c r="I10" s="26">
        <v>0</v>
      </c>
      <c r="J10" s="26">
        <v>203.40835000000001</v>
      </c>
      <c r="K10" s="26">
        <v>198.3655</v>
      </c>
      <c r="L10" s="26">
        <v>0</v>
      </c>
      <c r="M10" s="26">
        <v>0</v>
      </c>
      <c r="N10" s="26">
        <v>526.73929999999996</v>
      </c>
      <c r="O10" s="26">
        <v>0</v>
      </c>
      <c r="P10" s="26">
        <v>0</v>
      </c>
      <c r="Q10" s="26">
        <v>0</v>
      </c>
      <c r="R10" s="26">
        <v>0</v>
      </c>
      <c r="S10" s="26">
        <v>0</v>
      </c>
      <c r="T10" s="26">
        <v>0</v>
      </c>
      <c r="U10" s="26">
        <v>0</v>
      </c>
      <c r="V10" s="26">
        <v>48.023200000000003</v>
      </c>
      <c r="W10" s="26">
        <v>0</v>
      </c>
      <c r="X10" s="26">
        <v>0</v>
      </c>
      <c r="Y10" s="26">
        <v>48.023200000000003</v>
      </c>
    </row>
    <row r="11" spans="2:25" x14ac:dyDescent="0.2">
      <c r="B11" s="16">
        <v>4003</v>
      </c>
      <c r="C11" s="16" t="s">
        <v>98</v>
      </c>
      <c r="D11" s="26">
        <v>855.42835000000002</v>
      </c>
      <c r="E11" s="26">
        <v>52.2</v>
      </c>
      <c r="F11" s="26">
        <v>3.0053000000000001</v>
      </c>
      <c r="G11" s="26">
        <v>205</v>
      </c>
      <c r="H11" s="26">
        <v>0</v>
      </c>
      <c r="I11" s="26">
        <v>0</v>
      </c>
      <c r="J11" s="26">
        <v>207.55319</v>
      </c>
      <c r="K11" s="26">
        <v>956.63547000000005</v>
      </c>
      <c r="L11" s="26">
        <v>0</v>
      </c>
      <c r="M11" s="26">
        <v>0</v>
      </c>
      <c r="N11" s="26">
        <v>2279.82231</v>
      </c>
      <c r="O11" s="26">
        <v>0</v>
      </c>
      <c r="P11" s="26">
        <v>0</v>
      </c>
      <c r="Q11" s="26">
        <v>0</v>
      </c>
      <c r="R11" s="26">
        <v>0</v>
      </c>
      <c r="S11" s="26">
        <v>350</v>
      </c>
      <c r="T11" s="26">
        <v>0</v>
      </c>
      <c r="U11" s="26">
        <v>0</v>
      </c>
      <c r="V11" s="26">
        <v>231.58674999999999</v>
      </c>
      <c r="W11" s="26">
        <v>0</v>
      </c>
      <c r="X11" s="26">
        <v>0</v>
      </c>
      <c r="Y11" s="26">
        <v>581.58675000000005</v>
      </c>
    </row>
    <row r="12" spans="2:25" x14ac:dyDescent="0.2">
      <c r="B12" s="16">
        <v>4004</v>
      </c>
      <c r="C12" s="16" t="s">
        <v>99</v>
      </c>
      <c r="D12" s="26">
        <v>0</v>
      </c>
      <c r="E12" s="26">
        <v>0</v>
      </c>
      <c r="F12" s="26">
        <v>0</v>
      </c>
      <c r="G12" s="26">
        <v>0</v>
      </c>
      <c r="H12" s="26">
        <v>0</v>
      </c>
      <c r="I12" s="26">
        <v>0</v>
      </c>
      <c r="J12" s="26">
        <v>38.841299999999997</v>
      </c>
      <c r="K12" s="26">
        <v>288.68182000000002</v>
      </c>
      <c r="L12" s="26">
        <v>0</v>
      </c>
      <c r="M12" s="26">
        <v>0</v>
      </c>
      <c r="N12" s="26">
        <v>327.52312000000001</v>
      </c>
      <c r="O12" s="26">
        <v>0</v>
      </c>
      <c r="P12" s="26">
        <v>251.68875</v>
      </c>
      <c r="Q12" s="26">
        <v>0</v>
      </c>
      <c r="R12" s="26">
        <v>0</v>
      </c>
      <c r="S12" s="26">
        <v>0</v>
      </c>
      <c r="T12" s="26">
        <v>0</v>
      </c>
      <c r="U12" s="26">
        <v>0</v>
      </c>
      <c r="V12" s="26">
        <v>643.96015</v>
      </c>
      <c r="W12" s="26">
        <v>0</v>
      </c>
      <c r="X12" s="26">
        <v>0</v>
      </c>
      <c r="Y12" s="26">
        <v>895.64890000000003</v>
      </c>
    </row>
    <row r="13" spans="2:25" x14ac:dyDescent="0.2">
      <c r="B13" s="16">
        <v>4005</v>
      </c>
      <c r="C13" s="16" t="s">
        <v>100</v>
      </c>
      <c r="D13" s="26">
        <v>0</v>
      </c>
      <c r="E13" s="26">
        <v>0</v>
      </c>
      <c r="F13" s="26">
        <v>0</v>
      </c>
      <c r="G13" s="26">
        <v>0</v>
      </c>
      <c r="H13" s="26">
        <v>0</v>
      </c>
      <c r="I13" s="26">
        <v>0</v>
      </c>
      <c r="J13" s="26">
        <v>459.72840000000002</v>
      </c>
      <c r="K13" s="26">
        <v>1530.72225</v>
      </c>
      <c r="L13" s="26">
        <v>0</v>
      </c>
      <c r="M13" s="26">
        <v>65.580150000000003</v>
      </c>
      <c r="N13" s="26">
        <v>2056.0308</v>
      </c>
      <c r="O13" s="26">
        <v>0</v>
      </c>
      <c r="P13" s="26">
        <v>0</v>
      </c>
      <c r="Q13" s="26">
        <v>0</v>
      </c>
      <c r="R13" s="26">
        <v>0</v>
      </c>
      <c r="S13" s="26">
        <v>0</v>
      </c>
      <c r="T13" s="26">
        <v>0</v>
      </c>
      <c r="U13" s="26">
        <v>6.8</v>
      </c>
      <c r="V13" s="26">
        <v>737.58050000000003</v>
      </c>
      <c r="W13" s="26">
        <v>0</v>
      </c>
      <c r="X13" s="26">
        <v>0</v>
      </c>
      <c r="Y13" s="26">
        <v>744.38049999999998</v>
      </c>
    </row>
    <row r="14" spans="2:25" x14ac:dyDescent="0.2">
      <c r="B14" s="16">
        <v>4006</v>
      </c>
      <c r="C14" s="16" t="s">
        <v>101</v>
      </c>
      <c r="D14" s="26">
        <v>165.06545</v>
      </c>
      <c r="E14" s="26">
        <v>0</v>
      </c>
      <c r="F14" s="26">
        <v>213.75305</v>
      </c>
      <c r="G14" s="26">
        <v>205</v>
      </c>
      <c r="H14" s="26">
        <v>0</v>
      </c>
      <c r="I14" s="26">
        <v>0</v>
      </c>
      <c r="J14" s="26">
        <v>1663.7055</v>
      </c>
      <c r="K14" s="26">
        <v>197.34344999999999</v>
      </c>
      <c r="L14" s="26">
        <v>0</v>
      </c>
      <c r="M14" s="26">
        <v>0</v>
      </c>
      <c r="N14" s="26">
        <v>2444.8674500000002</v>
      </c>
      <c r="O14" s="26">
        <v>0</v>
      </c>
      <c r="P14" s="26">
        <v>0</v>
      </c>
      <c r="Q14" s="26">
        <v>0</v>
      </c>
      <c r="R14" s="26">
        <v>0</v>
      </c>
      <c r="S14" s="26">
        <v>0</v>
      </c>
      <c r="T14" s="26">
        <v>0</v>
      </c>
      <c r="U14" s="26">
        <v>0</v>
      </c>
      <c r="V14" s="26">
        <v>313.02224999999999</v>
      </c>
      <c r="W14" s="26">
        <v>50</v>
      </c>
      <c r="X14" s="26">
        <v>0</v>
      </c>
      <c r="Y14" s="26">
        <v>363.02224999999999</v>
      </c>
    </row>
    <row r="15" spans="2:25" x14ac:dyDescent="0.2">
      <c r="B15" s="16">
        <v>4007</v>
      </c>
      <c r="C15" s="16" t="s">
        <v>102</v>
      </c>
      <c r="D15" s="26">
        <v>0</v>
      </c>
      <c r="E15" s="26">
        <v>0</v>
      </c>
      <c r="F15" s="26">
        <v>0</v>
      </c>
      <c r="G15" s="26">
        <v>0</v>
      </c>
      <c r="H15" s="26">
        <v>0</v>
      </c>
      <c r="I15" s="26">
        <v>0</v>
      </c>
      <c r="J15" s="26">
        <v>103.32555000000001</v>
      </c>
      <c r="K15" s="26">
        <v>218.17515</v>
      </c>
      <c r="L15" s="26">
        <v>541.60946000000001</v>
      </c>
      <c r="M15" s="26">
        <v>0</v>
      </c>
      <c r="N15" s="26">
        <v>863.11015999999995</v>
      </c>
      <c r="O15" s="26">
        <v>0</v>
      </c>
      <c r="P15" s="26">
        <v>0</v>
      </c>
      <c r="Q15" s="26">
        <v>0</v>
      </c>
      <c r="R15" s="26">
        <v>0</v>
      </c>
      <c r="S15" s="26">
        <v>0</v>
      </c>
      <c r="T15" s="26">
        <v>0</v>
      </c>
      <c r="U15" s="26">
        <v>0</v>
      </c>
      <c r="V15" s="26">
        <v>444.52665000000002</v>
      </c>
      <c r="W15" s="26">
        <v>68</v>
      </c>
      <c r="X15" s="26">
        <v>0</v>
      </c>
      <c r="Y15" s="26">
        <v>512.52665000000002</v>
      </c>
    </row>
    <row r="16" spans="2:25" x14ac:dyDescent="0.2">
      <c r="B16" s="16">
        <v>4008</v>
      </c>
      <c r="C16" s="16" t="s">
        <v>103</v>
      </c>
      <c r="D16" s="26">
        <v>0</v>
      </c>
      <c r="E16" s="26">
        <v>110.45699999999999</v>
      </c>
      <c r="F16" s="26">
        <v>1351.8389</v>
      </c>
      <c r="G16" s="26">
        <v>1698.4713999999999</v>
      </c>
      <c r="H16" s="26">
        <v>0</v>
      </c>
      <c r="I16" s="26">
        <v>0</v>
      </c>
      <c r="J16" s="26">
        <v>1422.0906</v>
      </c>
      <c r="K16" s="26">
        <v>346.73419999999999</v>
      </c>
      <c r="L16" s="26">
        <v>0</v>
      </c>
      <c r="M16" s="26">
        <v>0</v>
      </c>
      <c r="N16" s="26">
        <v>4929.5920999999998</v>
      </c>
      <c r="O16" s="26">
        <v>0</v>
      </c>
      <c r="P16" s="26">
        <v>39.905000000000001</v>
      </c>
      <c r="Q16" s="26">
        <v>0</v>
      </c>
      <c r="R16" s="26">
        <v>552.79309000000001</v>
      </c>
      <c r="S16" s="26">
        <v>0</v>
      </c>
      <c r="T16" s="26">
        <v>0</v>
      </c>
      <c r="U16" s="26">
        <v>229.80045000000001</v>
      </c>
      <c r="V16" s="26">
        <v>211.32326</v>
      </c>
      <c r="W16" s="26">
        <v>0</v>
      </c>
      <c r="X16" s="26">
        <v>0</v>
      </c>
      <c r="Y16" s="26">
        <v>1033.8217999999999</v>
      </c>
    </row>
    <row r="17" spans="2:25" x14ac:dyDescent="0.2">
      <c r="B17" s="16">
        <v>4009</v>
      </c>
      <c r="C17" s="16" t="s">
        <v>104</v>
      </c>
      <c r="D17" s="26">
        <v>0</v>
      </c>
      <c r="E17" s="26">
        <v>0</v>
      </c>
      <c r="F17" s="26">
        <v>81.954149999999998</v>
      </c>
      <c r="G17" s="26">
        <v>0</v>
      </c>
      <c r="H17" s="26">
        <v>0</v>
      </c>
      <c r="I17" s="26">
        <v>0</v>
      </c>
      <c r="J17" s="26">
        <v>128.30664999999999</v>
      </c>
      <c r="K17" s="26">
        <v>61.685949999999998</v>
      </c>
      <c r="L17" s="26">
        <v>113.84555</v>
      </c>
      <c r="M17" s="26">
        <v>0</v>
      </c>
      <c r="N17" s="26">
        <v>385.79230000000001</v>
      </c>
      <c r="O17" s="26">
        <v>0</v>
      </c>
      <c r="P17" s="26">
        <v>0</v>
      </c>
      <c r="Q17" s="26">
        <v>0</v>
      </c>
      <c r="R17" s="26">
        <v>0</v>
      </c>
      <c r="S17" s="26">
        <v>0</v>
      </c>
      <c r="T17" s="26">
        <v>0</v>
      </c>
      <c r="U17" s="26">
        <v>0</v>
      </c>
      <c r="V17" s="26">
        <v>276.65179999999998</v>
      </c>
      <c r="W17" s="26">
        <v>101.83125</v>
      </c>
      <c r="X17" s="26">
        <v>0</v>
      </c>
      <c r="Y17" s="26">
        <v>378.48304999999999</v>
      </c>
    </row>
    <row r="18" spans="2:25" x14ac:dyDescent="0.2">
      <c r="B18" s="16">
        <v>4010</v>
      </c>
      <c r="C18" s="16" t="s">
        <v>105</v>
      </c>
      <c r="D18" s="26">
        <v>134.63335000000001</v>
      </c>
      <c r="E18" s="26">
        <v>0</v>
      </c>
      <c r="F18" s="26">
        <v>651.93439999999998</v>
      </c>
      <c r="G18" s="26">
        <v>0</v>
      </c>
      <c r="H18" s="26">
        <v>0</v>
      </c>
      <c r="I18" s="26">
        <v>0</v>
      </c>
      <c r="J18" s="26">
        <v>613.77224999999999</v>
      </c>
      <c r="K18" s="26">
        <v>943.77994999999999</v>
      </c>
      <c r="L18" s="26">
        <v>1169.10365</v>
      </c>
      <c r="M18" s="26">
        <v>0</v>
      </c>
      <c r="N18" s="26">
        <v>3513.2235999999998</v>
      </c>
      <c r="O18" s="26">
        <v>0</v>
      </c>
      <c r="P18" s="26">
        <v>0</v>
      </c>
      <c r="Q18" s="26">
        <v>0</v>
      </c>
      <c r="R18" s="26">
        <v>0</v>
      </c>
      <c r="S18" s="26">
        <v>0</v>
      </c>
      <c r="T18" s="26">
        <v>0</v>
      </c>
      <c r="U18" s="26">
        <v>0</v>
      </c>
      <c r="V18" s="26">
        <v>566.69690000000003</v>
      </c>
      <c r="W18" s="26">
        <v>113.8583</v>
      </c>
      <c r="X18" s="26">
        <v>0</v>
      </c>
      <c r="Y18" s="26">
        <v>680.55520000000001</v>
      </c>
    </row>
    <row r="19" spans="2:25" x14ac:dyDescent="0.2">
      <c r="B19" s="16">
        <v>4012</v>
      </c>
      <c r="C19" s="16" t="s">
        <v>106</v>
      </c>
      <c r="D19" s="26">
        <v>0</v>
      </c>
      <c r="E19" s="26">
        <v>177.40350000000001</v>
      </c>
      <c r="F19" s="26">
        <v>4798.6840499999998</v>
      </c>
      <c r="G19" s="26">
        <v>2569.68995</v>
      </c>
      <c r="H19" s="26">
        <v>0</v>
      </c>
      <c r="I19" s="26">
        <v>0</v>
      </c>
      <c r="J19" s="26">
        <v>776.87620000000004</v>
      </c>
      <c r="K19" s="26">
        <v>1024.3697999999999</v>
      </c>
      <c r="L19" s="26">
        <v>0</v>
      </c>
      <c r="M19" s="26">
        <v>0</v>
      </c>
      <c r="N19" s="26">
        <v>9347.0234999999993</v>
      </c>
      <c r="O19" s="26">
        <v>0</v>
      </c>
      <c r="P19" s="26">
        <v>0</v>
      </c>
      <c r="Q19" s="26">
        <v>0</v>
      </c>
      <c r="R19" s="26">
        <v>762.5</v>
      </c>
      <c r="S19" s="26">
        <v>0</v>
      </c>
      <c r="T19" s="26">
        <v>0</v>
      </c>
      <c r="U19" s="26">
        <v>0</v>
      </c>
      <c r="V19" s="26">
        <v>473.78280000000001</v>
      </c>
      <c r="W19" s="26">
        <v>1000</v>
      </c>
      <c r="X19" s="26">
        <v>0</v>
      </c>
      <c r="Y19" s="26">
        <v>2236.2828</v>
      </c>
    </row>
    <row r="20" spans="2:25" x14ac:dyDescent="0.2">
      <c r="B20" s="16">
        <v>4013</v>
      </c>
      <c r="C20" s="16" t="s">
        <v>107</v>
      </c>
      <c r="D20" s="26">
        <v>0</v>
      </c>
      <c r="E20" s="26">
        <v>0</v>
      </c>
      <c r="F20" s="26">
        <v>328.12335000000002</v>
      </c>
      <c r="G20" s="26">
        <v>0</v>
      </c>
      <c r="H20" s="26">
        <v>0</v>
      </c>
      <c r="I20" s="26">
        <v>0</v>
      </c>
      <c r="J20" s="26">
        <v>84.257999999999996</v>
      </c>
      <c r="K20" s="26">
        <v>147.7715</v>
      </c>
      <c r="L20" s="26">
        <v>0</v>
      </c>
      <c r="M20" s="26">
        <v>0</v>
      </c>
      <c r="N20" s="26">
        <v>560.15284999999994</v>
      </c>
      <c r="O20" s="26">
        <v>0</v>
      </c>
      <c r="P20" s="26">
        <v>0</v>
      </c>
      <c r="Q20" s="26">
        <v>0</v>
      </c>
      <c r="R20" s="26">
        <v>0</v>
      </c>
      <c r="S20" s="26">
        <v>0</v>
      </c>
      <c r="T20" s="26">
        <v>0</v>
      </c>
      <c r="U20" s="26">
        <v>0</v>
      </c>
      <c r="V20" s="26">
        <v>18.68055</v>
      </c>
      <c r="W20" s="26">
        <v>0</v>
      </c>
      <c r="X20" s="26">
        <v>0</v>
      </c>
      <c r="Y20" s="26">
        <v>18.68055</v>
      </c>
    </row>
    <row r="21" spans="2:25" x14ac:dyDescent="0.2">
      <c r="B21" s="21">
        <v>4059</v>
      </c>
      <c r="C21" s="21" t="s">
        <v>108</v>
      </c>
      <c r="D21" s="29">
        <v>27641.760399999999</v>
      </c>
      <c r="E21" s="29">
        <v>1930.9016300000001</v>
      </c>
      <c r="F21" s="29">
        <v>49596.788310000004</v>
      </c>
      <c r="G21" s="29">
        <v>29680.954020000001</v>
      </c>
      <c r="H21" s="29">
        <v>600</v>
      </c>
      <c r="I21" s="29">
        <v>0.71</v>
      </c>
      <c r="J21" s="29">
        <v>22844.39846</v>
      </c>
      <c r="K21" s="29">
        <v>20515.0177</v>
      </c>
      <c r="L21" s="29">
        <v>4981.0254699999996</v>
      </c>
      <c r="M21" s="29">
        <v>60.204650000000001</v>
      </c>
      <c r="N21" s="29">
        <v>157851.76063999999</v>
      </c>
      <c r="O21" s="29">
        <v>5877.4357499999996</v>
      </c>
      <c r="P21" s="29">
        <v>325.63155</v>
      </c>
      <c r="Q21" s="29">
        <v>234.17824999999999</v>
      </c>
      <c r="R21" s="29">
        <v>17235.366450000001</v>
      </c>
      <c r="S21" s="29">
        <v>60</v>
      </c>
      <c r="T21" s="29">
        <v>0</v>
      </c>
      <c r="U21" s="29">
        <v>1685.7896000000001</v>
      </c>
      <c r="V21" s="29">
        <v>15957.193740000001</v>
      </c>
      <c r="W21" s="29">
        <v>1842.0465099999999</v>
      </c>
      <c r="X21" s="29">
        <v>0</v>
      </c>
      <c r="Y21" s="29">
        <v>43217.64185</v>
      </c>
    </row>
    <row r="22" spans="2:25" x14ac:dyDescent="0.2">
      <c r="B22" s="16">
        <v>4021</v>
      </c>
      <c r="C22" s="16" t="s">
        <v>109</v>
      </c>
      <c r="D22" s="26">
        <v>2319.7917000000002</v>
      </c>
      <c r="E22" s="26">
        <v>356.61433</v>
      </c>
      <c r="F22" s="26">
        <v>17199.527620000001</v>
      </c>
      <c r="G22" s="26">
        <v>27346.814969999999</v>
      </c>
      <c r="H22" s="26">
        <v>0</v>
      </c>
      <c r="I22" s="26">
        <v>0</v>
      </c>
      <c r="J22" s="26">
        <v>4516.4412400000001</v>
      </c>
      <c r="K22" s="26">
        <v>536.15324999999996</v>
      </c>
      <c r="L22" s="26">
        <v>1.0000000000000001E-5</v>
      </c>
      <c r="M22" s="26">
        <v>0</v>
      </c>
      <c r="N22" s="26">
        <v>52275.343119999998</v>
      </c>
      <c r="O22" s="26">
        <v>771.83865000000003</v>
      </c>
      <c r="P22" s="26">
        <v>0</v>
      </c>
      <c r="Q22" s="26">
        <v>66.748900000000006</v>
      </c>
      <c r="R22" s="26">
        <v>15858.13413</v>
      </c>
      <c r="S22" s="26">
        <v>0</v>
      </c>
      <c r="T22" s="26">
        <v>0</v>
      </c>
      <c r="U22" s="26">
        <v>119.40195</v>
      </c>
      <c r="V22" s="26">
        <v>1610.3476800000001</v>
      </c>
      <c r="W22" s="26">
        <v>0</v>
      </c>
      <c r="X22" s="26">
        <v>0</v>
      </c>
      <c r="Y22" s="26">
        <v>18426.471310000001</v>
      </c>
    </row>
    <row r="23" spans="2:25" x14ac:dyDescent="0.2">
      <c r="B23" s="16">
        <v>4022</v>
      </c>
      <c r="C23" s="16" t="s">
        <v>110</v>
      </c>
      <c r="D23" s="26">
        <v>0</v>
      </c>
      <c r="E23" s="26">
        <v>0</v>
      </c>
      <c r="F23" s="26">
        <v>3.7547999999999999</v>
      </c>
      <c r="G23" s="26">
        <v>0</v>
      </c>
      <c r="H23" s="26">
        <v>0</v>
      </c>
      <c r="I23" s="26">
        <v>0</v>
      </c>
      <c r="J23" s="26">
        <v>657.57164999999998</v>
      </c>
      <c r="K23" s="26">
        <v>451.78649999999999</v>
      </c>
      <c r="L23" s="26">
        <v>0</v>
      </c>
      <c r="M23" s="26">
        <v>0</v>
      </c>
      <c r="N23" s="26">
        <v>1113.11295</v>
      </c>
      <c r="O23" s="26">
        <v>0</v>
      </c>
      <c r="P23" s="26">
        <v>0</v>
      </c>
      <c r="Q23" s="26">
        <v>0</v>
      </c>
      <c r="R23" s="26">
        <v>0</v>
      </c>
      <c r="S23" s="26">
        <v>0</v>
      </c>
      <c r="T23" s="26">
        <v>0</v>
      </c>
      <c r="U23" s="26">
        <v>13.89015</v>
      </c>
      <c r="V23" s="26">
        <v>747.17944999999997</v>
      </c>
      <c r="W23" s="26">
        <v>0</v>
      </c>
      <c r="X23" s="26">
        <v>0</v>
      </c>
      <c r="Y23" s="26">
        <v>761.06960000000004</v>
      </c>
    </row>
    <row r="24" spans="2:25" x14ac:dyDescent="0.2">
      <c r="B24" s="16">
        <v>4023</v>
      </c>
      <c r="C24" s="16" t="s">
        <v>111</v>
      </c>
      <c r="D24" s="26">
        <v>0</v>
      </c>
      <c r="E24" s="26">
        <v>0</v>
      </c>
      <c r="F24" s="26">
        <v>619.10074999999995</v>
      </c>
      <c r="G24" s="26">
        <v>0</v>
      </c>
      <c r="H24" s="26">
        <v>0</v>
      </c>
      <c r="I24" s="26">
        <v>0</v>
      </c>
      <c r="J24" s="26">
        <v>722.38739999999996</v>
      </c>
      <c r="K24" s="26">
        <v>1255.9989499999999</v>
      </c>
      <c r="L24" s="26">
        <v>0</v>
      </c>
      <c r="M24" s="26">
        <v>0</v>
      </c>
      <c r="N24" s="26">
        <v>2597.4870999999998</v>
      </c>
      <c r="O24" s="26">
        <v>0</v>
      </c>
      <c r="P24" s="26">
        <v>0</v>
      </c>
      <c r="Q24" s="26">
        <v>0</v>
      </c>
      <c r="R24" s="26">
        <v>0</v>
      </c>
      <c r="S24" s="26">
        <v>0</v>
      </c>
      <c r="T24" s="26">
        <v>0</v>
      </c>
      <c r="U24" s="26">
        <v>231.3</v>
      </c>
      <c r="V24" s="26">
        <v>4576.1426499999998</v>
      </c>
      <c r="W24" s="26">
        <v>0</v>
      </c>
      <c r="X24" s="26">
        <v>0</v>
      </c>
      <c r="Y24" s="26">
        <v>4807.44265</v>
      </c>
    </row>
    <row r="25" spans="2:25" x14ac:dyDescent="0.2">
      <c r="B25" s="16">
        <v>4024</v>
      </c>
      <c r="C25" s="16" t="s">
        <v>112</v>
      </c>
      <c r="D25" s="26">
        <v>236.41414</v>
      </c>
      <c r="E25" s="26">
        <v>0</v>
      </c>
      <c r="F25" s="26">
        <v>342.32580000000002</v>
      </c>
      <c r="G25" s="26">
        <v>0</v>
      </c>
      <c r="H25" s="26">
        <v>0</v>
      </c>
      <c r="I25" s="26">
        <v>0</v>
      </c>
      <c r="J25" s="26">
        <v>365.18374999999997</v>
      </c>
      <c r="K25" s="26">
        <v>209.37907999999999</v>
      </c>
      <c r="L25" s="26">
        <v>505.94860999999997</v>
      </c>
      <c r="M25" s="26">
        <v>0</v>
      </c>
      <c r="N25" s="26">
        <v>1659.2513799999999</v>
      </c>
      <c r="O25" s="26">
        <v>0</v>
      </c>
      <c r="P25" s="26">
        <v>0</v>
      </c>
      <c r="Q25" s="26">
        <v>0</v>
      </c>
      <c r="R25" s="26">
        <v>0</v>
      </c>
      <c r="S25" s="26">
        <v>0</v>
      </c>
      <c r="T25" s="26">
        <v>0</v>
      </c>
      <c r="U25" s="26">
        <v>0</v>
      </c>
      <c r="V25" s="26">
        <v>137.40860000000001</v>
      </c>
      <c r="W25" s="26">
        <v>25.508749999999999</v>
      </c>
      <c r="X25" s="26">
        <v>0</v>
      </c>
      <c r="Y25" s="26">
        <v>162.91735</v>
      </c>
    </row>
    <row r="26" spans="2:25" x14ac:dyDescent="0.2">
      <c r="B26" s="16">
        <v>4049</v>
      </c>
      <c r="C26" s="16" t="s">
        <v>113</v>
      </c>
      <c r="D26" s="26">
        <v>205.9692</v>
      </c>
      <c r="E26" s="26">
        <v>335.303</v>
      </c>
      <c r="F26" s="26">
        <v>248.30685</v>
      </c>
      <c r="G26" s="26">
        <v>34</v>
      </c>
      <c r="H26" s="26">
        <v>0</v>
      </c>
      <c r="I26" s="26">
        <v>0</v>
      </c>
      <c r="J26" s="26">
        <v>155.6583</v>
      </c>
      <c r="K26" s="26">
        <v>138.62246999999999</v>
      </c>
      <c r="L26" s="26">
        <v>200</v>
      </c>
      <c r="M26" s="26">
        <v>0</v>
      </c>
      <c r="N26" s="26">
        <v>1317.8598199999999</v>
      </c>
      <c r="O26" s="26">
        <v>0</v>
      </c>
      <c r="P26" s="26">
        <v>214.43700000000001</v>
      </c>
      <c r="Q26" s="26">
        <v>33.692149999999998</v>
      </c>
      <c r="R26" s="26">
        <v>0</v>
      </c>
      <c r="S26" s="26">
        <v>0</v>
      </c>
      <c r="T26" s="26">
        <v>0</v>
      </c>
      <c r="U26" s="26">
        <v>1E-3</v>
      </c>
      <c r="V26" s="26">
        <v>123.45950000000001</v>
      </c>
      <c r="W26" s="26">
        <v>0</v>
      </c>
      <c r="X26" s="26">
        <v>0</v>
      </c>
      <c r="Y26" s="26">
        <v>371.58965000000001</v>
      </c>
    </row>
    <row r="27" spans="2:25" x14ac:dyDescent="0.2">
      <c r="B27" s="16">
        <v>4026</v>
      </c>
      <c r="C27" s="16" t="s">
        <v>114</v>
      </c>
      <c r="D27" s="26">
        <v>0</v>
      </c>
      <c r="E27" s="26">
        <v>0</v>
      </c>
      <c r="F27" s="26">
        <v>8566.8901399999995</v>
      </c>
      <c r="G27" s="26">
        <v>2.3909500000000001</v>
      </c>
      <c r="H27" s="26">
        <v>0</v>
      </c>
      <c r="I27" s="26">
        <v>0</v>
      </c>
      <c r="J27" s="26">
        <v>891.30286999999998</v>
      </c>
      <c r="K27" s="26">
        <v>1545.36931</v>
      </c>
      <c r="L27" s="26">
        <v>0</v>
      </c>
      <c r="M27" s="26">
        <v>0</v>
      </c>
      <c r="N27" s="26">
        <v>11005.95327</v>
      </c>
      <c r="O27" s="26">
        <v>0</v>
      </c>
      <c r="P27" s="26">
        <v>0</v>
      </c>
      <c r="Q27" s="26">
        <v>0</v>
      </c>
      <c r="R27" s="26">
        <v>0</v>
      </c>
      <c r="S27" s="26">
        <v>0</v>
      </c>
      <c r="T27" s="26">
        <v>0</v>
      </c>
      <c r="U27" s="26">
        <v>116.36055</v>
      </c>
      <c r="V27" s="26">
        <v>467.91500000000002</v>
      </c>
      <c r="W27" s="26">
        <v>0</v>
      </c>
      <c r="X27" s="26">
        <v>0</v>
      </c>
      <c r="Y27" s="26">
        <v>584.27554999999995</v>
      </c>
    </row>
    <row r="28" spans="2:25" x14ac:dyDescent="0.2">
      <c r="B28" s="16">
        <v>4027</v>
      </c>
      <c r="C28" s="16" t="s">
        <v>115</v>
      </c>
      <c r="D28" s="26">
        <v>0</v>
      </c>
      <c r="E28" s="26">
        <v>333.52390000000003</v>
      </c>
      <c r="F28" s="26">
        <v>105.91795</v>
      </c>
      <c r="G28" s="26">
        <v>41.603999999999999</v>
      </c>
      <c r="H28" s="26">
        <v>0</v>
      </c>
      <c r="I28" s="26">
        <v>0</v>
      </c>
      <c r="J28" s="26">
        <v>26.1096</v>
      </c>
      <c r="K28" s="26">
        <v>17.009979999999999</v>
      </c>
      <c r="L28" s="26">
        <v>0</v>
      </c>
      <c r="M28" s="26">
        <v>0</v>
      </c>
      <c r="N28" s="26">
        <v>524.16543000000001</v>
      </c>
      <c r="O28" s="26">
        <v>0</v>
      </c>
      <c r="P28" s="26">
        <v>0</v>
      </c>
      <c r="Q28" s="26">
        <v>0</v>
      </c>
      <c r="R28" s="26">
        <v>0</v>
      </c>
      <c r="S28" s="26">
        <v>0</v>
      </c>
      <c r="T28" s="26">
        <v>0</v>
      </c>
      <c r="U28" s="26">
        <v>0</v>
      </c>
      <c r="V28" s="26">
        <v>38.458449999999999</v>
      </c>
      <c r="W28" s="26">
        <v>0</v>
      </c>
      <c r="X28" s="26">
        <v>0</v>
      </c>
      <c r="Y28" s="26">
        <v>38.458449999999999</v>
      </c>
    </row>
    <row r="29" spans="2:25" x14ac:dyDescent="0.2">
      <c r="B29" s="16">
        <v>4028</v>
      </c>
      <c r="C29" s="16" t="s">
        <v>116</v>
      </c>
      <c r="D29" s="26">
        <v>0</v>
      </c>
      <c r="E29" s="26">
        <v>0</v>
      </c>
      <c r="F29" s="26">
        <v>25.799050000000001</v>
      </c>
      <c r="G29" s="26">
        <v>0</v>
      </c>
      <c r="H29" s="26">
        <v>0</v>
      </c>
      <c r="I29" s="26">
        <v>0</v>
      </c>
      <c r="J29" s="26">
        <v>28.857299999999999</v>
      </c>
      <c r="K29" s="26">
        <v>347.24860999999999</v>
      </c>
      <c r="L29" s="26">
        <v>0</v>
      </c>
      <c r="M29" s="26">
        <v>60.204650000000001</v>
      </c>
      <c r="N29" s="26">
        <v>462.10960999999998</v>
      </c>
      <c r="O29" s="26">
        <v>0</v>
      </c>
      <c r="P29" s="26">
        <v>0</v>
      </c>
      <c r="Q29" s="26">
        <v>0</v>
      </c>
      <c r="R29" s="26">
        <v>0</v>
      </c>
      <c r="S29" s="26">
        <v>0</v>
      </c>
      <c r="T29" s="26">
        <v>0</v>
      </c>
      <c r="U29" s="26">
        <v>0</v>
      </c>
      <c r="V29" s="26">
        <v>64.319540000000003</v>
      </c>
      <c r="W29" s="26">
        <v>0</v>
      </c>
      <c r="X29" s="26">
        <v>0</v>
      </c>
      <c r="Y29" s="26">
        <v>64.319540000000003</v>
      </c>
    </row>
    <row r="30" spans="2:25" x14ac:dyDescent="0.2">
      <c r="B30" s="16">
        <v>4029</v>
      </c>
      <c r="C30" s="16" t="s">
        <v>117</v>
      </c>
      <c r="D30" s="26">
        <v>221.95464999999999</v>
      </c>
      <c r="E30" s="26">
        <v>0</v>
      </c>
      <c r="F30" s="26">
        <v>943.35704999999996</v>
      </c>
      <c r="G30" s="26">
        <v>0</v>
      </c>
      <c r="H30" s="26">
        <v>0</v>
      </c>
      <c r="I30" s="26">
        <v>0</v>
      </c>
      <c r="J30" s="26">
        <v>1796.01685</v>
      </c>
      <c r="K30" s="26">
        <v>2119.8833100000002</v>
      </c>
      <c r="L30" s="26">
        <v>0</v>
      </c>
      <c r="M30" s="26">
        <v>0</v>
      </c>
      <c r="N30" s="26">
        <v>5081.2118600000003</v>
      </c>
      <c r="O30" s="26">
        <v>0</v>
      </c>
      <c r="P30" s="26">
        <v>0</v>
      </c>
      <c r="Q30" s="26">
        <v>30.8</v>
      </c>
      <c r="R30" s="26">
        <v>0</v>
      </c>
      <c r="S30" s="26">
        <v>0</v>
      </c>
      <c r="T30" s="26">
        <v>0</v>
      </c>
      <c r="U30" s="26">
        <v>83.407799999999995</v>
      </c>
      <c r="V30" s="26">
        <v>670.95344999999998</v>
      </c>
      <c r="W30" s="26">
        <v>1000</v>
      </c>
      <c r="X30" s="26">
        <v>0</v>
      </c>
      <c r="Y30" s="26">
        <v>1785.1612500000001</v>
      </c>
    </row>
    <row r="31" spans="2:25" x14ac:dyDescent="0.2">
      <c r="B31" s="16">
        <v>4030</v>
      </c>
      <c r="C31" s="16" t="s">
        <v>118</v>
      </c>
      <c r="D31" s="26">
        <v>0</v>
      </c>
      <c r="E31" s="26">
        <v>0</v>
      </c>
      <c r="F31" s="26">
        <v>0</v>
      </c>
      <c r="G31" s="26">
        <v>0.315</v>
      </c>
      <c r="H31" s="26">
        <v>0</v>
      </c>
      <c r="I31" s="26">
        <v>0</v>
      </c>
      <c r="J31" s="26">
        <v>519.91764000000001</v>
      </c>
      <c r="K31" s="26">
        <v>554.39004</v>
      </c>
      <c r="L31" s="26">
        <v>559.42433000000005</v>
      </c>
      <c r="M31" s="26">
        <v>0</v>
      </c>
      <c r="N31" s="26">
        <v>1634.04701</v>
      </c>
      <c r="O31" s="26">
        <v>0</v>
      </c>
      <c r="P31" s="26">
        <v>0</v>
      </c>
      <c r="Q31" s="26">
        <v>0</v>
      </c>
      <c r="R31" s="26">
        <v>0</v>
      </c>
      <c r="S31" s="26">
        <v>0</v>
      </c>
      <c r="T31" s="26">
        <v>0</v>
      </c>
      <c r="U31" s="26">
        <v>0</v>
      </c>
      <c r="V31" s="26">
        <v>488.4606</v>
      </c>
      <c r="W31" s="26">
        <v>107.0949</v>
      </c>
      <c r="X31" s="26">
        <v>0</v>
      </c>
      <c r="Y31" s="26">
        <v>595.55550000000005</v>
      </c>
    </row>
    <row r="32" spans="2:25" x14ac:dyDescent="0.2">
      <c r="B32" s="16">
        <v>4031</v>
      </c>
      <c r="C32" s="16" t="s">
        <v>119</v>
      </c>
      <c r="D32" s="26">
        <v>931.34730000000002</v>
      </c>
      <c r="E32" s="26">
        <v>0</v>
      </c>
      <c r="F32" s="26">
        <v>0</v>
      </c>
      <c r="G32" s="26">
        <v>0</v>
      </c>
      <c r="H32" s="26">
        <v>0</v>
      </c>
      <c r="I32" s="26">
        <v>0</v>
      </c>
      <c r="J32" s="26">
        <v>1281.848</v>
      </c>
      <c r="K32" s="26">
        <v>1103.32007</v>
      </c>
      <c r="L32" s="26">
        <v>59.068800000000003</v>
      </c>
      <c r="M32" s="26">
        <v>0</v>
      </c>
      <c r="N32" s="26">
        <v>3375.5841700000001</v>
      </c>
      <c r="O32" s="26">
        <v>0</v>
      </c>
      <c r="P32" s="26">
        <v>0</v>
      </c>
      <c r="Q32" s="26">
        <v>0</v>
      </c>
      <c r="R32" s="26">
        <v>0</v>
      </c>
      <c r="S32" s="26">
        <v>0</v>
      </c>
      <c r="T32" s="26">
        <v>0</v>
      </c>
      <c r="U32" s="26">
        <v>0</v>
      </c>
      <c r="V32" s="26">
        <v>2.7243499999999998</v>
      </c>
      <c r="W32" s="26">
        <v>0</v>
      </c>
      <c r="X32" s="26">
        <v>0</v>
      </c>
      <c r="Y32" s="26">
        <v>2.7243499999999998</v>
      </c>
    </row>
    <row r="33" spans="2:25" x14ac:dyDescent="0.2">
      <c r="B33" s="16">
        <v>4032</v>
      </c>
      <c r="C33" s="16" t="s">
        <v>120</v>
      </c>
      <c r="D33" s="26">
        <v>2.4714499999999999</v>
      </c>
      <c r="E33" s="26">
        <v>0</v>
      </c>
      <c r="F33" s="26">
        <v>74.850899999999996</v>
      </c>
      <c r="G33" s="26">
        <v>0</v>
      </c>
      <c r="H33" s="26">
        <v>0</v>
      </c>
      <c r="I33" s="26">
        <v>0</v>
      </c>
      <c r="J33" s="26">
        <v>17.488150000000001</v>
      </c>
      <c r="K33" s="26">
        <v>83.794910000000002</v>
      </c>
      <c r="L33" s="26">
        <v>0</v>
      </c>
      <c r="M33" s="26">
        <v>0</v>
      </c>
      <c r="N33" s="26">
        <v>178.60541000000001</v>
      </c>
      <c r="O33" s="26">
        <v>0</v>
      </c>
      <c r="P33" s="26">
        <v>0</v>
      </c>
      <c r="Q33" s="26">
        <v>0</v>
      </c>
      <c r="R33" s="26">
        <v>0</v>
      </c>
      <c r="S33" s="26">
        <v>0</v>
      </c>
      <c r="T33" s="26">
        <v>0</v>
      </c>
      <c r="U33" s="26">
        <v>0</v>
      </c>
      <c r="V33" s="26">
        <v>136.42500000000001</v>
      </c>
      <c r="W33" s="26">
        <v>0</v>
      </c>
      <c r="X33" s="26">
        <v>0</v>
      </c>
      <c r="Y33" s="26">
        <v>136.42500000000001</v>
      </c>
    </row>
    <row r="34" spans="2:25" x14ac:dyDescent="0.2">
      <c r="B34" s="16">
        <v>4033</v>
      </c>
      <c r="C34" s="16" t="s">
        <v>121</v>
      </c>
      <c r="D34" s="26">
        <v>0</v>
      </c>
      <c r="E34" s="26">
        <v>0</v>
      </c>
      <c r="F34" s="26">
        <v>115.3434</v>
      </c>
      <c r="G34" s="26">
        <v>43.83</v>
      </c>
      <c r="H34" s="26">
        <v>0</v>
      </c>
      <c r="I34" s="26">
        <v>0</v>
      </c>
      <c r="J34" s="26">
        <v>1972.9167399999999</v>
      </c>
      <c r="K34" s="26">
        <v>1735.0642700000001</v>
      </c>
      <c r="L34" s="26">
        <v>1413.5252</v>
      </c>
      <c r="M34" s="26">
        <v>0</v>
      </c>
      <c r="N34" s="26">
        <v>5280.6796100000001</v>
      </c>
      <c r="O34" s="26">
        <v>0</v>
      </c>
      <c r="P34" s="26">
        <v>0</v>
      </c>
      <c r="Q34" s="26">
        <v>38.223100000000002</v>
      </c>
      <c r="R34" s="26">
        <v>0</v>
      </c>
      <c r="S34" s="26">
        <v>0</v>
      </c>
      <c r="T34" s="26">
        <v>0</v>
      </c>
      <c r="U34" s="26">
        <v>0</v>
      </c>
      <c r="V34" s="26">
        <v>471.55369999999999</v>
      </c>
      <c r="W34" s="26">
        <v>246.584</v>
      </c>
      <c r="X34" s="26">
        <v>0</v>
      </c>
      <c r="Y34" s="26">
        <v>756.36080000000004</v>
      </c>
    </row>
    <row r="35" spans="2:25" x14ac:dyDescent="0.2">
      <c r="B35" s="16">
        <v>4034</v>
      </c>
      <c r="C35" s="16" t="s">
        <v>122</v>
      </c>
      <c r="D35" s="26">
        <v>62.794350000000001</v>
      </c>
      <c r="E35" s="26">
        <v>172.66290000000001</v>
      </c>
      <c r="F35" s="26">
        <v>1853.3179500000001</v>
      </c>
      <c r="G35" s="26">
        <v>364.2079</v>
      </c>
      <c r="H35" s="26">
        <v>0</v>
      </c>
      <c r="I35" s="26">
        <v>0</v>
      </c>
      <c r="J35" s="26">
        <v>522.94204999999999</v>
      </c>
      <c r="K35" s="26">
        <v>198.18430000000001</v>
      </c>
      <c r="L35" s="26">
        <v>27.028649999999999</v>
      </c>
      <c r="M35" s="26">
        <v>0</v>
      </c>
      <c r="N35" s="26">
        <v>3201.1381000000001</v>
      </c>
      <c r="O35" s="26">
        <v>0</v>
      </c>
      <c r="P35" s="26">
        <v>52.5</v>
      </c>
      <c r="Q35" s="26">
        <v>0</v>
      </c>
      <c r="R35" s="26">
        <v>0</v>
      </c>
      <c r="S35" s="26">
        <v>60</v>
      </c>
      <c r="T35" s="26">
        <v>0</v>
      </c>
      <c r="U35" s="26">
        <v>0</v>
      </c>
      <c r="V35" s="26">
        <v>791.46180000000004</v>
      </c>
      <c r="W35" s="26">
        <v>0</v>
      </c>
      <c r="X35" s="26">
        <v>0</v>
      </c>
      <c r="Y35" s="26">
        <v>903.96180000000004</v>
      </c>
    </row>
    <row r="36" spans="2:25" x14ac:dyDescent="0.2">
      <c r="B36" s="16">
        <v>4035</v>
      </c>
      <c r="C36" s="16" t="s">
        <v>123</v>
      </c>
      <c r="D36" s="26">
        <v>119.15479999999999</v>
      </c>
      <c r="E36" s="26">
        <v>416.19414999999998</v>
      </c>
      <c r="F36" s="26">
        <v>585.27324999999996</v>
      </c>
      <c r="G36" s="26">
        <v>0</v>
      </c>
      <c r="H36" s="26">
        <v>0</v>
      </c>
      <c r="I36" s="26">
        <v>0</v>
      </c>
      <c r="J36" s="26">
        <v>325.07740000000001</v>
      </c>
      <c r="K36" s="26">
        <v>143.0949</v>
      </c>
      <c r="L36" s="26">
        <v>0</v>
      </c>
      <c r="M36" s="26">
        <v>0</v>
      </c>
      <c r="N36" s="26">
        <v>1588.7945</v>
      </c>
      <c r="O36" s="26">
        <v>32.7971</v>
      </c>
      <c r="P36" s="26">
        <v>58.69455</v>
      </c>
      <c r="Q36" s="26">
        <v>18.506799999999998</v>
      </c>
      <c r="R36" s="26">
        <v>0</v>
      </c>
      <c r="S36" s="26">
        <v>0</v>
      </c>
      <c r="T36" s="26">
        <v>0</v>
      </c>
      <c r="U36" s="26">
        <v>88.996049999999997</v>
      </c>
      <c r="V36" s="26">
        <v>77.215000000000003</v>
      </c>
      <c r="W36" s="26">
        <v>0</v>
      </c>
      <c r="X36" s="26">
        <v>0</v>
      </c>
      <c r="Y36" s="26">
        <v>276.20949999999999</v>
      </c>
    </row>
    <row r="37" spans="2:25" x14ac:dyDescent="0.2">
      <c r="B37" s="16">
        <v>4037</v>
      </c>
      <c r="C37" s="16" t="s">
        <v>124</v>
      </c>
      <c r="D37" s="26">
        <v>0</v>
      </c>
      <c r="E37" s="26">
        <v>58.69455</v>
      </c>
      <c r="F37" s="26">
        <v>109.59835</v>
      </c>
      <c r="G37" s="26">
        <v>73.597999999999999</v>
      </c>
      <c r="H37" s="26">
        <v>0</v>
      </c>
      <c r="I37" s="26">
        <v>0</v>
      </c>
      <c r="J37" s="26">
        <v>1468.3008500000001</v>
      </c>
      <c r="K37" s="26">
        <v>379.42818999999997</v>
      </c>
      <c r="L37" s="26">
        <v>0</v>
      </c>
      <c r="M37" s="26">
        <v>0</v>
      </c>
      <c r="N37" s="26">
        <v>2089.61994</v>
      </c>
      <c r="O37" s="26">
        <v>72.8</v>
      </c>
      <c r="P37" s="26">
        <v>0</v>
      </c>
      <c r="Q37" s="26">
        <v>0</v>
      </c>
      <c r="R37" s="26">
        <v>0</v>
      </c>
      <c r="S37" s="26">
        <v>0</v>
      </c>
      <c r="T37" s="26">
        <v>0</v>
      </c>
      <c r="U37" s="26">
        <v>176.59200000000001</v>
      </c>
      <c r="V37" s="26">
        <v>258.26974999999999</v>
      </c>
      <c r="W37" s="26">
        <v>0</v>
      </c>
      <c r="X37" s="26">
        <v>0</v>
      </c>
      <c r="Y37" s="26">
        <v>507.66174999999998</v>
      </c>
    </row>
    <row r="38" spans="2:25" x14ac:dyDescent="0.2">
      <c r="B38" s="16">
        <v>4038</v>
      </c>
      <c r="C38" s="16" t="s">
        <v>125</v>
      </c>
      <c r="D38" s="26">
        <v>0</v>
      </c>
      <c r="E38" s="26">
        <v>8.0777999999999999</v>
      </c>
      <c r="F38" s="26">
        <v>6358.4942600000004</v>
      </c>
      <c r="G38" s="26">
        <v>611.11535000000003</v>
      </c>
      <c r="H38" s="26">
        <v>0</v>
      </c>
      <c r="I38" s="26">
        <v>0</v>
      </c>
      <c r="J38" s="26">
        <v>1065.0817500000001</v>
      </c>
      <c r="K38" s="26">
        <v>666.85096999999996</v>
      </c>
      <c r="L38" s="26">
        <v>0</v>
      </c>
      <c r="M38" s="26">
        <v>0</v>
      </c>
      <c r="N38" s="26">
        <v>8709.6201299999993</v>
      </c>
      <c r="O38" s="26">
        <v>0</v>
      </c>
      <c r="P38" s="26">
        <v>0</v>
      </c>
      <c r="Q38" s="26">
        <v>0</v>
      </c>
      <c r="R38" s="26">
        <v>380.13</v>
      </c>
      <c r="S38" s="26">
        <v>0</v>
      </c>
      <c r="T38" s="26">
        <v>0</v>
      </c>
      <c r="U38" s="26">
        <v>6.5058499999999997</v>
      </c>
      <c r="V38" s="26">
        <v>203.29474999999999</v>
      </c>
      <c r="W38" s="26">
        <v>0</v>
      </c>
      <c r="X38" s="26">
        <v>0</v>
      </c>
      <c r="Y38" s="26">
        <v>589.93060000000003</v>
      </c>
    </row>
    <row r="39" spans="2:25" x14ac:dyDescent="0.2">
      <c r="B39" s="16">
        <v>4039</v>
      </c>
      <c r="C39" s="16" t="s">
        <v>126</v>
      </c>
      <c r="D39" s="26">
        <v>0</v>
      </c>
      <c r="E39" s="26">
        <v>0</v>
      </c>
      <c r="F39" s="26">
        <v>4.9482999999999997</v>
      </c>
      <c r="G39" s="26">
        <v>0</v>
      </c>
      <c r="H39" s="26">
        <v>0</v>
      </c>
      <c r="I39" s="26">
        <v>0.71</v>
      </c>
      <c r="J39" s="26">
        <v>360.91</v>
      </c>
      <c r="K39" s="26">
        <v>1375.69705</v>
      </c>
      <c r="L39" s="26">
        <v>0</v>
      </c>
      <c r="M39" s="26">
        <v>0</v>
      </c>
      <c r="N39" s="26">
        <v>1742.2653499999999</v>
      </c>
      <c r="O39" s="26">
        <v>0</v>
      </c>
      <c r="P39" s="26">
        <v>0</v>
      </c>
      <c r="Q39" s="26">
        <v>0</v>
      </c>
      <c r="R39" s="26">
        <v>0</v>
      </c>
      <c r="S39" s="26">
        <v>0</v>
      </c>
      <c r="T39" s="26">
        <v>0</v>
      </c>
      <c r="U39" s="26">
        <v>0</v>
      </c>
      <c r="V39" s="26">
        <v>73.605149999999995</v>
      </c>
      <c r="W39" s="26">
        <v>0</v>
      </c>
      <c r="X39" s="26">
        <v>0</v>
      </c>
      <c r="Y39" s="26">
        <v>73.605149999999995</v>
      </c>
    </row>
    <row r="40" spans="2:25" x14ac:dyDescent="0.2">
      <c r="B40" s="16">
        <v>4040</v>
      </c>
      <c r="C40" s="16" t="s">
        <v>127</v>
      </c>
      <c r="D40" s="26">
        <v>2986.0549700000001</v>
      </c>
      <c r="E40" s="26">
        <v>3.35</v>
      </c>
      <c r="F40" s="26">
        <v>1409.63922</v>
      </c>
      <c r="G40" s="26">
        <v>26.14255</v>
      </c>
      <c r="H40" s="26">
        <v>0</v>
      </c>
      <c r="I40" s="26">
        <v>0</v>
      </c>
      <c r="J40" s="26">
        <v>1755.6557</v>
      </c>
      <c r="K40" s="26">
        <v>339.79615999999999</v>
      </c>
      <c r="L40" s="26">
        <v>0</v>
      </c>
      <c r="M40" s="26">
        <v>0</v>
      </c>
      <c r="N40" s="26">
        <v>6520.6386000000002</v>
      </c>
      <c r="O40" s="26">
        <v>0</v>
      </c>
      <c r="P40" s="26">
        <v>0</v>
      </c>
      <c r="Q40" s="26">
        <v>0</v>
      </c>
      <c r="R40" s="26">
        <v>603.52832000000001</v>
      </c>
      <c r="S40" s="26">
        <v>0</v>
      </c>
      <c r="T40" s="26">
        <v>0</v>
      </c>
      <c r="U40" s="26">
        <v>0</v>
      </c>
      <c r="V40" s="26">
        <v>162.64985999999999</v>
      </c>
      <c r="W40" s="26">
        <v>0</v>
      </c>
      <c r="X40" s="26">
        <v>0</v>
      </c>
      <c r="Y40" s="26">
        <v>766.17818</v>
      </c>
    </row>
    <row r="41" spans="2:25" x14ac:dyDescent="0.2">
      <c r="B41" s="16">
        <v>4041</v>
      </c>
      <c r="C41" s="16" t="s">
        <v>128</v>
      </c>
      <c r="D41" s="26">
        <v>0</v>
      </c>
      <c r="E41" s="26">
        <v>0</v>
      </c>
      <c r="F41" s="26">
        <v>21.523900000000001</v>
      </c>
      <c r="G41" s="26">
        <v>0</v>
      </c>
      <c r="H41" s="26">
        <v>0</v>
      </c>
      <c r="I41" s="26">
        <v>0</v>
      </c>
      <c r="J41" s="26">
        <v>332.50614999999999</v>
      </c>
      <c r="K41" s="26">
        <v>143.41454999999999</v>
      </c>
      <c r="L41" s="26">
        <v>0</v>
      </c>
      <c r="M41" s="26">
        <v>0</v>
      </c>
      <c r="N41" s="26">
        <v>497.44459999999998</v>
      </c>
      <c r="O41" s="26">
        <v>0</v>
      </c>
      <c r="P41" s="26">
        <v>0</v>
      </c>
      <c r="Q41" s="26">
        <v>0</v>
      </c>
      <c r="R41" s="26">
        <v>0</v>
      </c>
      <c r="S41" s="26">
        <v>0</v>
      </c>
      <c r="T41" s="26">
        <v>0</v>
      </c>
      <c r="U41" s="26">
        <v>315.79899999999998</v>
      </c>
      <c r="V41" s="26">
        <v>552.86284999999998</v>
      </c>
      <c r="W41" s="26">
        <v>0</v>
      </c>
      <c r="X41" s="26">
        <v>0</v>
      </c>
      <c r="Y41" s="26">
        <v>868.66184999999996</v>
      </c>
    </row>
    <row r="42" spans="2:25" x14ac:dyDescent="0.2">
      <c r="B42" s="16">
        <v>4042</v>
      </c>
      <c r="C42" s="16" t="s">
        <v>129</v>
      </c>
      <c r="D42" s="26">
        <v>6.0000000000000001E-3</v>
      </c>
      <c r="E42" s="26">
        <v>0</v>
      </c>
      <c r="F42" s="26">
        <v>5.0000000000000001E-3</v>
      </c>
      <c r="G42" s="26">
        <v>772</v>
      </c>
      <c r="H42" s="26">
        <v>0</v>
      </c>
      <c r="I42" s="26">
        <v>0</v>
      </c>
      <c r="J42" s="26">
        <v>377.11765000000003</v>
      </c>
      <c r="K42" s="26">
        <v>265.358</v>
      </c>
      <c r="L42" s="26">
        <v>0</v>
      </c>
      <c r="M42" s="26">
        <v>0</v>
      </c>
      <c r="N42" s="26">
        <v>1414.4866500000001</v>
      </c>
      <c r="O42" s="26">
        <v>0</v>
      </c>
      <c r="P42" s="26">
        <v>0</v>
      </c>
      <c r="Q42" s="26">
        <v>0</v>
      </c>
      <c r="R42" s="26">
        <v>0</v>
      </c>
      <c r="S42" s="26">
        <v>0</v>
      </c>
      <c r="T42" s="26">
        <v>0</v>
      </c>
      <c r="U42" s="26">
        <v>0</v>
      </c>
      <c r="V42" s="26">
        <v>105.8389</v>
      </c>
      <c r="W42" s="26">
        <v>0</v>
      </c>
      <c r="X42" s="26">
        <v>0</v>
      </c>
      <c r="Y42" s="26">
        <v>105.8389</v>
      </c>
    </row>
    <row r="43" spans="2:25" x14ac:dyDescent="0.2">
      <c r="B43" s="16">
        <v>4044</v>
      </c>
      <c r="C43" s="16" t="s">
        <v>130</v>
      </c>
      <c r="D43" s="26">
        <v>19638.857510000002</v>
      </c>
      <c r="E43" s="26">
        <v>0</v>
      </c>
      <c r="F43" s="26">
        <v>4385.3721999999998</v>
      </c>
      <c r="G43" s="26">
        <v>0</v>
      </c>
      <c r="H43" s="26">
        <v>0</v>
      </c>
      <c r="I43" s="26">
        <v>0</v>
      </c>
      <c r="J43" s="26">
        <v>257.9479</v>
      </c>
      <c r="K43" s="26">
        <v>959.95280000000002</v>
      </c>
      <c r="L43" s="26">
        <v>0</v>
      </c>
      <c r="M43" s="26">
        <v>0</v>
      </c>
      <c r="N43" s="26">
        <v>25242.130410000002</v>
      </c>
      <c r="O43" s="26">
        <v>5000</v>
      </c>
      <c r="P43" s="26">
        <v>0</v>
      </c>
      <c r="Q43" s="26">
        <v>0</v>
      </c>
      <c r="R43" s="26">
        <v>0</v>
      </c>
      <c r="S43" s="26">
        <v>0</v>
      </c>
      <c r="T43" s="26">
        <v>0</v>
      </c>
      <c r="U43" s="26">
        <v>0</v>
      </c>
      <c r="V43" s="26">
        <v>976.01784999999995</v>
      </c>
      <c r="W43" s="26">
        <v>0</v>
      </c>
      <c r="X43" s="26">
        <v>0</v>
      </c>
      <c r="Y43" s="26">
        <v>5976.0178500000002</v>
      </c>
    </row>
    <row r="44" spans="2:25" x14ac:dyDescent="0.2">
      <c r="B44" s="16">
        <v>4045</v>
      </c>
      <c r="C44" s="16" t="s">
        <v>131</v>
      </c>
      <c r="D44" s="26">
        <v>332.16424999999998</v>
      </c>
      <c r="E44" s="26">
        <v>246.48099999999999</v>
      </c>
      <c r="F44" s="26">
        <v>5372.2361099999998</v>
      </c>
      <c r="G44" s="26">
        <v>166.61865</v>
      </c>
      <c r="H44" s="26">
        <v>0</v>
      </c>
      <c r="I44" s="26">
        <v>0</v>
      </c>
      <c r="J44" s="26">
        <v>978.26589999999999</v>
      </c>
      <c r="K44" s="26">
        <v>1197.4446</v>
      </c>
      <c r="L44" s="26">
        <v>0</v>
      </c>
      <c r="M44" s="26">
        <v>0</v>
      </c>
      <c r="N44" s="26">
        <v>8293.2105100000008</v>
      </c>
      <c r="O44" s="26">
        <v>0</v>
      </c>
      <c r="P44" s="26">
        <v>0</v>
      </c>
      <c r="Q44" s="26">
        <v>0</v>
      </c>
      <c r="R44" s="26">
        <v>385.39400000000001</v>
      </c>
      <c r="S44" s="26">
        <v>0</v>
      </c>
      <c r="T44" s="26">
        <v>0</v>
      </c>
      <c r="U44" s="26">
        <v>261.79199999999997</v>
      </c>
      <c r="V44" s="26">
        <v>449.28555</v>
      </c>
      <c r="W44" s="26">
        <v>0</v>
      </c>
      <c r="X44" s="26">
        <v>0</v>
      </c>
      <c r="Y44" s="26">
        <v>1096.47155</v>
      </c>
    </row>
    <row r="45" spans="2:25" x14ac:dyDescent="0.2">
      <c r="B45" s="16">
        <v>4046</v>
      </c>
      <c r="C45" s="16" t="s">
        <v>132</v>
      </c>
      <c r="D45" s="26">
        <v>0</v>
      </c>
      <c r="E45" s="26">
        <v>0</v>
      </c>
      <c r="F45" s="26">
        <v>0</v>
      </c>
      <c r="G45" s="26">
        <v>0</v>
      </c>
      <c r="H45" s="26">
        <v>0</v>
      </c>
      <c r="I45" s="26">
        <v>0</v>
      </c>
      <c r="J45" s="26">
        <v>368.42507000000001</v>
      </c>
      <c r="K45" s="26">
        <v>328.44058000000001</v>
      </c>
      <c r="L45" s="26">
        <v>705.96496000000002</v>
      </c>
      <c r="M45" s="26">
        <v>0</v>
      </c>
      <c r="N45" s="26">
        <v>1402.83061</v>
      </c>
      <c r="O45" s="26">
        <v>0</v>
      </c>
      <c r="P45" s="26">
        <v>0</v>
      </c>
      <c r="Q45" s="26">
        <v>0</v>
      </c>
      <c r="R45" s="26">
        <v>0</v>
      </c>
      <c r="S45" s="26">
        <v>0</v>
      </c>
      <c r="T45" s="26">
        <v>0</v>
      </c>
      <c r="U45" s="26">
        <v>0</v>
      </c>
      <c r="V45" s="26">
        <v>217.57008999999999</v>
      </c>
      <c r="W45" s="26">
        <v>10.35933</v>
      </c>
      <c r="X45" s="26">
        <v>0</v>
      </c>
      <c r="Y45" s="26">
        <v>227.92941999999999</v>
      </c>
    </row>
    <row r="46" spans="2:25" x14ac:dyDescent="0.2">
      <c r="B46" s="16">
        <v>4047</v>
      </c>
      <c r="C46" s="16" t="s">
        <v>133</v>
      </c>
      <c r="D46" s="26">
        <v>350.66493000000003</v>
      </c>
      <c r="E46" s="26">
        <v>0</v>
      </c>
      <c r="F46" s="26">
        <v>1251.2054599999999</v>
      </c>
      <c r="G46" s="26">
        <v>0</v>
      </c>
      <c r="H46" s="26">
        <v>0</v>
      </c>
      <c r="I46" s="26">
        <v>0</v>
      </c>
      <c r="J46" s="26">
        <v>78.532700000000006</v>
      </c>
      <c r="K46" s="26">
        <v>790.64589999999998</v>
      </c>
      <c r="L46" s="26">
        <v>218.41227000000001</v>
      </c>
      <c r="M46" s="26">
        <v>0</v>
      </c>
      <c r="N46" s="26">
        <v>2689.46126</v>
      </c>
      <c r="O46" s="26">
        <v>0</v>
      </c>
      <c r="P46" s="26">
        <v>0</v>
      </c>
      <c r="Q46" s="26">
        <v>0</v>
      </c>
      <c r="R46" s="26">
        <v>0</v>
      </c>
      <c r="S46" s="26">
        <v>0</v>
      </c>
      <c r="T46" s="26">
        <v>0</v>
      </c>
      <c r="U46" s="26">
        <v>0</v>
      </c>
      <c r="V46" s="26">
        <v>872.86389999999994</v>
      </c>
      <c r="W46" s="26">
        <v>41.545000000000002</v>
      </c>
      <c r="X46" s="26">
        <v>0</v>
      </c>
      <c r="Y46" s="26">
        <v>914.40890000000002</v>
      </c>
    </row>
    <row r="47" spans="2:25" x14ac:dyDescent="0.2">
      <c r="B47" s="16">
        <v>4048</v>
      </c>
      <c r="C47" s="16" t="s">
        <v>134</v>
      </c>
      <c r="D47" s="26">
        <v>234.11515</v>
      </c>
      <c r="E47" s="26">
        <v>0</v>
      </c>
      <c r="F47" s="26">
        <v>0</v>
      </c>
      <c r="G47" s="26">
        <v>198.31665000000001</v>
      </c>
      <c r="H47" s="26">
        <v>600</v>
      </c>
      <c r="I47" s="26">
        <v>0</v>
      </c>
      <c r="J47" s="26">
        <v>2001.9358500000001</v>
      </c>
      <c r="K47" s="26">
        <v>3628.6889500000002</v>
      </c>
      <c r="L47" s="26">
        <v>1291.65264</v>
      </c>
      <c r="M47" s="26">
        <v>0</v>
      </c>
      <c r="N47" s="26">
        <v>7954.7092400000001</v>
      </c>
      <c r="O47" s="26">
        <v>0</v>
      </c>
      <c r="P47" s="26">
        <v>0</v>
      </c>
      <c r="Q47" s="26">
        <v>46.207299999999996</v>
      </c>
      <c r="R47" s="26">
        <v>8.18</v>
      </c>
      <c r="S47" s="26">
        <v>0</v>
      </c>
      <c r="T47" s="26">
        <v>0</v>
      </c>
      <c r="U47" s="26">
        <v>271.74324999999999</v>
      </c>
      <c r="V47" s="26">
        <v>1680.91032</v>
      </c>
      <c r="W47" s="26">
        <v>410.95452999999998</v>
      </c>
      <c r="X47" s="26">
        <v>0</v>
      </c>
      <c r="Y47" s="26">
        <v>2417.9953999999998</v>
      </c>
    </row>
    <row r="48" spans="2:25" x14ac:dyDescent="0.2">
      <c r="B48" s="21">
        <v>4089</v>
      </c>
      <c r="C48" s="21" t="s">
        <v>135</v>
      </c>
      <c r="D48" s="29">
        <v>3047.5185000000001</v>
      </c>
      <c r="E48" s="29">
        <v>704.53165000000001</v>
      </c>
      <c r="F48" s="29">
        <v>27111.607909999999</v>
      </c>
      <c r="G48" s="29">
        <v>849.95502999999997</v>
      </c>
      <c r="H48" s="29">
        <v>44.487000000000002</v>
      </c>
      <c r="I48" s="29">
        <v>416.25549999999998</v>
      </c>
      <c r="J48" s="29">
        <v>9474.4612300000008</v>
      </c>
      <c r="K48" s="29">
        <v>12627.88473</v>
      </c>
      <c r="L48" s="29">
        <v>4773.4744600000004</v>
      </c>
      <c r="M48" s="29">
        <v>256.57605000000001</v>
      </c>
      <c r="N48" s="29">
        <v>59306.752059999999</v>
      </c>
      <c r="O48" s="29">
        <v>1684.7973500000001</v>
      </c>
      <c r="P48" s="29">
        <v>0</v>
      </c>
      <c r="Q48" s="29">
        <v>142.18545</v>
      </c>
      <c r="R48" s="29">
        <v>70.853849999999994</v>
      </c>
      <c r="S48" s="29">
        <v>0</v>
      </c>
      <c r="T48" s="29">
        <v>4.6079999999999997</v>
      </c>
      <c r="U48" s="29">
        <v>282.57055000000003</v>
      </c>
      <c r="V48" s="29">
        <v>7925.2687299999998</v>
      </c>
      <c r="W48" s="29">
        <v>867.31620999999996</v>
      </c>
      <c r="X48" s="29">
        <v>0</v>
      </c>
      <c r="Y48" s="29">
        <v>10977.60014</v>
      </c>
    </row>
    <row r="49" spans="2:25" x14ac:dyDescent="0.2">
      <c r="B49" s="16">
        <v>4061</v>
      </c>
      <c r="C49" s="16" t="s">
        <v>136</v>
      </c>
      <c r="D49" s="26">
        <v>5.4194000000000004</v>
      </c>
      <c r="E49" s="26">
        <v>0</v>
      </c>
      <c r="F49" s="26">
        <v>0</v>
      </c>
      <c r="G49" s="26">
        <v>0</v>
      </c>
      <c r="H49" s="26">
        <v>0</v>
      </c>
      <c r="I49" s="26">
        <v>0</v>
      </c>
      <c r="J49" s="26">
        <v>65.739850000000004</v>
      </c>
      <c r="K49" s="26">
        <v>216.36365000000001</v>
      </c>
      <c r="L49" s="26">
        <v>0</v>
      </c>
      <c r="M49" s="26">
        <v>0</v>
      </c>
      <c r="N49" s="26">
        <v>287.52289999999999</v>
      </c>
      <c r="O49" s="26">
        <v>0</v>
      </c>
      <c r="P49" s="26">
        <v>0</v>
      </c>
      <c r="Q49" s="26">
        <v>0</v>
      </c>
      <c r="R49" s="26">
        <v>0</v>
      </c>
      <c r="S49" s="26">
        <v>0</v>
      </c>
      <c r="T49" s="26">
        <v>0</v>
      </c>
      <c r="U49" s="26">
        <v>0</v>
      </c>
      <c r="V49" s="26">
        <v>89.582620000000006</v>
      </c>
      <c r="W49" s="26">
        <v>0</v>
      </c>
      <c r="X49" s="26">
        <v>0</v>
      </c>
      <c r="Y49" s="26">
        <v>89.582620000000006</v>
      </c>
    </row>
    <row r="50" spans="2:25" x14ac:dyDescent="0.2">
      <c r="B50" s="16">
        <v>4062</v>
      </c>
      <c r="C50" s="16" t="s">
        <v>137</v>
      </c>
      <c r="D50" s="26">
        <v>0</v>
      </c>
      <c r="E50" s="26">
        <v>0</v>
      </c>
      <c r="F50" s="26">
        <v>240.72790000000001</v>
      </c>
      <c r="G50" s="26">
        <v>119.2239</v>
      </c>
      <c r="H50" s="26">
        <v>0</v>
      </c>
      <c r="I50" s="26">
        <v>0</v>
      </c>
      <c r="J50" s="26">
        <v>118.1927</v>
      </c>
      <c r="K50" s="26">
        <v>584.46798000000001</v>
      </c>
      <c r="L50" s="26">
        <v>631.25999000000002</v>
      </c>
      <c r="M50" s="26">
        <v>0</v>
      </c>
      <c r="N50" s="26">
        <v>1693.87247</v>
      </c>
      <c r="O50" s="26">
        <v>0</v>
      </c>
      <c r="P50" s="26">
        <v>0</v>
      </c>
      <c r="Q50" s="26">
        <v>0</v>
      </c>
      <c r="R50" s="26">
        <v>0</v>
      </c>
      <c r="S50" s="26">
        <v>0</v>
      </c>
      <c r="T50" s="26">
        <v>0</v>
      </c>
      <c r="U50" s="26">
        <v>0</v>
      </c>
      <c r="V50" s="26">
        <v>139.85192000000001</v>
      </c>
      <c r="W50" s="26">
        <v>46.420009999999998</v>
      </c>
      <c r="X50" s="26">
        <v>0</v>
      </c>
      <c r="Y50" s="26">
        <v>186.27193</v>
      </c>
    </row>
    <row r="51" spans="2:25" x14ac:dyDescent="0.2">
      <c r="B51" s="16">
        <v>4063</v>
      </c>
      <c r="C51" s="16" t="s">
        <v>138</v>
      </c>
      <c r="D51" s="26">
        <v>0</v>
      </c>
      <c r="E51" s="26">
        <v>119.58765</v>
      </c>
      <c r="F51" s="26">
        <v>1074.42425</v>
      </c>
      <c r="G51" s="26">
        <v>214.9957</v>
      </c>
      <c r="H51" s="26">
        <v>0</v>
      </c>
      <c r="I51" s="26">
        <v>0</v>
      </c>
      <c r="J51" s="26">
        <v>830.91238999999996</v>
      </c>
      <c r="K51" s="26">
        <v>1758.99836</v>
      </c>
      <c r="L51" s="26">
        <v>128.37645000000001</v>
      </c>
      <c r="M51" s="26">
        <v>0</v>
      </c>
      <c r="N51" s="26">
        <v>4127.2947999999997</v>
      </c>
      <c r="O51" s="26">
        <v>0</v>
      </c>
      <c r="P51" s="26">
        <v>0</v>
      </c>
      <c r="Q51" s="26">
        <v>0</v>
      </c>
      <c r="R51" s="26">
        <v>50.853850000000001</v>
      </c>
      <c r="S51" s="26">
        <v>0</v>
      </c>
      <c r="T51" s="26">
        <v>0</v>
      </c>
      <c r="U51" s="26">
        <v>59.4</v>
      </c>
      <c r="V51" s="26">
        <v>390.37132000000003</v>
      </c>
      <c r="W51" s="26">
        <v>47.380899999999997</v>
      </c>
      <c r="X51" s="26">
        <v>0</v>
      </c>
      <c r="Y51" s="26">
        <v>548.00607000000002</v>
      </c>
    </row>
    <row r="52" spans="2:25" x14ac:dyDescent="0.2">
      <c r="B52" s="16">
        <v>4064</v>
      </c>
      <c r="C52" s="16" t="s">
        <v>139</v>
      </c>
      <c r="D52" s="26">
        <v>0</v>
      </c>
      <c r="E52" s="26">
        <v>264.1078</v>
      </c>
      <c r="F52" s="26">
        <v>0.26384999999999997</v>
      </c>
      <c r="G52" s="26">
        <v>0</v>
      </c>
      <c r="H52" s="26">
        <v>0</v>
      </c>
      <c r="I52" s="26">
        <v>0</v>
      </c>
      <c r="J52" s="26">
        <v>313.32080000000002</v>
      </c>
      <c r="K52" s="26">
        <v>-2.3755500000000001</v>
      </c>
      <c r="L52" s="26">
        <v>-250.65705</v>
      </c>
      <c r="M52" s="26">
        <v>0</v>
      </c>
      <c r="N52" s="26">
        <v>324.65985000000001</v>
      </c>
      <c r="O52" s="26">
        <v>0</v>
      </c>
      <c r="P52" s="26">
        <v>0</v>
      </c>
      <c r="Q52" s="26">
        <v>0</v>
      </c>
      <c r="R52" s="26">
        <v>0</v>
      </c>
      <c r="S52" s="26">
        <v>0</v>
      </c>
      <c r="T52" s="26">
        <v>0</v>
      </c>
      <c r="U52" s="26">
        <v>0</v>
      </c>
      <c r="V52" s="26">
        <v>-6.3087999999999997</v>
      </c>
      <c r="W52" s="26">
        <v>75.040000000000006</v>
      </c>
      <c r="X52" s="26">
        <v>0</v>
      </c>
      <c r="Y52" s="26">
        <v>68.731200000000001</v>
      </c>
    </row>
    <row r="53" spans="2:25" x14ac:dyDescent="0.2">
      <c r="B53" s="16">
        <v>4065</v>
      </c>
      <c r="C53" s="16" t="s">
        <v>140</v>
      </c>
      <c r="D53" s="26">
        <v>93.16695</v>
      </c>
      <c r="E53" s="26">
        <v>0</v>
      </c>
      <c r="F53" s="26">
        <v>263.13925</v>
      </c>
      <c r="G53" s="26">
        <v>0</v>
      </c>
      <c r="H53" s="26">
        <v>0</v>
      </c>
      <c r="I53" s="26">
        <v>0</v>
      </c>
      <c r="J53" s="26">
        <v>73.201549999999997</v>
      </c>
      <c r="K53" s="26">
        <v>196.9254</v>
      </c>
      <c r="L53" s="26">
        <v>0</v>
      </c>
      <c r="M53" s="26">
        <v>0</v>
      </c>
      <c r="N53" s="26">
        <v>626.43314999999996</v>
      </c>
      <c r="O53" s="26">
        <v>0</v>
      </c>
      <c r="P53" s="26">
        <v>0</v>
      </c>
      <c r="Q53" s="26">
        <v>3.2124999999999999</v>
      </c>
      <c r="R53" s="26">
        <v>0</v>
      </c>
      <c r="S53" s="26">
        <v>0</v>
      </c>
      <c r="T53" s="26">
        <v>0</v>
      </c>
      <c r="U53" s="26">
        <v>0</v>
      </c>
      <c r="V53" s="26">
        <v>205.44059999999999</v>
      </c>
      <c r="W53" s="26">
        <v>0</v>
      </c>
      <c r="X53" s="26">
        <v>0</v>
      </c>
      <c r="Y53" s="26">
        <v>208.65309999999999</v>
      </c>
    </row>
    <row r="54" spans="2:25" x14ac:dyDescent="0.2">
      <c r="B54" s="16">
        <v>4066</v>
      </c>
      <c r="C54" s="16" t="s">
        <v>141</v>
      </c>
      <c r="D54" s="26">
        <v>0</v>
      </c>
      <c r="E54" s="26">
        <v>0</v>
      </c>
      <c r="F54" s="26">
        <v>163.46571</v>
      </c>
      <c r="G54" s="26">
        <v>0</v>
      </c>
      <c r="H54" s="26">
        <v>0</v>
      </c>
      <c r="I54" s="26">
        <v>0</v>
      </c>
      <c r="J54" s="26">
        <v>788.10676000000001</v>
      </c>
      <c r="K54" s="26">
        <v>1007.9767000000001</v>
      </c>
      <c r="L54" s="26">
        <v>603.10127999999997</v>
      </c>
      <c r="M54" s="26">
        <v>0</v>
      </c>
      <c r="N54" s="26">
        <v>2562.6504500000001</v>
      </c>
      <c r="O54" s="26">
        <v>0</v>
      </c>
      <c r="P54" s="26">
        <v>0</v>
      </c>
      <c r="Q54" s="26">
        <v>10.92</v>
      </c>
      <c r="R54" s="26">
        <v>0</v>
      </c>
      <c r="S54" s="26">
        <v>0</v>
      </c>
      <c r="T54" s="26">
        <v>0</v>
      </c>
      <c r="U54" s="26">
        <v>28.4907</v>
      </c>
      <c r="V54" s="26">
        <v>342.41199999999998</v>
      </c>
      <c r="W54" s="26">
        <v>18.899999999999999</v>
      </c>
      <c r="X54" s="26">
        <v>0</v>
      </c>
      <c r="Y54" s="26">
        <v>400.72269999999997</v>
      </c>
    </row>
    <row r="55" spans="2:25" x14ac:dyDescent="0.2">
      <c r="B55" s="16">
        <v>4067</v>
      </c>
      <c r="C55" s="16" t="s">
        <v>142</v>
      </c>
      <c r="D55" s="26">
        <v>0</v>
      </c>
      <c r="E55" s="26">
        <v>0</v>
      </c>
      <c r="F55" s="26">
        <v>112.73545</v>
      </c>
      <c r="G55" s="26">
        <v>0</v>
      </c>
      <c r="H55" s="26">
        <v>0</v>
      </c>
      <c r="I55" s="26">
        <v>0</v>
      </c>
      <c r="J55" s="26">
        <v>14.5412</v>
      </c>
      <c r="K55" s="26">
        <v>394.44830000000002</v>
      </c>
      <c r="L55" s="26">
        <v>0</v>
      </c>
      <c r="M55" s="26">
        <v>0</v>
      </c>
      <c r="N55" s="26">
        <v>521.72495000000004</v>
      </c>
      <c r="O55" s="26">
        <v>0</v>
      </c>
      <c r="P55" s="26">
        <v>0</v>
      </c>
      <c r="Q55" s="26">
        <v>0</v>
      </c>
      <c r="R55" s="26">
        <v>0</v>
      </c>
      <c r="S55" s="26">
        <v>0</v>
      </c>
      <c r="T55" s="26">
        <v>0</v>
      </c>
      <c r="U55" s="26">
        <v>0</v>
      </c>
      <c r="V55" s="26">
        <v>152.18074999999999</v>
      </c>
      <c r="W55" s="26">
        <v>0</v>
      </c>
      <c r="X55" s="26">
        <v>0</v>
      </c>
      <c r="Y55" s="26">
        <v>152.18074999999999</v>
      </c>
    </row>
    <row r="56" spans="2:25" x14ac:dyDescent="0.2">
      <c r="B56" s="16">
        <v>4068</v>
      </c>
      <c r="C56" s="16" t="s">
        <v>143</v>
      </c>
      <c r="D56" s="26">
        <v>73.6892</v>
      </c>
      <c r="E56" s="26">
        <v>0</v>
      </c>
      <c r="F56" s="26">
        <v>4740.6334500000003</v>
      </c>
      <c r="G56" s="26">
        <v>0</v>
      </c>
      <c r="H56" s="26">
        <v>0</v>
      </c>
      <c r="I56" s="26">
        <v>0</v>
      </c>
      <c r="J56" s="26">
        <v>84.323400000000007</v>
      </c>
      <c r="K56" s="26">
        <v>565.44179999999994</v>
      </c>
      <c r="L56" s="26">
        <v>50.063049999999997</v>
      </c>
      <c r="M56" s="26">
        <v>0</v>
      </c>
      <c r="N56" s="26">
        <v>5514.1508999999996</v>
      </c>
      <c r="O56" s="26">
        <v>0</v>
      </c>
      <c r="P56" s="26">
        <v>0</v>
      </c>
      <c r="Q56" s="26">
        <v>35</v>
      </c>
      <c r="R56" s="26">
        <v>0</v>
      </c>
      <c r="S56" s="26">
        <v>0</v>
      </c>
      <c r="T56" s="26">
        <v>0</v>
      </c>
      <c r="U56" s="26">
        <v>0</v>
      </c>
      <c r="V56" s="26">
        <v>778.50909999999999</v>
      </c>
      <c r="W56" s="26">
        <v>0</v>
      </c>
      <c r="X56" s="26">
        <v>0</v>
      </c>
      <c r="Y56" s="26">
        <v>813.50909999999999</v>
      </c>
    </row>
    <row r="57" spans="2:25" x14ac:dyDescent="0.2">
      <c r="B57" s="16">
        <v>4084</v>
      </c>
      <c r="C57" s="16" t="s">
        <v>144</v>
      </c>
      <c r="D57" s="26">
        <v>0</v>
      </c>
      <c r="E57" s="26">
        <v>0</v>
      </c>
      <c r="F57" s="26">
        <v>323.14156000000003</v>
      </c>
      <c r="G57" s="26">
        <v>0</v>
      </c>
      <c r="H57" s="26">
        <v>0</v>
      </c>
      <c r="I57" s="26">
        <v>0</v>
      </c>
      <c r="J57" s="26">
        <v>31.004300000000001</v>
      </c>
      <c r="K57" s="26">
        <v>73.453850000000003</v>
      </c>
      <c r="L57" s="26">
        <v>0</v>
      </c>
      <c r="M57" s="26">
        <v>0</v>
      </c>
      <c r="N57" s="26">
        <v>427.59971000000002</v>
      </c>
      <c r="O57" s="26">
        <v>0</v>
      </c>
      <c r="P57" s="26">
        <v>0</v>
      </c>
      <c r="Q57" s="26">
        <v>0</v>
      </c>
      <c r="R57" s="26">
        <v>0</v>
      </c>
      <c r="S57" s="26">
        <v>0</v>
      </c>
      <c r="T57" s="26">
        <v>0</v>
      </c>
      <c r="U57" s="26">
        <v>30</v>
      </c>
      <c r="V57" s="26">
        <v>20.314050000000002</v>
      </c>
      <c r="W57" s="26">
        <v>0</v>
      </c>
      <c r="X57" s="26">
        <v>0</v>
      </c>
      <c r="Y57" s="26">
        <v>50.314050000000002</v>
      </c>
    </row>
    <row r="58" spans="2:25" x14ac:dyDescent="0.2">
      <c r="B58" s="16">
        <v>4071</v>
      </c>
      <c r="C58" s="16" t="s">
        <v>145</v>
      </c>
      <c r="D58" s="26">
        <v>0</v>
      </c>
      <c r="E58" s="26">
        <v>0</v>
      </c>
      <c r="F58" s="26">
        <v>559.45470999999998</v>
      </c>
      <c r="G58" s="26">
        <v>0</v>
      </c>
      <c r="H58" s="26">
        <v>0</v>
      </c>
      <c r="I58" s="26">
        <v>0</v>
      </c>
      <c r="J58" s="26">
        <v>11.11975</v>
      </c>
      <c r="K58" s="26">
        <v>357.57632999999998</v>
      </c>
      <c r="L58" s="26">
        <v>0</v>
      </c>
      <c r="M58" s="26">
        <v>0</v>
      </c>
      <c r="N58" s="26">
        <v>928.15079000000003</v>
      </c>
      <c r="O58" s="26">
        <v>0</v>
      </c>
      <c r="P58" s="26">
        <v>0</v>
      </c>
      <c r="Q58" s="26">
        <v>0</v>
      </c>
      <c r="R58" s="26">
        <v>0</v>
      </c>
      <c r="S58" s="26">
        <v>0</v>
      </c>
      <c r="T58" s="26">
        <v>0</v>
      </c>
      <c r="U58" s="26">
        <v>0</v>
      </c>
      <c r="V58" s="26">
        <v>225.87905000000001</v>
      </c>
      <c r="W58" s="26">
        <v>0</v>
      </c>
      <c r="X58" s="26">
        <v>0</v>
      </c>
      <c r="Y58" s="26">
        <v>225.87905000000001</v>
      </c>
    </row>
    <row r="59" spans="2:25" x14ac:dyDescent="0.2">
      <c r="B59" s="16">
        <v>4072</v>
      </c>
      <c r="C59" s="16" t="s">
        <v>146</v>
      </c>
      <c r="D59" s="26">
        <v>17.881</v>
      </c>
      <c r="E59" s="26">
        <v>0</v>
      </c>
      <c r="F59" s="26">
        <v>179.56209999999999</v>
      </c>
      <c r="G59" s="26">
        <v>0</v>
      </c>
      <c r="H59" s="26">
        <v>0</v>
      </c>
      <c r="I59" s="26">
        <v>392.13454999999999</v>
      </c>
      <c r="J59" s="26">
        <v>139.46209999999999</v>
      </c>
      <c r="K59" s="26">
        <v>323.20294000000001</v>
      </c>
      <c r="L59" s="26">
        <v>578.00626999999997</v>
      </c>
      <c r="M59" s="26">
        <v>0</v>
      </c>
      <c r="N59" s="26">
        <v>1630.2489599999999</v>
      </c>
      <c r="O59" s="26">
        <v>0</v>
      </c>
      <c r="P59" s="26">
        <v>0</v>
      </c>
      <c r="Q59" s="26">
        <v>0</v>
      </c>
      <c r="R59" s="26">
        <v>0</v>
      </c>
      <c r="S59" s="26">
        <v>0</v>
      </c>
      <c r="T59" s="26">
        <v>4.6079999999999997</v>
      </c>
      <c r="U59" s="26">
        <v>69.742000000000004</v>
      </c>
      <c r="V59" s="26">
        <v>137.38820000000001</v>
      </c>
      <c r="W59" s="26">
        <v>104.42495</v>
      </c>
      <c r="X59" s="26">
        <v>0</v>
      </c>
      <c r="Y59" s="26">
        <v>316.16314999999997</v>
      </c>
    </row>
    <row r="60" spans="2:25" x14ac:dyDescent="0.2">
      <c r="B60" s="16">
        <v>4073</v>
      </c>
      <c r="C60" s="16" t="s">
        <v>147</v>
      </c>
      <c r="D60" s="26">
        <v>0</v>
      </c>
      <c r="E60" s="26">
        <v>0</v>
      </c>
      <c r="F60" s="26">
        <v>361.57440000000003</v>
      </c>
      <c r="G60" s="26">
        <v>0</v>
      </c>
      <c r="H60" s="26">
        <v>25</v>
      </c>
      <c r="I60" s="26">
        <v>0</v>
      </c>
      <c r="J60" s="26">
        <v>4</v>
      </c>
      <c r="K60" s="26">
        <v>416.83724999999998</v>
      </c>
      <c r="L60" s="26">
        <v>88.531400000000005</v>
      </c>
      <c r="M60" s="26">
        <v>0</v>
      </c>
      <c r="N60" s="26">
        <v>895.94304999999997</v>
      </c>
      <c r="O60" s="26">
        <v>0</v>
      </c>
      <c r="P60" s="26">
        <v>0</v>
      </c>
      <c r="Q60" s="26">
        <v>0</v>
      </c>
      <c r="R60" s="26">
        <v>0</v>
      </c>
      <c r="S60" s="26">
        <v>0</v>
      </c>
      <c r="T60" s="26">
        <v>0</v>
      </c>
      <c r="U60" s="26">
        <v>0</v>
      </c>
      <c r="V60" s="26">
        <v>204.2139</v>
      </c>
      <c r="W60" s="26">
        <v>0</v>
      </c>
      <c r="X60" s="26">
        <v>0</v>
      </c>
      <c r="Y60" s="26">
        <v>204.2139</v>
      </c>
    </row>
    <row r="61" spans="2:25" x14ac:dyDescent="0.2">
      <c r="B61" s="16">
        <v>4074</v>
      </c>
      <c r="C61" s="16" t="s">
        <v>148</v>
      </c>
      <c r="D61" s="26">
        <v>0</v>
      </c>
      <c r="E61" s="26">
        <v>237.50800000000001</v>
      </c>
      <c r="F61" s="26">
        <v>97.201849999999993</v>
      </c>
      <c r="G61" s="26">
        <v>0</v>
      </c>
      <c r="H61" s="26">
        <v>0</v>
      </c>
      <c r="I61" s="26">
        <v>0</v>
      </c>
      <c r="J61" s="26">
        <v>769.35617000000002</v>
      </c>
      <c r="K61" s="26">
        <v>203.16802000000001</v>
      </c>
      <c r="L61" s="26">
        <v>126.14233</v>
      </c>
      <c r="M61" s="26">
        <v>0</v>
      </c>
      <c r="N61" s="26">
        <v>1433.37637</v>
      </c>
      <c r="O61" s="26">
        <v>0</v>
      </c>
      <c r="P61" s="26">
        <v>0</v>
      </c>
      <c r="Q61" s="26">
        <v>0</v>
      </c>
      <c r="R61" s="26">
        <v>0</v>
      </c>
      <c r="S61" s="26">
        <v>0</v>
      </c>
      <c r="T61" s="26">
        <v>0</v>
      </c>
      <c r="U61" s="26">
        <v>0</v>
      </c>
      <c r="V61" s="26">
        <v>462.04405000000003</v>
      </c>
      <c r="W61" s="26">
        <v>22.920349999999999</v>
      </c>
      <c r="X61" s="26">
        <v>0</v>
      </c>
      <c r="Y61" s="26">
        <v>484.96440000000001</v>
      </c>
    </row>
    <row r="62" spans="2:25" x14ac:dyDescent="0.2">
      <c r="B62" s="16">
        <v>4075</v>
      </c>
      <c r="C62" s="16" t="s">
        <v>149</v>
      </c>
      <c r="D62" s="26">
        <v>912.19803000000002</v>
      </c>
      <c r="E62" s="26">
        <v>0</v>
      </c>
      <c r="F62" s="26">
        <v>168.42920000000001</v>
      </c>
      <c r="G62" s="26">
        <v>420.92687999999998</v>
      </c>
      <c r="H62" s="26">
        <v>0</v>
      </c>
      <c r="I62" s="26">
        <v>0</v>
      </c>
      <c r="J62" s="26">
        <v>635.15305999999998</v>
      </c>
      <c r="K62" s="26">
        <v>339.81382000000002</v>
      </c>
      <c r="L62" s="26">
        <v>0</v>
      </c>
      <c r="M62" s="26">
        <v>101.64695</v>
      </c>
      <c r="N62" s="26">
        <v>2578.1679399999998</v>
      </c>
      <c r="O62" s="26">
        <v>86.394750000000002</v>
      </c>
      <c r="P62" s="26">
        <v>0</v>
      </c>
      <c r="Q62" s="26">
        <v>0</v>
      </c>
      <c r="R62" s="26">
        <v>0</v>
      </c>
      <c r="S62" s="26">
        <v>0</v>
      </c>
      <c r="T62" s="26">
        <v>0</v>
      </c>
      <c r="U62" s="26">
        <v>0</v>
      </c>
      <c r="V62" s="26">
        <v>1728.14552</v>
      </c>
      <c r="W62" s="26">
        <v>0</v>
      </c>
      <c r="X62" s="26">
        <v>0</v>
      </c>
      <c r="Y62" s="26">
        <v>1814.54027</v>
      </c>
    </row>
    <row r="63" spans="2:25" x14ac:dyDescent="0.2">
      <c r="B63" s="16">
        <v>4076</v>
      </c>
      <c r="C63" s="16" t="s">
        <v>150</v>
      </c>
      <c r="D63" s="26">
        <v>0</v>
      </c>
      <c r="E63" s="26">
        <v>83.328199999999995</v>
      </c>
      <c r="F63" s="26">
        <v>20.880299999999998</v>
      </c>
      <c r="G63" s="26">
        <v>0</v>
      </c>
      <c r="H63" s="26">
        <v>0</v>
      </c>
      <c r="I63" s="26">
        <v>0</v>
      </c>
      <c r="J63" s="26">
        <v>404.68579</v>
      </c>
      <c r="K63" s="26">
        <v>110.96325</v>
      </c>
      <c r="L63" s="26">
        <v>0</v>
      </c>
      <c r="M63" s="26">
        <v>0</v>
      </c>
      <c r="N63" s="26">
        <v>619.85753999999997</v>
      </c>
      <c r="O63" s="26">
        <v>1E-3</v>
      </c>
      <c r="P63" s="26">
        <v>0</v>
      </c>
      <c r="Q63" s="26">
        <v>0</v>
      </c>
      <c r="R63" s="26">
        <v>0</v>
      </c>
      <c r="S63" s="26">
        <v>0</v>
      </c>
      <c r="T63" s="26">
        <v>0</v>
      </c>
      <c r="U63" s="26">
        <v>0</v>
      </c>
      <c r="V63" s="26">
        <v>362.9144</v>
      </c>
      <c r="W63" s="26">
        <v>0</v>
      </c>
      <c r="X63" s="26">
        <v>0</v>
      </c>
      <c r="Y63" s="26">
        <v>362.91539999999998</v>
      </c>
    </row>
    <row r="64" spans="2:25" x14ac:dyDescent="0.2">
      <c r="B64" s="16">
        <v>4077</v>
      </c>
      <c r="C64" s="16" t="s">
        <v>151</v>
      </c>
      <c r="D64" s="26">
        <v>0</v>
      </c>
      <c r="E64" s="26">
        <v>0</v>
      </c>
      <c r="F64" s="26">
        <v>0</v>
      </c>
      <c r="G64" s="26">
        <v>0</v>
      </c>
      <c r="H64" s="26">
        <v>0</v>
      </c>
      <c r="I64" s="26">
        <v>0</v>
      </c>
      <c r="J64" s="26">
        <v>208.94014999999999</v>
      </c>
      <c r="K64" s="26">
        <v>165.18959000000001</v>
      </c>
      <c r="L64" s="26">
        <v>0</v>
      </c>
      <c r="M64" s="26">
        <v>0</v>
      </c>
      <c r="N64" s="26">
        <v>374.12974000000003</v>
      </c>
      <c r="O64" s="26">
        <v>0</v>
      </c>
      <c r="P64" s="26">
        <v>0</v>
      </c>
      <c r="Q64" s="26">
        <v>0</v>
      </c>
      <c r="R64" s="26">
        <v>0</v>
      </c>
      <c r="S64" s="26">
        <v>0</v>
      </c>
      <c r="T64" s="26">
        <v>0</v>
      </c>
      <c r="U64" s="26">
        <v>0</v>
      </c>
      <c r="V64" s="26">
        <v>19.141500000000001</v>
      </c>
      <c r="W64" s="26">
        <v>0</v>
      </c>
      <c r="X64" s="26">
        <v>0</v>
      </c>
      <c r="Y64" s="26">
        <v>19.141500000000001</v>
      </c>
    </row>
    <row r="65" spans="2:25" x14ac:dyDescent="0.2">
      <c r="B65" s="16">
        <v>4078</v>
      </c>
      <c r="C65" s="16" t="s">
        <v>152</v>
      </c>
      <c r="D65" s="26">
        <v>0</v>
      </c>
      <c r="E65" s="26">
        <v>0</v>
      </c>
      <c r="F65" s="26">
        <v>45.990850000000002</v>
      </c>
      <c r="G65" s="26">
        <v>0</v>
      </c>
      <c r="H65" s="26">
        <v>0</v>
      </c>
      <c r="I65" s="26">
        <v>0</v>
      </c>
      <c r="J65" s="26">
        <v>0</v>
      </c>
      <c r="K65" s="26">
        <v>6.3289999999999997</v>
      </c>
      <c r="L65" s="26">
        <v>0</v>
      </c>
      <c r="M65" s="26">
        <v>0</v>
      </c>
      <c r="N65" s="26">
        <v>52.319850000000002</v>
      </c>
      <c r="O65" s="26">
        <v>0</v>
      </c>
      <c r="P65" s="26">
        <v>0</v>
      </c>
      <c r="Q65" s="26">
        <v>0</v>
      </c>
      <c r="R65" s="26">
        <v>0</v>
      </c>
      <c r="S65" s="26">
        <v>0</v>
      </c>
      <c r="T65" s="26">
        <v>0</v>
      </c>
      <c r="U65" s="26">
        <v>0</v>
      </c>
      <c r="V65" s="26">
        <v>5.1624499999999998</v>
      </c>
      <c r="W65" s="26">
        <v>0</v>
      </c>
      <c r="X65" s="26">
        <v>0</v>
      </c>
      <c r="Y65" s="26">
        <v>5.1624499999999998</v>
      </c>
    </row>
    <row r="66" spans="2:25" x14ac:dyDescent="0.2">
      <c r="B66" s="16">
        <v>4079</v>
      </c>
      <c r="C66" s="16" t="s">
        <v>153</v>
      </c>
      <c r="D66" s="26">
        <v>0</v>
      </c>
      <c r="E66" s="26">
        <v>0</v>
      </c>
      <c r="F66" s="26">
        <v>0</v>
      </c>
      <c r="G66" s="26">
        <v>2.0788500000000001</v>
      </c>
      <c r="H66" s="26">
        <v>19.486999999999998</v>
      </c>
      <c r="I66" s="26">
        <v>0</v>
      </c>
      <c r="J66" s="26">
        <v>1246.00533</v>
      </c>
      <c r="K66" s="26">
        <v>887.46659999999997</v>
      </c>
      <c r="L66" s="26">
        <v>571.73919999999998</v>
      </c>
      <c r="M66" s="26">
        <v>0</v>
      </c>
      <c r="N66" s="26">
        <v>2726.7769800000001</v>
      </c>
      <c r="O66" s="26">
        <v>0</v>
      </c>
      <c r="P66" s="26">
        <v>0</v>
      </c>
      <c r="Q66" s="26">
        <v>0</v>
      </c>
      <c r="R66" s="26">
        <v>0</v>
      </c>
      <c r="S66" s="26">
        <v>0</v>
      </c>
      <c r="T66" s="26">
        <v>0</v>
      </c>
      <c r="U66" s="26">
        <v>0</v>
      </c>
      <c r="V66" s="26">
        <v>207.57400000000001</v>
      </c>
      <c r="W66" s="26">
        <v>28.64</v>
      </c>
      <c r="X66" s="26">
        <v>0</v>
      </c>
      <c r="Y66" s="26">
        <v>236.214</v>
      </c>
    </row>
    <row r="67" spans="2:25" x14ac:dyDescent="0.2">
      <c r="B67" s="16">
        <v>4080</v>
      </c>
      <c r="C67" s="16" t="s">
        <v>154</v>
      </c>
      <c r="D67" s="26">
        <v>140.22479999999999</v>
      </c>
      <c r="E67" s="26">
        <v>0</v>
      </c>
      <c r="F67" s="26">
        <v>1200.22812</v>
      </c>
      <c r="G67" s="26">
        <v>0</v>
      </c>
      <c r="H67" s="26">
        <v>0</v>
      </c>
      <c r="I67" s="26">
        <v>0</v>
      </c>
      <c r="J67" s="26">
        <v>853.87459999999999</v>
      </c>
      <c r="K67" s="26">
        <v>2771.1686599999998</v>
      </c>
      <c r="L67" s="26">
        <v>1896.36196</v>
      </c>
      <c r="M67" s="26">
        <v>0</v>
      </c>
      <c r="N67" s="26">
        <v>6861.8581400000003</v>
      </c>
      <c r="O67" s="26">
        <v>1595.4015999999999</v>
      </c>
      <c r="P67" s="26">
        <v>0</v>
      </c>
      <c r="Q67" s="26">
        <v>30.3719</v>
      </c>
      <c r="R67" s="26">
        <v>20</v>
      </c>
      <c r="S67" s="26">
        <v>0</v>
      </c>
      <c r="T67" s="26">
        <v>0</v>
      </c>
      <c r="U67" s="26">
        <v>0</v>
      </c>
      <c r="V67" s="26">
        <v>1281.6922500000001</v>
      </c>
      <c r="W67" s="26">
        <v>520.09</v>
      </c>
      <c r="X67" s="26">
        <v>0</v>
      </c>
      <c r="Y67" s="26">
        <v>3447.55575</v>
      </c>
    </row>
    <row r="68" spans="2:25" x14ac:dyDescent="0.2">
      <c r="B68" s="16">
        <v>4081</v>
      </c>
      <c r="C68" s="16" t="s">
        <v>155</v>
      </c>
      <c r="D68" s="26">
        <v>677.79431999999997</v>
      </c>
      <c r="E68" s="26">
        <v>0</v>
      </c>
      <c r="F68" s="26">
        <v>1239.40417</v>
      </c>
      <c r="G68" s="26">
        <v>92.729699999999994</v>
      </c>
      <c r="H68" s="26">
        <v>0</v>
      </c>
      <c r="I68" s="26">
        <v>24.120950000000001</v>
      </c>
      <c r="J68" s="26">
        <v>443.61419000000001</v>
      </c>
      <c r="K68" s="26">
        <v>882.66459999999995</v>
      </c>
      <c r="L68" s="26">
        <v>0</v>
      </c>
      <c r="M68" s="26">
        <v>0</v>
      </c>
      <c r="N68" s="26">
        <v>3360.3279299999999</v>
      </c>
      <c r="O68" s="26">
        <v>0</v>
      </c>
      <c r="P68" s="26">
        <v>0</v>
      </c>
      <c r="Q68" s="26">
        <v>24.92</v>
      </c>
      <c r="R68" s="26">
        <v>0</v>
      </c>
      <c r="S68" s="26">
        <v>0</v>
      </c>
      <c r="T68" s="26">
        <v>0</v>
      </c>
      <c r="U68" s="26">
        <v>0</v>
      </c>
      <c r="V68" s="26">
        <v>478.26684999999998</v>
      </c>
      <c r="W68" s="26">
        <v>0</v>
      </c>
      <c r="X68" s="26">
        <v>0</v>
      </c>
      <c r="Y68" s="26">
        <v>503.18684999999999</v>
      </c>
    </row>
    <row r="69" spans="2:25" x14ac:dyDescent="0.2">
      <c r="B69" s="16">
        <v>4082</v>
      </c>
      <c r="C69" s="16" t="s">
        <v>156</v>
      </c>
      <c r="D69" s="26">
        <v>1093.25485</v>
      </c>
      <c r="E69" s="26">
        <v>0</v>
      </c>
      <c r="F69" s="26">
        <v>16237.09096</v>
      </c>
      <c r="G69" s="26">
        <v>0</v>
      </c>
      <c r="H69" s="26">
        <v>0</v>
      </c>
      <c r="I69" s="26">
        <v>0</v>
      </c>
      <c r="J69" s="26">
        <v>1935.29655</v>
      </c>
      <c r="K69" s="26">
        <v>789.12712999999997</v>
      </c>
      <c r="L69" s="26">
        <v>0</v>
      </c>
      <c r="M69" s="26">
        <v>154.92910000000001</v>
      </c>
      <c r="N69" s="26">
        <v>20209.69859</v>
      </c>
      <c r="O69" s="26">
        <v>0</v>
      </c>
      <c r="P69" s="26">
        <v>0</v>
      </c>
      <c r="Q69" s="26">
        <v>37.761049999999997</v>
      </c>
      <c r="R69" s="26">
        <v>0</v>
      </c>
      <c r="S69" s="26">
        <v>0</v>
      </c>
      <c r="T69" s="26">
        <v>0</v>
      </c>
      <c r="U69" s="26">
        <v>94.937849999999997</v>
      </c>
      <c r="V69" s="26">
        <v>543.7328</v>
      </c>
      <c r="W69" s="26">
        <v>0</v>
      </c>
      <c r="X69" s="26">
        <v>0</v>
      </c>
      <c r="Y69" s="26">
        <v>676.43169999999998</v>
      </c>
    </row>
    <row r="70" spans="2:25" x14ac:dyDescent="0.2">
      <c r="B70" s="16">
        <v>4083</v>
      </c>
      <c r="C70" s="16" t="s">
        <v>157</v>
      </c>
      <c r="D70" s="26">
        <v>33.889949999999999</v>
      </c>
      <c r="E70" s="26">
        <v>0</v>
      </c>
      <c r="F70" s="26">
        <v>83.259829999999994</v>
      </c>
      <c r="G70" s="26">
        <v>0</v>
      </c>
      <c r="H70" s="26">
        <v>0</v>
      </c>
      <c r="I70" s="26">
        <v>0</v>
      </c>
      <c r="J70" s="26">
        <v>503.61059</v>
      </c>
      <c r="K70" s="26">
        <v>578.67705000000001</v>
      </c>
      <c r="L70" s="26">
        <v>350.54957999999999</v>
      </c>
      <c r="M70" s="26">
        <v>0</v>
      </c>
      <c r="N70" s="26">
        <v>1549.9870000000001</v>
      </c>
      <c r="O70" s="26">
        <v>3</v>
      </c>
      <c r="P70" s="26">
        <v>0</v>
      </c>
      <c r="Q70" s="26">
        <v>0</v>
      </c>
      <c r="R70" s="26">
        <v>0</v>
      </c>
      <c r="S70" s="26">
        <v>0</v>
      </c>
      <c r="T70" s="26">
        <v>0</v>
      </c>
      <c r="U70" s="26">
        <v>0</v>
      </c>
      <c r="V70" s="26">
        <v>156.7602</v>
      </c>
      <c r="W70" s="26">
        <v>3.5</v>
      </c>
      <c r="X70" s="26">
        <v>0</v>
      </c>
      <c r="Y70" s="26">
        <v>163.2602</v>
      </c>
    </row>
    <row r="71" spans="2:25" x14ac:dyDescent="0.2">
      <c r="B71" s="21">
        <v>4129</v>
      </c>
      <c r="C71" s="21" t="s">
        <v>158</v>
      </c>
      <c r="D71" s="29">
        <v>2185.47696</v>
      </c>
      <c r="E71" s="29">
        <v>790.97780999999998</v>
      </c>
      <c r="F71" s="29">
        <v>7807.1571000000004</v>
      </c>
      <c r="G71" s="29">
        <v>6030.5265799999997</v>
      </c>
      <c r="H71" s="29">
        <v>1</v>
      </c>
      <c r="I71" s="29">
        <v>0</v>
      </c>
      <c r="J71" s="29">
        <v>4093.6837</v>
      </c>
      <c r="K71" s="29">
        <v>10158.06417</v>
      </c>
      <c r="L71" s="29">
        <v>2862.2976899999999</v>
      </c>
      <c r="M71" s="29">
        <v>2E-3</v>
      </c>
      <c r="N71" s="29">
        <v>33929.186009999998</v>
      </c>
      <c r="O71" s="29">
        <v>1588.7719</v>
      </c>
      <c r="P71" s="29">
        <v>0</v>
      </c>
      <c r="Q71" s="29">
        <v>93.442999999999998</v>
      </c>
      <c r="R71" s="29">
        <v>226.804</v>
      </c>
      <c r="S71" s="29">
        <v>0</v>
      </c>
      <c r="T71" s="29">
        <v>0</v>
      </c>
      <c r="U71" s="29">
        <v>331.85115000000002</v>
      </c>
      <c r="V71" s="29">
        <v>8396.8568099999993</v>
      </c>
      <c r="W71" s="29">
        <v>332.86685</v>
      </c>
      <c r="X71" s="29">
        <v>1E-3</v>
      </c>
      <c r="Y71" s="29">
        <v>10970.594709999999</v>
      </c>
    </row>
    <row r="72" spans="2:25" x14ac:dyDescent="0.2">
      <c r="B72" s="16">
        <v>4091</v>
      </c>
      <c r="C72" s="16" t="s">
        <v>159</v>
      </c>
      <c r="D72" s="26">
        <v>37.521999999999998</v>
      </c>
      <c r="E72" s="26">
        <v>0</v>
      </c>
      <c r="F72" s="26">
        <v>80.900450000000006</v>
      </c>
      <c r="G72" s="26">
        <v>0</v>
      </c>
      <c r="H72" s="26">
        <v>0</v>
      </c>
      <c r="I72" s="26">
        <v>0</v>
      </c>
      <c r="J72" s="26">
        <v>294.11545000000001</v>
      </c>
      <c r="K72" s="26">
        <v>552.66885000000002</v>
      </c>
      <c r="L72" s="26">
        <v>0</v>
      </c>
      <c r="M72" s="26">
        <v>0</v>
      </c>
      <c r="N72" s="26">
        <v>965.20675000000006</v>
      </c>
      <c r="O72" s="26">
        <v>25</v>
      </c>
      <c r="P72" s="26">
        <v>0</v>
      </c>
      <c r="Q72" s="26">
        <v>0</v>
      </c>
      <c r="R72" s="26">
        <v>0</v>
      </c>
      <c r="S72" s="26">
        <v>0</v>
      </c>
      <c r="T72" s="26">
        <v>0</v>
      </c>
      <c r="U72" s="26">
        <v>0</v>
      </c>
      <c r="V72" s="26">
        <v>334.55345</v>
      </c>
      <c r="W72" s="26">
        <v>0</v>
      </c>
      <c r="X72" s="26">
        <v>0</v>
      </c>
      <c r="Y72" s="26">
        <v>359.55345</v>
      </c>
    </row>
    <row r="73" spans="2:25" x14ac:dyDescent="0.2">
      <c r="B73" s="16">
        <v>4092</v>
      </c>
      <c r="C73" s="16" t="s">
        <v>160</v>
      </c>
      <c r="D73" s="26">
        <v>0</v>
      </c>
      <c r="E73" s="26">
        <v>43.17</v>
      </c>
      <c r="F73" s="26">
        <v>141.67545000000001</v>
      </c>
      <c r="G73" s="26">
        <v>1781.7543000000001</v>
      </c>
      <c r="H73" s="26">
        <v>0</v>
      </c>
      <c r="I73" s="26">
        <v>0</v>
      </c>
      <c r="J73" s="26">
        <v>155.12424999999999</v>
      </c>
      <c r="K73" s="26">
        <v>505.49624999999997</v>
      </c>
      <c r="L73" s="26">
        <v>0</v>
      </c>
      <c r="M73" s="26">
        <v>0</v>
      </c>
      <c r="N73" s="26">
        <v>2627.2202499999999</v>
      </c>
      <c r="O73" s="26">
        <v>0</v>
      </c>
      <c r="P73" s="26">
        <v>0</v>
      </c>
      <c r="Q73" s="26">
        <v>0</v>
      </c>
      <c r="R73" s="26">
        <v>0</v>
      </c>
      <c r="S73" s="26">
        <v>0</v>
      </c>
      <c r="T73" s="26">
        <v>0</v>
      </c>
      <c r="U73" s="26">
        <v>67.442899999999995</v>
      </c>
      <c r="V73" s="26">
        <v>353.7867</v>
      </c>
      <c r="W73" s="26">
        <v>0</v>
      </c>
      <c r="X73" s="26">
        <v>0</v>
      </c>
      <c r="Y73" s="26">
        <v>421.2296</v>
      </c>
    </row>
    <row r="74" spans="2:25" x14ac:dyDescent="0.2">
      <c r="B74" s="16">
        <v>4093</v>
      </c>
      <c r="C74" s="16" t="s">
        <v>161</v>
      </c>
      <c r="D74" s="26">
        <v>0</v>
      </c>
      <c r="E74" s="26">
        <v>11.2704</v>
      </c>
      <c r="F74" s="26">
        <v>47.113900000000001</v>
      </c>
      <c r="G74" s="26">
        <v>0</v>
      </c>
      <c r="H74" s="26">
        <v>0</v>
      </c>
      <c r="I74" s="26">
        <v>0</v>
      </c>
      <c r="J74" s="26">
        <v>140.34235000000001</v>
      </c>
      <c r="K74" s="26">
        <v>193.39224999999999</v>
      </c>
      <c r="L74" s="26">
        <v>0</v>
      </c>
      <c r="M74" s="26">
        <v>0</v>
      </c>
      <c r="N74" s="26">
        <v>392.1189</v>
      </c>
      <c r="O74" s="26">
        <v>0</v>
      </c>
      <c r="P74" s="26">
        <v>0</v>
      </c>
      <c r="Q74" s="26">
        <v>0</v>
      </c>
      <c r="R74" s="26">
        <v>0</v>
      </c>
      <c r="S74" s="26">
        <v>0</v>
      </c>
      <c r="T74" s="26">
        <v>0</v>
      </c>
      <c r="U74" s="26">
        <v>0</v>
      </c>
      <c r="V74" s="26">
        <v>78.263549999999995</v>
      </c>
      <c r="W74" s="26">
        <v>0</v>
      </c>
      <c r="X74" s="26">
        <v>0</v>
      </c>
      <c r="Y74" s="26">
        <v>78.263549999999995</v>
      </c>
    </row>
    <row r="75" spans="2:25" x14ac:dyDescent="0.2">
      <c r="B75" s="16">
        <v>4124</v>
      </c>
      <c r="C75" s="16" t="s">
        <v>162</v>
      </c>
      <c r="D75" s="26">
        <v>8.9234500000000008</v>
      </c>
      <c r="E75" s="26">
        <v>0</v>
      </c>
      <c r="F75" s="26">
        <v>0</v>
      </c>
      <c r="G75" s="26">
        <v>0</v>
      </c>
      <c r="H75" s="26">
        <v>0</v>
      </c>
      <c r="I75" s="26">
        <v>0</v>
      </c>
      <c r="J75" s="26">
        <v>3</v>
      </c>
      <c r="K75" s="26">
        <v>139.36259999999999</v>
      </c>
      <c r="L75" s="26">
        <v>17.16225</v>
      </c>
      <c r="M75" s="26">
        <v>0</v>
      </c>
      <c r="N75" s="26">
        <v>168.44829999999999</v>
      </c>
      <c r="O75" s="26">
        <v>0</v>
      </c>
      <c r="P75" s="26">
        <v>0</v>
      </c>
      <c r="Q75" s="26">
        <v>0</v>
      </c>
      <c r="R75" s="26">
        <v>0</v>
      </c>
      <c r="S75" s="26">
        <v>0</v>
      </c>
      <c r="T75" s="26">
        <v>0</v>
      </c>
      <c r="U75" s="26">
        <v>0</v>
      </c>
      <c r="V75" s="26">
        <v>396.71</v>
      </c>
      <c r="W75" s="26">
        <v>0</v>
      </c>
      <c r="X75" s="26">
        <v>0</v>
      </c>
      <c r="Y75" s="26">
        <v>396.71</v>
      </c>
    </row>
    <row r="76" spans="2:25" x14ac:dyDescent="0.2">
      <c r="B76" s="16">
        <v>4095</v>
      </c>
      <c r="C76" s="16" t="s">
        <v>163</v>
      </c>
      <c r="D76" s="26">
        <v>276.59179</v>
      </c>
      <c r="E76" s="26">
        <v>412.33058999999997</v>
      </c>
      <c r="F76" s="26">
        <v>583.50675000000001</v>
      </c>
      <c r="G76" s="26">
        <v>2817.7127799999998</v>
      </c>
      <c r="H76" s="26">
        <v>0</v>
      </c>
      <c r="I76" s="26">
        <v>0</v>
      </c>
      <c r="J76" s="26">
        <v>1291.9584500000001</v>
      </c>
      <c r="K76" s="26">
        <v>1128.57374</v>
      </c>
      <c r="L76" s="26">
        <v>0</v>
      </c>
      <c r="M76" s="26">
        <v>2E-3</v>
      </c>
      <c r="N76" s="26">
        <v>6510.6760999999997</v>
      </c>
      <c r="O76" s="26">
        <v>0</v>
      </c>
      <c r="P76" s="26">
        <v>0</v>
      </c>
      <c r="Q76" s="26">
        <v>75.541049999999998</v>
      </c>
      <c r="R76" s="26">
        <v>102.8</v>
      </c>
      <c r="S76" s="26">
        <v>0</v>
      </c>
      <c r="T76" s="26">
        <v>0</v>
      </c>
      <c r="U76" s="26">
        <v>1E-3</v>
      </c>
      <c r="V76" s="26">
        <v>64.75</v>
      </c>
      <c r="W76" s="26">
        <v>0</v>
      </c>
      <c r="X76" s="26">
        <v>1E-3</v>
      </c>
      <c r="Y76" s="26">
        <v>243.09305000000001</v>
      </c>
    </row>
    <row r="77" spans="2:25" x14ac:dyDescent="0.2">
      <c r="B77" s="16">
        <v>4099</v>
      </c>
      <c r="C77" s="16" t="s">
        <v>164</v>
      </c>
      <c r="D77" s="26">
        <v>72.219650000000001</v>
      </c>
      <c r="E77" s="26">
        <v>0</v>
      </c>
      <c r="F77" s="26">
        <v>211.53055000000001</v>
      </c>
      <c r="G77" s="26">
        <v>0</v>
      </c>
      <c r="H77" s="26">
        <v>0</v>
      </c>
      <c r="I77" s="26">
        <v>0</v>
      </c>
      <c r="J77" s="26">
        <v>0</v>
      </c>
      <c r="K77" s="26">
        <v>60.151449999999997</v>
      </c>
      <c r="L77" s="26">
        <v>0</v>
      </c>
      <c r="M77" s="26">
        <v>0</v>
      </c>
      <c r="N77" s="26">
        <v>343.90165000000002</v>
      </c>
      <c r="O77" s="26">
        <v>0</v>
      </c>
      <c r="P77" s="26">
        <v>0</v>
      </c>
      <c r="Q77" s="26">
        <v>0</v>
      </c>
      <c r="R77" s="26">
        <v>0</v>
      </c>
      <c r="S77" s="26">
        <v>0</v>
      </c>
      <c r="T77" s="26">
        <v>0</v>
      </c>
      <c r="U77" s="26">
        <v>0</v>
      </c>
      <c r="V77" s="26">
        <v>11.87</v>
      </c>
      <c r="W77" s="26">
        <v>4</v>
      </c>
      <c r="X77" s="26">
        <v>0</v>
      </c>
      <c r="Y77" s="26">
        <v>15.87</v>
      </c>
    </row>
    <row r="78" spans="2:25" x14ac:dyDescent="0.2">
      <c r="B78" s="16">
        <v>4100</v>
      </c>
      <c r="C78" s="16" t="s">
        <v>165</v>
      </c>
      <c r="D78" s="26">
        <v>0</v>
      </c>
      <c r="E78" s="26">
        <v>0</v>
      </c>
      <c r="F78" s="26">
        <v>160.84460000000001</v>
      </c>
      <c r="G78" s="26">
        <v>0</v>
      </c>
      <c r="H78" s="26">
        <v>0</v>
      </c>
      <c r="I78" s="26">
        <v>0</v>
      </c>
      <c r="J78" s="26">
        <v>30.207100000000001</v>
      </c>
      <c r="K78" s="26">
        <v>25.77131</v>
      </c>
      <c r="L78" s="26">
        <v>0</v>
      </c>
      <c r="M78" s="26">
        <v>0</v>
      </c>
      <c r="N78" s="26">
        <v>216.82301000000001</v>
      </c>
      <c r="O78" s="26">
        <v>0</v>
      </c>
      <c r="P78" s="26">
        <v>0</v>
      </c>
      <c r="Q78" s="26">
        <v>0</v>
      </c>
      <c r="R78" s="26">
        <v>0</v>
      </c>
      <c r="S78" s="26">
        <v>0</v>
      </c>
      <c r="T78" s="26">
        <v>0</v>
      </c>
      <c r="U78" s="26">
        <v>0</v>
      </c>
      <c r="V78" s="26">
        <v>13.5589</v>
      </c>
      <c r="W78" s="26">
        <v>0</v>
      </c>
      <c r="X78" s="26">
        <v>0</v>
      </c>
      <c r="Y78" s="26">
        <v>13.5589</v>
      </c>
    </row>
    <row r="79" spans="2:25" x14ac:dyDescent="0.2">
      <c r="B79" s="16">
        <v>4104</v>
      </c>
      <c r="C79" s="16" t="s">
        <v>166</v>
      </c>
      <c r="D79" s="26">
        <v>0</v>
      </c>
      <c r="E79" s="26">
        <v>45.111969999999999</v>
      </c>
      <c r="F79" s="26">
        <v>894.18975</v>
      </c>
      <c r="G79" s="26">
        <v>0</v>
      </c>
      <c r="H79" s="26">
        <v>0</v>
      </c>
      <c r="I79" s="26">
        <v>0</v>
      </c>
      <c r="J79" s="26">
        <v>28.102250000000002</v>
      </c>
      <c r="K79" s="26">
        <v>111.64619999999999</v>
      </c>
      <c r="L79" s="26">
        <v>0</v>
      </c>
      <c r="M79" s="26">
        <v>0</v>
      </c>
      <c r="N79" s="26">
        <v>1079.05017</v>
      </c>
      <c r="O79" s="26">
        <v>0</v>
      </c>
      <c r="P79" s="26">
        <v>0</v>
      </c>
      <c r="Q79" s="26">
        <v>0</v>
      </c>
      <c r="R79" s="26">
        <v>0</v>
      </c>
      <c r="S79" s="26">
        <v>0</v>
      </c>
      <c r="T79" s="26">
        <v>0</v>
      </c>
      <c r="U79" s="26">
        <v>93.542400000000001</v>
      </c>
      <c r="V79" s="26">
        <v>1235.1503</v>
      </c>
      <c r="W79" s="26">
        <v>0</v>
      </c>
      <c r="X79" s="26">
        <v>0</v>
      </c>
      <c r="Y79" s="26">
        <v>1328.6927000000001</v>
      </c>
    </row>
    <row r="80" spans="2:25" x14ac:dyDescent="0.2">
      <c r="B80" s="16">
        <v>4105</v>
      </c>
      <c r="C80" s="16" t="s">
        <v>167</v>
      </c>
      <c r="D80" s="26">
        <v>0</v>
      </c>
      <c r="E80" s="26">
        <v>0</v>
      </c>
      <c r="F80" s="26">
        <v>18.556100000000001</v>
      </c>
      <c r="G80" s="26">
        <v>0</v>
      </c>
      <c r="H80" s="26">
        <v>0</v>
      </c>
      <c r="I80" s="26">
        <v>0</v>
      </c>
      <c r="J80" s="26">
        <v>0</v>
      </c>
      <c r="K80" s="26">
        <v>51.375900000000001</v>
      </c>
      <c r="L80" s="26">
        <v>7.7983500000000001</v>
      </c>
      <c r="M80" s="26">
        <v>0</v>
      </c>
      <c r="N80" s="26">
        <v>77.730350000000001</v>
      </c>
      <c r="O80" s="26">
        <v>0</v>
      </c>
      <c r="P80" s="26">
        <v>0</v>
      </c>
      <c r="Q80" s="26">
        <v>0</v>
      </c>
      <c r="R80" s="26">
        <v>0</v>
      </c>
      <c r="S80" s="26">
        <v>0</v>
      </c>
      <c r="T80" s="26">
        <v>0</v>
      </c>
      <c r="U80" s="26">
        <v>0</v>
      </c>
      <c r="V80" s="26">
        <v>40.445</v>
      </c>
      <c r="W80" s="26">
        <v>104.50685</v>
      </c>
      <c r="X80" s="26">
        <v>0</v>
      </c>
      <c r="Y80" s="26">
        <v>144.95185000000001</v>
      </c>
    </row>
    <row r="81" spans="2:25" x14ac:dyDescent="0.2">
      <c r="B81" s="16">
        <v>4106</v>
      </c>
      <c r="C81" s="16" t="s">
        <v>168</v>
      </c>
      <c r="D81" s="26">
        <v>29.239350000000002</v>
      </c>
      <c r="E81" s="26">
        <v>0</v>
      </c>
      <c r="F81" s="26">
        <v>0</v>
      </c>
      <c r="G81" s="26">
        <v>0</v>
      </c>
      <c r="H81" s="26">
        <v>0</v>
      </c>
      <c r="I81" s="26">
        <v>0</v>
      </c>
      <c r="J81" s="26">
        <v>55.294899999999998</v>
      </c>
      <c r="K81" s="26">
        <v>160.7978</v>
      </c>
      <c r="L81" s="26">
        <v>0</v>
      </c>
      <c r="M81" s="26">
        <v>0</v>
      </c>
      <c r="N81" s="26">
        <v>245.33205000000001</v>
      </c>
      <c r="O81" s="26">
        <v>0</v>
      </c>
      <c r="P81" s="26">
        <v>0</v>
      </c>
      <c r="Q81" s="26">
        <v>0</v>
      </c>
      <c r="R81" s="26">
        <v>0</v>
      </c>
      <c r="S81" s="26">
        <v>0</v>
      </c>
      <c r="T81" s="26">
        <v>0</v>
      </c>
      <c r="U81" s="26">
        <v>0</v>
      </c>
      <c r="V81" s="26">
        <v>48.463000000000001</v>
      </c>
      <c r="W81" s="26">
        <v>0</v>
      </c>
      <c r="X81" s="26">
        <v>0</v>
      </c>
      <c r="Y81" s="26">
        <v>48.463000000000001</v>
      </c>
    </row>
    <row r="82" spans="2:25" x14ac:dyDescent="0.2">
      <c r="B82" s="16">
        <v>4107</v>
      </c>
      <c r="C82" s="16" t="s">
        <v>169</v>
      </c>
      <c r="D82" s="26">
        <v>47.129750000000001</v>
      </c>
      <c r="E82" s="26">
        <v>0</v>
      </c>
      <c r="F82" s="26">
        <v>1432.58782</v>
      </c>
      <c r="G82" s="26">
        <v>0</v>
      </c>
      <c r="H82" s="26">
        <v>0</v>
      </c>
      <c r="I82" s="26">
        <v>0</v>
      </c>
      <c r="J82" s="26">
        <v>273.2072</v>
      </c>
      <c r="K82" s="26">
        <v>484.35750000000002</v>
      </c>
      <c r="L82" s="26">
        <v>0</v>
      </c>
      <c r="M82" s="26">
        <v>0</v>
      </c>
      <c r="N82" s="26">
        <v>2237.2822700000002</v>
      </c>
      <c r="O82" s="26">
        <v>0</v>
      </c>
      <c r="P82" s="26">
        <v>0</v>
      </c>
      <c r="Q82" s="26">
        <v>0</v>
      </c>
      <c r="R82" s="26">
        <v>0</v>
      </c>
      <c r="S82" s="26">
        <v>0</v>
      </c>
      <c r="T82" s="26">
        <v>0</v>
      </c>
      <c r="U82" s="26">
        <v>0</v>
      </c>
      <c r="V82" s="26">
        <v>64.827110000000005</v>
      </c>
      <c r="W82" s="26">
        <v>0</v>
      </c>
      <c r="X82" s="26">
        <v>0</v>
      </c>
      <c r="Y82" s="26">
        <v>64.827110000000005</v>
      </c>
    </row>
    <row r="83" spans="2:25" x14ac:dyDescent="0.2">
      <c r="B83" s="16">
        <v>4110</v>
      </c>
      <c r="C83" s="16" t="s">
        <v>170</v>
      </c>
      <c r="D83" s="26">
        <v>0</v>
      </c>
      <c r="E83" s="26">
        <v>0</v>
      </c>
      <c r="F83" s="26">
        <v>129.00305</v>
      </c>
      <c r="G83" s="26">
        <v>20.351099999999999</v>
      </c>
      <c r="H83" s="26">
        <v>0</v>
      </c>
      <c r="I83" s="26">
        <v>0</v>
      </c>
      <c r="J83" s="26">
        <v>-42.340049999999998</v>
      </c>
      <c r="K83" s="26">
        <v>88.516850000000005</v>
      </c>
      <c r="L83" s="26">
        <v>0</v>
      </c>
      <c r="M83" s="26">
        <v>0</v>
      </c>
      <c r="N83" s="26">
        <v>195.53094999999999</v>
      </c>
      <c r="O83" s="26">
        <v>0</v>
      </c>
      <c r="P83" s="26">
        <v>0</v>
      </c>
      <c r="Q83" s="26">
        <v>0</v>
      </c>
      <c r="R83" s="26">
        <v>0</v>
      </c>
      <c r="S83" s="26">
        <v>0</v>
      </c>
      <c r="T83" s="26">
        <v>0</v>
      </c>
      <c r="U83" s="26">
        <v>0</v>
      </c>
      <c r="V83" s="26">
        <v>91.135900000000007</v>
      </c>
      <c r="W83" s="26">
        <v>0</v>
      </c>
      <c r="X83" s="26">
        <v>0</v>
      </c>
      <c r="Y83" s="26">
        <v>91.135900000000007</v>
      </c>
    </row>
    <row r="84" spans="2:25" x14ac:dyDescent="0.2">
      <c r="B84" s="16">
        <v>4111</v>
      </c>
      <c r="C84" s="16" t="s">
        <v>171</v>
      </c>
      <c r="D84" s="26">
        <v>0</v>
      </c>
      <c r="E84" s="26">
        <v>0</v>
      </c>
      <c r="F84" s="26">
        <v>15.290150000000001</v>
      </c>
      <c r="G84" s="26">
        <v>0</v>
      </c>
      <c r="H84" s="26">
        <v>0</v>
      </c>
      <c r="I84" s="26">
        <v>0</v>
      </c>
      <c r="J84" s="26">
        <v>67.053899999999999</v>
      </c>
      <c r="K84" s="26">
        <v>59.875900000000001</v>
      </c>
      <c r="L84" s="26">
        <v>48.732799999999997</v>
      </c>
      <c r="M84" s="26">
        <v>0</v>
      </c>
      <c r="N84" s="26">
        <v>190.95275000000001</v>
      </c>
      <c r="O84" s="26">
        <v>0</v>
      </c>
      <c r="P84" s="26">
        <v>0</v>
      </c>
      <c r="Q84" s="26">
        <v>0</v>
      </c>
      <c r="R84" s="26">
        <v>0</v>
      </c>
      <c r="S84" s="26">
        <v>0</v>
      </c>
      <c r="T84" s="26">
        <v>0</v>
      </c>
      <c r="U84" s="26">
        <v>26.403949999999998</v>
      </c>
      <c r="V84" s="26">
        <v>25.6846</v>
      </c>
      <c r="W84" s="26">
        <v>0</v>
      </c>
      <c r="X84" s="26">
        <v>0</v>
      </c>
      <c r="Y84" s="26">
        <v>52.088549999999998</v>
      </c>
    </row>
    <row r="85" spans="2:25" x14ac:dyDescent="0.2">
      <c r="B85" s="16">
        <v>4112</v>
      </c>
      <c r="C85" s="16" t="s">
        <v>172</v>
      </c>
      <c r="D85" s="26">
        <v>0</v>
      </c>
      <c r="E85" s="26">
        <v>0</v>
      </c>
      <c r="F85" s="26">
        <v>410.97824000000003</v>
      </c>
      <c r="G85" s="26">
        <v>0</v>
      </c>
      <c r="H85" s="26">
        <v>0</v>
      </c>
      <c r="I85" s="26">
        <v>0</v>
      </c>
      <c r="J85" s="26">
        <v>34.001649999999998</v>
      </c>
      <c r="K85" s="26">
        <v>85.229349999999997</v>
      </c>
      <c r="L85" s="26">
        <v>30.155999999999999</v>
      </c>
      <c r="M85" s="26">
        <v>0</v>
      </c>
      <c r="N85" s="26">
        <v>560.36523999999997</v>
      </c>
      <c r="O85" s="26">
        <v>0</v>
      </c>
      <c r="P85" s="26">
        <v>0</v>
      </c>
      <c r="Q85" s="26">
        <v>0</v>
      </c>
      <c r="R85" s="26">
        <v>0</v>
      </c>
      <c r="S85" s="26">
        <v>0</v>
      </c>
      <c r="T85" s="26">
        <v>0</v>
      </c>
      <c r="U85" s="26">
        <v>0</v>
      </c>
      <c r="V85" s="26">
        <v>14.744</v>
      </c>
      <c r="W85" s="26">
        <v>0</v>
      </c>
      <c r="X85" s="26">
        <v>0</v>
      </c>
      <c r="Y85" s="26">
        <v>14.744</v>
      </c>
    </row>
    <row r="86" spans="2:25" x14ac:dyDescent="0.2">
      <c r="B86" s="16">
        <v>4125</v>
      </c>
      <c r="C86" s="16" t="s">
        <v>173</v>
      </c>
      <c r="D86" s="26">
        <v>58.608199999999997</v>
      </c>
      <c r="E86" s="26">
        <v>171.28665000000001</v>
      </c>
      <c r="F86" s="26">
        <v>89.17</v>
      </c>
      <c r="G86" s="26">
        <v>0</v>
      </c>
      <c r="H86" s="26">
        <v>0</v>
      </c>
      <c r="I86" s="26">
        <v>0</v>
      </c>
      <c r="J86" s="26">
        <v>366.88664999999997</v>
      </c>
      <c r="K86" s="26">
        <v>447.21255000000002</v>
      </c>
      <c r="L86" s="26">
        <v>432.53064999999998</v>
      </c>
      <c r="M86" s="26">
        <v>0</v>
      </c>
      <c r="N86" s="26">
        <v>1565.6947</v>
      </c>
      <c r="O86" s="26">
        <v>0</v>
      </c>
      <c r="P86" s="26">
        <v>0</v>
      </c>
      <c r="Q86" s="26">
        <v>0</v>
      </c>
      <c r="R86" s="26">
        <v>0</v>
      </c>
      <c r="S86" s="26">
        <v>0</v>
      </c>
      <c r="T86" s="26">
        <v>0</v>
      </c>
      <c r="U86" s="26">
        <v>0</v>
      </c>
      <c r="V86" s="26">
        <v>397.48165</v>
      </c>
      <c r="W86" s="26">
        <v>0</v>
      </c>
      <c r="X86" s="26">
        <v>0</v>
      </c>
      <c r="Y86" s="26">
        <v>397.48165</v>
      </c>
    </row>
    <row r="87" spans="2:25" x14ac:dyDescent="0.2">
      <c r="B87" s="16">
        <v>4117</v>
      </c>
      <c r="C87" s="16" t="s">
        <v>174</v>
      </c>
      <c r="D87" s="26">
        <v>0</v>
      </c>
      <c r="E87" s="26">
        <v>0</v>
      </c>
      <c r="F87" s="26">
        <v>189.53809999999999</v>
      </c>
      <c r="G87" s="26">
        <v>0</v>
      </c>
      <c r="H87" s="26">
        <v>0</v>
      </c>
      <c r="I87" s="26">
        <v>0</v>
      </c>
      <c r="J87" s="26">
        <v>9.0305999999999997</v>
      </c>
      <c r="K87" s="26">
        <v>732.57267000000002</v>
      </c>
      <c r="L87" s="26">
        <v>406.39028999999999</v>
      </c>
      <c r="M87" s="26">
        <v>0</v>
      </c>
      <c r="N87" s="26">
        <v>1337.5316600000001</v>
      </c>
      <c r="O87" s="26">
        <v>0</v>
      </c>
      <c r="P87" s="26">
        <v>0</v>
      </c>
      <c r="Q87" s="26">
        <v>0</v>
      </c>
      <c r="R87" s="26">
        <v>0</v>
      </c>
      <c r="S87" s="26">
        <v>0</v>
      </c>
      <c r="T87" s="26">
        <v>0</v>
      </c>
      <c r="U87" s="26">
        <v>0</v>
      </c>
      <c r="V87" s="26">
        <v>183.56455</v>
      </c>
      <c r="W87" s="26">
        <v>23.93</v>
      </c>
      <c r="X87" s="26">
        <v>0</v>
      </c>
      <c r="Y87" s="26">
        <v>207.49455</v>
      </c>
    </row>
    <row r="88" spans="2:25" x14ac:dyDescent="0.2">
      <c r="B88" s="16">
        <v>4120</v>
      </c>
      <c r="C88" s="16" t="s">
        <v>175</v>
      </c>
      <c r="D88" s="26">
        <v>0</v>
      </c>
      <c r="E88" s="26">
        <v>107.8082</v>
      </c>
      <c r="F88" s="26">
        <v>392.57994000000002</v>
      </c>
      <c r="G88" s="26">
        <v>0</v>
      </c>
      <c r="H88" s="26">
        <v>0</v>
      </c>
      <c r="I88" s="26">
        <v>0</v>
      </c>
      <c r="J88" s="26">
        <v>161.28039999999999</v>
      </c>
      <c r="K88" s="26">
        <v>178.70845</v>
      </c>
      <c r="L88" s="26">
        <v>0</v>
      </c>
      <c r="M88" s="26">
        <v>0</v>
      </c>
      <c r="N88" s="26">
        <v>840.37698999999998</v>
      </c>
      <c r="O88" s="26">
        <v>0</v>
      </c>
      <c r="P88" s="26">
        <v>0</v>
      </c>
      <c r="Q88" s="26">
        <v>8</v>
      </c>
      <c r="R88" s="26">
        <v>0</v>
      </c>
      <c r="S88" s="26">
        <v>0</v>
      </c>
      <c r="T88" s="26">
        <v>0</v>
      </c>
      <c r="U88" s="26">
        <v>131.38409999999999</v>
      </c>
      <c r="V88" s="26">
        <v>369.00299999999999</v>
      </c>
      <c r="W88" s="26">
        <v>0</v>
      </c>
      <c r="X88" s="26">
        <v>0</v>
      </c>
      <c r="Y88" s="26">
        <v>508.38709999999998</v>
      </c>
    </row>
    <row r="89" spans="2:25" x14ac:dyDescent="0.2">
      <c r="B89" s="16">
        <v>4121</v>
      </c>
      <c r="C89" s="16" t="s">
        <v>176</v>
      </c>
      <c r="D89" s="26">
        <v>72.984399999999994</v>
      </c>
      <c r="E89" s="26">
        <v>0</v>
      </c>
      <c r="F89" s="26">
        <v>0</v>
      </c>
      <c r="G89" s="26">
        <v>0</v>
      </c>
      <c r="H89" s="26">
        <v>0</v>
      </c>
      <c r="I89" s="26">
        <v>0</v>
      </c>
      <c r="J89" s="26">
        <v>628.98884999999996</v>
      </c>
      <c r="K89" s="26">
        <v>2248.6725000000001</v>
      </c>
      <c r="L89" s="26">
        <v>467.53</v>
      </c>
      <c r="M89" s="26">
        <v>0</v>
      </c>
      <c r="N89" s="26">
        <v>3418.1757499999999</v>
      </c>
      <c r="O89" s="26">
        <v>0</v>
      </c>
      <c r="P89" s="26">
        <v>0</v>
      </c>
      <c r="Q89" s="26">
        <v>0</v>
      </c>
      <c r="R89" s="26">
        <v>0</v>
      </c>
      <c r="S89" s="26">
        <v>0</v>
      </c>
      <c r="T89" s="26">
        <v>0</v>
      </c>
      <c r="U89" s="26">
        <v>0</v>
      </c>
      <c r="V89" s="26">
        <v>3278.5437999999999</v>
      </c>
      <c r="W89" s="26">
        <v>149.4</v>
      </c>
      <c r="X89" s="26">
        <v>0</v>
      </c>
      <c r="Y89" s="26">
        <v>3427.9438</v>
      </c>
    </row>
    <row r="90" spans="2:25" x14ac:dyDescent="0.2">
      <c r="B90" s="16">
        <v>4122</v>
      </c>
      <c r="C90" s="16" t="s">
        <v>177</v>
      </c>
      <c r="D90" s="26">
        <v>1582.25837</v>
      </c>
      <c r="E90" s="26">
        <v>0</v>
      </c>
      <c r="F90" s="26">
        <v>82.025850000000005</v>
      </c>
      <c r="G90" s="26">
        <v>2.1539999999999999</v>
      </c>
      <c r="H90" s="26">
        <v>1</v>
      </c>
      <c r="I90" s="26">
        <v>0</v>
      </c>
      <c r="J90" s="26">
        <v>126.0243</v>
      </c>
      <c r="K90" s="26">
        <v>335.11810000000003</v>
      </c>
      <c r="L90" s="26">
        <v>0</v>
      </c>
      <c r="M90" s="26">
        <v>0</v>
      </c>
      <c r="N90" s="26">
        <v>2128.5806200000002</v>
      </c>
      <c r="O90" s="26">
        <v>1563.7719</v>
      </c>
      <c r="P90" s="26">
        <v>0</v>
      </c>
      <c r="Q90" s="26">
        <v>9.9019499999999994</v>
      </c>
      <c r="R90" s="26">
        <v>2.1539999999999999</v>
      </c>
      <c r="S90" s="26">
        <v>0</v>
      </c>
      <c r="T90" s="26">
        <v>0</v>
      </c>
      <c r="U90" s="26">
        <v>0</v>
      </c>
      <c r="V90" s="26">
        <v>123.08154999999999</v>
      </c>
      <c r="W90" s="26">
        <v>0</v>
      </c>
      <c r="X90" s="26">
        <v>0</v>
      </c>
      <c r="Y90" s="26">
        <v>1698.9094</v>
      </c>
    </row>
    <row r="91" spans="2:25" x14ac:dyDescent="0.2">
      <c r="B91" s="16">
        <v>4123</v>
      </c>
      <c r="C91" s="16" t="s">
        <v>178</v>
      </c>
      <c r="D91" s="26">
        <v>0</v>
      </c>
      <c r="E91" s="26">
        <v>0</v>
      </c>
      <c r="F91" s="26">
        <v>2927.6664000000001</v>
      </c>
      <c r="G91" s="26">
        <v>1408.5544</v>
      </c>
      <c r="H91" s="26">
        <v>0</v>
      </c>
      <c r="I91" s="26">
        <v>0</v>
      </c>
      <c r="J91" s="26">
        <v>471.40544999999997</v>
      </c>
      <c r="K91" s="26">
        <v>2568.5639500000002</v>
      </c>
      <c r="L91" s="26">
        <v>1451.9973500000001</v>
      </c>
      <c r="M91" s="26">
        <v>0</v>
      </c>
      <c r="N91" s="26">
        <v>8828.1875500000006</v>
      </c>
      <c r="O91" s="26">
        <v>0</v>
      </c>
      <c r="P91" s="26">
        <v>0</v>
      </c>
      <c r="Q91" s="26">
        <v>0</v>
      </c>
      <c r="R91" s="26">
        <v>121.85</v>
      </c>
      <c r="S91" s="26">
        <v>0</v>
      </c>
      <c r="T91" s="26">
        <v>0</v>
      </c>
      <c r="U91" s="26">
        <v>13.0768</v>
      </c>
      <c r="V91" s="26">
        <v>1271.23975</v>
      </c>
      <c r="W91" s="26">
        <v>51.03</v>
      </c>
      <c r="X91" s="26">
        <v>0</v>
      </c>
      <c r="Y91" s="26">
        <v>1457.1965499999999</v>
      </c>
    </row>
    <row r="92" spans="2:25" x14ac:dyDescent="0.2">
      <c r="B92" s="21">
        <v>4159</v>
      </c>
      <c r="C92" s="21" t="s">
        <v>179</v>
      </c>
      <c r="D92" s="29">
        <v>1016.58305</v>
      </c>
      <c r="E92" s="29">
        <v>242.97929999999999</v>
      </c>
      <c r="F92" s="29">
        <v>4771.6597700000002</v>
      </c>
      <c r="G92" s="29">
        <v>626.51661999999999</v>
      </c>
      <c r="H92" s="29">
        <v>0</v>
      </c>
      <c r="I92" s="29">
        <v>61.389299999999999</v>
      </c>
      <c r="J92" s="29">
        <v>4983.3592600000002</v>
      </c>
      <c r="K92" s="29">
        <v>9639.0113600000004</v>
      </c>
      <c r="L92" s="29">
        <v>1714.93382</v>
      </c>
      <c r="M92" s="29">
        <v>0</v>
      </c>
      <c r="N92" s="29">
        <v>23056.432479999999</v>
      </c>
      <c r="O92" s="29">
        <v>832.99969999999996</v>
      </c>
      <c r="P92" s="29">
        <v>168.16980000000001</v>
      </c>
      <c r="Q92" s="29">
        <v>99.774900000000002</v>
      </c>
      <c r="R92" s="29">
        <v>266.04145</v>
      </c>
      <c r="S92" s="29">
        <v>0</v>
      </c>
      <c r="T92" s="29">
        <v>0</v>
      </c>
      <c r="U92" s="29">
        <v>130.6335</v>
      </c>
      <c r="V92" s="29">
        <v>4419.2894299999998</v>
      </c>
      <c r="W92" s="29">
        <v>166.58099999999999</v>
      </c>
      <c r="X92" s="29">
        <v>0</v>
      </c>
      <c r="Y92" s="29">
        <v>6083.4897799999999</v>
      </c>
    </row>
    <row r="93" spans="2:25" x14ac:dyDescent="0.2">
      <c r="B93" s="16">
        <v>4131</v>
      </c>
      <c r="C93" s="16" t="s">
        <v>180</v>
      </c>
      <c r="D93" s="26">
        <v>261.2192</v>
      </c>
      <c r="E93" s="26">
        <v>0</v>
      </c>
      <c r="F93" s="26">
        <v>47.526649999999997</v>
      </c>
      <c r="G93" s="26">
        <v>147.39025000000001</v>
      </c>
      <c r="H93" s="26">
        <v>0</v>
      </c>
      <c r="I93" s="26">
        <v>0</v>
      </c>
      <c r="J93" s="26">
        <v>9.5631500000000003</v>
      </c>
      <c r="K93" s="26">
        <v>529.25525000000005</v>
      </c>
      <c r="L93" s="26">
        <v>0</v>
      </c>
      <c r="M93" s="26">
        <v>0</v>
      </c>
      <c r="N93" s="26">
        <v>994.95450000000005</v>
      </c>
      <c r="O93" s="26">
        <v>165.69970000000001</v>
      </c>
      <c r="P93" s="26">
        <v>0</v>
      </c>
      <c r="Q93" s="26">
        <v>0</v>
      </c>
      <c r="R93" s="26">
        <v>0</v>
      </c>
      <c r="S93" s="26">
        <v>0</v>
      </c>
      <c r="T93" s="26">
        <v>0</v>
      </c>
      <c r="U93" s="26">
        <v>0</v>
      </c>
      <c r="V93" s="26">
        <v>1329.1901499999999</v>
      </c>
      <c r="W93" s="26">
        <v>0</v>
      </c>
      <c r="X93" s="26">
        <v>0</v>
      </c>
      <c r="Y93" s="26">
        <v>1494.88985</v>
      </c>
    </row>
    <row r="94" spans="2:25" x14ac:dyDescent="0.2">
      <c r="B94" s="16">
        <v>4132</v>
      </c>
      <c r="C94" s="16" t="s">
        <v>181</v>
      </c>
      <c r="D94" s="26">
        <v>0</v>
      </c>
      <c r="E94" s="26">
        <v>0</v>
      </c>
      <c r="F94" s="26">
        <v>2.27325</v>
      </c>
      <c r="G94" s="26">
        <v>0</v>
      </c>
      <c r="H94" s="26">
        <v>0</v>
      </c>
      <c r="I94" s="26">
        <v>0</v>
      </c>
      <c r="J94" s="26">
        <v>48.718699999999998</v>
      </c>
      <c r="K94" s="26">
        <v>914.79364999999996</v>
      </c>
      <c r="L94" s="26">
        <v>0</v>
      </c>
      <c r="M94" s="26">
        <v>0</v>
      </c>
      <c r="N94" s="26">
        <v>965.78560000000004</v>
      </c>
      <c r="O94" s="26">
        <v>0</v>
      </c>
      <c r="P94" s="26">
        <v>0</v>
      </c>
      <c r="Q94" s="26">
        <v>0</v>
      </c>
      <c r="R94" s="26">
        <v>0</v>
      </c>
      <c r="S94" s="26">
        <v>0</v>
      </c>
      <c r="T94" s="26">
        <v>0</v>
      </c>
      <c r="U94" s="26">
        <v>0</v>
      </c>
      <c r="V94" s="26">
        <v>122.1016</v>
      </c>
      <c r="W94" s="26">
        <v>0</v>
      </c>
      <c r="X94" s="26">
        <v>0</v>
      </c>
      <c r="Y94" s="26">
        <v>122.1016</v>
      </c>
    </row>
    <row r="95" spans="2:25" x14ac:dyDescent="0.2">
      <c r="B95" s="16">
        <v>4134</v>
      </c>
      <c r="C95" s="16" t="s">
        <v>182</v>
      </c>
      <c r="D95" s="26">
        <v>0</v>
      </c>
      <c r="E95" s="26">
        <v>191.4906</v>
      </c>
      <c r="F95" s="26">
        <v>157.99202</v>
      </c>
      <c r="G95" s="26">
        <v>0</v>
      </c>
      <c r="H95" s="26">
        <v>0</v>
      </c>
      <c r="I95" s="26">
        <v>0</v>
      </c>
      <c r="J95" s="26">
        <v>437.95515</v>
      </c>
      <c r="K95" s="26">
        <v>720.12963999999999</v>
      </c>
      <c r="L95" s="26">
        <v>382.80200000000002</v>
      </c>
      <c r="M95" s="26">
        <v>0</v>
      </c>
      <c r="N95" s="26">
        <v>1890.36941</v>
      </c>
      <c r="O95" s="26">
        <v>0</v>
      </c>
      <c r="P95" s="26">
        <v>46.558700000000002</v>
      </c>
      <c r="Q95" s="26">
        <v>0</v>
      </c>
      <c r="R95" s="26">
        <v>0</v>
      </c>
      <c r="S95" s="26">
        <v>0</v>
      </c>
      <c r="T95" s="26">
        <v>0</v>
      </c>
      <c r="U95" s="26">
        <v>0</v>
      </c>
      <c r="V95" s="26">
        <v>211.46385000000001</v>
      </c>
      <c r="W95" s="26">
        <v>2.4</v>
      </c>
      <c r="X95" s="26">
        <v>0</v>
      </c>
      <c r="Y95" s="26">
        <v>260.42255</v>
      </c>
    </row>
    <row r="96" spans="2:25" x14ac:dyDescent="0.2">
      <c r="B96" s="16">
        <v>4135</v>
      </c>
      <c r="C96" s="16" t="s">
        <v>183</v>
      </c>
      <c r="D96" s="26">
        <v>0</v>
      </c>
      <c r="E96" s="26">
        <v>0</v>
      </c>
      <c r="F96" s="26">
        <v>210.6283</v>
      </c>
      <c r="G96" s="26">
        <v>141.4324</v>
      </c>
      <c r="H96" s="26">
        <v>0</v>
      </c>
      <c r="I96" s="26">
        <v>0</v>
      </c>
      <c r="J96" s="26">
        <v>287.17854999999997</v>
      </c>
      <c r="K96" s="26">
        <v>118.46268999999999</v>
      </c>
      <c r="L96" s="26">
        <v>0</v>
      </c>
      <c r="M96" s="26">
        <v>0</v>
      </c>
      <c r="N96" s="26">
        <v>757.70194000000004</v>
      </c>
      <c r="O96" s="26">
        <v>0</v>
      </c>
      <c r="P96" s="26">
        <v>0</v>
      </c>
      <c r="Q96" s="26">
        <v>11.9749</v>
      </c>
      <c r="R96" s="26">
        <v>29.571300000000001</v>
      </c>
      <c r="S96" s="26">
        <v>0</v>
      </c>
      <c r="T96" s="26">
        <v>0</v>
      </c>
      <c r="U96" s="26">
        <v>0</v>
      </c>
      <c r="V96" s="26">
        <v>168.73835</v>
      </c>
      <c r="W96" s="26">
        <v>0</v>
      </c>
      <c r="X96" s="26">
        <v>0</v>
      </c>
      <c r="Y96" s="26">
        <v>210.28455</v>
      </c>
    </row>
    <row r="97" spans="2:25" x14ac:dyDescent="0.2">
      <c r="B97" s="16">
        <v>4136</v>
      </c>
      <c r="C97" s="16" t="s">
        <v>184</v>
      </c>
      <c r="D97" s="26">
        <v>0</v>
      </c>
      <c r="E97" s="26">
        <v>0</v>
      </c>
      <c r="F97" s="26">
        <v>73.836500000000001</v>
      </c>
      <c r="G97" s="26">
        <v>0</v>
      </c>
      <c r="H97" s="26">
        <v>0</v>
      </c>
      <c r="I97" s="26">
        <v>0</v>
      </c>
      <c r="J97" s="26">
        <v>166.69475</v>
      </c>
      <c r="K97" s="26">
        <v>360.16744999999997</v>
      </c>
      <c r="L97" s="26">
        <v>0</v>
      </c>
      <c r="M97" s="26">
        <v>0</v>
      </c>
      <c r="N97" s="26">
        <v>600.69870000000003</v>
      </c>
      <c r="O97" s="26">
        <v>0</v>
      </c>
      <c r="P97" s="26">
        <v>0</v>
      </c>
      <c r="Q97" s="26">
        <v>0</v>
      </c>
      <c r="R97" s="26">
        <v>0</v>
      </c>
      <c r="S97" s="26">
        <v>0</v>
      </c>
      <c r="T97" s="26">
        <v>0</v>
      </c>
      <c r="U97" s="26">
        <v>0</v>
      </c>
      <c r="V97" s="26">
        <v>159.97805</v>
      </c>
      <c r="W97" s="26">
        <v>15</v>
      </c>
      <c r="X97" s="26">
        <v>0</v>
      </c>
      <c r="Y97" s="26">
        <v>174.97805</v>
      </c>
    </row>
    <row r="98" spans="2:25" x14ac:dyDescent="0.2">
      <c r="B98" s="16">
        <v>4137</v>
      </c>
      <c r="C98" s="16" t="s">
        <v>185</v>
      </c>
      <c r="D98" s="26">
        <v>0</v>
      </c>
      <c r="E98" s="26">
        <v>0</v>
      </c>
      <c r="F98" s="26">
        <v>4.1394000000000002</v>
      </c>
      <c r="G98" s="26">
        <v>0</v>
      </c>
      <c r="H98" s="26">
        <v>0</v>
      </c>
      <c r="I98" s="26">
        <v>0</v>
      </c>
      <c r="J98" s="26">
        <v>113.85760000000001</v>
      </c>
      <c r="K98" s="26">
        <v>386.20384999999999</v>
      </c>
      <c r="L98" s="26">
        <v>0</v>
      </c>
      <c r="M98" s="26">
        <v>0</v>
      </c>
      <c r="N98" s="26">
        <v>504.20085</v>
      </c>
      <c r="O98" s="26">
        <v>0</v>
      </c>
      <c r="P98" s="26">
        <v>0</v>
      </c>
      <c r="Q98" s="26">
        <v>0</v>
      </c>
      <c r="R98" s="26">
        <v>0</v>
      </c>
      <c r="S98" s="26">
        <v>0</v>
      </c>
      <c r="T98" s="26">
        <v>0</v>
      </c>
      <c r="U98" s="26">
        <v>0</v>
      </c>
      <c r="V98" s="26">
        <v>177.0264</v>
      </c>
      <c r="W98" s="26">
        <v>0</v>
      </c>
      <c r="X98" s="26">
        <v>0</v>
      </c>
      <c r="Y98" s="26">
        <v>177.0264</v>
      </c>
    </row>
    <row r="99" spans="2:25" x14ac:dyDescent="0.2">
      <c r="B99" s="16">
        <v>4138</v>
      </c>
      <c r="C99" s="16" t="s">
        <v>186</v>
      </c>
      <c r="D99" s="26">
        <v>187.80709999999999</v>
      </c>
      <c r="E99" s="26">
        <v>0</v>
      </c>
      <c r="F99" s="26">
        <v>0</v>
      </c>
      <c r="G99" s="26">
        <v>0</v>
      </c>
      <c r="H99" s="26">
        <v>0</v>
      </c>
      <c r="I99" s="26">
        <v>0</v>
      </c>
      <c r="J99" s="26">
        <v>1.5654999999999999</v>
      </c>
      <c r="K99" s="26">
        <v>63.314450000000001</v>
      </c>
      <c r="L99" s="26">
        <v>0</v>
      </c>
      <c r="M99" s="26">
        <v>0</v>
      </c>
      <c r="N99" s="26">
        <v>252.68705</v>
      </c>
      <c r="O99" s="26">
        <v>0</v>
      </c>
      <c r="P99" s="26">
        <v>0</v>
      </c>
      <c r="Q99" s="26">
        <v>0</v>
      </c>
      <c r="R99" s="26">
        <v>0</v>
      </c>
      <c r="S99" s="26">
        <v>0</v>
      </c>
      <c r="T99" s="26">
        <v>0</v>
      </c>
      <c r="U99" s="26">
        <v>0</v>
      </c>
      <c r="V99" s="26">
        <v>57.21</v>
      </c>
      <c r="W99" s="26">
        <v>0</v>
      </c>
      <c r="X99" s="26">
        <v>0</v>
      </c>
      <c r="Y99" s="26">
        <v>57.21</v>
      </c>
    </row>
    <row r="100" spans="2:25" x14ac:dyDescent="0.2">
      <c r="B100" s="16">
        <v>4139</v>
      </c>
      <c r="C100" s="16" t="s">
        <v>187</v>
      </c>
      <c r="D100" s="26">
        <v>32.030349999999999</v>
      </c>
      <c r="E100" s="26">
        <v>0</v>
      </c>
      <c r="F100" s="26">
        <v>1797.67155</v>
      </c>
      <c r="G100" s="26">
        <v>326.80417</v>
      </c>
      <c r="H100" s="26">
        <v>0</v>
      </c>
      <c r="I100" s="26">
        <v>61.389299999999999</v>
      </c>
      <c r="J100" s="26">
        <v>755.30610000000001</v>
      </c>
      <c r="K100" s="26">
        <v>1502.7337500000001</v>
      </c>
      <c r="L100" s="26">
        <v>0</v>
      </c>
      <c r="M100" s="26">
        <v>0</v>
      </c>
      <c r="N100" s="26">
        <v>4475.9352200000003</v>
      </c>
      <c r="O100" s="26">
        <v>0</v>
      </c>
      <c r="P100" s="26">
        <v>0</v>
      </c>
      <c r="Q100" s="26">
        <v>0</v>
      </c>
      <c r="R100" s="26">
        <v>42.942050000000002</v>
      </c>
      <c r="S100" s="26">
        <v>0</v>
      </c>
      <c r="T100" s="26">
        <v>0</v>
      </c>
      <c r="U100" s="26">
        <v>10.92</v>
      </c>
      <c r="V100" s="26">
        <v>351.95620000000002</v>
      </c>
      <c r="W100" s="26">
        <v>0</v>
      </c>
      <c r="X100" s="26">
        <v>0</v>
      </c>
      <c r="Y100" s="26">
        <v>405.81824999999998</v>
      </c>
    </row>
    <row r="101" spans="2:25" x14ac:dyDescent="0.2">
      <c r="B101" s="16">
        <v>4140</v>
      </c>
      <c r="C101" s="16" t="s">
        <v>188</v>
      </c>
      <c r="D101" s="26">
        <v>0</v>
      </c>
      <c r="E101" s="26">
        <v>0</v>
      </c>
      <c r="F101" s="26">
        <v>458.06815</v>
      </c>
      <c r="G101" s="26">
        <v>0</v>
      </c>
      <c r="H101" s="26">
        <v>0</v>
      </c>
      <c r="I101" s="26">
        <v>0</v>
      </c>
      <c r="J101" s="26">
        <v>631.94136000000003</v>
      </c>
      <c r="K101" s="26">
        <v>37.382300000000001</v>
      </c>
      <c r="L101" s="26">
        <v>0</v>
      </c>
      <c r="M101" s="26">
        <v>0</v>
      </c>
      <c r="N101" s="26">
        <v>1127.3918100000001</v>
      </c>
      <c r="O101" s="26">
        <v>0</v>
      </c>
      <c r="P101" s="26">
        <v>0</v>
      </c>
      <c r="Q101" s="26">
        <v>87.8</v>
      </c>
      <c r="R101" s="26">
        <v>0</v>
      </c>
      <c r="S101" s="26">
        <v>0</v>
      </c>
      <c r="T101" s="26">
        <v>0</v>
      </c>
      <c r="U101" s="26">
        <v>25</v>
      </c>
      <c r="V101" s="26">
        <v>112.3695</v>
      </c>
      <c r="W101" s="26">
        <v>0</v>
      </c>
      <c r="X101" s="26">
        <v>0</v>
      </c>
      <c r="Y101" s="26">
        <v>225.1695</v>
      </c>
    </row>
    <row r="102" spans="2:25" x14ac:dyDescent="0.2">
      <c r="B102" s="16">
        <v>4141</v>
      </c>
      <c r="C102" s="16" t="s">
        <v>189</v>
      </c>
      <c r="D102" s="26">
        <v>144.07634999999999</v>
      </c>
      <c r="E102" s="26">
        <v>0</v>
      </c>
      <c r="F102" s="26">
        <v>689.93696</v>
      </c>
      <c r="G102" s="26">
        <v>10.889799999999999</v>
      </c>
      <c r="H102" s="26">
        <v>0</v>
      </c>
      <c r="I102" s="26">
        <v>0</v>
      </c>
      <c r="J102" s="26">
        <v>1266.3637000000001</v>
      </c>
      <c r="K102" s="26">
        <v>3342.63105</v>
      </c>
      <c r="L102" s="26">
        <v>0</v>
      </c>
      <c r="M102" s="26">
        <v>0</v>
      </c>
      <c r="N102" s="26">
        <v>5453.89786</v>
      </c>
      <c r="O102" s="26">
        <v>0</v>
      </c>
      <c r="P102" s="26">
        <v>0</v>
      </c>
      <c r="Q102" s="26">
        <v>0</v>
      </c>
      <c r="R102" s="26">
        <v>190.4281</v>
      </c>
      <c r="S102" s="26">
        <v>0</v>
      </c>
      <c r="T102" s="26">
        <v>0</v>
      </c>
      <c r="U102" s="26">
        <v>94.713499999999996</v>
      </c>
      <c r="V102" s="26">
        <v>832.70024999999998</v>
      </c>
      <c r="W102" s="26">
        <v>0</v>
      </c>
      <c r="X102" s="26">
        <v>0</v>
      </c>
      <c r="Y102" s="26">
        <v>1117.84185</v>
      </c>
    </row>
    <row r="103" spans="2:25" x14ac:dyDescent="0.2">
      <c r="B103" s="16">
        <v>4142</v>
      </c>
      <c r="C103" s="16" t="s">
        <v>190</v>
      </c>
      <c r="D103" s="26">
        <v>0</v>
      </c>
      <c r="E103" s="26">
        <v>51.488700000000001</v>
      </c>
      <c r="F103" s="26">
        <v>55.986649999999997</v>
      </c>
      <c r="G103" s="26">
        <v>0</v>
      </c>
      <c r="H103" s="26">
        <v>0</v>
      </c>
      <c r="I103" s="26">
        <v>0</v>
      </c>
      <c r="J103" s="26">
        <v>225.66065</v>
      </c>
      <c r="K103" s="26">
        <v>315.16845000000001</v>
      </c>
      <c r="L103" s="26">
        <v>0</v>
      </c>
      <c r="M103" s="26">
        <v>0</v>
      </c>
      <c r="N103" s="26">
        <v>648.30444999999997</v>
      </c>
      <c r="O103" s="26">
        <v>0</v>
      </c>
      <c r="P103" s="26">
        <v>0</v>
      </c>
      <c r="Q103" s="26">
        <v>0</v>
      </c>
      <c r="R103" s="26">
        <v>0</v>
      </c>
      <c r="S103" s="26">
        <v>0</v>
      </c>
      <c r="T103" s="26">
        <v>0</v>
      </c>
      <c r="U103" s="26">
        <v>0</v>
      </c>
      <c r="V103" s="26">
        <v>18.860749999999999</v>
      </c>
      <c r="W103" s="26">
        <v>0</v>
      </c>
      <c r="X103" s="26">
        <v>0</v>
      </c>
      <c r="Y103" s="26">
        <v>18.860749999999999</v>
      </c>
    </row>
    <row r="104" spans="2:25" x14ac:dyDescent="0.2">
      <c r="B104" s="16">
        <v>4143</v>
      </c>
      <c r="C104" s="16" t="s">
        <v>191</v>
      </c>
      <c r="D104" s="26">
        <v>0</v>
      </c>
      <c r="E104" s="26">
        <v>0</v>
      </c>
      <c r="F104" s="26">
        <v>314.39794999999998</v>
      </c>
      <c r="G104" s="26">
        <v>0</v>
      </c>
      <c r="H104" s="26">
        <v>0</v>
      </c>
      <c r="I104" s="26">
        <v>0</v>
      </c>
      <c r="J104" s="26">
        <v>253.96860000000001</v>
      </c>
      <c r="K104" s="26">
        <v>41.439950000000003</v>
      </c>
      <c r="L104" s="26">
        <v>0</v>
      </c>
      <c r="M104" s="26">
        <v>0</v>
      </c>
      <c r="N104" s="26">
        <v>609.80650000000003</v>
      </c>
      <c r="O104" s="26">
        <v>0</v>
      </c>
      <c r="P104" s="26">
        <v>121.61109999999999</v>
      </c>
      <c r="Q104" s="26">
        <v>0</v>
      </c>
      <c r="R104" s="26">
        <v>0</v>
      </c>
      <c r="S104" s="26">
        <v>0</v>
      </c>
      <c r="T104" s="26">
        <v>0</v>
      </c>
      <c r="U104" s="26">
        <v>0</v>
      </c>
      <c r="V104" s="26">
        <v>71.793949999999995</v>
      </c>
      <c r="W104" s="26">
        <v>0</v>
      </c>
      <c r="X104" s="26">
        <v>0</v>
      </c>
      <c r="Y104" s="26">
        <v>193.40504999999999</v>
      </c>
    </row>
    <row r="105" spans="2:25" x14ac:dyDescent="0.2">
      <c r="B105" s="16">
        <v>4144</v>
      </c>
      <c r="C105" s="16" t="s">
        <v>192</v>
      </c>
      <c r="D105" s="26">
        <v>0</v>
      </c>
      <c r="E105" s="26">
        <v>0</v>
      </c>
      <c r="F105" s="26">
        <v>367.20979</v>
      </c>
      <c r="G105" s="26">
        <v>0</v>
      </c>
      <c r="H105" s="26">
        <v>0</v>
      </c>
      <c r="I105" s="26">
        <v>0</v>
      </c>
      <c r="J105" s="26">
        <v>229.9348</v>
      </c>
      <c r="K105" s="26">
        <v>776.12513000000001</v>
      </c>
      <c r="L105" s="26">
        <v>1105.2677699999999</v>
      </c>
      <c r="M105" s="26">
        <v>0</v>
      </c>
      <c r="N105" s="26">
        <v>2478.5374900000002</v>
      </c>
      <c r="O105" s="26">
        <v>667.3</v>
      </c>
      <c r="P105" s="26">
        <v>0</v>
      </c>
      <c r="Q105" s="26">
        <v>0</v>
      </c>
      <c r="R105" s="26">
        <v>0</v>
      </c>
      <c r="S105" s="26">
        <v>0</v>
      </c>
      <c r="T105" s="26">
        <v>0</v>
      </c>
      <c r="U105" s="26">
        <v>0</v>
      </c>
      <c r="V105" s="26">
        <v>500.67608000000001</v>
      </c>
      <c r="W105" s="26">
        <v>127.10599999999999</v>
      </c>
      <c r="X105" s="26">
        <v>0</v>
      </c>
      <c r="Y105" s="26">
        <v>1295.0820799999999</v>
      </c>
    </row>
    <row r="106" spans="2:25" x14ac:dyDescent="0.2">
      <c r="B106" s="16">
        <v>4145</v>
      </c>
      <c r="C106" s="16" t="s">
        <v>193</v>
      </c>
      <c r="D106" s="26">
        <v>0</v>
      </c>
      <c r="E106" s="26">
        <v>0</v>
      </c>
      <c r="F106" s="26">
        <v>20.342849999999999</v>
      </c>
      <c r="G106" s="26">
        <v>0</v>
      </c>
      <c r="H106" s="26">
        <v>0</v>
      </c>
      <c r="I106" s="26">
        <v>0</v>
      </c>
      <c r="J106" s="26">
        <v>55.439250000000001</v>
      </c>
      <c r="K106" s="26">
        <v>237.8509</v>
      </c>
      <c r="L106" s="26">
        <v>226.86404999999999</v>
      </c>
      <c r="M106" s="26">
        <v>0</v>
      </c>
      <c r="N106" s="26">
        <v>540.49704999999994</v>
      </c>
      <c r="O106" s="26">
        <v>0</v>
      </c>
      <c r="P106" s="26">
        <v>0</v>
      </c>
      <c r="Q106" s="26">
        <v>0</v>
      </c>
      <c r="R106" s="26">
        <v>3.1</v>
      </c>
      <c r="S106" s="26">
        <v>0</v>
      </c>
      <c r="T106" s="26">
        <v>0</v>
      </c>
      <c r="U106" s="26">
        <v>0</v>
      </c>
      <c r="V106" s="26">
        <v>187.8724</v>
      </c>
      <c r="W106" s="26">
        <v>22.074999999999999</v>
      </c>
      <c r="X106" s="26">
        <v>0</v>
      </c>
      <c r="Y106" s="26">
        <v>213.04740000000001</v>
      </c>
    </row>
    <row r="107" spans="2:25" x14ac:dyDescent="0.2">
      <c r="B107" s="16">
        <v>4146</v>
      </c>
      <c r="C107" s="16" t="s">
        <v>194</v>
      </c>
      <c r="D107" s="26">
        <v>391.45004999999998</v>
      </c>
      <c r="E107" s="26">
        <v>0</v>
      </c>
      <c r="F107" s="26">
        <v>571.64975000000004</v>
      </c>
      <c r="G107" s="26">
        <v>0</v>
      </c>
      <c r="H107" s="26">
        <v>0</v>
      </c>
      <c r="I107" s="26">
        <v>0</v>
      </c>
      <c r="J107" s="26">
        <v>136.2884</v>
      </c>
      <c r="K107" s="26">
        <v>135.87039999999999</v>
      </c>
      <c r="L107" s="26">
        <v>0</v>
      </c>
      <c r="M107" s="26">
        <v>0</v>
      </c>
      <c r="N107" s="26">
        <v>1235.2585999999999</v>
      </c>
      <c r="O107" s="26">
        <v>0</v>
      </c>
      <c r="P107" s="26">
        <v>0</v>
      </c>
      <c r="Q107" s="26">
        <v>0</v>
      </c>
      <c r="R107" s="26">
        <v>0</v>
      </c>
      <c r="S107" s="26">
        <v>0</v>
      </c>
      <c r="T107" s="26">
        <v>0</v>
      </c>
      <c r="U107" s="26">
        <v>0</v>
      </c>
      <c r="V107" s="26">
        <v>85.701499999999996</v>
      </c>
      <c r="W107" s="26">
        <v>0</v>
      </c>
      <c r="X107" s="26">
        <v>0</v>
      </c>
      <c r="Y107" s="26">
        <v>85.701499999999996</v>
      </c>
    </row>
    <row r="108" spans="2:25" x14ac:dyDescent="0.2">
      <c r="B108" s="16">
        <v>4147</v>
      </c>
      <c r="C108" s="16" t="s">
        <v>195</v>
      </c>
      <c r="D108" s="26">
        <v>0</v>
      </c>
      <c r="E108" s="26">
        <v>0</v>
      </c>
      <c r="F108" s="26">
        <v>0</v>
      </c>
      <c r="G108" s="26">
        <v>0</v>
      </c>
      <c r="H108" s="26">
        <v>0</v>
      </c>
      <c r="I108" s="26">
        <v>0</v>
      </c>
      <c r="J108" s="26">
        <v>362.923</v>
      </c>
      <c r="K108" s="26">
        <v>157.48245</v>
      </c>
      <c r="L108" s="26">
        <v>0</v>
      </c>
      <c r="M108" s="26">
        <v>0</v>
      </c>
      <c r="N108" s="26">
        <v>520.40544999999997</v>
      </c>
      <c r="O108" s="26">
        <v>0</v>
      </c>
      <c r="P108" s="26">
        <v>0</v>
      </c>
      <c r="Q108" s="26">
        <v>0</v>
      </c>
      <c r="R108" s="26">
        <v>0</v>
      </c>
      <c r="S108" s="26">
        <v>0</v>
      </c>
      <c r="T108" s="26">
        <v>0</v>
      </c>
      <c r="U108" s="26">
        <v>0</v>
      </c>
      <c r="V108" s="26">
        <v>31.650400000000001</v>
      </c>
      <c r="W108" s="26">
        <v>0</v>
      </c>
      <c r="X108" s="26">
        <v>0</v>
      </c>
      <c r="Y108" s="26">
        <v>31.650400000000001</v>
      </c>
    </row>
    <row r="109" spans="2:25" x14ac:dyDescent="0.2">
      <c r="B109" s="21">
        <v>4189</v>
      </c>
      <c r="C109" s="21" t="s">
        <v>196</v>
      </c>
      <c r="D109" s="29">
        <v>3001.0679399999999</v>
      </c>
      <c r="E109" s="29">
        <v>897.41965000000005</v>
      </c>
      <c r="F109" s="29">
        <v>4919.5484900000001</v>
      </c>
      <c r="G109" s="29">
        <v>172.96735000000001</v>
      </c>
      <c r="H109" s="29">
        <v>0</v>
      </c>
      <c r="I109" s="29">
        <v>0</v>
      </c>
      <c r="J109" s="29">
        <v>6092.5599300000003</v>
      </c>
      <c r="K109" s="29">
        <v>5781.6479399999998</v>
      </c>
      <c r="L109" s="29">
        <v>1922.56519</v>
      </c>
      <c r="M109" s="29">
        <v>0</v>
      </c>
      <c r="N109" s="29">
        <v>22787.77649</v>
      </c>
      <c r="O109" s="29">
        <v>234.99265</v>
      </c>
      <c r="P109" s="29">
        <v>19.562999999999999</v>
      </c>
      <c r="Q109" s="29">
        <v>104.91785</v>
      </c>
      <c r="R109" s="29">
        <v>32.804749999999999</v>
      </c>
      <c r="S109" s="29">
        <v>0</v>
      </c>
      <c r="T109" s="29">
        <v>0</v>
      </c>
      <c r="U109" s="29">
        <v>1345.2483500000001</v>
      </c>
      <c r="V109" s="29">
        <v>3580.1863499999999</v>
      </c>
      <c r="W109" s="29">
        <v>443.25824999999998</v>
      </c>
      <c r="X109" s="29">
        <v>0</v>
      </c>
      <c r="Y109" s="29">
        <v>5760.9712</v>
      </c>
    </row>
    <row r="110" spans="2:25" x14ac:dyDescent="0.2">
      <c r="B110" s="16">
        <v>4185</v>
      </c>
      <c r="C110" s="16" t="s">
        <v>197</v>
      </c>
      <c r="D110" s="26">
        <v>93.645600000000002</v>
      </c>
      <c r="E110" s="26">
        <v>104.9481</v>
      </c>
      <c r="F110" s="26">
        <v>447.24421000000001</v>
      </c>
      <c r="G110" s="26">
        <v>0</v>
      </c>
      <c r="H110" s="26">
        <v>0</v>
      </c>
      <c r="I110" s="26">
        <v>0</v>
      </c>
      <c r="J110" s="26">
        <v>135.43004999999999</v>
      </c>
      <c r="K110" s="26">
        <v>613.01574000000005</v>
      </c>
      <c r="L110" s="26">
        <v>18.167000000000002</v>
      </c>
      <c r="M110" s="26">
        <v>0</v>
      </c>
      <c r="N110" s="26">
        <v>1412.4507000000001</v>
      </c>
      <c r="O110" s="26">
        <v>23.074000000000002</v>
      </c>
      <c r="P110" s="26">
        <v>0</v>
      </c>
      <c r="Q110" s="26">
        <v>15.587</v>
      </c>
      <c r="R110" s="26">
        <v>0</v>
      </c>
      <c r="S110" s="26">
        <v>0</v>
      </c>
      <c r="T110" s="26">
        <v>0</v>
      </c>
      <c r="U110" s="26">
        <v>143.74</v>
      </c>
      <c r="V110" s="26">
        <v>176.14144999999999</v>
      </c>
      <c r="W110" s="26">
        <v>0</v>
      </c>
      <c r="X110" s="26">
        <v>0</v>
      </c>
      <c r="Y110" s="26">
        <v>358.54244999999997</v>
      </c>
    </row>
    <row r="111" spans="2:25" x14ac:dyDescent="0.2">
      <c r="B111" s="16">
        <v>4161</v>
      </c>
      <c r="C111" s="16" t="s">
        <v>198</v>
      </c>
      <c r="D111" s="26">
        <v>76.308199999999999</v>
      </c>
      <c r="E111" s="26">
        <v>0</v>
      </c>
      <c r="F111" s="26">
        <v>0</v>
      </c>
      <c r="G111" s="26">
        <v>0</v>
      </c>
      <c r="H111" s="26">
        <v>0</v>
      </c>
      <c r="I111" s="26">
        <v>0</v>
      </c>
      <c r="J111" s="26">
        <v>468.24990000000003</v>
      </c>
      <c r="K111" s="26">
        <v>882.05074999999999</v>
      </c>
      <c r="L111" s="26">
        <v>150</v>
      </c>
      <c r="M111" s="26">
        <v>0</v>
      </c>
      <c r="N111" s="26">
        <v>1576.6088500000001</v>
      </c>
      <c r="O111" s="26">
        <v>0</v>
      </c>
      <c r="P111" s="26">
        <v>0</v>
      </c>
      <c r="Q111" s="26">
        <v>0</v>
      </c>
      <c r="R111" s="26">
        <v>0</v>
      </c>
      <c r="S111" s="26">
        <v>0</v>
      </c>
      <c r="T111" s="26">
        <v>0</v>
      </c>
      <c r="U111" s="26">
        <v>23.19</v>
      </c>
      <c r="V111" s="26">
        <v>139.73824999999999</v>
      </c>
      <c r="W111" s="26">
        <v>0</v>
      </c>
      <c r="X111" s="26">
        <v>0</v>
      </c>
      <c r="Y111" s="26">
        <v>162.92824999999999</v>
      </c>
    </row>
    <row r="112" spans="2:25" x14ac:dyDescent="0.2">
      <c r="B112" s="16">
        <v>4163</v>
      </c>
      <c r="C112" s="16" t="s">
        <v>199</v>
      </c>
      <c r="D112" s="26">
        <v>84.275739999999999</v>
      </c>
      <c r="E112" s="26">
        <v>242.8905</v>
      </c>
      <c r="F112" s="26">
        <v>490.6617</v>
      </c>
      <c r="G112" s="26">
        <v>-8.2194500000000001</v>
      </c>
      <c r="H112" s="26">
        <v>0</v>
      </c>
      <c r="I112" s="26">
        <v>0</v>
      </c>
      <c r="J112" s="26">
        <v>840.15477999999996</v>
      </c>
      <c r="K112" s="26">
        <v>791.72617000000002</v>
      </c>
      <c r="L112" s="26">
        <v>192.13444999999999</v>
      </c>
      <c r="M112" s="26">
        <v>0</v>
      </c>
      <c r="N112" s="26">
        <v>2633.6238899999998</v>
      </c>
      <c r="O112" s="26">
        <v>20.58</v>
      </c>
      <c r="P112" s="26">
        <v>0</v>
      </c>
      <c r="Q112" s="26">
        <v>0</v>
      </c>
      <c r="R112" s="26">
        <v>0</v>
      </c>
      <c r="S112" s="26">
        <v>0</v>
      </c>
      <c r="T112" s="26">
        <v>0</v>
      </c>
      <c r="U112" s="26">
        <v>0</v>
      </c>
      <c r="V112" s="26">
        <v>235.1985</v>
      </c>
      <c r="W112" s="26">
        <v>0</v>
      </c>
      <c r="X112" s="26">
        <v>0</v>
      </c>
      <c r="Y112" s="26">
        <v>255.77850000000001</v>
      </c>
    </row>
    <row r="113" spans="2:25" x14ac:dyDescent="0.2">
      <c r="B113" s="16">
        <v>4164</v>
      </c>
      <c r="C113" s="16" t="s">
        <v>200</v>
      </c>
      <c r="D113" s="26">
        <v>0</v>
      </c>
      <c r="E113" s="26">
        <v>0</v>
      </c>
      <c r="F113" s="26">
        <v>557.83510000000001</v>
      </c>
      <c r="G113" s="26">
        <v>0</v>
      </c>
      <c r="H113" s="26">
        <v>0</v>
      </c>
      <c r="I113" s="26">
        <v>0</v>
      </c>
      <c r="J113" s="26">
        <v>74.839399999999998</v>
      </c>
      <c r="K113" s="26">
        <v>142.25715</v>
      </c>
      <c r="L113" s="26">
        <v>0</v>
      </c>
      <c r="M113" s="26">
        <v>0</v>
      </c>
      <c r="N113" s="26">
        <v>774.93164999999999</v>
      </c>
      <c r="O113" s="26">
        <v>0</v>
      </c>
      <c r="P113" s="26">
        <v>0</v>
      </c>
      <c r="Q113" s="26">
        <v>0</v>
      </c>
      <c r="R113" s="26">
        <v>0</v>
      </c>
      <c r="S113" s="26">
        <v>0</v>
      </c>
      <c r="T113" s="26">
        <v>0</v>
      </c>
      <c r="U113" s="26">
        <v>0</v>
      </c>
      <c r="V113" s="26">
        <v>41.637500000000003</v>
      </c>
      <c r="W113" s="26">
        <v>0</v>
      </c>
      <c r="X113" s="26">
        <v>0</v>
      </c>
      <c r="Y113" s="26">
        <v>41.637500000000003</v>
      </c>
    </row>
    <row r="114" spans="2:25" x14ac:dyDescent="0.2">
      <c r="B114" s="16">
        <v>4165</v>
      </c>
      <c r="C114" s="16" t="s">
        <v>201</v>
      </c>
      <c r="D114" s="26">
        <v>160.65045000000001</v>
      </c>
      <c r="E114" s="26">
        <v>0</v>
      </c>
      <c r="F114" s="26">
        <v>249.67509999999999</v>
      </c>
      <c r="G114" s="26">
        <v>0</v>
      </c>
      <c r="H114" s="26">
        <v>0</v>
      </c>
      <c r="I114" s="26">
        <v>0</v>
      </c>
      <c r="J114" s="26">
        <v>720.20230000000004</v>
      </c>
      <c r="K114" s="26">
        <v>198.20175</v>
      </c>
      <c r="L114" s="26">
        <v>70</v>
      </c>
      <c r="M114" s="26">
        <v>0</v>
      </c>
      <c r="N114" s="26">
        <v>1398.7295999999999</v>
      </c>
      <c r="O114" s="26">
        <v>20.165400000000002</v>
      </c>
      <c r="P114" s="26">
        <v>0</v>
      </c>
      <c r="Q114" s="26">
        <v>14.3299</v>
      </c>
      <c r="R114" s="26">
        <v>0</v>
      </c>
      <c r="S114" s="26">
        <v>0</v>
      </c>
      <c r="T114" s="26">
        <v>0</v>
      </c>
      <c r="U114" s="26">
        <v>128.78899999999999</v>
      </c>
      <c r="V114" s="26">
        <v>87.172449999999998</v>
      </c>
      <c r="W114" s="26">
        <v>70</v>
      </c>
      <c r="X114" s="26">
        <v>0</v>
      </c>
      <c r="Y114" s="26">
        <v>320.45675</v>
      </c>
    </row>
    <row r="115" spans="2:25" x14ac:dyDescent="0.2">
      <c r="B115" s="16">
        <v>4186</v>
      </c>
      <c r="C115" s="16" t="s">
        <v>202</v>
      </c>
      <c r="D115" s="26">
        <v>0</v>
      </c>
      <c r="E115" s="26">
        <v>0</v>
      </c>
      <c r="F115" s="26">
        <v>134.00465</v>
      </c>
      <c r="G115" s="26">
        <v>50</v>
      </c>
      <c r="H115" s="26">
        <v>0</v>
      </c>
      <c r="I115" s="26">
        <v>0</v>
      </c>
      <c r="J115" s="26">
        <v>148.32380000000001</v>
      </c>
      <c r="K115" s="26">
        <v>96.663039999999995</v>
      </c>
      <c r="L115" s="26">
        <v>0</v>
      </c>
      <c r="M115" s="26">
        <v>0</v>
      </c>
      <c r="N115" s="26">
        <v>428.99149</v>
      </c>
      <c r="O115" s="26">
        <v>0</v>
      </c>
      <c r="P115" s="26">
        <v>0</v>
      </c>
      <c r="Q115" s="26">
        <v>0</v>
      </c>
      <c r="R115" s="26">
        <v>0</v>
      </c>
      <c r="S115" s="26">
        <v>0</v>
      </c>
      <c r="T115" s="26">
        <v>0</v>
      </c>
      <c r="U115" s="26">
        <v>50</v>
      </c>
      <c r="V115" s="26">
        <v>393.14670000000001</v>
      </c>
      <c r="W115" s="26">
        <v>16.201000000000001</v>
      </c>
      <c r="X115" s="26">
        <v>0</v>
      </c>
      <c r="Y115" s="26">
        <v>459.34769999999997</v>
      </c>
    </row>
    <row r="116" spans="2:25" x14ac:dyDescent="0.2">
      <c r="B116" s="16">
        <v>4169</v>
      </c>
      <c r="C116" s="16" t="s">
        <v>203</v>
      </c>
      <c r="D116" s="26">
        <v>1891.9539</v>
      </c>
      <c r="E116" s="26">
        <v>115.6067</v>
      </c>
      <c r="F116" s="26">
        <v>0</v>
      </c>
      <c r="G116" s="26">
        <v>122.6853</v>
      </c>
      <c r="H116" s="26">
        <v>0</v>
      </c>
      <c r="I116" s="26">
        <v>0</v>
      </c>
      <c r="J116" s="26">
        <v>800.59754999999996</v>
      </c>
      <c r="K116" s="26">
        <v>689.67745000000002</v>
      </c>
      <c r="L116" s="26">
        <v>463.40775000000002</v>
      </c>
      <c r="M116" s="26">
        <v>0</v>
      </c>
      <c r="N116" s="26">
        <v>4083.9286499999998</v>
      </c>
      <c r="O116" s="26">
        <v>0</v>
      </c>
      <c r="P116" s="26">
        <v>0</v>
      </c>
      <c r="Q116" s="26">
        <v>0</v>
      </c>
      <c r="R116" s="26">
        <v>0</v>
      </c>
      <c r="S116" s="26">
        <v>0</v>
      </c>
      <c r="T116" s="26">
        <v>0</v>
      </c>
      <c r="U116" s="26">
        <v>268.53134999999997</v>
      </c>
      <c r="V116" s="26">
        <v>331.2269</v>
      </c>
      <c r="W116" s="26">
        <v>61</v>
      </c>
      <c r="X116" s="26">
        <v>0</v>
      </c>
      <c r="Y116" s="26">
        <v>660.75824999999998</v>
      </c>
    </row>
    <row r="117" spans="2:25" x14ac:dyDescent="0.2">
      <c r="B117" s="16">
        <v>4170</v>
      </c>
      <c r="C117" s="16" t="s">
        <v>204</v>
      </c>
      <c r="D117" s="26">
        <v>86.133949999999999</v>
      </c>
      <c r="E117" s="26">
        <v>21.05865</v>
      </c>
      <c r="F117" s="26">
        <v>1712.0092</v>
      </c>
      <c r="G117" s="26">
        <v>0</v>
      </c>
      <c r="H117" s="26">
        <v>0</v>
      </c>
      <c r="I117" s="26">
        <v>0</v>
      </c>
      <c r="J117" s="26">
        <v>1185.0267899999999</v>
      </c>
      <c r="K117" s="26">
        <v>409.29811000000001</v>
      </c>
      <c r="L117" s="26">
        <v>767.07228999999995</v>
      </c>
      <c r="M117" s="26">
        <v>0</v>
      </c>
      <c r="N117" s="26">
        <v>4180.5989900000004</v>
      </c>
      <c r="O117" s="26">
        <v>0</v>
      </c>
      <c r="P117" s="26">
        <v>19.562999999999999</v>
      </c>
      <c r="Q117" s="26">
        <v>4</v>
      </c>
      <c r="R117" s="26">
        <v>32.804749999999999</v>
      </c>
      <c r="S117" s="26">
        <v>0</v>
      </c>
      <c r="T117" s="26">
        <v>0</v>
      </c>
      <c r="U117" s="26">
        <v>568.23599999999999</v>
      </c>
      <c r="V117" s="26">
        <v>381.03160000000003</v>
      </c>
      <c r="W117" s="26">
        <v>206.28989999999999</v>
      </c>
      <c r="X117" s="26">
        <v>0</v>
      </c>
      <c r="Y117" s="26">
        <v>1211.92525</v>
      </c>
    </row>
    <row r="118" spans="2:25" x14ac:dyDescent="0.2">
      <c r="B118" s="16">
        <v>4184</v>
      </c>
      <c r="C118" s="16" t="s">
        <v>205</v>
      </c>
      <c r="D118" s="26">
        <v>32.43</v>
      </c>
      <c r="E118" s="26">
        <v>0</v>
      </c>
      <c r="F118" s="26">
        <v>0</v>
      </c>
      <c r="G118" s="26">
        <v>0</v>
      </c>
      <c r="H118" s="26">
        <v>0</v>
      </c>
      <c r="I118" s="26">
        <v>0</v>
      </c>
      <c r="J118" s="26">
        <v>121.61785</v>
      </c>
      <c r="K118" s="26">
        <v>169.74090000000001</v>
      </c>
      <c r="L118" s="26">
        <v>0</v>
      </c>
      <c r="M118" s="26">
        <v>0</v>
      </c>
      <c r="N118" s="26">
        <v>323.78874999999999</v>
      </c>
      <c r="O118" s="26">
        <v>0</v>
      </c>
      <c r="P118" s="26">
        <v>0</v>
      </c>
      <c r="Q118" s="26">
        <v>0</v>
      </c>
      <c r="R118" s="26">
        <v>0</v>
      </c>
      <c r="S118" s="26">
        <v>0</v>
      </c>
      <c r="T118" s="26">
        <v>0</v>
      </c>
      <c r="U118" s="26">
        <v>0</v>
      </c>
      <c r="V118" s="26">
        <v>336.36750000000001</v>
      </c>
      <c r="W118" s="26">
        <v>3.589</v>
      </c>
      <c r="X118" s="26">
        <v>0</v>
      </c>
      <c r="Y118" s="26">
        <v>339.95650000000001</v>
      </c>
    </row>
    <row r="119" spans="2:25" x14ac:dyDescent="0.2">
      <c r="B119" s="16">
        <v>4172</v>
      </c>
      <c r="C119" s="16" t="s">
        <v>206</v>
      </c>
      <c r="D119" s="26">
        <v>6.9726499999999998</v>
      </c>
      <c r="E119" s="26">
        <v>0</v>
      </c>
      <c r="F119" s="26">
        <v>621.01919999999996</v>
      </c>
      <c r="G119" s="26">
        <v>0</v>
      </c>
      <c r="H119" s="26">
        <v>0</v>
      </c>
      <c r="I119" s="26">
        <v>0</v>
      </c>
      <c r="J119" s="26">
        <v>4.1484500000000004</v>
      </c>
      <c r="K119" s="26">
        <v>79.454899999999995</v>
      </c>
      <c r="L119" s="26">
        <v>0</v>
      </c>
      <c r="M119" s="26">
        <v>0</v>
      </c>
      <c r="N119" s="26">
        <v>711.59519999999998</v>
      </c>
      <c r="O119" s="26">
        <v>0</v>
      </c>
      <c r="P119" s="26">
        <v>0</v>
      </c>
      <c r="Q119" s="26">
        <v>0</v>
      </c>
      <c r="R119" s="26">
        <v>0</v>
      </c>
      <c r="S119" s="26">
        <v>0</v>
      </c>
      <c r="T119" s="26">
        <v>0</v>
      </c>
      <c r="U119" s="26">
        <v>0</v>
      </c>
      <c r="V119" s="26">
        <v>257.45055000000002</v>
      </c>
      <c r="W119" s="26">
        <v>0</v>
      </c>
      <c r="X119" s="26">
        <v>0</v>
      </c>
      <c r="Y119" s="26">
        <v>257.45055000000002</v>
      </c>
    </row>
    <row r="120" spans="2:25" x14ac:dyDescent="0.2">
      <c r="B120" s="16">
        <v>4173</v>
      </c>
      <c r="C120" s="16" t="s">
        <v>207</v>
      </c>
      <c r="D120" s="26">
        <v>32.6755</v>
      </c>
      <c r="E120" s="26">
        <v>0</v>
      </c>
      <c r="F120" s="26">
        <v>49.6922</v>
      </c>
      <c r="G120" s="26">
        <v>0</v>
      </c>
      <c r="H120" s="26">
        <v>0</v>
      </c>
      <c r="I120" s="26">
        <v>0</v>
      </c>
      <c r="J120" s="26">
        <v>24.2196</v>
      </c>
      <c r="K120" s="26">
        <v>16.056989999999999</v>
      </c>
      <c r="L120" s="26">
        <v>19.124300000000002</v>
      </c>
      <c r="M120" s="26">
        <v>0</v>
      </c>
      <c r="N120" s="26">
        <v>141.76858999999999</v>
      </c>
      <c r="O120" s="26">
        <v>0</v>
      </c>
      <c r="P120" s="26">
        <v>0</v>
      </c>
      <c r="Q120" s="26">
        <v>42.500950000000003</v>
      </c>
      <c r="R120" s="26">
        <v>0</v>
      </c>
      <c r="S120" s="26">
        <v>0</v>
      </c>
      <c r="T120" s="26">
        <v>0</v>
      </c>
      <c r="U120" s="26">
        <v>0</v>
      </c>
      <c r="V120" s="26">
        <v>39.172199999999997</v>
      </c>
      <c r="W120" s="26">
        <v>0</v>
      </c>
      <c r="X120" s="26">
        <v>0</v>
      </c>
      <c r="Y120" s="26">
        <v>81.673150000000007</v>
      </c>
    </row>
    <row r="121" spans="2:25" x14ac:dyDescent="0.2">
      <c r="B121" s="16">
        <v>4175</v>
      </c>
      <c r="C121" s="16" t="s">
        <v>208</v>
      </c>
      <c r="D121" s="26">
        <v>13.751200000000001</v>
      </c>
      <c r="E121" s="26">
        <v>0</v>
      </c>
      <c r="F121" s="26">
        <v>630.81793000000005</v>
      </c>
      <c r="G121" s="26">
        <v>8.5015000000000001</v>
      </c>
      <c r="H121" s="26">
        <v>0</v>
      </c>
      <c r="I121" s="26">
        <v>0</v>
      </c>
      <c r="J121" s="26">
        <v>249.17750000000001</v>
      </c>
      <c r="K121" s="26">
        <v>154.06845000000001</v>
      </c>
      <c r="L121" s="26">
        <v>0</v>
      </c>
      <c r="M121" s="26">
        <v>0</v>
      </c>
      <c r="N121" s="26">
        <v>1056.3165799999999</v>
      </c>
      <c r="O121" s="26">
        <v>0</v>
      </c>
      <c r="P121" s="26">
        <v>0</v>
      </c>
      <c r="Q121" s="26">
        <v>0</v>
      </c>
      <c r="R121" s="26">
        <v>0</v>
      </c>
      <c r="S121" s="26">
        <v>0</v>
      </c>
      <c r="T121" s="26">
        <v>0</v>
      </c>
      <c r="U121" s="26">
        <v>0</v>
      </c>
      <c r="V121" s="26">
        <v>95.879649999999998</v>
      </c>
      <c r="W121" s="26">
        <v>0</v>
      </c>
      <c r="X121" s="26">
        <v>0</v>
      </c>
      <c r="Y121" s="26">
        <v>95.879649999999998</v>
      </c>
    </row>
    <row r="122" spans="2:25" x14ac:dyDescent="0.2">
      <c r="B122" s="16">
        <v>4176</v>
      </c>
      <c r="C122" s="16" t="s">
        <v>209</v>
      </c>
      <c r="D122" s="26">
        <v>0</v>
      </c>
      <c r="E122" s="26">
        <v>0</v>
      </c>
      <c r="F122" s="26">
        <v>8.6363000000000003</v>
      </c>
      <c r="G122" s="26">
        <v>0</v>
      </c>
      <c r="H122" s="26">
        <v>0</v>
      </c>
      <c r="I122" s="26">
        <v>0</v>
      </c>
      <c r="J122" s="26">
        <v>0</v>
      </c>
      <c r="K122" s="26">
        <v>134.32427000000001</v>
      </c>
      <c r="L122" s="26">
        <v>18.315000000000001</v>
      </c>
      <c r="M122" s="26">
        <v>0</v>
      </c>
      <c r="N122" s="26">
        <v>161.27556999999999</v>
      </c>
      <c r="O122" s="26">
        <v>0</v>
      </c>
      <c r="P122" s="26">
        <v>0</v>
      </c>
      <c r="Q122" s="26">
        <v>28.5</v>
      </c>
      <c r="R122" s="26">
        <v>0</v>
      </c>
      <c r="S122" s="26">
        <v>0</v>
      </c>
      <c r="T122" s="26">
        <v>0</v>
      </c>
      <c r="U122" s="26">
        <v>0</v>
      </c>
      <c r="V122" s="26">
        <v>226.08105</v>
      </c>
      <c r="W122" s="26">
        <v>0</v>
      </c>
      <c r="X122" s="26">
        <v>0</v>
      </c>
      <c r="Y122" s="26">
        <v>254.58105</v>
      </c>
    </row>
    <row r="123" spans="2:25" x14ac:dyDescent="0.2">
      <c r="B123" s="16">
        <v>4177</v>
      </c>
      <c r="C123" s="16" t="s">
        <v>210</v>
      </c>
      <c r="D123" s="26">
        <v>63.702100000000002</v>
      </c>
      <c r="E123" s="26">
        <v>368.78980000000001</v>
      </c>
      <c r="F123" s="26">
        <v>0</v>
      </c>
      <c r="G123" s="26">
        <v>0</v>
      </c>
      <c r="H123" s="26">
        <v>0</v>
      </c>
      <c r="I123" s="26">
        <v>0</v>
      </c>
      <c r="J123" s="26">
        <v>278.27670000000001</v>
      </c>
      <c r="K123" s="26">
        <v>352.56824999999998</v>
      </c>
      <c r="L123" s="26">
        <v>52.0152</v>
      </c>
      <c r="M123" s="26">
        <v>0</v>
      </c>
      <c r="N123" s="26">
        <v>1115.35205</v>
      </c>
      <c r="O123" s="26">
        <v>0</v>
      </c>
      <c r="P123" s="26">
        <v>0</v>
      </c>
      <c r="Q123" s="26">
        <v>0</v>
      </c>
      <c r="R123" s="26">
        <v>0</v>
      </c>
      <c r="S123" s="26">
        <v>0</v>
      </c>
      <c r="T123" s="26">
        <v>0</v>
      </c>
      <c r="U123" s="26">
        <v>162.762</v>
      </c>
      <c r="V123" s="26">
        <v>315.51044999999999</v>
      </c>
      <c r="W123" s="26">
        <v>35.45335</v>
      </c>
      <c r="X123" s="26">
        <v>0</v>
      </c>
      <c r="Y123" s="26">
        <v>513.72580000000005</v>
      </c>
    </row>
    <row r="124" spans="2:25" x14ac:dyDescent="0.2">
      <c r="B124" s="16">
        <v>4181</v>
      </c>
      <c r="C124" s="16" t="s">
        <v>211</v>
      </c>
      <c r="D124" s="26">
        <v>304.87835000000001</v>
      </c>
      <c r="E124" s="26">
        <v>0</v>
      </c>
      <c r="F124" s="26">
        <v>0</v>
      </c>
      <c r="G124" s="26">
        <v>0</v>
      </c>
      <c r="H124" s="26">
        <v>0</v>
      </c>
      <c r="I124" s="26">
        <v>0</v>
      </c>
      <c r="J124" s="26">
        <v>-73.682699999999997</v>
      </c>
      <c r="K124" s="26">
        <v>50.942610000000002</v>
      </c>
      <c r="L124" s="26">
        <v>11.6967</v>
      </c>
      <c r="M124" s="26">
        <v>0</v>
      </c>
      <c r="N124" s="26">
        <v>293.83496000000002</v>
      </c>
      <c r="O124" s="26">
        <v>155.5359</v>
      </c>
      <c r="P124" s="26">
        <v>0</v>
      </c>
      <c r="Q124" s="26">
        <v>0</v>
      </c>
      <c r="R124" s="26">
        <v>0</v>
      </c>
      <c r="S124" s="26">
        <v>0</v>
      </c>
      <c r="T124" s="26">
        <v>0</v>
      </c>
      <c r="U124" s="26">
        <v>0</v>
      </c>
      <c r="V124" s="26">
        <v>55.123899999999999</v>
      </c>
      <c r="W124" s="26">
        <v>0</v>
      </c>
      <c r="X124" s="26">
        <v>0</v>
      </c>
      <c r="Y124" s="26">
        <v>210.65979999999999</v>
      </c>
    </row>
    <row r="125" spans="2:25" x14ac:dyDescent="0.2">
      <c r="B125" s="16">
        <v>4182</v>
      </c>
      <c r="C125" s="16" t="s">
        <v>212</v>
      </c>
      <c r="D125" s="26">
        <v>153.69030000000001</v>
      </c>
      <c r="E125" s="26">
        <v>0</v>
      </c>
      <c r="F125" s="26">
        <v>17.9529</v>
      </c>
      <c r="G125" s="26">
        <v>0</v>
      </c>
      <c r="H125" s="26">
        <v>0</v>
      </c>
      <c r="I125" s="26">
        <v>0</v>
      </c>
      <c r="J125" s="26">
        <v>406.32902000000001</v>
      </c>
      <c r="K125" s="26">
        <v>0</v>
      </c>
      <c r="L125" s="26">
        <v>7.5170000000000003</v>
      </c>
      <c r="M125" s="26">
        <v>0</v>
      </c>
      <c r="N125" s="26">
        <v>585.48922000000005</v>
      </c>
      <c r="O125" s="26">
        <v>15.63735</v>
      </c>
      <c r="P125" s="26">
        <v>0</v>
      </c>
      <c r="Q125" s="26">
        <v>0</v>
      </c>
      <c r="R125" s="26">
        <v>0</v>
      </c>
      <c r="S125" s="26">
        <v>0</v>
      </c>
      <c r="T125" s="26">
        <v>0</v>
      </c>
      <c r="U125" s="26">
        <v>0</v>
      </c>
      <c r="V125" s="26">
        <v>-53.614699999999999</v>
      </c>
      <c r="W125" s="26">
        <v>0</v>
      </c>
      <c r="X125" s="26">
        <v>0</v>
      </c>
      <c r="Y125" s="26">
        <v>-37.977350000000001</v>
      </c>
    </row>
    <row r="126" spans="2:25" x14ac:dyDescent="0.2">
      <c r="B126" s="16">
        <v>4183</v>
      </c>
      <c r="C126" s="16" t="s">
        <v>213</v>
      </c>
      <c r="D126" s="26">
        <v>0</v>
      </c>
      <c r="E126" s="26">
        <v>44.125900000000001</v>
      </c>
      <c r="F126" s="26">
        <v>0</v>
      </c>
      <c r="G126" s="26">
        <v>0</v>
      </c>
      <c r="H126" s="26">
        <v>0</v>
      </c>
      <c r="I126" s="26">
        <v>0</v>
      </c>
      <c r="J126" s="26">
        <v>709.64894000000004</v>
      </c>
      <c r="K126" s="26">
        <v>1001.60141</v>
      </c>
      <c r="L126" s="26">
        <v>153.1155</v>
      </c>
      <c r="M126" s="26">
        <v>0</v>
      </c>
      <c r="N126" s="26">
        <v>1908.4917499999999</v>
      </c>
      <c r="O126" s="26">
        <v>0</v>
      </c>
      <c r="P126" s="26">
        <v>0</v>
      </c>
      <c r="Q126" s="26">
        <v>0</v>
      </c>
      <c r="R126" s="26">
        <v>0</v>
      </c>
      <c r="S126" s="26">
        <v>0</v>
      </c>
      <c r="T126" s="26">
        <v>0</v>
      </c>
      <c r="U126" s="26">
        <v>0</v>
      </c>
      <c r="V126" s="26">
        <v>522.92240000000004</v>
      </c>
      <c r="W126" s="26">
        <v>50.725000000000001</v>
      </c>
      <c r="X126" s="26">
        <v>0</v>
      </c>
      <c r="Y126" s="26">
        <v>573.64739999999995</v>
      </c>
    </row>
    <row r="127" spans="2:25" x14ac:dyDescent="0.2">
      <c r="B127" s="21">
        <v>4219</v>
      </c>
      <c r="C127" s="21" t="s">
        <v>214</v>
      </c>
      <c r="D127" s="29">
        <v>1391.3110300000001</v>
      </c>
      <c r="E127" s="29">
        <v>1373.184</v>
      </c>
      <c r="F127" s="29">
        <v>25364.0769</v>
      </c>
      <c r="G127" s="29">
        <v>764.67809999999997</v>
      </c>
      <c r="H127" s="29">
        <v>0</v>
      </c>
      <c r="I127" s="29">
        <v>0</v>
      </c>
      <c r="J127" s="29">
        <v>14255.899520000001</v>
      </c>
      <c r="K127" s="29">
        <v>11695.159250000001</v>
      </c>
      <c r="L127" s="29">
        <v>1398.7786000000001</v>
      </c>
      <c r="M127" s="29">
        <v>79.276300000000006</v>
      </c>
      <c r="N127" s="29">
        <v>56322.363700000002</v>
      </c>
      <c r="O127" s="29">
        <v>65.442999999999998</v>
      </c>
      <c r="P127" s="29">
        <v>94.537599999999998</v>
      </c>
      <c r="Q127" s="29">
        <v>24.979900000000001</v>
      </c>
      <c r="R127" s="29">
        <v>203.8</v>
      </c>
      <c r="S127" s="29">
        <v>0</v>
      </c>
      <c r="T127" s="29">
        <v>0</v>
      </c>
      <c r="U127" s="29">
        <v>799.31449999999995</v>
      </c>
      <c r="V127" s="29">
        <v>8860.6959999999999</v>
      </c>
      <c r="W127" s="29">
        <v>2749.5884000000001</v>
      </c>
      <c r="X127" s="29">
        <v>26</v>
      </c>
      <c r="Y127" s="29">
        <v>12824.359399999999</v>
      </c>
    </row>
    <row r="128" spans="2:25" x14ac:dyDescent="0.2">
      <c r="B128" s="16">
        <v>4191</v>
      </c>
      <c r="C128" s="16" t="s">
        <v>215</v>
      </c>
      <c r="D128" s="26">
        <v>0</v>
      </c>
      <c r="E128" s="26">
        <v>0</v>
      </c>
      <c r="F128" s="26">
        <v>344.71024999999997</v>
      </c>
      <c r="G128" s="26">
        <v>0</v>
      </c>
      <c r="H128" s="26">
        <v>0</v>
      </c>
      <c r="I128" s="26">
        <v>0</v>
      </c>
      <c r="J128" s="26">
        <v>0</v>
      </c>
      <c r="K128" s="26">
        <v>1375.16859</v>
      </c>
      <c r="L128" s="26">
        <v>0</v>
      </c>
      <c r="M128" s="26">
        <v>0</v>
      </c>
      <c r="N128" s="26">
        <v>1719.8788400000001</v>
      </c>
      <c r="O128" s="26">
        <v>0</v>
      </c>
      <c r="P128" s="26">
        <v>0</v>
      </c>
      <c r="Q128" s="26">
        <v>0</v>
      </c>
      <c r="R128" s="26">
        <v>0</v>
      </c>
      <c r="S128" s="26">
        <v>0</v>
      </c>
      <c r="T128" s="26">
        <v>0</v>
      </c>
      <c r="U128" s="26">
        <v>0</v>
      </c>
      <c r="V128" s="26">
        <v>1175.0802900000001</v>
      </c>
      <c r="W128" s="26">
        <v>0</v>
      </c>
      <c r="X128" s="26">
        <v>0</v>
      </c>
      <c r="Y128" s="26">
        <v>1175.0802900000001</v>
      </c>
    </row>
    <row r="129" spans="2:25" x14ac:dyDescent="0.2">
      <c r="B129" s="16">
        <v>4192</v>
      </c>
      <c r="C129" s="16" t="s">
        <v>216</v>
      </c>
      <c r="D129" s="26">
        <v>0</v>
      </c>
      <c r="E129" s="26">
        <v>0</v>
      </c>
      <c r="F129" s="26">
        <v>7.7544000000000004</v>
      </c>
      <c r="G129" s="26">
        <v>0</v>
      </c>
      <c r="H129" s="26">
        <v>0</v>
      </c>
      <c r="I129" s="26">
        <v>0</v>
      </c>
      <c r="J129" s="26">
        <v>9.5266999999999999</v>
      </c>
      <c r="K129" s="26">
        <v>215.83590000000001</v>
      </c>
      <c r="L129" s="26">
        <v>0</v>
      </c>
      <c r="M129" s="26">
        <v>0</v>
      </c>
      <c r="N129" s="26">
        <v>233.11699999999999</v>
      </c>
      <c r="O129" s="26">
        <v>0</v>
      </c>
      <c r="P129" s="26">
        <v>0</v>
      </c>
      <c r="Q129" s="26">
        <v>0</v>
      </c>
      <c r="R129" s="26">
        <v>0</v>
      </c>
      <c r="S129" s="26">
        <v>0</v>
      </c>
      <c r="T129" s="26">
        <v>0</v>
      </c>
      <c r="U129" s="26">
        <v>0</v>
      </c>
      <c r="V129" s="26">
        <v>327.72494999999998</v>
      </c>
      <c r="W129" s="26">
        <v>0</v>
      </c>
      <c r="X129" s="26">
        <v>0</v>
      </c>
      <c r="Y129" s="26">
        <v>327.72494999999998</v>
      </c>
    </row>
    <row r="130" spans="2:25" x14ac:dyDescent="0.2">
      <c r="B130" s="16">
        <v>4193</v>
      </c>
      <c r="C130" s="16" t="s">
        <v>217</v>
      </c>
      <c r="D130" s="26">
        <v>5.3849999999999998</v>
      </c>
      <c r="E130" s="26">
        <v>0</v>
      </c>
      <c r="F130" s="26">
        <v>0</v>
      </c>
      <c r="G130" s="26">
        <v>0</v>
      </c>
      <c r="H130" s="26">
        <v>0</v>
      </c>
      <c r="I130" s="26">
        <v>0</v>
      </c>
      <c r="J130" s="26">
        <v>399.69544999999999</v>
      </c>
      <c r="K130" s="26">
        <v>426.50450000000001</v>
      </c>
      <c r="L130" s="26">
        <v>0</v>
      </c>
      <c r="M130" s="26">
        <v>0</v>
      </c>
      <c r="N130" s="26">
        <v>831.58495000000005</v>
      </c>
      <c r="O130" s="26">
        <v>0</v>
      </c>
      <c r="P130" s="26">
        <v>0</v>
      </c>
      <c r="Q130" s="26">
        <v>0</v>
      </c>
      <c r="R130" s="26">
        <v>0</v>
      </c>
      <c r="S130" s="26">
        <v>0</v>
      </c>
      <c r="T130" s="26">
        <v>0</v>
      </c>
      <c r="U130" s="26">
        <v>0</v>
      </c>
      <c r="V130" s="26">
        <v>143.15115</v>
      </c>
      <c r="W130" s="26">
        <v>0</v>
      </c>
      <c r="X130" s="26">
        <v>0</v>
      </c>
      <c r="Y130" s="26">
        <v>143.15115</v>
      </c>
    </row>
    <row r="131" spans="2:25" x14ac:dyDescent="0.2">
      <c r="B131" s="16">
        <v>4194</v>
      </c>
      <c r="C131" s="16" t="s">
        <v>218</v>
      </c>
      <c r="D131" s="26">
        <v>65.853350000000006</v>
      </c>
      <c r="E131" s="26">
        <v>0</v>
      </c>
      <c r="F131" s="26">
        <v>184.35373999999999</v>
      </c>
      <c r="G131" s="26">
        <v>0</v>
      </c>
      <c r="H131" s="26">
        <v>0</v>
      </c>
      <c r="I131" s="26">
        <v>0</v>
      </c>
      <c r="J131" s="26">
        <v>73.959549999999993</v>
      </c>
      <c r="K131" s="26">
        <v>438.89690000000002</v>
      </c>
      <c r="L131" s="26">
        <v>105.3997</v>
      </c>
      <c r="M131" s="26">
        <v>0</v>
      </c>
      <c r="N131" s="26">
        <v>868.46324000000004</v>
      </c>
      <c r="O131" s="26">
        <v>0</v>
      </c>
      <c r="P131" s="26">
        <v>0</v>
      </c>
      <c r="Q131" s="26">
        <v>0</v>
      </c>
      <c r="R131" s="26">
        <v>0</v>
      </c>
      <c r="S131" s="26">
        <v>0</v>
      </c>
      <c r="T131" s="26">
        <v>0</v>
      </c>
      <c r="U131" s="26">
        <v>0</v>
      </c>
      <c r="V131" s="26">
        <v>96.786749999999998</v>
      </c>
      <c r="W131" s="26">
        <v>5.2</v>
      </c>
      <c r="X131" s="26">
        <v>0</v>
      </c>
      <c r="Y131" s="26">
        <v>101.98675</v>
      </c>
    </row>
    <row r="132" spans="2:25" x14ac:dyDescent="0.2">
      <c r="B132" s="16">
        <v>4195</v>
      </c>
      <c r="C132" s="16" t="s">
        <v>219</v>
      </c>
      <c r="D132" s="26">
        <v>0</v>
      </c>
      <c r="E132" s="26">
        <v>0</v>
      </c>
      <c r="F132" s="26">
        <v>2.2204999999999999</v>
      </c>
      <c r="G132" s="26">
        <v>0</v>
      </c>
      <c r="H132" s="26">
        <v>0</v>
      </c>
      <c r="I132" s="26">
        <v>0</v>
      </c>
      <c r="J132" s="26">
        <v>111.13124999999999</v>
      </c>
      <c r="K132" s="26">
        <v>145.50125</v>
      </c>
      <c r="L132" s="26">
        <v>0</v>
      </c>
      <c r="M132" s="26">
        <v>0</v>
      </c>
      <c r="N132" s="26">
        <v>258.85300000000001</v>
      </c>
      <c r="O132" s="26">
        <v>0</v>
      </c>
      <c r="P132" s="26">
        <v>0</v>
      </c>
      <c r="Q132" s="26">
        <v>0</v>
      </c>
      <c r="R132" s="26">
        <v>0</v>
      </c>
      <c r="S132" s="26">
        <v>0</v>
      </c>
      <c r="T132" s="26">
        <v>0</v>
      </c>
      <c r="U132" s="26">
        <v>0</v>
      </c>
      <c r="V132" s="26">
        <v>380.65710000000001</v>
      </c>
      <c r="W132" s="26">
        <v>0</v>
      </c>
      <c r="X132" s="26">
        <v>0</v>
      </c>
      <c r="Y132" s="26">
        <v>380.65710000000001</v>
      </c>
    </row>
    <row r="133" spans="2:25" x14ac:dyDescent="0.2">
      <c r="B133" s="16">
        <v>4196</v>
      </c>
      <c r="C133" s="16" t="s">
        <v>220</v>
      </c>
      <c r="D133" s="26">
        <v>0</v>
      </c>
      <c r="E133" s="26">
        <v>0</v>
      </c>
      <c r="F133" s="26">
        <v>7579.1927299999998</v>
      </c>
      <c r="G133" s="26">
        <v>0</v>
      </c>
      <c r="H133" s="26">
        <v>0</v>
      </c>
      <c r="I133" s="26">
        <v>0</v>
      </c>
      <c r="J133" s="26">
        <v>687.63295000000005</v>
      </c>
      <c r="K133" s="26">
        <v>946.87828999999999</v>
      </c>
      <c r="L133" s="26">
        <v>19.7819</v>
      </c>
      <c r="M133" s="26">
        <v>0</v>
      </c>
      <c r="N133" s="26">
        <v>9233.4858700000004</v>
      </c>
      <c r="O133" s="26">
        <v>0</v>
      </c>
      <c r="P133" s="26">
        <v>0</v>
      </c>
      <c r="Q133" s="26">
        <v>0</v>
      </c>
      <c r="R133" s="26">
        <v>0</v>
      </c>
      <c r="S133" s="26">
        <v>0</v>
      </c>
      <c r="T133" s="26">
        <v>0</v>
      </c>
      <c r="U133" s="26">
        <v>2.4380000000000002</v>
      </c>
      <c r="V133" s="26">
        <v>1038.9401</v>
      </c>
      <c r="W133" s="26">
        <v>0</v>
      </c>
      <c r="X133" s="26">
        <v>0</v>
      </c>
      <c r="Y133" s="26">
        <v>1041.3780999999999</v>
      </c>
    </row>
    <row r="134" spans="2:25" x14ac:dyDescent="0.2">
      <c r="B134" s="16">
        <v>4197</v>
      </c>
      <c r="C134" s="16" t="s">
        <v>221</v>
      </c>
      <c r="D134" s="26">
        <v>0</v>
      </c>
      <c r="E134" s="26">
        <v>0</v>
      </c>
      <c r="F134" s="26">
        <v>0</v>
      </c>
      <c r="G134" s="26">
        <v>0</v>
      </c>
      <c r="H134" s="26">
        <v>0</v>
      </c>
      <c r="I134" s="26">
        <v>0</v>
      </c>
      <c r="J134" s="26">
        <v>11.130050000000001</v>
      </c>
      <c r="K134" s="26">
        <v>208.57669999999999</v>
      </c>
      <c r="L134" s="26">
        <v>0</v>
      </c>
      <c r="M134" s="26">
        <v>0</v>
      </c>
      <c r="N134" s="26">
        <v>219.70675</v>
      </c>
      <c r="O134" s="26">
        <v>0</v>
      </c>
      <c r="P134" s="26">
        <v>0</v>
      </c>
      <c r="Q134" s="26">
        <v>0</v>
      </c>
      <c r="R134" s="26">
        <v>0</v>
      </c>
      <c r="S134" s="26">
        <v>0</v>
      </c>
      <c r="T134" s="26">
        <v>0</v>
      </c>
      <c r="U134" s="26">
        <v>0</v>
      </c>
      <c r="V134" s="26">
        <v>7.2199499999999999</v>
      </c>
      <c r="W134" s="26">
        <v>0</v>
      </c>
      <c r="X134" s="26">
        <v>0</v>
      </c>
      <c r="Y134" s="26">
        <v>7.2199499999999999</v>
      </c>
    </row>
    <row r="135" spans="2:25" x14ac:dyDescent="0.2">
      <c r="B135" s="16">
        <v>4198</v>
      </c>
      <c r="C135" s="16" t="s">
        <v>222</v>
      </c>
      <c r="D135" s="26">
        <v>0</v>
      </c>
      <c r="E135" s="26">
        <v>0</v>
      </c>
      <c r="F135" s="26">
        <v>0</v>
      </c>
      <c r="G135" s="26">
        <v>0</v>
      </c>
      <c r="H135" s="26">
        <v>0</v>
      </c>
      <c r="I135" s="26">
        <v>0</v>
      </c>
      <c r="J135" s="26">
        <v>32.120800000000003</v>
      </c>
      <c r="K135" s="26">
        <v>87.865920000000003</v>
      </c>
      <c r="L135" s="26">
        <v>0</v>
      </c>
      <c r="M135" s="26">
        <v>79.276300000000006</v>
      </c>
      <c r="N135" s="26">
        <v>199.26302000000001</v>
      </c>
      <c r="O135" s="26">
        <v>0</v>
      </c>
      <c r="P135" s="26">
        <v>0</v>
      </c>
      <c r="Q135" s="26">
        <v>0</v>
      </c>
      <c r="R135" s="26">
        <v>0</v>
      </c>
      <c r="S135" s="26">
        <v>0</v>
      </c>
      <c r="T135" s="26">
        <v>0</v>
      </c>
      <c r="U135" s="26">
        <v>0</v>
      </c>
      <c r="V135" s="26">
        <v>86.293660000000003</v>
      </c>
      <c r="W135" s="26">
        <v>0</v>
      </c>
      <c r="X135" s="26">
        <v>0</v>
      </c>
      <c r="Y135" s="26">
        <v>86.293660000000003</v>
      </c>
    </row>
    <row r="136" spans="2:25" x14ac:dyDescent="0.2">
      <c r="B136" s="16">
        <v>4199</v>
      </c>
      <c r="C136" s="16" t="s">
        <v>223</v>
      </c>
      <c r="D136" s="26">
        <v>0</v>
      </c>
      <c r="E136" s="26">
        <v>0</v>
      </c>
      <c r="F136" s="26">
        <v>232.31229999999999</v>
      </c>
      <c r="G136" s="26">
        <v>0</v>
      </c>
      <c r="H136" s="26">
        <v>0</v>
      </c>
      <c r="I136" s="26">
        <v>0</v>
      </c>
      <c r="J136" s="26">
        <v>0</v>
      </c>
      <c r="K136" s="26">
        <v>0</v>
      </c>
      <c r="L136" s="26">
        <v>0</v>
      </c>
      <c r="M136" s="26">
        <v>0</v>
      </c>
      <c r="N136" s="26">
        <v>232.31229999999999</v>
      </c>
      <c r="O136" s="26">
        <v>0</v>
      </c>
      <c r="P136" s="26">
        <v>0</v>
      </c>
      <c r="Q136" s="26">
        <v>24.979900000000001</v>
      </c>
      <c r="R136" s="26">
        <v>0</v>
      </c>
      <c r="S136" s="26">
        <v>0</v>
      </c>
      <c r="T136" s="26">
        <v>0</v>
      </c>
      <c r="U136" s="26">
        <v>0</v>
      </c>
      <c r="V136" s="26">
        <v>193.21080000000001</v>
      </c>
      <c r="W136" s="26">
        <v>0</v>
      </c>
      <c r="X136" s="26">
        <v>0</v>
      </c>
      <c r="Y136" s="26">
        <v>218.19069999999999</v>
      </c>
    </row>
    <row r="137" spans="2:25" x14ac:dyDescent="0.2">
      <c r="B137" s="16">
        <v>4200</v>
      </c>
      <c r="C137" s="16" t="s">
        <v>224</v>
      </c>
      <c r="D137" s="26">
        <v>21.663550000000001</v>
      </c>
      <c r="E137" s="26">
        <v>134.38835</v>
      </c>
      <c r="F137" s="26">
        <v>102.4631</v>
      </c>
      <c r="G137" s="26">
        <v>0</v>
      </c>
      <c r="H137" s="26">
        <v>0</v>
      </c>
      <c r="I137" s="26">
        <v>0</v>
      </c>
      <c r="J137" s="26">
        <v>704.36495000000002</v>
      </c>
      <c r="K137" s="26">
        <v>921.94347000000005</v>
      </c>
      <c r="L137" s="26">
        <v>0</v>
      </c>
      <c r="M137" s="26">
        <v>0</v>
      </c>
      <c r="N137" s="26">
        <v>1884.8234199999999</v>
      </c>
      <c r="O137" s="26">
        <v>65.441999999999993</v>
      </c>
      <c r="P137" s="26">
        <v>94.537599999999998</v>
      </c>
      <c r="Q137" s="26">
        <v>0</v>
      </c>
      <c r="R137" s="26">
        <v>0</v>
      </c>
      <c r="S137" s="26">
        <v>0</v>
      </c>
      <c r="T137" s="26">
        <v>0</v>
      </c>
      <c r="U137" s="26">
        <v>0</v>
      </c>
      <c r="V137" s="26">
        <v>360.06029999999998</v>
      </c>
      <c r="W137" s="26">
        <v>0</v>
      </c>
      <c r="X137" s="26">
        <v>0</v>
      </c>
      <c r="Y137" s="26">
        <v>520.03989999999999</v>
      </c>
    </row>
    <row r="138" spans="2:25" x14ac:dyDescent="0.2">
      <c r="B138" s="16">
        <v>4201</v>
      </c>
      <c r="C138" s="16" t="s">
        <v>225</v>
      </c>
      <c r="D138" s="26">
        <v>534.0231</v>
      </c>
      <c r="E138" s="26">
        <v>1171.07575</v>
      </c>
      <c r="F138" s="26">
        <v>5178.7238500000003</v>
      </c>
      <c r="G138" s="26">
        <v>157.62469999999999</v>
      </c>
      <c r="H138" s="26">
        <v>0</v>
      </c>
      <c r="I138" s="26">
        <v>0</v>
      </c>
      <c r="J138" s="26">
        <v>3688.5326100000002</v>
      </c>
      <c r="K138" s="26">
        <v>357.8922</v>
      </c>
      <c r="L138" s="26">
        <v>0</v>
      </c>
      <c r="M138" s="26">
        <v>0</v>
      </c>
      <c r="N138" s="26">
        <v>11087.87221</v>
      </c>
      <c r="O138" s="26">
        <v>0</v>
      </c>
      <c r="P138" s="26">
        <v>0</v>
      </c>
      <c r="Q138" s="26">
        <v>0</v>
      </c>
      <c r="R138" s="26">
        <v>200</v>
      </c>
      <c r="S138" s="26">
        <v>0</v>
      </c>
      <c r="T138" s="26">
        <v>0</v>
      </c>
      <c r="U138" s="26">
        <v>12.190849999999999</v>
      </c>
      <c r="V138" s="26">
        <v>96.3309</v>
      </c>
      <c r="W138" s="26">
        <v>0</v>
      </c>
      <c r="X138" s="26">
        <v>0</v>
      </c>
      <c r="Y138" s="26">
        <v>308.52175</v>
      </c>
    </row>
    <row r="139" spans="2:25" x14ac:dyDescent="0.2">
      <c r="B139" s="16">
        <v>4202</v>
      </c>
      <c r="C139" s="16" t="s">
        <v>226</v>
      </c>
      <c r="D139" s="26">
        <v>349.3768</v>
      </c>
      <c r="E139" s="26">
        <v>0</v>
      </c>
      <c r="F139" s="26">
        <v>175.2405</v>
      </c>
      <c r="G139" s="26">
        <v>0</v>
      </c>
      <c r="H139" s="26">
        <v>0</v>
      </c>
      <c r="I139" s="26">
        <v>0</v>
      </c>
      <c r="J139" s="26">
        <v>765.70010000000002</v>
      </c>
      <c r="K139" s="26">
        <v>1707.24226</v>
      </c>
      <c r="L139" s="26">
        <v>0</v>
      </c>
      <c r="M139" s="26">
        <v>0</v>
      </c>
      <c r="N139" s="26">
        <v>2997.5596599999999</v>
      </c>
      <c r="O139" s="26">
        <v>0</v>
      </c>
      <c r="P139" s="26">
        <v>0</v>
      </c>
      <c r="Q139" s="26">
        <v>0</v>
      </c>
      <c r="R139" s="26">
        <v>0</v>
      </c>
      <c r="S139" s="26">
        <v>0</v>
      </c>
      <c r="T139" s="26">
        <v>0</v>
      </c>
      <c r="U139" s="26">
        <v>87.051000000000002</v>
      </c>
      <c r="V139" s="26">
        <v>970.55335000000002</v>
      </c>
      <c r="W139" s="26">
        <v>0</v>
      </c>
      <c r="X139" s="26">
        <v>0</v>
      </c>
      <c r="Y139" s="26">
        <v>1057.6043500000001</v>
      </c>
    </row>
    <row r="140" spans="2:25" x14ac:dyDescent="0.2">
      <c r="B140" s="16">
        <v>4203</v>
      </c>
      <c r="C140" s="16" t="s">
        <v>227</v>
      </c>
      <c r="D140" s="26">
        <v>0</v>
      </c>
      <c r="E140" s="26">
        <v>39.104050000000001</v>
      </c>
      <c r="F140" s="26">
        <v>476.30220000000003</v>
      </c>
      <c r="G140" s="26">
        <v>0</v>
      </c>
      <c r="H140" s="26">
        <v>0</v>
      </c>
      <c r="I140" s="26">
        <v>0</v>
      </c>
      <c r="J140" s="26">
        <v>3158.3649999999998</v>
      </c>
      <c r="K140" s="26">
        <v>450.36559999999997</v>
      </c>
      <c r="L140" s="26">
        <v>0</v>
      </c>
      <c r="M140" s="26">
        <v>0</v>
      </c>
      <c r="N140" s="26">
        <v>4124.1368499999999</v>
      </c>
      <c r="O140" s="26">
        <v>0</v>
      </c>
      <c r="P140" s="26">
        <v>0</v>
      </c>
      <c r="Q140" s="26">
        <v>0</v>
      </c>
      <c r="R140" s="26">
        <v>0</v>
      </c>
      <c r="S140" s="26">
        <v>0</v>
      </c>
      <c r="T140" s="26">
        <v>0</v>
      </c>
      <c r="U140" s="26">
        <v>691.99580000000003</v>
      </c>
      <c r="V140" s="26">
        <v>147.73314999999999</v>
      </c>
      <c r="W140" s="26">
        <v>0</v>
      </c>
      <c r="X140" s="26">
        <v>0</v>
      </c>
      <c r="Y140" s="26">
        <v>839.72895000000005</v>
      </c>
    </row>
    <row r="141" spans="2:25" x14ac:dyDescent="0.2">
      <c r="B141" s="16">
        <v>4204</v>
      </c>
      <c r="C141" s="16" t="s">
        <v>228</v>
      </c>
      <c r="D141" s="26">
        <v>44.690600000000003</v>
      </c>
      <c r="E141" s="26">
        <v>0</v>
      </c>
      <c r="F141" s="26">
        <v>52.563049999999997</v>
      </c>
      <c r="G141" s="26">
        <v>0</v>
      </c>
      <c r="H141" s="26">
        <v>0</v>
      </c>
      <c r="I141" s="26">
        <v>0</v>
      </c>
      <c r="J141" s="26">
        <v>28.335450000000002</v>
      </c>
      <c r="K141" s="26">
        <v>302.86174999999997</v>
      </c>
      <c r="L141" s="26">
        <v>0</v>
      </c>
      <c r="M141" s="26">
        <v>0</v>
      </c>
      <c r="N141" s="26">
        <v>428.45085</v>
      </c>
      <c r="O141" s="26">
        <v>0</v>
      </c>
      <c r="P141" s="26">
        <v>0</v>
      </c>
      <c r="Q141" s="26">
        <v>0</v>
      </c>
      <c r="R141" s="26">
        <v>0</v>
      </c>
      <c r="S141" s="26">
        <v>0</v>
      </c>
      <c r="T141" s="26">
        <v>0</v>
      </c>
      <c r="U141" s="26">
        <v>0</v>
      </c>
      <c r="V141" s="26">
        <v>452.62700000000001</v>
      </c>
      <c r="W141" s="26">
        <v>0</v>
      </c>
      <c r="X141" s="26">
        <v>0</v>
      </c>
      <c r="Y141" s="26">
        <v>452.62700000000001</v>
      </c>
    </row>
    <row r="142" spans="2:25" x14ac:dyDescent="0.2">
      <c r="B142" s="16">
        <v>4205</v>
      </c>
      <c r="C142" s="16" t="s">
        <v>229</v>
      </c>
      <c r="D142" s="26">
        <v>10.86425</v>
      </c>
      <c r="E142" s="26">
        <v>0</v>
      </c>
      <c r="F142" s="26">
        <v>0</v>
      </c>
      <c r="G142" s="26">
        <v>392.31400000000002</v>
      </c>
      <c r="H142" s="26">
        <v>0</v>
      </c>
      <c r="I142" s="26">
        <v>0</v>
      </c>
      <c r="J142" s="26">
        <v>514.68650000000002</v>
      </c>
      <c r="K142" s="26">
        <v>867.03395</v>
      </c>
      <c r="L142" s="26">
        <v>0</v>
      </c>
      <c r="M142" s="26">
        <v>0</v>
      </c>
      <c r="N142" s="26">
        <v>1784.8987</v>
      </c>
      <c r="O142" s="26">
        <v>0</v>
      </c>
      <c r="P142" s="26">
        <v>0</v>
      </c>
      <c r="Q142" s="26">
        <v>0</v>
      </c>
      <c r="R142" s="26">
        <v>3.8</v>
      </c>
      <c r="S142" s="26">
        <v>0</v>
      </c>
      <c r="T142" s="26">
        <v>0</v>
      </c>
      <c r="U142" s="26">
        <v>0</v>
      </c>
      <c r="V142" s="26">
        <v>697.31209999999999</v>
      </c>
      <c r="W142" s="26">
        <v>0</v>
      </c>
      <c r="X142" s="26">
        <v>0</v>
      </c>
      <c r="Y142" s="26">
        <v>701.11210000000005</v>
      </c>
    </row>
    <row r="143" spans="2:25" x14ac:dyDescent="0.2">
      <c r="B143" s="16">
        <v>4206</v>
      </c>
      <c r="C143" s="16" t="s">
        <v>230</v>
      </c>
      <c r="D143" s="26">
        <v>0</v>
      </c>
      <c r="E143" s="26">
        <v>0</v>
      </c>
      <c r="F143" s="26">
        <v>0</v>
      </c>
      <c r="G143" s="26">
        <v>0</v>
      </c>
      <c r="H143" s="26">
        <v>0</v>
      </c>
      <c r="I143" s="26">
        <v>0</v>
      </c>
      <c r="J143" s="26">
        <v>69.547899999999998</v>
      </c>
      <c r="K143" s="26">
        <v>233.62896000000001</v>
      </c>
      <c r="L143" s="26">
        <v>665.96388000000002</v>
      </c>
      <c r="M143" s="26">
        <v>0</v>
      </c>
      <c r="N143" s="26">
        <v>969.14074000000005</v>
      </c>
      <c r="O143" s="26">
        <v>0</v>
      </c>
      <c r="P143" s="26">
        <v>0</v>
      </c>
      <c r="Q143" s="26">
        <v>0</v>
      </c>
      <c r="R143" s="26">
        <v>0</v>
      </c>
      <c r="S143" s="26">
        <v>0</v>
      </c>
      <c r="T143" s="26">
        <v>0</v>
      </c>
      <c r="U143" s="26">
        <v>5.6388499999999997</v>
      </c>
      <c r="V143" s="26">
        <v>765.18296999999995</v>
      </c>
      <c r="W143" s="26">
        <v>210.0615</v>
      </c>
      <c r="X143" s="26">
        <v>26</v>
      </c>
      <c r="Y143" s="26">
        <v>1006.88332</v>
      </c>
    </row>
    <row r="144" spans="2:25" x14ac:dyDescent="0.2">
      <c r="B144" s="16">
        <v>4207</v>
      </c>
      <c r="C144" s="16" t="s">
        <v>231</v>
      </c>
      <c r="D144" s="26">
        <v>88.301050000000004</v>
      </c>
      <c r="E144" s="26">
        <v>28.615849999999998</v>
      </c>
      <c r="F144" s="26">
        <v>91.867149999999995</v>
      </c>
      <c r="G144" s="26">
        <v>0</v>
      </c>
      <c r="H144" s="26">
        <v>0</v>
      </c>
      <c r="I144" s="26">
        <v>0</v>
      </c>
      <c r="J144" s="26">
        <v>801.60990000000004</v>
      </c>
      <c r="K144" s="26">
        <v>550.51733999999999</v>
      </c>
      <c r="L144" s="26">
        <v>336.64672000000002</v>
      </c>
      <c r="M144" s="26">
        <v>0</v>
      </c>
      <c r="N144" s="26">
        <v>1897.55801</v>
      </c>
      <c r="O144" s="26">
        <v>0</v>
      </c>
      <c r="P144" s="26">
        <v>0</v>
      </c>
      <c r="Q144" s="26">
        <v>0</v>
      </c>
      <c r="R144" s="26">
        <v>0</v>
      </c>
      <c r="S144" s="26">
        <v>0</v>
      </c>
      <c r="T144" s="26">
        <v>0</v>
      </c>
      <c r="U144" s="26">
        <v>0</v>
      </c>
      <c r="V144" s="26">
        <v>356.12799999999999</v>
      </c>
      <c r="W144" s="26">
        <v>0</v>
      </c>
      <c r="X144" s="26">
        <v>0</v>
      </c>
      <c r="Y144" s="26">
        <v>356.12799999999999</v>
      </c>
    </row>
    <row r="145" spans="2:25" x14ac:dyDescent="0.2">
      <c r="B145" s="16">
        <v>4208</v>
      </c>
      <c r="C145" s="16" t="s">
        <v>232</v>
      </c>
      <c r="D145" s="26">
        <v>70.505899999999997</v>
      </c>
      <c r="E145" s="26">
        <v>0</v>
      </c>
      <c r="F145" s="26">
        <v>7393.5157300000001</v>
      </c>
      <c r="G145" s="26">
        <v>214.73939999999999</v>
      </c>
      <c r="H145" s="26">
        <v>0</v>
      </c>
      <c r="I145" s="26">
        <v>0</v>
      </c>
      <c r="J145" s="26">
        <v>1669.3905</v>
      </c>
      <c r="K145" s="26">
        <v>1544.9165700000001</v>
      </c>
      <c r="L145" s="26">
        <v>0</v>
      </c>
      <c r="M145" s="26">
        <v>0</v>
      </c>
      <c r="N145" s="26">
        <v>10893.0681</v>
      </c>
      <c r="O145" s="26">
        <v>0</v>
      </c>
      <c r="P145" s="26">
        <v>0</v>
      </c>
      <c r="Q145" s="26">
        <v>0</v>
      </c>
      <c r="R145" s="26">
        <v>0</v>
      </c>
      <c r="S145" s="26">
        <v>0</v>
      </c>
      <c r="T145" s="26">
        <v>0</v>
      </c>
      <c r="U145" s="26">
        <v>0</v>
      </c>
      <c r="V145" s="26">
        <v>989.58875</v>
      </c>
      <c r="W145" s="26">
        <v>0</v>
      </c>
      <c r="X145" s="26">
        <v>0</v>
      </c>
      <c r="Y145" s="26">
        <v>989.58875</v>
      </c>
    </row>
    <row r="146" spans="2:25" x14ac:dyDescent="0.2">
      <c r="B146" s="16">
        <v>4209</v>
      </c>
      <c r="C146" s="16" t="s">
        <v>233</v>
      </c>
      <c r="D146" s="26">
        <v>200.64743000000001</v>
      </c>
      <c r="E146" s="26">
        <v>0</v>
      </c>
      <c r="F146" s="26">
        <v>3211.9888500000002</v>
      </c>
      <c r="G146" s="26">
        <v>0</v>
      </c>
      <c r="H146" s="26">
        <v>0</v>
      </c>
      <c r="I146" s="26">
        <v>0</v>
      </c>
      <c r="J146" s="26">
        <v>968.29511000000002</v>
      </c>
      <c r="K146" s="26">
        <v>694.01364999999998</v>
      </c>
      <c r="L146" s="26">
        <v>0</v>
      </c>
      <c r="M146" s="26">
        <v>0</v>
      </c>
      <c r="N146" s="26">
        <v>5074.9450399999996</v>
      </c>
      <c r="O146" s="26">
        <v>1E-3</v>
      </c>
      <c r="P146" s="26">
        <v>0</v>
      </c>
      <c r="Q146" s="26">
        <v>0</v>
      </c>
      <c r="R146" s="26">
        <v>0</v>
      </c>
      <c r="S146" s="26">
        <v>0</v>
      </c>
      <c r="T146" s="26">
        <v>0</v>
      </c>
      <c r="U146" s="26">
        <v>0</v>
      </c>
      <c r="V146" s="26">
        <v>551.63162999999997</v>
      </c>
      <c r="W146" s="26">
        <v>2500</v>
      </c>
      <c r="X146" s="26">
        <v>0</v>
      </c>
      <c r="Y146" s="26">
        <v>3051.6326300000001</v>
      </c>
    </row>
    <row r="147" spans="2:25" x14ac:dyDescent="0.2">
      <c r="B147" s="16">
        <v>4210</v>
      </c>
      <c r="C147" s="16" t="s">
        <v>234</v>
      </c>
      <c r="D147" s="26">
        <v>0</v>
      </c>
      <c r="E147" s="26">
        <v>0</v>
      </c>
      <c r="F147" s="26">
        <v>330.86855000000003</v>
      </c>
      <c r="G147" s="26">
        <v>0</v>
      </c>
      <c r="H147" s="26">
        <v>0</v>
      </c>
      <c r="I147" s="26">
        <v>0</v>
      </c>
      <c r="J147" s="26">
        <v>561.87474999999995</v>
      </c>
      <c r="K147" s="26">
        <v>219.51544999999999</v>
      </c>
      <c r="L147" s="26">
        <v>270.9864</v>
      </c>
      <c r="M147" s="26">
        <v>0</v>
      </c>
      <c r="N147" s="26">
        <v>1383.24515</v>
      </c>
      <c r="O147" s="26">
        <v>0</v>
      </c>
      <c r="P147" s="26">
        <v>0</v>
      </c>
      <c r="Q147" s="26">
        <v>0</v>
      </c>
      <c r="R147" s="26">
        <v>0</v>
      </c>
      <c r="S147" s="26">
        <v>0</v>
      </c>
      <c r="T147" s="26">
        <v>0</v>
      </c>
      <c r="U147" s="26">
        <v>0</v>
      </c>
      <c r="V147" s="26">
        <v>24.4831</v>
      </c>
      <c r="W147" s="26">
        <v>34.326900000000002</v>
      </c>
      <c r="X147" s="26">
        <v>0</v>
      </c>
      <c r="Y147" s="26">
        <v>58.81</v>
      </c>
    </row>
    <row r="148" spans="2:25" x14ac:dyDescent="0.2">
      <c r="B148" s="21">
        <v>4249</v>
      </c>
      <c r="C148" s="21" t="s">
        <v>235</v>
      </c>
      <c r="D148" s="29">
        <v>1272.34952</v>
      </c>
      <c r="E148" s="29">
        <v>390.16665</v>
      </c>
      <c r="F148" s="29">
        <v>4657.5683300000001</v>
      </c>
      <c r="G148" s="29">
        <v>4101.0419499999998</v>
      </c>
      <c r="H148" s="29">
        <v>335</v>
      </c>
      <c r="I148" s="29">
        <v>50</v>
      </c>
      <c r="J148" s="29">
        <v>6578.0692900000004</v>
      </c>
      <c r="K148" s="29">
        <v>9197.4628599999996</v>
      </c>
      <c r="L148" s="29">
        <v>1019.00374</v>
      </c>
      <c r="M148" s="29">
        <v>0</v>
      </c>
      <c r="N148" s="29">
        <v>27600.662339999999</v>
      </c>
      <c r="O148" s="29">
        <v>398.97500000000002</v>
      </c>
      <c r="P148" s="29">
        <v>1E-3</v>
      </c>
      <c r="Q148" s="29">
        <v>1444.8151</v>
      </c>
      <c r="R148" s="29">
        <v>1484.28415</v>
      </c>
      <c r="S148" s="29">
        <v>0</v>
      </c>
      <c r="T148" s="29">
        <v>0</v>
      </c>
      <c r="U148" s="29">
        <v>83.483949999999993</v>
      </c>
      <c r="V148" s="29">
        <v>6208.1621599999999</v>
      </c>
      <c r="W148" s="29">
        <v>432.96679999999998</v>
      </c>
      <c r="X148" s="29">
        <v>0</v>
      </c>
      <c r="Y148" s="29">
        <v>10052.68816</v>
      </c>
    </row>
    <row r="149" spans="2:25" x14ac:dyDescent="0.2">
      <c r="B149" s="16">
        <v>4221</v>
      </c>
      <c r="C149" s="16" t="s">
        <v>236</v>
      </c>
      <c r="D149" s="26">
        <v>2.9768500000000002</v>
      </c>
      <c r="E149" s="26">
        <v>0</v>
      </c>
      <c r="F149" s="26">
        <v>97.439300000000003</v>
      </c>
      <c r="G149" s="26">
        <v>0</v>
      </c>
      <c r="H149" s="26">
        <v>0</v>
      </c>
      <c r="I149" s="26">
        <v>0</v>
      </c>
      <c r="J149" s="26">
        <v>8</v>
      </c>
      <c r="K149" s="26">
        <v>10.91385</v>
      </c>
      <c r="L149" s="26">
        <v>150</v>
      </c>
      <c r="M149" s="26">
        <v>0</v>
      </c>
      <c r="N149" s="26">
        <v>269.33</v>
      </c>
      <c r="O149" s="26">
        <v>0</v>
      </c>
      <c r="P149" s="26">
        <v>0</v>
      </c>
      <c r="Q149" s="26">
        <v>0</v>
      </c>
      <c r="R149" s="26">
        <v>0</v>
      </c>
      <c r="S149" s="26">
        <v>0</v>
      </c>
      <c r="T149" s="26">
        <v>0</v>
      </c>
      <c r="U149" s="26">
        <v>0</v>
      </c>
      <c r="V149" s="26">
        <v>163.3125</v>
      </c>
      <c r="W149" s="26">
        <v>0</v>
      </c>
      <c r="X149" s="26">
        <v>0</v>
      </c>
      <c r="Y149" s="26">
        <v>163.3125</v>
      </c>
    </row>
    <row r="150" spans="2:25" x14ac:dyDescent="0.2">
      <c r="B150" s="16">
        <v>4222</v>
      </c>
      <c r="C150" s="16" t="s">
        <v>237</v>
      </c>
      <c r="D150" s="26">
        <v>0</v>
      </c>
      <c r="E150" s="26">
        <v>0</v>
      </c>
      <c r="F150" s="26">
        <v>1375.62994</v>
      </c>
      <c r="G150" s="26">
        <v>0</v>
      </c>
      <c r="H150" s="26">
        <v>0</v>
      </c>
      <c r="I150" s="26">
        <v>0</v>
      </c>
      <c r="J150" s="26">
        <v>755.16795000000002</v>
      </c>
      <c r="K150" s="26">
        <v>192.65020000000001</v>
      </c>
      <c r="L150" s="26">
        <v>323.57675</v>
      </c>
      <c r="M150" s="26">
        <v>0</v>
      </c>
      <c r="N150" s="26">
        <v>2647.02484</v>
      </c>
      <c r="O150" s="26">
        <v>0</v>
      </c>
      <c r="P150" s="26">
        <v>0</v>
      </c>
      <c r="Q150" s="26">
        <v>0</v>
      </c>
      <c r="R150" s="26">
        <v>0</v>
      </c>
      <c r="S150" s="26">
        <v>0</v>
      </c>
      <c r="T150" s="26">
        <v>0</v>
      </c>
      <c r="U150" s="26">
        <v>0</v>
      </c>
      <c r="V150" s="26">
        <v>119.19414999999999</v>
      </c>
      <c r="W150" s="26">
        <v>60</v>
      </c>
      <c r="X150" s="26">
        <v>0</v>
      </c>
      <c r="Y150" s="26">
        <v>179.19415000000001</v>
      </c>
    </row>
    <row r="151" spans="2:25" x14ac:dyDescent="0.2">
      <c r="B151" s="16">
        <v>4223</v>
      </c>
      <c r="C151" s="16" t="s">
        <v>238</v>
      </c>
      <c r="D151" s="26">
        <v>0</v>
      </c>
      <c r="E151" s="26">
        <v>52.125799999999998</v>
      </c>
      <c r="F151" s="26">
        <v>0</v>
      </c>
      <c r="G151" s="26">
        <v>0</v>
      </c>
      <c r="H151" s="26">
        <v>5</v>
      </c>
      <c r="I151" s="26">
        <v>0</v>
      </c>
      <c r="J151" s="26">
        <v>81.715400000000002</v>
      </c>
      <c r="K151" s="26">
        <v>131.62705</v>
      </c>
      <c r="L151" s="26">
        <v>20.798649999999999</v>
      </c>
      <c r="M151" s="26">
        <v>0</v>
      </c>
      <c r="N151" s="26">
        <v>291.26690000000002</v>
      </c>
      <c r="O151" s="26">
        <v>0</v>
      </c>
      <c r="P151" s="26">
        <v>0</v>
      </c>
      <c r="Q151" s="26">
        <v>0</v>
      </c>
      <c r="R151" s="26">
        <v>0</v>
      </c>
      <c r="S151" s="26">
        <v>0</v>
      </c>
      <c r="T151" s="26">
        <v>0</v>
      </c>
      <c r="U151" s="26">
        <v>43.2</v>
      </c>
      <c r="V151" s="26">
        <v>157.7954</v>
      </c>
      <c r="W151" s="26">
        <v>0</v>
      </c>
      <c r="X151" s="26">
        <v>0</v>
      </c>
      <c r="Y151" s="26">
        <v>200.99539999999999</v>
      </c>
    </row>
    <row r="152" spans="2:25" x14ac:dyDescent="0.2">
      <c r="B152" s="16">
        <v>4224</v>
      </c>
      <c r="C152" s="16" t="s">
        <v>239</v>
      </c>
      <c r="D152" s="26">
        <v>0</v>
      </c>
      <c r="E152" s="26">
        <v>0</v>
      </c>
      <c r="F152" s="26">
        <v>7.3505500000000001</v>
      </c>
      <c r="G152" s="26">
        <v>0</v>
      </c>
      <c r="H152" s="26">
        <v>0</v>
      </c>
      <c r="I152" s="26">
        <v>0</v>
      </c>
      <c r="J152" s="26">
        <v>101.0077</v>
      </c>
      <c r="K152" s="26">
        <v>47.830669999999998</v>
      </c>
      <c r="L152" s="26">
        <v>0</v>
      </c>
      <c r="M152" s="26">
        <v>0</v>
      </c>
      <c r="N152" s="26">
        <v>156.18892</v>
      </c>
      <c r="O152" s="26">
        <v>386.8</v>
      </c>
      <c r="P152" s="26">
        <v>0</v>
      </c>
      <c r="Q152" s="26">
        <v>0</v>
      </c>
      <c r="R152" s="26">
        <v>0</v>
      </c>
      <c r="S152" s="26">
        <v>0</v>
      </c>
      <c r="T152" s="26">
        <v>0</v>
      </c>
      <c r="U152" s="26">
        <v>0</v>
      </c>
      <c r="V152" s="26">
        <v>292.30374999999998</v>
      </c>
      <c r="W152" s="26">
        <v>0</v>
      </c>
      <c r="X152" s="26">
        <v>0</v>
      </c>
      <c r="Y152" s="26">
        <v>679.10374999999999</v>
      </c>
    </row>
    <row r="153" spans="2:25" x14ac:dyDescent="0.2">
      <c r="B153" s="16">
        <v>4226</v>
      </c>
      <c r="C153" s="16" t="s">
        <v>240</v>
      </c>
      <c r="D153" s="26">
        <v>608.80645000000004</v>
      </c>
      <c r="E153" s="26">
        <v>0</v>
      </c>
      <c r="F153" s="26">
        <v>0</v>
      </c>
      <c r="G153" s="26">
        <v>0</v>
      </c>
      <c r="H153" s="26">
        <v>0</v>
      </c>
      <c r="I153" s="26">
        <v>0</v>
      </c>
      <c r="J153" s="26">
        <v>3.89635</v>
      </c>
      <c r="K153" s="26">
        <v>13.241849999999999</v>
      </c>
      <c r="L153" s="26">
        <v>1.7304999999999999</v>
      </c>
      <c r="M153" s="26">
        <v>0</v>
      </c>
      <c r="N153" s="26">
        <v>627.67515000000003</v>
      </c>
      <c r="O153" s="26">
        <v>0</v>
      </c>
      <c r="P153" s="26">
        <v>0</v>
      </c>
      <c r="Q153" s="26">
        <v>0</v>
      </c>
      <c r="R153" s="26">
        <v>0</v>
      </c>
      <c r="S153" s="26">
        <v>0</v>
      </c>
      <c r="T153" s="26">
        <v>0</v>
      </c>
      <c r="U153" s="26">
        <v>0</v>
      </c>
      <c r="V153" s="26">
        <v>471.72399999999999</v>
      </c>
      <c r="W153" s="26">
        <v>88.275000000000006</v>
      </c>
      <c r="X153" s="26">
        <v>0</v>
      </c>
      <c r="Y153" s="26">
        <v>559.99900000000002</v>
      </c>
    </row>
    <row r="154" spans="2:25" x14ac:dyDescent="0.2">
      <c r="B154" s="16">
        <v>4227</v>
      </c>
      <c r="C154" s="16" t="s">
        <v>241</v>
      </c>
      <c r="D154" s="26">
        <v>0</v>
      </c>
      <c r="E154" s="26">
        <v>0</v>
      </c>
      <c r="F154" s="26">
        <v>37.114550000000001</v>
      </c>
      <c r="G154" s="26">
        <v>0</v>
      </c>
      <c r="H154" s="26">
        <v>10</v>
      </c>
      <c r="I154" s="26">
        <v>0</v>
      </c>
      <c r="J154" s="26">
        <v>37.848700000000001</v>
      </c>
      <c r="K154" s="26">
        <v>488.88825000000003</v>
      </c>
      <c r="L154" s="26">
        <v>159.39993999999999</v>
      </c>
      <c r="M154" s="26">
        <v>0</v>
      </c>
      <c r="N154" s="26">
        <v>733.25144</v>
      </c>
      <c r="O154" s="26">
        <v>0</v>
      </c>
      <c r="P154" s="26">
        <v>0</v>
      </c>
      <c r="Q154" s="26">
        <v>5.8752000000000004</v>
      </c>
      <c r="R154" s="26">
        <v>0</v>
      </c>
      <c r="S154" s="26">
        <v>0</v>
      </c>
      <c r="T154" s="26">
        <v>0</v>
      </c>
      <c r="U154" s="26">
        <v>0</v>
      </c>
      <c r="V154" s="26">
        <v>129.20325</v>
      </c>
      <c r="W154" s="26">
        <v>91.423400000000001</v>
      </c>
      <c r="X154" s="26">
        <v>0</v>
      </c>
      <c r="Y154" s="26">
        <v>226.50184999999999</v>
      </c>
    </row>
    <row r="155" spans="2:25" x14ac:dyDescent="0.2">
      <c r="B155" s="16">
        <v>4228</v>
      </c>
      <c r="C155" s="16" t="s">
        <v>242</v>
      </c>
      <c r="D155" s="26">
        <v>135.88191</v>
      </c>
      <c r="E155" s="26">
        <v>100.50875000000001</v>
      </c>
      <c r="F155" s="26">
        <v>187.90715</v>
      </c>
      <c r="G155" s="26">
        <v>0</v>
      </c>
      <c r="H155" s="26">
        <v>0</v>
      </c>
      <c r="I155" s="26">
        <v>0</v>
      </c>
      <c r="J155" s="26">
        <v>421.17570000000001</v>
      </c>
      <c r="K155" s="26">
        <v>274.44650000000001</v>
      </c>
      <c r="L155" s="26">
        <v>91.021150000000006</v>
      </c>
      <c r="M155" s="26">
        <v>0</v>
      </c>
      <c r="N155" s="26">
        <v>1210.9411600000001</v>
      </c>
      <c r="O155" s="26">
        <v>0</v>
      </c>
      <c r="P155" s="26">
        <v>1E-3</v>
      </c>
      <c r="Q155" s="26">
        <v>1412.67</v>
      </c>
      <c r="R155" s="26">
        <v>0</v>
      </c>
      <c r="S155" s="26">
        <v>0</v>
      </c>
      <c r="T155" s="26">
        <v>0</v>
      </c>
      <c r="U155" s="26">
        <v>19.179600000000001</v>
      </c>
      <c r="V155" s="26">
        <v>368.37405000000001</v>
      </c>
      <c r="W155" s="26">
        <v>0</v>
      </c>
      <c r="X155" s="26">
        <v>0</v>
      </c>
      <c r="Y155" s="26">
        <v>1800.2246500000001</v>
      </c>
    </row>
    <row r="156" spans="2:25" x14ac:dyDescent="0.2">
      <c r="B156" s="16">
        <v>4229</v>
      </c>
      <c r="C156" s="16" t="s">
        <v>243</v>
      </c>
      <c r="D156" s="26">
        <v>0</v>
      </c>
      <c r="E156" s="26">
        <v>0</v>
      </c>
      <c r="F156" s="26">
        <v>0</v>
      </c>
      <c r="G156" s="26">
        <v>0</v>
      </c>
      <c r="H156" s="26">
        <v>0</v>
      </c>
      <c r="I156" s="26">
        <v>0</v>
      </c>
      <c r="J156" s="26">
        <v>73.390749999999997</v>
      </c>
      <c r="K156" s="26">
        <v>217.53899999999999</v>
      </c>
      <c r="L156" s="26">
        <v>0</v>
      </c>
      <c r="M156" s="26">
        <v>0</v>
      </c>
      <c r="N156" s="26">
        <v>290.92975000000001</v>
      </c>
      <c r="O156" s="26">
        <v>0</v>
      </c>
      <c r="P156" s="26">
        <v>0</v>
      </c>
      <c r="Q156" s="26">
        <v>0</v>
      </c>
      <c r="R156" s="26">
        <v>0</v>
      </c>
      <c r="S156" s="26">
        <v>0</v>
      </c>
      <c r="T156" s="26">
        <v>0</v>
      </c>
      <c r="U156" s="26">
        <v>0</v>
      </c>
      <c r="V156" s="26">
        <v>78.265649999999994</v>
      </c>
      <c r="W156" s="26">
        <v>0</v>
      </c>
      <c r="X156" s="26">
        <v>0</v>
      </c>
      <c r="Y156" s="26">
        <v>78.265649999999994</v>
      </c>
    </row>
    <row r="157" spans="2:25" x14ac:dyDescent="0.2">
      <c r="B157" s="16">
        <v>4230</v>
      </c>
      <c r="C157" s="16" t="s">
        <v>244</v>
      </c>
      <c r="D157" s="26">
        <v>0</v>
      </c>
      <c r="E157" s="26">
        <v>0</v>
      </c>
      <c r="F157" s="26">
        <v>0.2</v>
      </c>
      <c r="G157" s="26">
        <v>0</v>
      </c>
      <c r="H157" s="26">
        <v>0</v>
      </c>
      <c r="I157" s="26">
        <v>0</v>
      </c>
      <c r="J157" s="26">
        <v>0</v>
      </c>
      <c r="K157" s="26">
        <v>228.45840000000001</v>
      </c>
      <c r="L157" s="26">
        <v>0.51270000000000004</v>
      </c>
      <c r="M157" s="26">
        <v>0</v>
      </c>
      <c r="N157" s="26">
        <v>229.1711</v>
      </c>
      <c r="O157" s="26">
        <v>0</v>
      </c>
      <c r="P157" s="26">
        <v>0</v>
      </c>
      <c r="Q157" s="26">
        <v>0</v>
      </c>
      <c r="R157" s="26">
        <v>0</v>
      </c>
      <c r="S157" s="26">
        <v>0</v>
      </c>
      <c r="T157" s="26">
        <v>0</v>
      </c>
      <c r="U157" s="26">
        <v>0</v>
      </c>
      <c r="V157" s="26">
        <v>34.969540000000002</v>
      </c>
      <c r="W157" s="26">
        <v>0</v>
      </c>
      <c r="X157" s="26">
        <v>0</v>
      </c>
      <c r="Y157" s="26">
        <v>34.969540000000002</v>
      </c>
    </row>
    <row r="158" spans="2:25" x14ac:dyDescent="0.2">
      <c r="B158" s="16">
        <v>4231</v>
      </c>
      <c r="C158" s="16" t="s">
        <v>245</v>
      </c>
      <c r="D158" s="26">
        <v>336.67630000000003</v>
      </c>
      <c r="E158" s="26">
        <v>0</v>
      </c>
      <c r="F158" s="26">
        <v>1525.0406</v>
      </c>
      <c r="G158" s="26">
        <v>2036.1514500000001</v>
      </c>
      <c r="H158" s="26">
        <v>0</v>
      </c>
      <c r="I158" s="26">
        <v>0</v>
      </c>
      <c r="J158" s="26">
        <v>159.58435</v>
      </c>
      <c r="K158" s="26">
        <v>47.64996</v>
      </c>
      <c r="L158" s="26">
        <v>24.695499999999999</v>
      </c>
      <c r="M158" s="26">
        <v>0</v>
      </c>
      <c r="N158" s="26">
        <v>4129.7981600000003</v>
      </c>
      <c r="O158" s="26">
        <v>0</v>
      </c>
      <c r="P158" s="26">
        <v>0</v>
      </c>
      <c r="Q158" s="26">
        <v>0</v>
      </c>
      <c r="R158" s="26">
        <v>445.03715</v>
      </c>
      <c r="S158" s="26">
        <v>0</v>
      </c>
      <c r="T158" s="26">
        <v>0</v>
      </c>
      <c r="U158" s="26">
        <v>1E-3</v>
      </c>
      <c r="V158" s="26">
        <v>64.553700000000006</v>
      </c>
      <c r="W158" s="26">
        <v>0</v>
      </c>
      <c r="X158" s="26">
        <v>0</v>
      </c>
      <c r="Y158" s="26">
        <v>509.59185000000002</v>
      </c>
    </row>
    <row r="159" spans="2:25" x14ac:dyDescent="0.2">
      <c r="B159" s="16">
        <v>4232</v>
      </c>
      <c r="C159" s="16" t="s">
        <v>246</v>
      </c>
      <c r="D159" s="26">
        <v>0</v>
      </c>
      <c r="E159" s="26">
        <v>0</v>
      </c>
      <c r="F159" s="26">
        <v>0</v>
      </c>
      <c r="G159" s="26">
        <v>0</v>
      </c>
      <c r="H159" s="26">
        <v>0</v>
      </c>
      <c r="I159" s="26">
        <v>0</v>
      </c>
      <c r="J159" s="26">
        <v>220.72555</v>
      </c>
      <c r="K159" s="26">
        <v>189.3631</v>
      </c>
      <c r="L159" s="26">
        <v>0</v>
      </c>
      <c r="M159" s="26">
        <v>0</v>
      </c>
      <c r="N159" s="26">
        <v>410.08864999999997</v>
      </c>
      <c r="O159" s="26">
        <v>0</v>
      </c>
      <c r="P159" s="26">
        <v>0</v>
      </c>
      <c r="Q159" s="26">
        <v>0</v>
      </c>
      <c r="R159" s="26">
        <v>0</v>
      </c>
      <c r="S159" s="26">
        <v>0</v>
      </c>
      <c r="T159" s="26">
        <v>0</v>
      </c>
      <c r="U159" s="26">
        <v>0</v>
      </c>
      <c r="V159" s="26">
        <v>2.1884999999999999</v>
      </c>
      <c r="W159" s="26">
        <v>0</v>
      </c>
      <c r="X159" s="26">
        <v>0</v>
      </c>
      <c r="Y159" s="26">
        <v>2.1884999999999999</v>
      </c>
    </row>
    <row r="160" spans="2:25" x14ac:dyDescent="0.2">
      <c r="B160" s="16">
        <v>4233</v>
      </c>
      <c r="C160" s="16" t="s">
        <v>247</v>
      </c>
      <c r="D160" s="26">
        <v>0</v>
      </c>
      <c r="E160" s="26">
        <v>0</v>
      </c>
      <c r="F160" s="26">
        <v>0</v>
      </c>
      <c r="G160" s="26">
        <v>0</v>
      </c>
      <c r="H160" s="26">
        <v>10</v>
      </c>
      <c r="I160" s="26">
        <v>0</v>
      </c>
      <c r="J160" s="26">
        <v>70.260149999999996</v>
      </c>
      <c r="K160" s="26">
        <v>551.19821000000002</v>
      </c>
      <c r="L160" s="26">
        <v>0</v>
      </c>
      <c r="M160" s="26">
        <v>0</v>
      </c>
      <c r="N160" s="26">
        <v>631.45835999999997</v>
      </c>
      <c r="O160" s="26">
        <v>0</v>
      </c>
      <c r="P160" s="26">
        <v>0</v>
      </c>
      <c r="Q160" s="26">
        <v>0</v>
      </c>
      <c r="R160" s="26">
        <v>0</v>
      </c>
      <c r="S160" s="26">
        <v>0</v>
      </c>
      <c r="T160" s="26">
        <v>0</v>
      </c>
      <c r="U160" s="26">
        <v>0</v>
      </c>
      <c r="V160" s="26">
        <v>1.1541999999999999</v>
      </c>
      <c r="W160" s="26">
        <v>0</v>
      </c>
      <c r="X160" s="26">
        <v>0</v>
      </c>
      <c r="Y160" s="26">
        <v>1.1541999999999999</v>
      </c>
    </row>
    <row r="161" spans="2:25" x14ac:dyDescent="0.2">
      <c r="B161" s="16">
        <v>4234</v>
      </c>
      <c r="C161" s="16" t="s">
        <v>248</v>
      </c>
      <c r="D161" s="26">
        <v>51.187930000000001</v>
      </c>
      <c r="E161" s="26">
        <v>237.53210000000001</v>
      </c>
      <c r="F161" s="26">
        <v>897.03273999999999</v>
      </c>
      <c r="G161" s="26">
        <v>0</v>
      </c>
      <c r="H161" s="26">
        <v>25</v>
      </c>
      <c r="I161" s="26">
        <v>50</v>
      </c>
      <c r="J161" s="26">
        <v>1611.65569</v>
      </c>
      <c r="K161" s="26">
        <v>1164.1180199999999</v>
      </c>
      <c r="L161" s="26">
        <v>8.9410000000000007</v>
      </c>
      <c r="M161" s="26">
        <v>0</v>
      </c>
      <c r="N161" s="26">
        <v>4045.4674799999998</v>
      </c>
      <c r="O161" s="26">
        <v>0</v>
      </c>
      <c r="P161" s="26">
        <v>0</v>
      </c>
      <c r="Q161" s="26">
        <v>0</v>
      </c>
      <c r="R161" s="26">
        <v>0</v>
      </c>
      <c r="S161" s="26">
        <v>0</v>
      </c>
      <c r="T161" s="26">
        <v>0</v>
      </c>
      <c r="U161" s="26">
        <v>0</v>
      </c>
      <c r="V161" s="26">
        <v>387.74768</v>
      </c>
      <c r="W161" s="26">
        <v>0</v>
      </c>
      <c r="X161" s="26">
        <v>0</v>
      </c>
      <c r="Y161" s="26">
        <v>387.74768</v>
      </c>
    </row>
    <row r="162" spans="2:25" x14ac:dyDescent="0.2">
      <c r="B162" s="16">
        <v>4235</v>
      </c>
      <c r="C162" s="16" t="s">
        <v>249</v>
      </c>
      <c r="D162" s="26">
        <v>0</v>
      </c>
      <c r="E162" s="26">
        <v>0</v>
      </c>
      <c r="F162" s="26">
        <v>15.077999999999999</v>
      </c>
      <c r="G162" s="26">
        <v>0</v>
      </c>
      <c r="H162" s="26">
        <v>0</v>
      </c>
      <c r="I162" s="26">
        <v>0</v>
      </c>
      <c r="J162" s="26">
        <v>80.659049999999993</v>
      </c>
      <c r="K162" s="26">
        <v>11.012919999999999</v>
      </c>
      <c r="L162" s="26">
        <v>0</v>
      </c>
      <c r="M162" s="26">
        <v>0</v>
      </c>
      <c r="N162" s="26">
        <v>106.74997</v>
      </c>
      <c r="O162" s="26">
        <v>12.175000000000001</v>
      </c>
      <c r="P162" s="26">
        <v>0</v>
      </c>
      <c r="Q162" s="26">
        <v>0</v>
      </c>
      <c r="R162" s="26">
        <v>0</v>
      </c>
      <c r="S162" s="26">
        <v>0</v>
      </c>
      <c r="T162" s="26">
        <v>0</v>
      </c>
      <c r="U162" s="26">
        <v>0</v>
      </c>
      <c r="V162" s="26">
        <v>244.6292</v>
      </c>
      <c r="W162" s="26">
        <v>0</v>
      </c>
      <c r="X162" s="26">
        <v>0</v>
      </c>
      <c r="Y162" s="26">
        <v>256.80419999999998</v>
      </c>
    </row>
    <row r="163" spans="2:25" x14ac:dyDescent="0.2">
      <c r="B163" s="16">
        <v>4236</v>
      </c>
      <c r="C163" s="16" t="s">
        <v>250</v>
      </c>
      <c r="D163" s="26">
        <v>42.138849999999998</v>
      </c>
      <c r="E163" s="26">
        <v>0</v>
      </c>
      <c r="F163" s="26">
        <v>0</v>
      </c>
      <c r="G163" s="26">
        <v>1103.6425999999999</v>
      </c>
      <c r="H163" s="26">
        <v>250</v>
      </c>
      <c r="I163" s="26">
        <v>0</v>
      </c>
      <c r="J163" s="26">
        <v>1142.2482500000001</v>
      </c>
      <c r="K163" s="26">
        <v>3659.2921099999999</v>
      </c>
      <c r="L163" s="26">
        <v>0</v>
      </c>
      <c r="M163" s="26">
        <v>0</v>
      </c>
      <c r="N163" s="26">
        <v>6197.3218100000004</v>
      </c>
      <c r="O163" s="26">
        <v>0</v>
      </c>
      <c r="P163" s="26">
        <v>0</v>
      </c>
      <c r="Q163" s="26">
        <v>0</v>
      </c>
      <c r="R163" s="26">
        <v>250</v>
      </c>
      <c r="S163" s="26">
        <v>0</v>
      </c>
      <c r="T163" s="26">
        <v>0</v>
      </c>
      <c r="U163" s="26">
        <v>0</v>
      </c>
      <c r="V163" s="26">
        <v>2075.9547899999998</v>
      </c>
      <c r="W163" s="26">
        <v>0</v>
      </c>
      <c r="X163" s="26">
        <v>0</v>
      </c>
      <c r="Y163" s="26">
        <v>2325.9547899999998</v>
      </c>
    </row>
    <row r="164" spans="2:25" x14ac:dyDescent="0.2">
      <c r="B164" s="16">
        <v>4237</v>
      </c>
      <c r="C164" s="16" t="s">
        <v>251</v>
      </c>
      <c r="D164" s="26">
        <v>59.234999999999999</v>
      </c>
      <c r="E164" s="26">
        <v>0</v>
      </c>
      <c r="F164" s="26">
        <v>0</v>
      </c>
      <c r="G164" s="26">
        <v>0</v>
      </c>
      <c r="H164" s="26">
        <v>0</v>
      </c>
      <c r="I164" s="26">
        <v>0</v>
      </c>
      <c r="J164" s="26">
        <v>147.1551</v>
      </c>
      <c r="K164" s="26">
        <v>47.40455</v>
      </c>
      <c r="L164" s="26">
        <v>0</v>
      </c>
      <c r="M164" s="26">
        <v>0</v>
      </c>
      <c r="N164" s="26">
        <v>253.79464999999999</v>
      </c>
      <c r="O164" s="26">
        <v>0</v>
      </c>
      <c r="P164" s="26">
        <v>0</v>
      </c>
      <c r="Q164" s="26">
        <v>0</v>
      </c>
      <c r="R164" s="26">
        <v>0</v>
      </c>
      <c r="S164" s="26">
        <v>0</v>
      </c>
      <c r="T164" s="26">
        <v>0</v>
      </c>
      <c r="U164" s="26">
        <v>9.1039999999999992</v>
      </c>
      <c r="V164" s="26">
        <v>24.837399999999999</v>
      </c>
      <c r="W164" s="26">
        <v>0</v>
      </c>
      <c r="X164" s="26">
        <v>0</v>
      </c>
      <c r="Y164" s="26">
        <v>33.941400000000002</v>
      </c>
    </row>
    <row r="165" spans="2:25" x14ac:dyDescent="0.2">
      <c r="B165" s="16">
        <v>4238</v>
      </c>
      <c r="C165" s="16" t="s">
        <v>252</v>
      </c>
      <c r="D165" s="26">
        <v>0</v>
      </c>
      <c r="E165" s="26">
        <v>0</v>
      </c>
      <c r="F165" s="26">
        <v>0</v>
      </c>
      <c r="G165" s="26">
        <v>0</v>
      </c>
      <c r="H165" s="26">
        <v>10</v>
      </c>
      <c r="I165" s="26">
        <v>0</v>
      </c>
      <c r="J165" s="26">
        <v>0</v>
      </c>
      <c r="K165" s="26">
        <v>236.33894000000001</v>
      </c>
      <c r="L165" s="26">
        <v>0</v>
      </c>
      <c r="M165" s="26">
        <v>0</v>
      </c>
      <c r="N165" s="26">
        <v>246.33894000000001</v>
      </c>
      <c r="O165" s="26">
        <v>0</v>
      </c>
      <c r="P165" s="26">
        <v>0</v>
      </c>
      <c r="Q165" s="26">
        <v>0</v>
      </c>
      <c r="R165" s="26">
        <v>0</v>
      </c>
      <c r="S165" s="26">
        <v>0</v>
      </c>
      <c r="T165" s="26">
        <v>0</v>
      </c>
      <c r="U165" s="26">
        <v>0</v>
      </c>
      <c r="V165" s="26">
        <v>410.08974999999998</v>
      </c>
      <c r="W165" s="26">
        <v>0</v>
      </c>
      <c r="X165" s="26">
        <v>0</v>
      </c>
      <c r="Y165" s="26">
        <v>410.08974999999998</v>
      </c>
    </row>
    <row r="166" spans="2:25" x14ac:dyDescent="0.2">
      <c r="B166" s="16">
        <v>4239</v>
      </c>
      <c r="C166" s="16" t="s">
        <v>253</v>
      </c>
      <c r="D166" s="26">
        <v>0</v>
      </c>
      <c r="E166" s="26">
        <v>0</v>
      </c>
      <c r="F166" s="26">
        <v>399.18004999999999</v>
      </c>
      <c r="G166" s="26">
        <v>961.24789999999996</v>
      </c>
      <c r="H166" s="26">
        <v>25</v>
      </c>
      <c r="I166" s="26">
        <v>0</v>
      </c>
      <c r="J166" s="26">
        <v>1389.3993</v>
      </c>
      <c r="K166" s="26">
        <v>1339.1315500000001</v>
      </c>
      <c r="L166" s="26">
        <v>238.32755</v>
      </c>
      <c r="M166" s="26">
        <v>0</v>
      </c>
      <c r="N166" s="26">
        <v>4352.2863500000003</v>
      </c>
      <c r="O166" s="26">
        <v>0</v>
      </c>
      <c r="P166" s="26">
        <v>0</v>
      </c>
      <c r="Q166" s="26">
        <v>26.2699</v>
      </c>
      <c r="R166" s="26">
        <v>789.24699999999996</v>
      </c>
      <c r="S166" s="26">
        <v>0</v>
      </c>
      <c r="T166" s="26">
        <v>0</v>
      </c>
      <c r="U166" s="26">
        <v>11.99935</v>
      </c>
      <c r="V166" s="26">
        <v>336.05464999999998</v>
      </c>
      <c r="W166" s="26">
        <v>193.26840000000001</v>
      </c>
      <c r="X166" s="26">
        <v>0</v>
      </c>
      <c r="Y166" s="26">
        <v>1356.8393000000001</v>
      </c>
    </row>
    <row r="167" spans="2:25" x14ac:dyDescent="0.2">
      <c r="B167" s="16">
        <v>4240</v>
      </c>
      <c r="C167" s="16" t="s">
        <v>254</v>
      </c>
      <c r="D167" s="26">
        <v>35.44623</v>
      </c>
      <c r="E167" s="26">
        <v>0</v>
      </c>
      <c r="F167" s="26">
        <v>115.59545</v>
      </c>
      <c r="G167" s="26">
        <v>0</v>
      </c>
      <c r="H167" s="26">
        <v>0</v>
      </c>
      <c r="I167" s="26">
        <v>0</v>
      </c>
      <c r="J167" s="26">
        <v>274.17930000000001</v>
      </c>
      <c r="K167" s="26">
        <v>346.35773</v>
      </c>
      <c r="L167" s="26">
        <v>0</v>
      </c>
      <c r="M167" s="26">
        <v>0</v>
      </c>
      <c r="N167" s="26">
        <v>771.57871</v>
      </c>
      <c r="O167" s="26">
        <v>0</v>
      </c>
      <c r="P167" s="26">
        <v>0</v>
      </c>
      <c r="Q167" s="26">
        <v>0</v>
      </c>
      <c r="R167" s="26">
        <v>0</v>
      </c>
      <c r="S167" s="26">
        <v>0</v>
      </c>
      <c r="T167" s="26">
        <v>0</v>
      </c>
      <c r="U167" s="26">
        <v>0</v>
      </c>
      <c r="V167" s="26">
        <v>845.81</v>
      </c>
      <c r="W167" s="26">
        <v>0</v>
      </c>
      <c r="X167" s="26">
        <v>0</v>
      </c>
      <c r="Y167" s="26">
        <v>845.81</v>
      </c>
    </row>
    <row r="168" spans="2:25" x14ac:dyDescent="0.2">
      <c r="B168" s="21">
        <v>4269</v>
      </c>
      <c r="C168" s="21" t="s">
        <v>255</v>
      </c>
      <c r="D168" s="29">
        <v>1105.8365899999999</v>
      </c>
      <c r="E168" s="29">
        <v>435.50725</v>
      </c>
      <c r="F168" s="29">
        <v>13489.60025</v>
      </c>
      <c r="G168" s="29">
        <v>4941.5420999999997</v>
      </c>
      <c r="H168" s="29">
        <v>0</v>
      </c>
      <c r="I168" s="29">
        <v>546.8759</v>
      </c>
      <c r="J168" s="29">
        <v>8449.8513899999998</v>
      </c>
      <c r="K168" s="29">
        <v>8874.6212200000009</v>
      </c>
      <c r="L168" s="29">
        <v>652.43475000000001</v>
      </c>
      <c r="M168" s="29">
        <v>0</v>
      </c>
      <c r="N168" s="29">
        <v>38496.26945</v>
      </c>
      <c r="O168" s="29">
        <v>0</v>
      </c>
      <c r="P168" s="29">
        <v>410.86959999999999</v>
      </c>
      <c r="Q168" s="29">
        <v>1425.19613</v>
      </c>
      <c r="R168" s="29">
        <v>797.80349999999999</v>
      </c>
      <c r="S168" s="29">
        <v>0</v>
      </c>
      <c r="T168" s="29">
        <v>0</v>
      </c>
      <c r="U168" s="29">
        <v>2304.5866500000002</v>
      </c>
      <c r="V168" s="29">
        <v>5315.3620700000001</v>
      </c>
      <c r="W168" s="29">
        <v>48.886299999999999</v>
      </c>
      <c r="X168" s="29">
        <v>0.629</v>
      </c>
      <c r="Y168" s="29">
        <v>10303.33325</v>
      </c>
    </row>
    <row r="169" spans="2:25" x14ac:dyDescent="0.2">
      <c r="B169" s="16">
        <v>4251</v>
      </c>
      <c r="C169" s="16" t="s">
        <v>256</v>
      </c>
      <c r="D169" s="26">
        <v>0</v>
      </c>
      <c r="E169" s="26">
        <v>100.86960000000001</v>
      </c>
      <c r="F169" s="26">
        <v>445.99945000000002</v>
      </c>
      <c r="G169" s="26">
        <v>0</v>
      </c>
      <c r="H169" s="26">
        <v>0</v>
      </c>
      <c r="I169" s="26">
        <v>0</v>
      </c>
      <c r="J169" s="26">
        <v>0</v>
      </c>
      <c r="K169" s="26">
        <v>49.756149999999998</v>
      </c>
      <c r="L169" s="26">
        <v>4.6235999999999997</v>
      </c>
      <c r="M169" s="26">
        <v>0</v>
      </c>
      <c r="N169" s="26">
        <v>601.24879999999996</v>
      </c>
      <c r="O169" s="26">
        <v>0</v>
      </c>
      <c r="P169" s="26">
        <v>100.86960000000001</v>
      </c>
      <c r="Q169" s="26">
        <v>0</v>
      </c>
      <c r="R169" s="26">
        <v>0</v>
      </c>
      <c r="S169" s="26">
        <v>0</v>
      </c>
      <c r="T169" s="26">
        <v>0</v>
      </c>
      <c r="U169" s="26">
        <v>0</v>
      </c>
      <c r="V169" s="26">
        <v>67.392499999999998</v>
      </c>
      <c r="W169" s="26">
        <v>0</v>
      </c>
      <c r="X169" s="26">
        <v>0</v>
      </c>
      <c r="Y169" s="26">
        <v>168.2621</v>
      </c>
    </row>
    <row r="170" spans="2:25" x14ac:dyDescent="0.2">
      <c r="B170" s="16">
        <v>4252</v>
      </c>
      <c r="C170" s="16" t="s">
        <v>257</v>
      </c>
      <c r="D170" s="26">
        <v>79.797300000000007</v>
      </c>
      <c r="E170" s="26">
        <v>0</v>
      </c>
      <c r="F170" s="26">
        <v>407.08053000000001</v>
      </c>
      <c r="G170" s="26">
        <v>872.05596000000003</v>
      </c>
      <c r="H170" s="26">
        <v>0</v>
      </c>
      <c r="I170" s="26">
        <v>0</v>
      </c>
      <c r="J170" s="26">
        <v>124.33475</v>
      </c>
      <c r="K170" s="26">
        <v>751.20946000000004</v>
      </c>
      <c r="L170" s="26">
        <v>0</v>
      </c>
      <c r="M170" s="26">
        <v>0</v>
      </c>
      <c r="N170" s="26">
        <v>2234.4780000000001</v>
      </c>
      <c r="O170" s="26">
        <v>0</v>
      </c>
      <c r="P170" s="26">
        <v>0</v>
      </c>
      <c r="Q170" s="26">
        <v>1200</v>
      </c>
      <c r="R170" s="26">
        <v>12.96</v>
      </c>
      <c r="S170" s="26">
        <v>0</v>
      </c>
      <c r="T170" s="26">
        <v>0</v>
      </c>
      <c r="U170" s="26">
        <v>0</v>
      </c>
      <c r="V170" s="26">
        <v>143.74191999999999</v>
      </c>
      <c r="W170" s="26">
        <v>0</v>
      </c>
      <c r="X170" s="26">
        <v>0</v>
      </c>
      <c r="Y170" s="26">
        <v>1356.70192</v>
      </c>
    </row>
    <row r="171" spans="2:25" x14ac:dyDescent="0.2">
      <c r="B171" s="16">
        <v>4253</v>
      </c>
      <c r="C171" s="16" t="s">
        <v>258</v>
      </c>
      <c r="D171" s="26">
        <v>0</v>
      </c>
      <c r="E171" s="26">
        <v>96.432400000000001</v>
      </c>
      <c r="F171" s="26">
        <v>408.7285</v>
      </c>
      <c r="G171" s="26">
        <v>348.54205000000002</v>
      </c>
      <c r="H171" s="26">
        <v>0</v>
      </c>
      <c r="I171" s="26">
        <v>0</v>
      </c>
      <c r="J171" s="26">
        <v>440.13015000000001</v>
      </c>
      <c r="K171" s="26">
        <v>486.18795</v>
      </c>
      <c r="L171" s="26">
        <v>156.4787</v>
      </c>
      <c r="M171" s="26">
        <v>0</v>
      </c>
      <c r="N171" s="26">
        <v>1936.4997499999999</v>
      </c>
      <c r="O171" s="26">
        <v>0</v>
      </c>
      <c r="P171" s="26">
        <v>0</v>
      </c>
      <c r="Q171" s="26">
        <v>0</v>
      </c>
      <c r="R171" s="26">
        <v>0</v>
      </c>
      <c r="S171" s="26">
        <v>0</v>
      </c>
      <c r="T171" s="26">
        <v>0</v>
      </c>
      <c r="U171" s="26">
        <v>0</v>
      </c>
      <c r="V171" s="26">
        <v>348.11385000000001</v>
      </c>
      <c r="W171" s="26">
        <v>0</v>
      </c>
      <c r="X171" s="26">
        <v>0</v>
      </c>
      <c r="Y171" s="26">
        <v>348.11385000000001</v>
      </c>
    </row>
    <row r="172" spans="2:25" x14ac:dyDescent="0.2">
      <c r="B172" s="16">
        <v>4254</v>
      </c>
      <c r="C172" s="16" t="s">
        <v>259</v>
      </c>
      <c r="D172" s="26">
        <v>0</v>
      </c>
      <c r="E172" s="26">
        <v>0</v>
      </c>
      <c r="F172" s="26">
        <v>4399.8409000000001</v>
      </c>
      <c r="G172" s="26">
        <v>0</v>
      </c>
      <c r="H172" s="26">
        <v>0</v>
      </c>
      <c r="I172" s="26">
        <v>197.64654999999999</v>
      </c>
      <c r="J172" s="26">
        <v>972.22204999999997</v>
      </c>
      <c r="K172" s="26">
        <v>1544.7155499999999</v>
      </c>
      <c r="L172" s="26">
        <v>0</v>
      </c>
      <c r="M172" s="26">
        <v>0</v>
      </c>
      <c r="N172" s="26">
        <v>7114.4250499999998</v>
      </c>
      <c r="O172" s="26">
        <v>0</v>
      </c>
      <c r="P172" s="26">
        <v>0</v>
      </c>
      <c r="Q172" s="26">
        <v>55.62</v>
      </c>
      <c r="R172" s="26">
        <v>5</v>
      </c>
      <c r="S172" s="26">
        <v>0</v>
      </c>
      <c r="T172" s="26">
        <v>0</v>
      </c>
      <c r="U172" s="26">
        <v>0</v>
      </c>
      <c r="V172" s="26">
        <v>1478.9137000000001</v>
      </c>
      <c r="W172" s="26">
        <v>0</v>
      </c>
      <c r="X172" s="26">
        <v>0</v>
      </c>
      <c r="Y172" s="26">
        <v>1539.5337</v>
      </c>
    </row>
    <row r="173" spans="2:25" x14ac:dyDescent="0.2">
      <c r="B173" s="16">
        <v>4255</v>
      </c>
      <c r="C173" s="16" t="s">
        <v>260</v>
      </c>
      <c r="D173" s="26">
        <v>0</v>
      </c>
      <c r="E173" s="26">
        <v>0</v>
      </c>
      <c r="F173" s="26">
        <v>367.96062999999998</v>
      </c>
      <c r="G173" s="26">
        <v>15.10033</v>
      </c>
      <c r="H173" s="26">
        <v>0</v>
      </c>
      <c r="I173" s="26">
        <v>0</v>
      </c>
      <c r="J173" s="26">
        <v>69.041600000000003</v>
      </c>
      <c r="K173" s="26">
        <v>95.546049999999994</v>
      </c>
      <c r="L173" s="26">
        <v>0</v>
      </c>
      <c r="M173" s="26">
        <v>0</v>
      </c>
      <c r="N173" s="26">
        <v>547.64860999999996</v>
      </c>
      <c r="O173" s="26">
        <v>0</v>
      </c>
      <c r="P173" s="26">
        <v>0</v>
      </c>
      <c r="Q173" s="26">
        <v>0</v>
      </c>
      <c r="R173" s="26">
        <v>28.343499999999999</v>
      </c>
      <c r="S173" s="26">
        <v>0</v>
      </c>
      <c r="T173" s="26">
        <v>0</v>
      </c>
      <c r="U173" s="26">
        <v>194.69040000000001</v>
      </c>
      <c r="V173" s="26">
        <v>53.427</v>
      </c>
      <c r="W173" s="26">
        <v>0</v>
      </c>
      <c r="X173" s="26">
        <v>0</v>
      </c>
      <c r="Y173" s="26">
        <v>276.46089999999998</v>
      </c>
    </row>
    <row r="174" spans="2:25" x14ac:dyDescent="0.2">
      <c r="B174" s="16">
        <v>4256</v>
      </c>
      <c r="C174" s="16" t="s">
        <v>261</v>
      </c>
      <c r="D174" s="26">
        <v>201.27773999999999</v>
      </c>
      <c r="E174" s="26">
        <v>0</v>
      </c>
      <c r="F174" s="26">
        <v>0</v>
      </c>
      <c r="G174" s="26">
        <v>0</v>
      </c>
      <c r="H174" s="26">
        <v>0</v>
      </c>
      <c r="I174" s="26">
        <v>0</v>
      </c>
      <c r="J174" s="26">
        <v>15.39325</v>
      </c>
      <c r="K174" s="26">
        <v>103.7698</v>
      </c>
      <c r="L174" s="26">
        <v>0</v>
      </c>
      <c r="M174" s="26">
        <v>0</v>
      </c>
      <c r="N174" s="26">
        <v>320.44078999999999</v>
      </c>
      <c r="O174" s="26">
        <v>0</v>
      </c>
      <c r="P174" s="26">
        <v>0</v>
      </c>
      <c r="Q174" s="26">
        <v>0</v>
      </c>
      <c r="R174" s="26">
        <v>0</v>
      </c>
      <c r="S174" s="26">
        <v>0</v>
      </c>
      <c r="T174" s="26">
        <v>0</v>
      </c>
      <c r="U174" s="26">
        <v>0</v>
      </c>
      <c r="V174" s="26">
        <v>266.23214999999999</v>
      </c>
      <c r="W174" s="26">
        <v>0</v>
      </c>
      <c r="X174" s="26">
        <v>0</v>
      </c>
      <c r="Y174" s="26">
        <v>266.23214999999999</v>
      </c>
    </row>
    <row r="175" spans="2:25" x14ac:dyDescent="0.2">
      <c r="B175" s="16">
        <v>4257</v>
      </c>
      <c r="C175" s="16" t="s">
        <v>262</v>
      </c>
      <c r="D175" s="26">
        <v>0</v>
      </c>
      <c r="E175" s="26">
        <v>0</v>
      </c>
      <c r="F175" s="26">
        <v>0</v>
      </c>
      <c r="G175" s="26">
        <v>25</v>
      </c>
      <c r="H175" s="26">
        <v>0</v>
      </c>
      <c r="I175" s="26">
        <v>0</v>
      </c>
      <c r="J175" s="26">
        <v>43.434750000000001</v>
      </c>
      <c r="K175" s="26">
        <v>154.37884</v>
      </c>
      <c r="L175" s="26">
        <v>0</v>
      </c>
      <c r="M175" s="26">
        <v>0</v>
      </c>
      <c r="N175" s="26">
        <v>222.81359</v>
      </c>
      <c r="O175" s="26">
        <v>0</v>
      </c>
      <c r="P175" s="26">
        <v>0</v>
      </c>
      <c r="Q175" s="26">
        <v>0</v>
      </c>
      <c r="R175" s="26">
        <v>0</v>
      </c>
      <c r="S175" s="26">
        <v>0</v>
      </c>
      <c r="T175" s="26">
        <v>0</v>
      </c>
      <c r="U175" s="26">
        <v>0</v>
      </c>
      <c r="V175" s="26">
        <v>227.5796</v>
      </c>
      <c r="W175" s="26">
        <v>0</v>
      </c>
      <c r="X175" s="26">
        <v>0</v>
      </c>
      <c r="Y175" s="26">
        <v>227.5796</v>
      </c>
    </row>
    <row r="176" spans="2:25" x14ac:dyDescent="0.2">
      <c r="B176" s="16">
        <v>4258</v>
      </c>
      <c r="C176" s="16" t="s">
        <v>263</v>
      </c>
      <c r="D176" s="26">
        <v>0</v>
      </c>
      <c r="E176" s="26">
        <v>0</v>
      </c>
      <c r="F176" s="26">
        <v>2041.1723</v>
      </c>
      <c r="G176" s="26">
        <v>3122.8947499999999</v>
      </c>
      <c r="H176" s="26">
        <v>0</v>
      </c>
      <c r="I176" s="26">
        <v>349.22935000000001</v>
      </c>
      <c r="J176" s="26">
        <v>4606.9435000000003</v>
      </c>
      <c r="K176" s="26">
        <v>1351.6828</v>
      </c>
      <c r="L176" s="26">
        <v>0</v>
      </c>
      <c r="M176" s="26">
        <v>0</v>
      </c>
      <c r="N176" s="26">
        <v>11471.922699999999</v>
      </c>
      <c r="O176" s="26">
        <v>0</v>
      </c>
      <c r="P176" s="26">
        <v>310</v>
      </c>
      <c r="Q176" s="26">
        <v>169.57613000000001</v>
      </c>
      <c r="R176" s="26">
        <v>751.5</v>
      </c>
      <c r="S176" s="26">
        <v>0</v>
      </c>
      <c r="T176" s="26">
        <v>0</v>
      </c>
      <c r="U176" s="26">
        <v>1500</v>
      </c>
      <c r="V176" s="26">
        <v>1428.0346500000001</v>
      </c>
      <c r="W176" s="26">
        <v>0</v>
      </c>
      <c r="X176" s="26">
        <v>0</v>
      </c>
      <c r="Y176" s="26">
        <v>4159.11078</v>
      </c>
    </row>
    <row r="177" spans="2:25" x14ac:dyDescent="0.2">
      <c r="B177" s="16">
        <v>4259</v>
      </c>
      <c r="C177" s="16" t="s">
        <v>264</v>
      </c>
      <c r="D177" s="26">
        <v>0</v>
      </c>
      <c r="E177" s="26">
        <v>0</v>
      </c>
      <c r="F177" s="26">
        <v>208.61519999999999</v>
      </c>
      <c r="G177" s="26">
        <v>0</v>
      </c>
      <c r="H177" s="26">
        <v>0</v>
      </c>
      <c r="I177" s="26">
        <v>0</v>
      </c>
      <c r="J177" s="26">
        <v>257.9701</v>
      </c>
      <c r="K177" s="26">
        <v>319.21469999999999</v>
      </c>
      <c r="L177" s="26">
        <v>2.61625</v>
      </c>
      <c r="M177" s="26">
        <v>0</v>
      </c>
      <c r="N177" s="26">
        <v>788.41624999999999</v>
      </c>
      <c r="O177" s="26">
        <v>0</v>
      </c>
      <c r="P177" s="26">
        <v>0</v>
      </c>
      <c r="Q177" s="26">
        <v>0</v>
      </c>
      <c r="R177" s="26">
        <v>0</v>
      </c>
      <c r="S177" s="26">
        <v>0</v>
      </c>
      <c r="T177" s="26">
        <v>0</v>
      </c>
      <c r="U177" s="26">
        <v>1.4514</v>
      </c>
      <c r="V177" s="26">
        <v>391.18275</v>
      </c>
      <c r="W177" s="26">
        <v>0</v>
      </c>
      <c r="X177" s="26">
        <v>0</v>
      </c>
      <c r="Y177" s="26">
        <v>392.63414999999998</v>
      </c>
    </row>
    <row r="178" spans="2:25" x14ac:dyDescent="0.2">
      <c r="B178" s="16">
        <v>4260</v>
      </c>
      <c r="C178" s="16" t="s">
        <v>265</v>
      </c>
      <c r="D178" s="26">
        <v>0</v>
      </c>
      <c r="E178" s="26">
        <v>204.58205000000001</v>
      </c>
      <c r="F178" s="26">
        <v>4599.4787200000001</v>
      </c>
      <c r="G178" s="26">
        <v>8.2887500000000003</v>
      </c>
      <c r="H178" s="26">
        <v>0</v>
      </c>
      <c r="I178" s="26">
        <v>0</v>
      </c>
      <c r="J178" s="26">
        <v>583.89155000000005</v>
      </c>
      <c r="K178" s="26">
        <v>1474.9864500000001</v>
      </c>
      <c r="L178" s="26">
        <v>0</v>
      </c>
      <c r="M178" s="26">
        <v>0</v>
      </c>
      <c r="N178" s="26">
        <v>6871.2275200000004</v>
      </c>
      <c r="O178" s="26">
        <v>0</v>
      </c>
      <c r="P178" s="26">
        <v>0</v>
      </c>
      <c r="Q178" s="26">
        <v>0</v>
      </c>
      <c r="R178" s="26">
        <v>0</v>
      </c>
      <c r="S178" s="26">
        <v>0</v>
      </c>
      <c r="T178" s="26">
        <v>0</v>
      </c>
      <c r="U178" s="26">
        <v>608.44484999999997</v>
      </c>
      <c r="V178" s="26">
        <v>428.98725000000002</v>
      </c>
      <c r="W178" s="26">
        <v>0</v>
      </c>
      <c r="X178" s="26">
        <v>0.629</v>
      </c>
      <c r="Y178" s="26">
        <v>1038.0610999999999</v>
      </c>
    </row>
    <row r="179" spans="2:25" x14ac:dyDescent="0.2">
      <c r="B179" s="16">
        <v>4261</v>
      </c>
      <c r="C179" s="16" t="s">
        <v>266</v>
      </c>
      <c r="D179" s="26">
        <v>0</v>
      </c>
      <c r="E179" s="26">
        <v>0</v>
      </c>
      <c r="F179" s="26">
        <v>0</v>
      </c>
      <c r="G179" s="26">
        <v>482.27901000000003</v>
      </c>
      <c r="H179" s="26">
        <v>0</v>
      </c>
      <c r="I179" s="26">
        <v>0</v>
      </c>
      <c r="J179" s="26">
        <v>741.83370000000002</v>
      </c>
      <c r="K179" s="26">
        <v>1383.73884</v>
      </c>
      <c r="L179" s="26">
        <v>56.971150000000002</v>
      </c>
      <c r="M179" s="26">
        <v>0</v>
      </c>
      <c r="N179" s="26">
        <v>2664.8227000000002</v>
      </c>
      <c r="O179" s="26">
        <v>0</v>
      </c>
      <c r="P179" s="26">
        <v>0</v>
      </c>
      <c r="Q179" s="26">
        <v>0</v>
      </c>
      <c r="R179" s="26">
        <v>0</v>
      </c>
      <c r="S179" s="26">
        <v>0</v>
      </c>
      <c r="T179" s="26">
        <v>0</v>
      </c>
      <c r="U179" s="26">
        <v>0</v>
      </c>
      <c r="V179" s="26">
        <v>99.179199999999994</v>
      </c>
      <c r="W179" s="26">
        <v>0</v>
      </c>
      <c r="X179" s="26">
        <v>0</v>
      </c>
      <c r="Y179" s="26">
        <v>99.179199999999994</v>
      </c>
    </row>
    <row r="180" spans="2:25" x14ac:dyDescent="0.2">
      <c r="B180" s="16">
        <v>4262</v>
      </c>
      <c r="C180" s="16" t="s">
        <v>267</v>
      </c>
      <c r="D180" s="26">
        <v>7.8284500000000001</v>
      </c>
      <c r="E180" s="26">
        <v>33.623199999999997</v>
      </c>
      <c r="F180" s="26">
        <v>0</v>
      </c>
      <c r="G180" s="26">
        <v>0</v>
      </c>
      <c r="H180" s="26">
        <v>0</v>
      </c>
      <c r="I180" s="26">
        <v>0</v>
      </c>
      <c r="J180" s="26">
        <v>52.386699999999998</v>
      </c>
      <c r="K180" s="26">
        <v>80.754540000000006</v>
      </c>
      <c r="L180" s="26">
        <v>7.1387999999999998</v>
      </c>
      <c r="M180" s="26">
        <v>0</v>
      </c>
      <c r="N180" s="26">
        <v>181.73168999999999</v>
      </c>
      <c r="O180" s="26">
        <v>0</v>
      </c>
      <c r="P180" s="26">
        <v>0</v>
      </c>
      <c r="Q180" s="26">
        <v>0</v>
      </c>
      <c r="R180" s="26">
        <v>0</v>
      </c>
      <c r="S180" s="26">
        <v>0</v>
      </c>
      <c r="T180" s="26">
        <v>0</v>
      </c>
      <c r="U180" s="26">
        <v>0</v>
      </c>
      <c r="V180" s="26">
        <v>58.540999999999997</v>
      </c>
      <c r="W180" s="26">
        <v>0</v>
      </c>
      <c r="X180" s="26">
        <v>0</v>
      </c>
      <c r="Y180" s="26">
        <v>58.540999999999997</v>
      </c>
    </row>
    <row r="181" spans="2:25" x14ac:dyDescent="0.2">
      <c r="B181" s="16">
        <v>4263</v>
      </c>
      <c r="C181" s="16" t="s">
        <v>268</v>
      </c>
      <c r="D181" s="26">
        <v>816.93309999999997</v>
      </c>
      <c r="E181" s="26">
        <v>0</v>
      </c>
      <c r="F181" s="26">
        <v>496.26389</v>
      </c>
      <c r="G181" s="26">
        <v>67.381249999999994</v>
      </c>
      <c r="H181" s="26">
        <v>0</v>
      </c>
      <c r="I181" s="26">
        <v>0</v>
      </c>
      <c r="J181" s="26">
        <v>532.51139000000001</v>
      </c>
      <c r="K181" s="26">
        <v>920.31500000000005</v>
      </c>
      <c r="L181" s="26">
        <v>424.60624999999999</v>
      </c>
      <c r="M181" s="26">
        <v>0</v>
      </c>
      <c r="N181" s="26">
        <v>3258.0108799999998</v>
      </c>
      <c r="O181" s="26">
        <v>0</v>
      </c>
      <c r="P181" s="26">
        <v>0</v>
      </c>
      <c r="Q181" s="26">
        <v>0</v>
      </c>
      <c r="R181" s="26">
        <v>0</v>
      </c>
      <c r="S181" s="26">
        <v>0</v>
      </c>
      <c r="T181" s="26">
        <v>0</v>
      </c>
      <c r="U181" s="26">
        <v>0</v>
      </c>
      <c r="V181" s="26">
        <v>218.16555</v>
      </c>
      <c r="W181" s="26">
        <v>48.886299999999999</v>
      </c>
      <c r="X181" s="26">
        <v>0</v>
      </c>
      <c r="Y181" s="26">
        <v>267.05185</v>
      </c>
    </row>
    <row r="182" spans="2:25" x14ac:dyDescent="0.2">
      <c r="B182" s="16">
        <v>4264</v>
      </c>
      <c r="C182" s="16" t="s">
        <v>269</v>
      </c>
      <c r="D182" s="26">
        <v>0</v>
      </c>
      <c r="E182" s="26">
        <v>0</v>
      </c>
      <c r="F182" s="26">
        <v>114.46013000000001</v>
      </c>
      <c r="G182" s="26">
        <v>0</v>
      </c>
      <c r="H182" s="26">
        <v>0</v>
      </c>
      <c r="I182" s="26">
        <v>0</v>
      </c>
      <c r="J182" s="26">
        <v>9.7578999999999994</v>
      </c>
      <c r="K182" s="26">
        <v>158.36509000000001</v>
      </c>
      <c r="L182" s="26">
        <v>0</v>
      </c>
      <c r="M182" s="26">
        <v>0</v>
      </c>
      <c r="N182" s="26">
        <v>282.58312000000001</v>
      </c>
      <c r="O182" s="26">
        <v>0</v>
      </c>
      <c r="P182" s="26">
        <v>0</v>
      </c>
      <c r="Q182" s="26">
        <v>0</v>
      </c>
      <c r="R182" s="26">
        <v>0</v>
      </c>
      <c r="S182" s="26">
        <v>0</v>
      </c>
      <c r="T182" s="26">
        <v>0</v>
      </c>
      <c r="U182" s="26">
        <v>0</v>
      </c>
      <c r="V182" s="26">
        <v>105.87094999999999</v>
      </c>
      <c r="W182" s="26">
        <v>0</v>
      </c>
      <c r="X182" s="26">
        <v>0</v>
      </c>
      <c r="Y182" s="26">
        <v>105.87094999999999</v>
      </c>
    </row>
    <row r="183" spans="2:25" x14ac:dyDescent="0.2">
      <c r="B183" s="21">
        <v>4299</v>
      </c>
      <c r="C183" s="21" t="s">
        <v>270</v>
      </c>
      <c r="D183" s="29">
        <v>3319.7222099999999</v>
      </c>
      <c r="E183" s="29">
        <v>1713.68661</v>
      </c>
      <c r="F183" s="29">
        <v>22524.00662</v>
      </c>
      <c r="G183" s="29">
        <v>783.22018000000003</v>
      </c>
      <c r="H183" s="29">
        <v>51.75</v>
      </c>
      <c r="I183" s="29">
        <v>269.20229999999998</v>
      </c>
      <c r="J183" s="29">
        <v>13673.91625</v>
      </c>
      <c r="K183" s="29">
        <v>11142.42009</v>
      </c>
      <c r="L183" s="29">
        <v>2202.2998499999999</v>
      </c>
      <c r="M183" s="29">
        <v>0</v>
      </c>
      <c r="N183" s="29">
        <v>55680.224110000003</v>
      </c>
      <c r="O183" s="29">
        <v>44.637</v>
      </c>
      <c r="P183" s="29">
        <v>88.5</v>
      </c>
      <c r="Q183" s="29">
        <v>3886.25047</v>
      </c>
      <c r="R183" s="29">
        <v>1034.9586999999999</v>
      </c>
      <c r="S183" s="29">
        <v>0</v>
      </c>
      <c r="T183" s="29">
        <v>100</v>
      </c>
      <c r="U183" s="29">
        <v>1644.51703</v>
      </c>
      <c r="V183" s="29">
        <v>5417.2896000000001</v>
      </c>
      <c r="W183" s="29">
        <v>152.4545</v>
      </c>
      <c r="X183" s="29">
        <v>0</v>
      </c>
      <c r="Y183" s="29">
        <v>12368.6073</v>
      </c>
    </row>
    <row r="184" spans="2:25" x14ac:dyDescent="0.2">
      <c r="B184" s="16">
        <v>4271</v>
      </c>
      <c r="C184" s="16" t="s">
        <v>271</v>
      </c>
      <c r="D184" s="26">
        <v>2485.1655099999998</v>
      </c>
      <c r="E184" s="26">
        <v>0</v>
      </c>
      <c r="F184" s="26">
        <v>244.999</v>
      </c>
      <c r="G184" s="26">
        <v>660.05759999999998</v>
      </c>
      <c r="H184" s="26">
        <v>0</v>
      </c>
      <c r="I184" s="26">
        <v>0</v>
      </c>
      <c r="J184" s="26">
        <v>992.91219999999998</v>
      </c>
      <c r="K184" s="26">
        <v>1102.3679999999999</v>
      </c>
      <c r="L184" s="26">
        <v>0</v>
      </c>
      <c r="M184" s="26">
        <v>0</v>
      </c>
      <c r="N184" s="26">
        <v>5485.5023099999999</v>
      </c>
      <c r="O184" s="26">
        <v>0</v>
      </c>
      <c r="P184" s="26">
        <v>0</v>
      </c>
      <c r="Q184" s="26">
        <v>0</v>
      </c>
      <c r="R184" s="26">
        <v>0</v>
      </c>
      <c r="S184" s="26">
        <v>0</v>
      </c>
      <c r="T184" s="26">
        <v>0</v>
      </c>
      <c r="U184" s="26">
        <v>294</v>
      </c>
      <c r="V184" s="26">
        <v>1.8673</v>
      </c>
      <c r="W184" s="26">
        <v>0</v>
      </c>
      <c r="X184" s="26">
        <v>0</v>
      </c>
      <c r="Y184" s="26">
        <v>295.8673</v>
      </c>
    </row>
    <row r="185" spans="2:25" x14ac:dyDescent="0.2">
      <c r="B185" s="16">
        <v>4273</v>
      </c>
      <c r="C185" s="16" t="s">
        <v>272</v>
      </c>
      <c r="D185" s="26">
        <v>15.251049999999999</v>
      </c>
      <c r="E185" s="26">
        <v>0</v>
      </c>
      <c r="F185" s="26">
        <v>0</v>
      </c>
      <c r="G185" s="26">
        <v>0</v>
      </c>
      <c r="H185" s="26">
        <v>0</v>
      </c>
      <c r="I185" s="26">
        <v>0</v>
      </c>
      <c r="J185" s="26">
        <v>74.509900000000002</v>
      </c>
      <c r="K185" s="26">
        <v>47.799149999999997</v>
      </c>
      <c r="L185" s="26">
        <v>0</v>
      </c>
      <c r="M185" s="26">
        <v>0</v>
      </c>
      <c r="N185" s="26">
        <v>137.56010000000001</v>
      </c>
      <c r="O185" s="26">
        <v>0</v>
      </c>
      <c r="P185" s="26">
        <v>0</v>
      </c>
      <c r="Q185" s="26">
        <v>0</v>
      </c>
      <c r="R185" s="26">
        <v>0</v>
      </c>
      <c r="S185" s="26">
        <v>0</v>
      </c>
      <c r="T185" s="26">
        <v>0</v>
      </c>
      <c r="U185" s="26">
        <v>0</v>
      </c>
      <c r="V185" s="26">
        <v>367.79300000000001</v>
      </c>
      <c r="W185" s="26">
        <v>0</v>
      </c>
      <c r="X185" s="26">
        <v>0</v>
      </c>
      <c r="Y185" s="26">
        <v>367.79300000000001</v>
      </c>
    </row>
    <row r="186" spans="2:25" x14ac:dyDescent="0.2">
      <c r="B186" s="16">
        <v>4274</v>
      </c>
      <c r="C186" s="16" t="s">
        <v>273</v>
      </c>
      <c r="D186" s="26">
        <v>253.5848</v>
      </c>
      <c r="E186" s="26">
        <v>0</v>
      </c>
      <c r="F186" s="26">
        <v>247.90792999999999</v>
      </c>
      <c r="G186" s="26">
        <v>0</v>
      </c>
      <c r="H186" s="26">
        <v>7.2</v>
      </c>
      <c r="I186" s="26">
        <v>269.20229999999998</v>
      </c>
      <c r="J186" s="26">
        <v>1015.39845</v>
      </c>
      <c r="K186" s="26">
        <v>528.14730999999995</v>
      </c>
      <c r="L186" s="26">
        <v>0</v>
      </c>
      <c r="M186" s="26">
        <v>0</v>
      </c>
      <c r="N186" s="26">
        <v>2321.4407900000001</v>
      </c>
      <c r="O186" s="26">
        <v>0</v>
      </c>
      <c r="P186" s="26">
        <v>0</v>
      </c>
      <c r="Q186" s="26">
        <v>0</v>
      </c>
      <c r="R186" s="26">
        <v>0</v>
      </c>
      <c r="S186" s="26">
        <v>0</v>
      </c>
      <c r="T186" s="26">
        <v>0</v>
      </c>
      <c r="U186" s="26">
        <v>0</v>
      </c>
      <c r="V186" s="26">
        <v>99.9221</v>
      </c>
      <c r="W186" s="26">
        <v>0</v>
      </c>
      <c r="X186" s="26">
        <v>0</v>
      </c>
      <c r="Y186" s="26">
        <v>99.9221</v>
      </c>
    </row>
    <row r="187" spans="2:25" x14ac:dyDescent="0.2">
      <c r="B187" s="16">
        <v>4275</v>
      </c>
      <c r="C187" s="16" t="s">
        <v>274</v>
      </c>
      <c r="D187" s="26">
        <v>0</v>
      </c>
      <c r="E187" s="26">
        <v>0</v>
      </c>
      <c r="F187" s="26">
        <v>0</v>
      </c>
      <c r="G187" s="26">
        <v>0</v>
      </c>
      <c r="H187" s="26">
        <v>0</v>
      </c>
      <c r="I187" s="26">
        <v>0</v>
      </c>
      <c r="J187" s="26">
        <v>85.802949999999996</v>
      </c>
      <c r="K187" s="26">
        <v>751.83989999999994</v>
      </c>
      <c r="L187" s="26">
        <v>777.56259999999997</v>
      </c>
      <c r="M187" s="26">
        <v>0</v>
      </c>
      <c r="N187" s="26">
        <v>1615.2054499999999</v>
      </c>
      <c r="O187" s="26">
        <v>0</v>
      </c>
      <c r="P187" s="26">
        <v>0</v>
      </c>
      <c r="Q187" s="26">
        <v>0</v>
      </c>
      <c r="R187" s="26">
        <v>0</v>
      </c>
      <c r="S187" s="26">
        <v>0</v>
      </c>
      <c r="T187" s="26">
        <v>0</v>
      </c>
      <c r="U187" s="26">
        <v>0</v>
      </c>
      <c r="V187" s="26">
        <v>-49.949950000000001</v>
      </c>
      <c r="W187" s="26">
        <v>33.229050000000001</v>
      </c>
      <c r="X187" s="26">
        <v>0</v>
      </c>
      <c r="Y187" s="26">
        <v>-16.7209</v>
      </c>
    </row>
    <row r="188" spans="2:25" x14ac:dyDescent="0.2">
      <c r="B188" s="16">
        <v>4276</v>
      </c>
      <c r="C188" s="16" t="s">
        <v>275</v>
      </c>
      <c r="D188" s="26">
        <v>18.570049999999998</v>
      </c>
      <c r="E188" s="26">
        <v>136.0086</v>
      </c>
      <c r="F188" s="26">
        <v>764.55975000000001</v>
      </c>
      <c r="G188" s="26">
        <v>4.4630000000000001</v>
      </c>
      <c r="H188" s="26">
        <v>0</v>
      </c>
      <c r="I188" s="26">
        <v>0</v>
      </c>
      <c r="J188" s="26">
        <v>148.0659</v>
      </c>
      <c r="K188" s="26">
        <v>1536.92175</v>
      </c>
      <c r="L188" s="26">
        <v>0</v>
      </c>
      <c r="M188" s="26">
        <v>0</v>
      </c>
      <c r="N188" s="26">
        <v>2608.58905</v>
      </c>
      <c r="O188" s="26">
        <v>0</v>
      </c>
      <c r="P188" s="26">
        <v>36</v>
      </c>
      <c r="Q188" s="26">
        <v>0</v>
      </c>
      <c r="R188" s="26">
        <v>4</v>
      </c>
      <c r="S188" s="26">
        <v>0</v>
      </c>
      <c r="T188" s="26">
        <v>100</v>
      </c>
      <c r="U188" s="26">
        <v>0</v>
      </c>
      <c r="V188" s="26">
        <v>291.52035000000001</v>
      </c>
      <c r="W188" s="26">
        <v>0</v>
      </c>
      <c r="X188" s="26">
        <v>0</v>
      </c>
      <c r="Y188" s="26">
        <v>431.52035000000001</v>
      </c>
    </row>
    <row r="189" spans="2:25" x14ac:dyDescent="0.2">
      <c r="B189" s="16">
        <v>4277</v>
      </c>
      <c r="C189" s="16" t="s">
        <v>276</v>
      </c>
      <c r="D189" s="26">
        <v>0</v>
      </c>
      <c r="E189" s="26">
        <v>0</v>
      </c>
      <c r="F189" s="26">
        <v>30.915500000000002</v>
      </c>
      <c r="G189" s="26">
        <v>0</v>
      </c>
      <c r="H189" s="26">
        <v>0</v>
      </c>
      <c r="I189" s="26">
        <v>0</v>
      </c>
      <c r="J189" s="26">
        <v>21.85885</v>
      </c>
      <c r="K189" s="26">
        <v>95.490449999999996</v>
      </c>
      <c r="L189" s="26">
        <v>154</v>
      </c>
      <c r="M189" s="26">
        <v>0</v>
      </c>
      <c r="N189" s="26">
        <v>302.26479999999998</v>
      </c>
      <c r="O189" s="26">
        <v>0</v>
      </c>
      <c r="P189" s="26">
        <v>0</v>
      </c>
      <c r="Q189" s="26">
        <v>0</v>
      </c>
      <c r="R189" s="26">
        <v>0</v>
      </c>
      <c r="S189" s="26">
        <v>0</v>
      </c>
      <c r="T189" s="26">
        <v>0</v>
      </c>
      <c r="U189" s="26">
        <v>0</v>
      </c>
      <c r="V189" s="26">
        <v>145.84254999999999</v>
      </c>
      <c r="W189" s="26">
        <v>0</v>
      </c>
      <c r="X189" s="26">
        <v>0</v>
      </c>
      <c r="Y189" s="26">
        <v>145.84254999999999</v>
      </c>
    </row>
    <row r="190" spans="2:25" x14ac:dyDescent="0.2">
      <c r="B190" s="16">
        <v>4279</v>
      </c>
      <c r="C190" s="16" t="s">
        <v>277</v>
      </c>
      <c r="D190" s="26">
        <v>41.619399999999999</v>
      </c>
      <c r="E190" s="26">
        <v>400.87285000000003</v>
      </c>
      <c r="F190" s="26">
        <v>0</v>
      </c>
      <c r="G190" s="26">
        <v>0</v>
      </c>
      <c r="H190" s="26">
        <v>4.5</v>
      </c>
      <c r="I190" s="26">
        <v>0</v>
      </c>
      <c r="J190" s="26">
        <v>690.26864999999998</v>
      </c>
      <c r="K190" s="26">
        <v>561.99120000000005</v>
      </c>
      <c r="L190" s="26">
        <v>491.52089999999998</v>
      </c>
      <c r="M190" s="26">
        <v>0</v>
      </c>
      <c r="N190" s="26">
        <v>2190.7730000000001</v>
      </c>
      <c r="O190" s="26">
        <v>0</v>
      </c>
      <c r="P190" s="26">
        <v>0</v>
      </c>
      <c r="Q190" s="26">
        <v>0</v>
      </c>
      <c r="R190" s="26">
        <v>0</v>
      </c>
      <c r="S190" s="26">
        <v>0</v>
      </c>
      <c r="T190" s="26">
        <v>0</v>
      </c>
      <c r="U190" s="26">
        <v>12.553699999999999</v>
      </c>
      <c r="V190" s="26">
        <v>465.65499999999997</v>
      </c>
      <c r="W190" s="26">
        <v>46.271850000000001</v>
      </c>
      <c r="X190" s="26">
        <v>0</v>
      </c>
      <c r="Y190" s="26">
        <v>524.48054999999999</v>
      </c>
    </row>
    <row r="191" spans="2:25" x14ac:dyDescent="0.2">
      <c r="B191" s="16">
        <v>4280</v>
      </c>
      <c r="C191" s="16" t="s">
        <v>278</v>
      </c>
      <c r="D191" s="26">
        <v>34.264749999999999</v>
      </c>
      <c r="E191" s="26">
        <v>0</v>
      </c>
      <c r="F191" s="26">
        <v>10318.16769</v>
      </c>
      <c r="G191" s="26">
        <v>0</v>
      </c>
      <c r="H191" s="26">
        <v>0</v>
      </c>
      <c r="I191" s="26">
        <v>0</v>
      </c>
      <c r="J191" s="26">
        <v>1156.61761</v>
      </c>
      <c r="K191" s="26">
        <v>1736.3785499999999</v>
      </c>
      <c r="L191" s="26">
        <v>0</v>
      </c>
      <c r="M191" s="26">
        <v>0</v>
      </c>
      <c r="N191" s="26">
        <v>13245.428599999999</v>
      </c>
      <c r="O191" s="26">
        <v>0</v>
      </c>
      <c r="P191" s="26">
        <v>0</v>
      </c>
      <c r="Q191" s="26">
        <v>88.829899999999995</v>
      </c>
      <c r="R191" s="26">
        <v>0</v>
      </c>
      <c r="S191" s="26">
        <v>0</v>
      </c>
      <c r="T191" s="26">
        <v>0</v>
      </c>
      <c r="U191" s="26">
        <v>562.64335000000005</v>
      </c>
      <c r="V191" s="26">
        <v>1274.1975</v>
      </c>
      <c r="W191" s="26">
        <v>0</v>
      </c>
      <c r="X191" s="26">
        <v>0</v>
      </c>
      <c r="Y191" s="26">
        <v>1925.67075</v>
      </c>
    </row>
    <row r="192" spans="2:25" x14ac:dyDescent="0.2">
      <c r="B192" s="16">
        <v>4281</v>
      </c>
      <c r="C192" s="16" t="s">
        <v>279</v>
      </c>
      <c r="D192" s="26">
        <v>0</v>
      </c>
      <c r="E192" s="26">
        <v>0</v>
      </c>
      <c r="F192" s="26">
        <v>107.6173</v>
      </c>
      <c r="G192" s="26">
        <v>0</v>
      </c>
      <c r="H192" s="26">
        <v>0</v>
      </c>
      <c r="I192" s="26">
        <v>0</v>
      </c>
      <c r="J192" s="26">
        <v>300.17775</v>
      </c>
      <c r="K192" s="26">
        <v>143.44800000000001</v>
      </c>
      <c r="L192" s="26">
        <v>388.09244999999999</v>
      </c>
      <c r="M192" s="26">
        <v>0</v>
      </c>
      <c r="N192" s="26">
        <v>939.33550000000002</v>
      </c>
      <c r="O192" s="26">
        <v>0</v>
      </c>
      <c r="P192" s="26">
        <v>0</v>
      </c>
      <c r="Q192" s="26">
        <v>0</v>
      </c>
      <c r="R192" s="26">
        <v>0</v>
      </c>
      <c r="S192" s="26">
        <v>0</v>
      </c>
      <c r="T192" s="26">
        <v>0</v>
      </c>
      <c r="U192" s="26">
        <v>10</v>
      </c>
      <c r="V192" s="26">
        <v>162.11619999999999</v>
      </c>
      <c r="W192" s="26">
        <v>0</v>
      </c>
      <c r="X192" s="26">
        <v>0</v>
      </c>
      <c r="Y192" s="26">
        <v>172.11619999999999</v>
      </c>
    </row>
    <row r="193" spans="2:25" x14ac:dyDescent="0.2">
      <c r="B193" s="16">
        <v>4282</v>
      </c>
      <c r="C193" s="16" t="s">
        <v>280</v>
      </c>
      <c r="D193" s="26">
        <v>174.25530000000001</v>
      </c>
      <c r="E193" s="26">
        <v>188.40105</v>
      </c>
      <c r="F193" s="26">
        <v>1265.4884500000001</v>
      </c>
      <c r="G193" s="26">
        <v>115.9235</v>
      </c>
      <c r="H193" s="26">
        <v>17.55</v>
      </c>
      <c r="I193" s="26">
        <v>0</v>
      </c>
      <c r="J193" s="26">
        <v>1090.3983000000001</v>
      </c>
      <c r="K193" s="26">
        <v>403.0763</v>
      </c>
      <c r="L193" s="26">
        <v>97.100849999999994</v>
      </c>
      <c r="M193" s="26">
        <v>0</v>
      </c>
      <c r="N193" s="26">
        <v>3352.1937499999999</v>
      </c>
      <c r="O193" s="26">
        <v>0</v>
      </c>
      <c r="P193" s="26">
        <v>52.5</v>
      </c>
      <c r="Q193" s="26">
        <v>23.536899999999999</v>
      </c>
      <c r="R193" s="26">
        <v>1030.9586999999999</v>
      </c>
      <c r="S193" s="26">
        <v>0</v>
      </c>
      <c r="T193" s="26">
        <v>0</v>
      </c>
      <c r="U193" s="26">
        <v>378.40159999999997</v>
      </c>
      <c r="V193" s="26">
        <v>113.92505</v>
      </c>
      <c r="W193" s="26">
        <v>0</v>
      </c>
      <c r="X193" s="26">
        <v>0</v>
      </c>
      <c r="Y193" s="26">
        <v>1599.3222499999999</v>
      </c>
    </row>
    <row r="194" spans="2:25" x14ac:dyDescent="0.2">
      <c r="B194" s="16">
        <v>4283</v>
      </c>
      <c r="C194" s="16" t="s">
        <v>281</v>
      </c>
      <c r="D194" s="26">
        <v>0</v>
      </c>
      <c r="E194" s="26">
        <v>0</v>
      </c>
      <c r="F194" s="26">
        <v>1594.0346500000001</v>
      </c>
      <c r="G194" s="26">
        <v>0</v>
      </c>
      <c r="H194" s="26">
        <v>0</v>
      </c>
      <c r="I194" s="26">
        <v>0</v>
      </c>
      <c r="J194" s="26">
        <v>310.15800000000002</v>
      </c>
      <c r="K194" s="26">
        <v>614.57545000000005</v>
      </c>
      <c r="L194" s="26">
        <v>112.0286</v>
      </c>
      <c r="M194" s="26">
        <v>0</v>
      </c>
      <c r="N194" s="26">
        <v>2630.7966999999999</v>
      </c>
      <c r="O194" s="26">
        <v>0</v>
      </c>
      <c r="P194" s="26">
        <v>0</v>
      </c>
      <c r="Q194" s="26">
        <v>0</v>
      </c>
      <c r="R194" s="26">
        <v>0</v>
      </c>
      <c r="S194" s="26">
        <v>0</v>
      </c>
      <c r="T194" s="26">
        <v>0</v>
      </c>
      <c r="U194" s="26">
        <v>0</v>
      </c>
      <c r="V194" s="26">
        <v>1365.1652999999999</v>
      </c>
      <c r="W194" s="26">
        <v>9.9535999999999998</v>
      </c>
      <c r="X194" s="26">
        <v>0</v>
      </c>
      <c r="Y194" s="26">
        <v>1375.1188999999999</v>
      </c>
    </row>
    <row r="195" spans="2:25" x14ac:dyDescent="0.2">
      <c r="B195" s="16">
        <v>4284</v>
      </c>
      <c r="C195" s="16" t="s">
        <v>282</v>
      </c>
      <c r="D195" s="26">
        <v>52.869199999999999</v>
      </c>
      <c r="E195" s="26">
        <v>0</v>
      </c>
      <c r="F195" s="26">
        <v>19.2699</v>
      </c>
      <c r="G195" s="26">
        <v>0</v>
      </c>
      <c r="H195" s="26">
        <v>0</v>
      </c>
      <c r="I195" s="26">
        <v>0</v>
      </c>
      <c r="J195" s="26">
        <v>173.0849</v>
      </c>
      <c r="K195" s="26">
        <v>104.73963999999999</v>
      </c>
      <c r="L195" s="26">
        <v>83.517499999999998</v>
      </c>
      <c r="M195" s="26">
        <v>0</v>
      </c>
      <c r="N195" s="26">
        <v>433.48113999999998</v>
      </c>
      <c r="O195" s="26">
        <v>0</v>
      </c>
      <c r="P195" s="26">
        <v>0</v>
      </c>
      <c r="Q195" s="26">
        <v>0</v>
      </c>
      <c r="R195" s="26">
        <v>0</v>
      </c>
      <c r="S195" s="26">
        <v>0</v>
      </c>
      <c r="T195" s="26">
        <v>0</v>
      </c>
      <c r="U195" s="26">
        <v>89.202799999999996</v>
      </c>
      <c r="V195" s="26">
        <v>30.512650000000001</v>
      </c>
      <c r="W195" s="26">
        <v>0</v>
      </c>
      <c r="X195" s="26">
        <v>0</v>
      </c>
      <c r="Y195" s="26">
        <v>119.71545</v>
      </c>
    </row>
    <row r="196" spans="2:25" x14ac:dyDescent="0.2">
      <c r="B196" s="16">
        <v>4285</v>
      </c>
      <c r="C196" s="16" t="s">
        <v>283</v>
      </c>
      <c r="D196" s="26">
        <v>74.015950000000004</v>
      </c>
      <c r="E196" s="26">
        <v>160.096</v>
      </c>
      <c r="F196" s="26">
        <v>0</v>
      </c>
      <c r="G196" s="26">
        <v>0</v>
      </c>
      <c r="H196" s="26">
        <v>0</v>
      </c>
      <c r="I196" s="26">
        <v>0</v>
      </c>
      <c r="J196" s="26">
        <v>981.60429999999997</v>
      </c>
      <c r="K196" s="26">
        <v>870.54660000000001</v>
      </c>
      <c r="L196" s="26">
        <v>0</v>
      </c>
      <c r="M196" s="26">
        <v>0</v>
      </c>
      <c r="N196" s="26">
        <v>2086.2628500000001</v>
      </c>
      <c r="O196" s="26">
        <v>0</v>
      </c>
      <c r="P196" s="26">
        <v>0</v>
      </c>
      <c r="Q196" s="26">
        <v>0</v>
      </c>
      <c r="R196" s="26">
        <v>0</v>
      </c>
      <c r="S196" s="26">
        <v>0</v>
      </c>
      <c r="T196" s="26">
        <v>0</v>
      </c>
      <c r="U196" s="26">
        <v>0</v>
      </c>
      <c r="V196" s="26">
        <v>46.976599999999998</v>
      </c>
      <c r="W196" s="26">
        <v>0</v>
      </c>
      <c r="X196" s="26">
        <v>0</v>
      </c>
      <c r="Y196" s="26">
        <v>46.976599999999998</v>
      </c>
    </row>
    <row r="197" spans="2:25" x14ac:dyDescent="0.2">
      <c r="B197" s="16">
        <v>4286</v>
      </c>
      <c r="C197" s="16" t="s">
        <v>284</v>
      </c>
      <c r="D197" s="26">
        <v>45.17445</v>
      </c>
      <c r="E197" s="26">
        <v>0</v>
      </c>
      <c r="F197" s="26">
        <v>110.44224</v>
      </c>
      <c r="G197" s="26">
        <v>0</v>
      </c>
      <c r="H197" s="26">
        <v>0</v>
      </c>
      <c r="I197" s="26">
        <v>0</v>
      </c>
      <c r="J197" s="26">
        <v>224.45455000000001</v>
      </c>
      <c r="K197" s="26">
        <v>577.16683</v>
      </c>
      <c r="L197" s="26">
        <v>0</v>
      </c>
      <c r="M197" s="26">
        <v>0</v>
      </c>
      <c r="N197" s="26">
        <v>957.23806999999999</v>
      </c>
      <c r="O197" s="26">
        <v>0</v>
      </c>
      <c r="P197" s="26">
        <v>0</v>
      </c>
      <c r="Q197" s="26">
        <v>0</v>
      </c>
      <c r="R197" s="26">
        <v>0</v>
      </c>
      <c r="S197" s="26">
        <v>0</v>
      </c>
      <c r="T197" s="26">
        <v>0</v>
      </c>
      <c r="U197" s="26">
        <v>0</v>
      </c>
      <c r="V197" s="26">
        <v>97.65907</v>
      </c>
      <c r="W197" s="26">
        <v>0</v>
      </c>
      <c r="X197" s="26">
        <v>0</v>
      </c>
      <c r="Y197" s="26">
        <v>97.65907</v>
      </c>
    </row>
    <row r="198" spans="2:25" x14ac:dyDescent="0.2">
      <c r="B198" s="16">
        <v>4287</v>
      </c>
      <c r="C198" s="16" t="s">
        <v>285</v>
      </c>
      <c r="D198" s="26">
        <v>6.2590500000000002</v>
      </c>
      <c r="E198" s="26">
        <v>161.94075000000001</v>
      </c>
      <c r="F198" s="26">
        <v>56.781599999999997</v>
      </c>
      <c r="G198" s="26">
        <v>0</v>
      </c>
      <c r="H198" s="26">
        <v>0</v>
      </c>
      <c r="I198" s="26">
        <v>0</v>
      </c>
      <c r="J198" s="26">
        <v>271.6875</v>
      </c>
      <c r="K198" s="26">
        <v>524.39265</v>
      </c>
      <c r="L198" s="26">
        <v>0</v>
      </c>
      <c r="M198" s="26">
        <v>0</v>
      </c>
      <c r="N198" s="26">
        <v>1021.06155</v>
      </c>
      <c r="O198" s="26">
        <v>43.66</v>
      </c>
      <c r="P198" s="26">
        <v>0</v>
      </c>
      <c r="Q198" s="26">
        <v>-4.6086</v>
      </c>
      <c r="R198" s="26">
        <v>0</v>
      </c>
      <c r="S198" s="26">
        <v>0</v>
      </c>
      <c r="T198" s="26">
        <v>0</v>
      </c>
      <c r="U198" s="26">
        <v>0</v>
      </c>
      <c r="V198" s="26">
        <v>44.612949999999998</v>
      </c>
      <c r="W198" s="26">
        <v>0</v>
      </c>
      <c r="X198" s="26">
        <v>0</v>
      </c>
      <c r="Y198" s="26">
        <v>83.664349999999999</v>
      </c>
    </row>
    <row r="199" spans="2:25" x14ac:dyDescent="0.2">
      <c r="B199" s="16">
        <v>4288</v>
      </c>
      <c r="C199" s="16" t="s">
        <v>286</v>
      </c>
      <c r="D199" s="26">
        <v>0</v>
      </c>
      <c r="E199" s="26">
        <v>0</v>
      </c>
      <c r="F199" s="26">
        <v>0</v>
      </c>
      <c r="G199" s="26">
        <v>0</v>
      </c>
      <c r="H199" s="26">
        <v>0</v>
      </c>
      <c r="I199" s="26">
        <v>0</v>
      </c>
      <c r="J199" s="26">
        <v>0</v>
      </c>
      <c r="K199" s="26">
        <v>61.231499999999997</v>
      </c>
      <c r="L199" s="26">
        <v>98.476950000000002</v>
      </c>
      <c r="M199" s="26">
        <v>0</v>
      </c>
      <c r="N199" s="26">
        <v>159.70845</v>
      </c>
      <c r="O199" s="26">
        <v>0</v>
      </c>
      <c r="P199" s="26">
        <v>0</v>
      </c>
      <c r="Q199" s="26">
        <v>0</v>
      </c>
      <c r="R199" s="26">
        <v>0</v>
      </c>
      <c r="S199" s="26">
        <v>0</v>
      </c>
      <c r="T199" s="26">
        <v>0</v>
      </c>
      <c r="U199" s="26">
        <v>0</v>
      </c>
      <c r="V199" s="26">
        <v>81.147900000000007</v>
      </c>
      <c r="W199" s="26">
        <v>63</v>
      </c>
      <c r="X199" s="26">
        <v>0</v>
      </c>
      <c r="Y199" s="26">
        <v>144.14789999999999</v>
      </c>
    </row>
    <row r="200" spans="2:25" x14ac:dyDescent="0.2">
      <c r="B200" s="16">
        <v>4289</v>
      </c>
      <c r="C200" s="16" t="s">
        <v>287</v>
      </c>
      <c r="D200" s="26">
        <v>118.6927</v>
      </c>
      <c r="E200" s="26">
        <v>666.36735999999996</v>
      </c>
      <c r="F200" s="26">
        <v>7763.8226100000002</v>
      </c>
      <c r="G200" s="26">
        <v>2.7760799999999999</v>
      </c>
      <c r="H200" s="26">
        <v>22.5</v>
      </c>
      <c r="I200" s="26">
        <v>0</v>
      </c>
      <c r="J200" s="26">
        <v>6136.91644</v>
      </c>
      <c r="K200" s="26">
        <v>1482.30681</v>
      </c>
      <c r="L200" s="26">
        <v>0</v>
      </c>
      <c r="M200" s="26">
        <v>0</v>
      </c>
      <c r="N200" s="26">
        <v>16193.382</v>
      </c>
      <c r="O200" s="26">
        <v>0.97699999999999998</v>
      </c>
      <c r="P200" s="26">
        <v>0</v>
      </c>
      <c r="Q200" s="26">
        <v>3778.4922700000002</v>
      </c>
      <c r="R200" s="26">
        <v>0</v>
      </c>
      <c r="S200" s="26">
        <v>0</v>
      </c>
      <c r="T200" s="26">
        <v>0</v>
      </c>
      <c r="U200" s="26">
        <v>297.71557999999999</v>
      </c>
      <c r="V200" s="26">
        <v>878.32602999999995</v>
      </c>
      <c r="W200" s="26">
        <v>0</v>
      </c>
      <c r="X200" s="26">
        <v>0</v>
      </c>
      <c r="Y200" s="26">
        <v>4955.5108799999998</v>
      </c>
    </row>
    <row r="201" spans="2:25" x14ac:dyDescent="0.2">
      <c r="B201" s="21">
        <v>4329</v>
      </c>
      <c r="C201" s="21" t="s">
        <v>288</v>
      </c>
      <c r="D201" s="29">
        <v>346.50245000000001</v>
      </c>
      <c r="E201" s="29">
        <v>172.92935</v>
      </c>
      <c r="F201" s="29">
        <v>3499.9661700000001</v>
      </c>
      <c r="G201" s="29">
        <v>2135.5468500000002</v>
      </c>
      <c r="H201" s="29">
        <v>0</v>
      </c>
      <c r="I201" s="29">
        <v>0</v>
      </c>
      <c r="J201" s="29">
        <v>5269.7531499999996</v>
      </c>
      <c r="K201" s="29">
        <v>6981.4143599999998</v>
      </c>
      <c r="L201" s="29">
        <v>1042.4474</v>
      </c>
      <c r="M201" s="29">
        <v>0</v>
      </c>
      <c r="N201" s="29">
        <v>19448.559730000001</v>
      </c>
      <c r="O201" s="29">
        <v>61.875</v>
      </c>
      <c r="P201" s="29">
        <v>0.65590000000000004</v>
      </c>
      <c r="Q201" s="29">
        <v>18.100999999999999</v>
      </c>
      <c r="R201" s="29">
        <v>149.48464999999999</v>
      </c>
      <c r="S201" s="29">
        <v>0</v>
      </c>
      <c r="T201" s="29">
        <v>0</v>
      </c>
      <c r="U201" s="29">
        <v>50.393000000000001</v>
      </c>
      <c r="V201" s="29">
        <v>3337.2036199999998</v>
      </c>
      <c r="W201" s="29">
        <v>659.83405000000005</v>
      </c>
      <c r="X201" s="29">
        <v>0</v>
      </c>
      <c r="Y201" s="29">
        <v>4277.5472200000004</v>
      </c>
    </row>
    <row r="202" spans="2:25" x14ac:dyDescent="0.2">
      <c r="B202" s="16">
        <v>4303</v>
      </c>
      <c r="C202" s="16" t="s">
        <v>289</v>
      </c>
      <c r="D202" s="26">
        <v>34.142000000000003</v>
      </c>
      <c r="E202" s="26">
        <v>0</v>
      </c>
      <c r="F202" s="26">
        <v>105.161</v>
      </c>
      <c r="G202" s="26">
        <v>0</v>
      </c>
      <c r="H202" s="26">
        <v>0</v>
      </c>
      <c r="I202" s="26">
        <v>0</v>
      </c>
      <c r="J202" s="26">
        <v>246.6986</v>
      </c>
      <c r="K202" s="26">
        <v>193.16221999999999</v>
      </c>
      <c r="L202" s="26">
        <v>22.99155</v>
      </c>
      <c r="M202" s="26">
        <v>0</v>
      </c>
      <c r="N202" s="26">
        <v>602.15536999999995</v>
      </c>
      <c r="O202" s="26">
        <v>0</v>
      </c>
      <c r="P202" s="26">
        <v>0</v>
      </c>
      <c r="Q202" s="26">
        <v>0</v>
      </c>
      <c r="R202" s="26">
        <v>7.5</v>
      </c>
      <c r="S202" s="26">
        <v>0</v>
      </c>
      <c r="T202" s="26">
        <v>0</v>
      </c>
      <c r="U202" s="26">
        <v>0</v>
      </c>
      <c r="V202" s="26">
        <v>49.060040000000001</v>
      </c>
      <c r="W202" s="26">
        <v>14.56</v>
      </c>
      <c r="X202" s="26">
        <v>0</v>
      </c>
      <c r="Y202" s="26">
        <v>71.120040000000003</v>
      </c>
    </row>
    <row r="203" spans="2:25" x14ac:dyDescent="0.2">
      <c r="B203" s="16">
        <v>4304</v>
      </c>
      <c r="C203" s="16" t="s">
        <v>290</v>
      </c>
      <c r="D203" s="26">
        <v>214.31950000000001</v>
      </c>
      <c r="E203" s="26">
        <v>0</v>
      </c>
      <c r="F203" s="26">
        <v>401.19799999999998</v>
      </c>
      <c r="G203" s="26">
        <v>23.21265</v>
      </c>
      <c r="H203" s="26">
        <v>0</v>
      </c>
      <c r="I203" s="26">
        <v>0</v>
      </c>
      <c r="J203" s="26">
        <v>684.77</v>
      </c>
      <c r="K203" s="26">
        <v>833.86149999999998</v>
      </c>
      <c r="L203" s="26">
        <v>0.4899</v>
      </c>
      <c r="M203" s="26">
        <v>0</v>
      </c>
      <c r="N203" s="26">
        <v>2157.8515499999999</v>
      </c>
      <c r="O203" s="26">
        <v>0</v>
      </c>
      <c r="P203" s="26">
        <v>0</v>
      </c>
      <c r="Q203" s="26">
        <v>0</v>
      </c>
      <c r="R203" s="26">
        <v>0</v>
      </c>
      <c r="S203" s="26">
        <v>0</v>
      </c>
      <c r="T203" s="26">
        <v>0</v>
      </c>
      <c r="U203" s="26">
        <v>0</v>
      </c>
      <c r="V203" s="26">
        <v>-42.694600000000001</v>
      </c>
      <c r="W203" s="26">
        <v>24.798999999999999</v>
      </c>
      <c r="X203" s="26">
        <v>0</v>
      </c>
      <c r="Y203" s="26">
        <v>-17.895600000000002</v>
      </c>
    </row>
    <row r="204" spans="2:25" x14ac:dyDescent="0.2">
      <c r="B204" s="16">
        <v>4305</v>
      </c>
      <c r="C204" s="16" t="s">
        <v>291</v>
      </c>
      <c r="D204" s="26">
        <v>49.816600000000001</v>
      </c>
      <c r="E204" s="26">
        <v>112.92935</v>
      </c>
      <c r="F204" s="26">
        <v>307.74605000000003</v>
      </c>
      <c r="G204" s="26">
        <v>1760.1533999999999</v>
      </c>
      <c r="H204" s="26">
        <v>0</v>
      </c>
      <c r="I204" s="26">
        <v>0</v>
      </c>
      <c r="J204" s="26">
        <v>946.39044999999999</v>
      </c>
      <c r="K204" s="26">
        <v>1451.4655499999999</v>
      </c>
      <c r="L204" s="26">
        <v>230.10040000000001</v>
      </c>
      <c r="M204" s="26">
        <v>0</v>
      </c>
      <c r="N204" s="26">
        <v>4858.6018000000004</v>
      </c>
      <c r="O204" s="26">
        <v>20</v>
      </c>
      <c r="P204" s="26">
        <v>0</v>
      </c>
      <c r="Q204" s="26">
        <v>0</v>
      </c>
      <c r="R204" s="26">
        <v>0</v>
      </c>
      <c r="S204" s="26">
        <v>0</v>
      </c>
      <c r="T204" s="26">
        <v>0</v>
      </c>
      <c r="U204" s="26">
        <v>6.1479999999999997</v>
      </c>
      <c r="V204" s="26">
        <v>84.759299999999996</v>
      </c>
      <c r="W204" s="26">
        <v>11.78495</v>
      </c>
      <c r="X204" s="26">
        <v>0</v>
      </c>
      <c r="Y204" s="26">
        <v>122.69225</v>
      </c>
    </row>
    <row r="205" spans="2:25" x14ac:dyDescent="0.2">
      <c r="B205" s="16">
        <v>4306</v>
      </c>
      <c r="C205" s="16" t="s">
        <v>292</v>
      </c>
      <c r="D205" s="26">
        <v>0</v>
      </c>
      <c r="E205" s="26">
        <v>0</v>
      </c>
      <c r="F205" s="26">
        <v>0</v>
      </c>
      <c r="G205" s="26">
        <v>0</v>
      </c>
      <c r="H205" s="26">
        <v>0</v>
      </c>
      <c r="I205" s="26">
        <v>0</v>
      </c>
      <c r="J205" s="26">
        <v>50.061450000000001</v>
      </c>
      <c r="K205" s="26">
        <v>70.084149999999994</v>
      </c>
      <c r="L205" s="26">
        <v>0</v>
      </c>
      <c r="M205" s="26">
        <v>0</v>
      </c>
      <c r="N205" s="26">
        <v>120.1456</v>
      </c>
      <c r="O205" s="26">
        <v>0</v>
      </c>
      <c r="P205" s="26">
        <v>0</v>
      </c>
      <c r="Q205" s="26">
        <v>0</v>
      </c>
      <c r="R205" s="26">
        <v>11.615</v>
      </c>
      <c r="S205" s="26">
        <v>0</v>
      </c>
      <c r="T205" s="26">
        <v>0</v>
      </c>
      <c r="U205" s="26">
        <v>44.244999999999997</v>
      </c>
      <c r="V205" s="26">
        <v>56.533900000000003</v>
      </c>
      <c r="W205" s="26">
        <v>0</v>
      </c>
      <c r="X205" s="26">
        <v>0</v>
      </c>
      <c r="Y205" s="26">
        <v>112.3939</v>
      </c>
    </row>
    <row r="206" spans="2:25" x14ac:dyDescent="0.2">
      <c r="B206" s="16">
        <v>4307</v>
      </c>
      <c r="C206" s="16" t="s">
        <v>293</v>
      </c>
      <c r="D206" s="26">
        <v>0</v>
      </c>
      <c r="E206" s="26">
        <v>0</v>
      </c>
      <c r="F206" s="26">
        <v>0</v>
      </c>
      <c r="G206" s="26">
        <v>0</v>
      </c>
      <c r="H206" s="26">
        <v>0</v>
      </c>
      <c r="I206" s="26">
        <v>0</v>
      </c>
      <c r="J206" s="26">
        <v>9</v>
      </c>
      <c r="K206" s="26">
        <v>231.6497</v>
      </c>
      <c r="L206" s="26">
        <v>0</v>
      </c>
      <c r="M206" s="26">
        <v>0</v>
      </c>
      <c r="N206" s="26">
        <v>240.6497</v>
      </c>
      <c r="O206" s="26">
        <v>0</v>
      </c>
      <c r="P206" s="26">
        <v>0</v>
      </c>
      <c r="Q206" s="26">
        <v>0</v>
      </c>
      <c r="R206" s="26">
        <v>61.86965</v>
      </c>
      <c r="S206" s="26">
        <v>0</v>
      </c>
      <c r="T206" s="26">
        <v>0</v>
      </c>
      <c r="U206" s="26">
        <v>0</v>
      </c>
      <c r="V206" s="26">
        <v>426.60165000000001</v>
      </c>
      <c r="W206" s="26">
        <v>0</v>
      </c>
      <c r="X206" s="26">
        <v>0</v>
      </c>
      <c r="Y206" s="26">
        <v>488.47129999999999</v>
      </c>
    </row>
    <row r="207" spans="2:25" x14ac:dyDescent="0.2">
      <c r="B207" s="16">
        <v>4309</v>
      </c>
      <c r="C207" s="16" t="s">
        <v>294</v>
      </c>
      <c r="D207" s="26">
        <v>0</v>
      </c>
      <c r="E207" s="26">
        <v>0</v>
      </c>
      <c r="F207" s="26">
        <v>1212.4316100000001</v>
      </c>
      <c r="G207" s="26">
        <v>0.41</v>
      </c>
      <c r="H207" s="26">
        <v>0</v>
      </c>
      <c r="I207" s="26">
        <v>0</v>
      </c>
      <c r="J207" s="26">
        <v>106.40949999999999</v>
      </c>
      <c r="K207" s="26">
        <v>377.91109999999998</v>
      </c>
      <c r="L207" s="26">
        <v>0</v>
      </c>
      <c r="M207" s="26">
        <v>0</v>
      </c>
      <c r="N207" s="26">
        <v>1697.16221</v>
      </c>
      <c r="O207" s="26">
        <v>0</v>
      </c>
      <c r="P207" s="26">
        <v>0</v>
      </c>
      <c r="Q207" s="26">
        <v>0</v>
      </c>
      <c r="R207" s="26">
        <v>0</v>
      </c>
      <c r="S207" s="26">
        <v>0</v>
      </c>
      <c r="T207" s="26">
        <v>0</v>
      </c>
      <c r="U207" s="26">
        <v>0</v>
      </c>
      <c r="V207" s="26">
        <v>399.67914999999999</v>
      </c>
      <c r="W207" s="26">
        <v>0</v>
      </c>
      <c r="X207" s="26">
        <v>0</v>
      </c>
      <c r="Y207" s="26">
        <v>399.67914999999999</v>
      </c>
    </row>
    <row r="208" spans="2:25" x14ac:dyDescent="0.2">
      <c r="B208" s="16">
        <v>4310</v>
      </c>
      <c r="C208" s="16" t="s">
        <v>295</v>
      </c>
      <c r="D208" s="26">
        <v>0</v>
      </c>
      <c r="E208" s="26">
        <v>0</v>
      </c>
      <c r="F208" s="26">
        <v>0</v>
      </c>
      <c r="G208" s="26">
        <v>0</v>
      </c>
      <c r="H208" s="26">
        <v>0</v>
      </c>
      <c r="I208" s="26">
        <v>0</v>
      </c>
      <c r="J208" s="26">
        <v>479.57909999999998</v>
      </c>
      <c r="K208" s="26">
        <v>506.23372000000001</v>
      </c>
      <c r="L208" s="26">
        <v>0</v>
      </c>
      <c r="M208" s="26">
        <v>0</v>
      </c>
      <c r="N208" s="26">
        <v>985.81281999999999</v>
      </c>
      <c r="O208" s="26">
        <v>41.875</v>
      </c>
      <c r="P208" s="26">
        <v>0</v>
      </c>
      <c r="Q208" s="26">
        <v>0</v>
      </c>
      <c r="R208" s="26">
        <v>0</v>
      </c>
      <c r="S208" s="26">
        <v>0</v>
      </c>
      <c r="T208" s="26">
        <v>0</v>
      </c>
      <c r="U208" s="26">
        <v>0</v>
      </c>
      <c r="V208" s="26">
        <v>141.60575</v>
      </c>
      <c r="W208" s="26">
        <v>0</v>
      </c>
      <c r="X208" s="26">
        <v>0</v>
      </c>
      <c r="Y208" s="26">
        <v>183.48075</v>
      </c>
    </row>
    <row r="209" spans="2:25" x14ac:dyDescent="0.2">
      <c r="B209" s="16">
        <v>4311</v>
      </c>
      <c r="C209" s="16" t="s">
        <v>296</v>
      </c>
      <c r="D209" s="26">
        <v>0</v>
      </c>
      <c r="E209" s="26">
        <v>0</v>
      </c>
      <c r="F209" s="26">
        <v>174.29816</v>
      </c>
      <c r="G209" s="26">
        <v>0</v>
      </c>
      <c r="H209" s="26">
        <v>0</v>
      </c>
      <c r="I209" s="26">
        <v>0</v>
      </c>
      <c r="J209" s="26">
        <v>257.78465</v>
      </c>
      <c r="K209" s="26">
        <v>98.053299999999993</v>
      </c>
      <c r="L209" s="26">
        <v>19.53</v>
      </c>
      <c r="M209" s="26">
        <v>0</v>
      </c>
      <c r="N209" s="26">
        <v>549.66611</v>
      </c>
      <c r="O209" s="26">
        <v>0</v>
      </c>
      <c r="P209" s="26">
        <v>0</v>
      </c>
      <c r="Q209" s="26">
        <v>1E-3</v>
      </c>
      <c r="R209" s="26">
        <v>0</v>
      </c>
      <c r="S209" s="26">
        <v>0</v>
      </c>
      <c r="T209" s="26">
        <v>0</v>
      </c>
      <c r="U209" s="26">
        <v>0</v>
      </c>
      <c r="V209" s="26">
        <v>337.73365000000001</v>
      </c>
      <c r="W209" s="26">
        <v>0</v>
      </c>
      <c r="X209" s="26">
        <v>0</v>
      </c>
      <c r="Y209" s="26">
        <v>337.73464999999999</v>
      </c>
    </row>
    <row r="210" spans="2:25" x14ac:dyDescent="0.2">
      <c r="B210" s="16">
        <v>4312</v>
      </c>
      <c r="C210" s="16" t="s">
        <v>297</v>
      </c>
      <c r="D210" s="26">
        <v>0</v>
      </c>
      <c r="E210" s="26">
        <v>0</v>
      </c>
      <c r="F210" s="26">
        <v>375.09339999999997</v>
      </c>
      <c r="G210" s="26">
        <v>0</v>
      </c>
      <c r="H210" s="26">
        <v>0</v>
      </c>
      <c r="I210" s="26">
        <v>0</v>
      </c>
      <c r="J210" s="26">
        <v>225.70375000000001</v>
      </c>
      <c r="K210" s="26">
        <v>921.09889999999996</v>
      </c>
      <c r="L210" s="26">
        <v>0</v>
      </c>
      <c r="M210" s="26">
        <v>0</v>
      </c>
      <c r="N210" s="26">
        <v>1521.8960500000001</v>
      </c>
      <c r="O210" s="26">
        <v>0</v>
      </c>
      <c r="P210" s="26">
        <v>0</v>
      </c>
      <c r="Q210" s="26">
        <v>18.100000000000001</v>
      </c>
      <c r="R210" s="26">
        <v>0</v>
      </c>
      <c r="S210" s="26">
        <v>0</v>
      </c>
      <c r="T210" s="26">
        <v>0</v>
      </c>
      <c r="U210" s="26">
        <v>0</v>
      </c>
      <c r="V210" s="26">
        <v>136.17675</v>
      </c>
      <c r="W210" s="26">
        <v>2.3330500000000001</v>
      </c>
      <c r="X210" s="26">
        <v>0</v>
      </c>
      <c r="Y210" s="26">
        <v>156.60980000000001</v>
      </c>
    </row>
    <row r="211" spans="2:25" x14ac:dyDescent="0.2">
      <c r="B211" s="16">
        <v>4313</v>
      </c>
      <c r="C211" s="16" t="s">
        <v>298</v>
      </c>
      <c r="D211" s="26">
        <v>0</v>
      </c>
      <c r="E211" s="26">
        <v>0</v>
      </c>
      <c r="F211" s="26">
        <v>790.65504999999996</v>
      </c>
      <c r="G211" s="26">
        <v>0</v>
      </c>
      <c r="H211" s="26">
        <v>0</v>
      </c>
      <c r="I211" s="26">
        <v>0</v>
      </c>
      <c r="J211" s="26">
        <v>18.725100000000001</v>
      </c>
      <c r="K211" s="26">
        <v>127.90362</v>
      </c>
      <c r="L211" s="26">
        <v>735.26414999999997</v>
      </c>
      <c r="M211" s="26">
        <v>0</v>
      </c>
      <c r="N211" s="26">
        <v>1672.54792</v>
      </c>
      <c r="O211" s="26">
        <v>0</v>
      </c>
      <c r="P211" s="26">
        <v>0</v>
      </c>
      <c r="Q211" s="26">
        <v>0</v>
      </c>
      <c r="R211" s="26">
        <v>0</v>
      </c>
      <c r="S211" s="26">
        <v>0</v>
      </c>
      <c r="T211" s="26">
        <v>0</v>
      </c>
      <c r="U211" s="26">
        <v>0</v>
      </c>
      <c r="V211" s="26">
        <v>16.347329999999999</v>
      </c>
      <c r="W211" s="26">
        <v>549.87805000000003</v>
      </c>
      <c r="X211" s="26">
        <v>0</v>
      </c>
      <c r="Y211" s="26">
        <v>566.22537999999997</v>
      </c>
    </row>
    <row r="212" spans="2:25" x14ac:dyDescent="0.2">
      <c r="B212" s="16">
        <v>4314</v>
      </c>
      <c r="C212" s="16" t="s">
        <v>299</v>
      </c>
      <c r="D212" s="26">
        <v>0</v>
      </c>
      <c r="E212" s="26">
        <v>0</v>
      </c>
      <c r="F212" s="26">
        <v>0</v>
      </c>
      <c r="G212" s="26">
        <v>0</v>
      </c>
      <c r="H212" s="26">
        <v>0</v>
      </c>
      <c r="I212" s="26">
        <v>0</v>
      </c>
      <c r="J212" s="26">
        <v>0</v>
      </c>
      <c r="K212" s="26">
        <v>47.010129999999997</v>
      </c>
      <c r="L212" s="26">
        <v>0</v>
      </c>
      <c r="M212" s="26">
        <v>0</v>
      </c>
      <c r="N212" s="26">
        <v>47.010129999999997</v>
      </c>
      <c r="O212" s="26">
        <v>0</v>
      </c>
      <c r="P212" s="26">
        <v>1E-3</v>
      </c>
      <c r="Q212" s="26">
        <v>0</v>
      </c>
      <c r="R212" s="26">
        <v>0</v>
      </c>
      <c r="S212" s="26">
        <v>0</v>
      </c>
      <c r="T212" s="26">
        <v>0</v>
      </c>
      <c r="U212" s="26">
        <v>0</v>
      </c>
      <c r="V212" s="26">
        <v>11.896800000000001</v>
      </c>
      <c r="W212" s="26">
        <v>0</v>
      </c>
      <c r="X212" s="26">
        <v>0</v>
      </c>
      <c r="Y212" s="26">
        <v>11.8978</v>
      </c>
    </row>
    <row r="213" spans="2:25" x14ac:dyDescent="0.2">
      <c r="B213" s="16">
        <v>4318</v>
      </c>
      <c r="C213" s="16" t="s">
        <v>300</v>
      </c>
      <c r="D213" s="26">
        <v>35.499499999999998</v>
      </c>
      <c r="E213" s="26">
        <v>0</v>
      </c>
      <c r="F213" s="26">
        <v>1.56165</v>
      </c>
      <c r="G213" s="26">
        <v>0</v>
      </c>
      <c r="H213" s="26">
        <v>0</v>
      </c>
      <c r="I213" s="26">
        <v>0</v>
      </c>
      <c r="J213" s="26">
        <v>24.949349999999999</v>
      </c>
      <c r="K213" s="26">
        <v>484.74621000000002</v>
      </c>
      <c r="L213" s="26">
        <v>0</v>
      </c>
      <c r="M213" s="26">
        <v>0</v>
      </c>
      <c r="N213" s="26">
        <v>546.75671</v>
      </c>
      <c r="O213" s="26">
        <v>0</v>
      </c>
      <c r="P213" s="26">
        <v>0</v>
      </c>
      <c r="Q213" s="26">
        <v>0</v>
      </c>
      <c r="R213" s="26">
        <v>0</v>
      </c>
      <c r="S213" s="26">
        <v>0</v>
      </c>
      <c r="T213" s="26">
        <v>0</v>
      </c>
      <c r="U213" s="26">
        <v>0</v>
      </c>
      <c r="V213" s="26">
        <v>28.262350000000001</v>
      </c>
      <c r="W213" s="26">
        <v>0</v>
      </c>
      <c r="X213" s="26">
        <v>0</v>
      </c>
      <c r="Y213" s="26">
        <v>28.262350000000001</v>
      </c>
    </row>
    <row r="214" spans="2:25" x14ac:dyDescent="0.2">
      <c r="B214" s="16">
        <v>4319</v>
      </c>
      <c r="C214" s="16" t="s">
        <v>301</v>
      </c>
      <c r="D214" s="26">
        <v>0</v>
      </c>
      <c r="E214" s="26">
        <v>0</v>
      </c>
      <c r="F214" s="26">
        <v>0</v>
      </c>
      <c r="G214" s="26">
        <v>65.699150000000003</v>
      </c>
      <c r="H214" s="26">
        <v>0</v>
      </c>
      <c r="I214" s="26">
        <v>0</v>
      </c>
      <c r="J214" s="26">
        <v>55.909100000000002</v>
      </c>
      <c r="K214" s="26">
        <v>40.038049999999998</v>
      </c>
      <c r="L214" s="26">
        <v>23.28</v>
      </c>
      <c r="M214" s="26">
        <v>0</v>
      </c>
      <c r="N214" s="26">
        <v>184.9263</v>
      </c>
      <c r="O214" s="26">
        <v>0</v>
      </c>
      <c r="P214" s="26">
        <v>0</v>
      </c>
      <c r="Q214" s="26">
        <v>0</v>
      </c>
      <c r="R214" s="26">
        <v>13.5</v>
      </c>
      <c r="S214" s="26">
        <v>0</v>
      </c>
      <c r="T214" s="26">
        <v>0</v>
      </c>
      <c r="U214" s="26">
        <v>0</v>
      </c>
      <c r="V214" s="26">
        <v>653.64</v>
      </c>
      <c r="W214" s="26">
        <v>0</v>
      </c>
      <c r="X214" s="26">
        <v>0</v>
      </c>
      <c r="Y214" s="26">
        <v>667.14</v>
      </c>
    </row>
    <row r="215" spans="2:25" x14ac:dyDescent="0.2">
      <c r="B215" s="16">
        <v>4320</v>
      </c>
      <c r="C215" s="16" t="s">
        <v>302</v>
      </c>
      <c r="D215" s="26">
        <v>0</v>
      </c>
      <c r="E215" s="26">
        <v>0</v>
      </c>
      <c r="F215" s="26">
        <v>5.8036500000000002</v>
      </c>
      <c r="G215" s="26">
        <v>0</v>
      </c>
      <c r="H215" s="26">
        <v>0</v>
      </c>
      <c r="I215" s="26">
        <v>0</v>
      </c>
      <c r="J215" s="26">
        <v>115.7282</v>
      </c>
      <c r="K215" s="26">
        <v>263.85615000000001</v>
      </c>
      <c r="L215" s="26">
        <v>0</v>
      </c>
      <c r="M215" s="26">
        <v>0</v>
      </c>
      <c r="N215" s="26">
        <v>385.38799999999998</v>
      </c>
      <c r="O215" s="26">
        <v>0</v>
      </c>
      <c r="P215" s="26">
        <v>0.65490000000000004</v>
      </c>
      <c r="Q215" s="26">
        <v>0</v>
      </c>
      <c r="R215" s="26">
        <v>0</v>
      </c>
      <c r="S215" s="26">
        <v>0</v>
      </c>
      <c r="T215" s="26">
        <v>0</v>
      </c>
      <c r="U215" s="26">
        <v>0</v>
      </c>
      <c r="V215" s="26">
        <v>198.39425</v>
      </c>
      <c r="W215" s="26">
        <v>0</v>
      </c>
      <c r="X215" s="26">
        <v>0</v>
      </c>
      <c r="Y215" s="26">
        <v>199.04915</v>
      </c>
    </row>
    <row r="216" spans="2:25" x14ac:dyDescent="0.2">
      <c r="B216" s="23">
        <v>4324</v>
      </c>
      <c r="C216" s="23" t="s">
        <v>303</v>
      </c>
      <c r="D216" s="30">
        <v>12.72485</v>
      </c>
      <c r="E216" s="30">
        <v>60</v>
      </c>
      <c r="F216" s="30">
        <v>126.0176</v>
      </c>
      <c r="G216" s="30">
        <v>286.07164999999998</v>
      </c>
      <c r="H216" s="30">
        <v>0</v>
      </c>
      <c r="I216" s="30">
        <v>0</v>
      </c>
      <c r="J216" s="30">
        <v>2048.0439000000001</v>
      </c>
      <c r="K216" s="30">
        <v>1334.34006</v>
      </c>
      <c r="L216" s="30">
        <v>10.791399999999999</v>
      </c>
      <c r="M216" s="30">
        <v>0</v>
      </c>
      <c r="N216" s="30">
        <v>3877.9894599999998</v>
      </c>
      <c r="O216" s="30">
        <v>0</v>
      </c>
      <c r="P216" s="30">
        <v>0</v>
      </c>
      <c r="Q216" s="30">
        <v>0</v>
      </c>
      <c r="R216" s="30">
        <v>55</v>
      </c>
      <c r="S216" s="30">
        <v>0</v>
      </c>
      <c r="T216" s="30">
        <v>0</v>
      </c>
      <c r="U216" s="30">
        <v>0</v>
      </c>
      <c r="V216" s="30">
        <v>839.20730000000003</v>
      </c>
      <c r="W216" s="30">
        <v>56.478999999999999</v>
      </c>
      <c r="X216" s="30">
        <v>0</v>
      </c>
      <c r="Y216" s="30">
        <v>950.68629999999996</v>
      </c>
    </row>
    <row r="218" spans="2:25" x14ac:dyDescent="0.2">
      <c r="B218" s="34" t="s">
        <v>308</v>
      </c>
      <c r="C218" s="35"/>
      <c r="D218" s="35"/>
      <c r="E218" s="35"/>
      <c r="F218" s="35"/>
      <c r="G218" s="35"/>
      <c r="H218" s="35"/>
      <c r="I218" s="35"/>
      <c r="J218" s="35"/>
      <c r="K218" s="35"/>
      <c r="L218" s="35"/>
      <c r="M218" s="35"/>
      <c r="N218" s="35"/>
      <c r="O218" s="35"/>
      <c r="P218" s="35"/>
      <c r="Q218" s="35"/>
      <c r="R218" s="35"/>
      <c r="S218" s="35"/>
      <c r="T218" s="35"/>
      <c r="U218" s="35"/>
      <c r="V218" s="35"/>
      <c r="W218" s="35"/>
      <c r="X218" s="35"/>
      <c r="Y218" s="35"/>
    </row>
    <row r="219" spans="2:25" x14ac:dyDescent="0.2">
      <c r="B219" s="34" t="s">
        <v>309</v>
      </c>
      <c r="C219" s="35"/>
      <c r="D219" s="35"/>
      <c r="E219" s="35"/>
      <c r="F219" s="35"/>
      <c r="G219" s="35"/>
      <c r="H219" s="35"/>
      <c r="I219" s="35"/>
      <c r="J219" s="35"/>
      <c r="K219" s="35"/>
      <c r="L219" s="35"/>
      <c r="M219" s="35"/>
      <c r="N219" s="35"/>
      <c r="O219" s="35"/>
      <c r="P219" s="35"/>
      <c r="Q219" s="35"/>
      <c r="R219" s="35"/>
      <c r="S219" s="35"/>
      <c r="T219" s="35"/>
      <c r="U219" s="35"/>
      <c r="V219" s="35"/>
      <c r="W219" s="35"/>
      <c r="X219" s="35"/>
      <c r="Y219" s="35"/>
    </row>
  </sheetData>
  <mergeCells count="6">
    <mergeCell ref="B219:Y219"/>
    <mergeCell ref="B5:B6"/>
    <mergeCell ref="C5:C6"/>
    <mergeCell ref="D5:N5"/>
    <mergeCell ref="O5:Y5"/>
    <mergeCell ref="B218:Y218"/>
  </mergeCells>
  <pageMargins left="0.7" right="0.7" top="0.75" bottom="0.75" header="0.3" footer="0.3"/>
  <pageSetup paperSize="9" scale="35" fitToWidth="0" fitToHeight="0" orientation="landscape" horizontalDpi="300" verticalDpi="300" r:id="rId1"/>
  <rowBreaks count="1" manualBreakCount="1">
    <brk id="108" max="16383" man="1"/>
  </rowBreaks>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6D4FF"/>
  </sheetPr>
  <dimension ref="B1:V219"/>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85546875" customWidth="1"/>
    <col min="13" max="22" width="14.28515625" customWidth="1"/>
  </cols>
  <sheetData>
    <row r="1" spans="2:22" ht="18" x14ac:dyDescent="0.25">
      <c r="B1" s="3" t="s">
        <v>14</v>
      </c>
    </row>
    <row r="2" spans="2:22" x14ac:dyDescent="0.2">
      <c r="B2" t="s">
        <v>15</v>
      </c>
    </row>
    <row r="5" spans="2:22" x14ac:dyDescent="0.2">
      <c r="B5" s="36" t="s">
        <v>82</v>
      </c>
      <c r="C5" s="36" t="s">
        <v>83</v>
      </c>
      <c r="D5" s="33" t="s">
        <v>310</v>
      </c>
      <c r="E5" s="33" t="s">
        <v>310</v>
      </c>
      <c r="F5" s="33" t="s">
        <v>310</v>
      </c>
      <c r="G5" s="33" t="s">
        <v>310</v>
      </c>
      <c r="H5" s="33" t="s">
        <v>310</v>
      </c>
      <c r="I5" s="33" t="s">
        <v>310</v>
      </c>
      <c r="J5" s="33" t="s">
        <v>310</v>
      </c>
      <c r="K5" s="33" t="s">
        <v>310</v>
      </c>
      <c r="L5" s="33" t="s">
        <v>310</v>
      </c>
      <c r="M5" s="33" t="s">
        <v>311</v>
      </c>
      <c r="N5" s="33" t="s">
        <v>311</v>
      </c>
      <c r="O5" s="33" t="s">
        <v>311</v>
      </c>
      <c r="P5" s="33" t="s">
        <v>311</v>
      </c>
      <c r="Q5" s="33" t="s">
        <v>311</v>
      </c>
      <c r="R5" s="33" t="s">
        <v>311</v>
      </c>
      <c r="S5" s="33" t="s">
        <v>311</v>
      </c>
      <c r="T5" s="33" t="s">
        <v>311</v>
      </c>
      <c r="U5" s="33" t="s">
        <v>311</v>
      </c>
      <c r="V5" s="33" t="s">
        <v>311</v>
      </c>
    </row>
    <row r="6" spans="2:22" ht="84" customHeight="1" x14ac:dyDescent="0.2">
      <c r="B6" s="36" t="s">
        <v>82</v>
      </c>
      <c r="C6" s="36" t="s">
        <v>83</v>
      </c>
      <c r="D6" s="10" t="s">
        <v>312</v>
      </c>
      <c r="E6" s="10" t="s">
        <v>313</v>
      </c>
      <c r="F6" s="10" t="s">
        <v>314</v>
      </c>
      <c r="G6" s="10" t="s">
        <v>315</v>
      </c>
      <c r="H6" s="10" t="s">
        <v>316</v>
      </c>
      <c r="I6" s="10" t="s">
        <v>317</v>
      </c>
      <c r="J6" s="10" t="s">
        <v>318</v>
      </c>
      <c r="K6" s="10" t="s">
        <v>319</v>
      </c>
      <c r="L6" s="10" t="s">
        <v>320</v>
      </c>
      <c r="M6" s="10" t="s">
        <v>321</v>
      </c>
      <c r="N6" s="10" t="s">
        <v>322</v>
      </c>
      <c r="O6" s="10" t="s">
        <v>323</v>
      </c>
      <c r="P6" s="10" t="s">
        <v>324</v>
      </c>
      <c r="Q6" s="10" t="s">
        <v>325</v>
      </c>
      <c r="R6" s="10" t="s">
        <v>326</v>
      </c>
      <c r="S6" s="10" t="s">
        <v>327</v>
      </c>
      <c r="T6" s="10" t="s">
        <v>318</v>
      </c>
      <c r="U6" s="10" t="s">
        <v>328</v>
      </c>
      <c r="V6" s="10" t="s">
        <v>329</v>
      </c>
    </row>
    <row r="7" spans="2:22" x14ac:dyDescent="0.2">
      <c r="B7" s="21">
        <v>4335</v>
      </c>
      <c r="C7" s="21" t="s">
        <v>94</v>
      </c>
      <c r="D7" s="29">
        <v>739148.56085999997</v>
      </c>
      <c r="E7" s="29">
        <v>804191.48323000001</v>
      </c>
      <c r="F7" s="29">
        <v>295977.38066999998</v>
      </c>
      <c r="G7" s="29">
        <v>40918.64905</v>
      </c>
      <c r="H7" s="29">
        <v>7570.5054300000002</v>
      </c>
      <c r="I7" s="29">
        <v>1644874.92389</v>
      </c>
      <c r="J7" s="29">
        <v>424.87560000000002</v>
      </c>
      <c r="K7" s="29">
        <v>21475.368600000002</v>
      </c>
      <c r="L7" s="29">
        <v>3554581.7473300002</v>
      </c>
      <c r="M7" s="29">
        <v>2152935.8352800002</v>
      </c>
      <c r="N7" s="29">
        <v>27819.411120000001</v>
      </c>
      <c r="O7" s="29">
        <v>748140.94506000006</v>
      </c>
      <c r="P7" s="29">
        <v>7246.9785499999998</v>
      </c>
      <c r="Q7" s="29">
        <v>148988.12388999999</v>
      </c>
      <c r="R7" s="29">
        <v>6838.9519499999997</v>
      </c>
      <c r="S7" s="29">
        <v>522970.30774999998</v>
      </c>
      <c r="T7" s="29">
        <v>425.72559999999999</v>
      </c>
      <c r="U7" s="29">
        <v>54492.288919999999</v>
      </c>
      <c r="V7" s="29">
        <v>3669858.56812</v>
      </c>
    </row>
    <row r="8" spans="2:22" x14ac:dyDescent="0.2">
      <c r="B8" s="21">
        <v>4019</v>
      </c>
      <c r="C8" s="21" t="s">
        <v>95</v>
      </c>
      <c r="D8" s="29">
        <v>103605.8717</v>
      </c>
      <c r="E8" s="29">
        <v>96562.634569999995</v>
      </c>
      <c r="F8" s="29">
        <v>39972.145320000003</v>
      </c>
      <c r="G8" s="29">
        <v>4630.9016600000004</v>
      </c>
      <c r="H8" s="29">
        <v>3402.8130900000001</v>
      </c>
      <c r="I8" s="29">
        <v>225384.63146999999</v>
      </c>
      <c r="J8" s="29">
        <v>0</v>
      </c>
      <c r="K8" s="29">
        <v>631.87315000000001</v>
      </c>
      <c r="L8" s="29">
        <v>474190.87095999997</v>
      </c>
      <c r="M8" s="29">
        <v>259646.39665000001</v>
      </c>
      <c r="N8" s="29">
        <v>4905.1448499999997</v>
      </c>
      <c r="O8" s="29">
        <v>101462.68072</v>
      </c>
      <c r="P8" s="29">
        <v>3399.4145199999998</v>
      </c>
      <c r="Q8" s="29">
        <v>27159.82401</v>
      </c>
      <c r="R8" s="29">
        <v>1070.2561499999999</v>
      </c>
      <c r="S8" s="29">
        <v>62123.642030000003</v>
      </c>
      <c r="T8" s="29">
        <v>0</v>
      </c>
      <c r="U8" s="29">
        <v>273.93299999999999</v>
      </c>
      <c r="V8" s="29">
        <v>460041.29193000001</v>
      </c>
    </row>
    <row r="9" spans="2:22" x14ac:dyDescent="0.2">
      <c r="B9" s="16">
        <v>4001</v>
      </c>
      <c r="C9" s="16" t="s">
        <v>96</v>
      </c>
      <c r="D9" s="26">
        <v>55416.337489999998</v>
      </c>
      <c r="E9" s="26">
        <v>32712.662629999999</v>
      </c>
      <c r="F9" s="26">
        <v>16424.8685</v>
      </c>
      <c r="G9" s="26">
        <v>2182.10149</v>
      </c>
      <c r="H9" s="26">
        <v>97.685149999999993</v>
      </c>
      <c r="I9" s="26">
        <v>71668.64172</v>
      </c>
      <c r="J9" s="26">
        <v>0</v>
      </c>
      <c r="K9" s="26">
        <v>524.39616999999998</v>
      </c>
      <c r="L9" s="26">
        <v>179026.69315000001</v>
      </c>
      <c r="M9" s="26">
        <v>89885.472150000001</v>
      </c>
      <c r="N9" s="26">
        <v>1658.89705</v>
      </c>
      <c r="O9" s="26">
        <v>40715.16865</v>
      </c>
      <c r="P9" s="26">
        <v>482.00984999999997</v>
      </c>
      <c r="Q9" s="26">
        <v>18491.158350000002</v>
      </c>
      <c r="R9" s="26">
        <v>410.98998</v>
      </c>
      <c r="S9" s="26">
        <v>22659.144069999998</v>
      </c>
      <c r="T9" s="26">
        <v>0</v>
      </c>
      <c r="U9" s="26">
        <v>0</v>
      </c>
      <c r="V9" s="26">
        <v>174302.8401</v>
      </c>
    </row>
    <row r="10" spans="2:22" x14ac:dyDescent="0.2">
      <c r="B10" s="16">
        <v>4002</v>
      </c>
      <c r="C10" s="16" t="s">
        <v>97</v>
      </c>
      <c r="D10" s="26">
        <v>1225.46775</v>
      </c>
      <c r="E10" s="26">
        <v>1443.26647</v>
      </c>
      <c r="F10" s="26">
        <v>784.20339999999999</v>
      </c>
      <c r="G10" s="26">
        <v>161.55449999999999</v>
      </c>
      <c r="H10" s="26">
        <v>0</v>
      </c>
      <c r="I10" s="26">
        <v>4049.9283500000001</v>
      </c>
      <c r="J10" s="26">
        <v>0</v>
      </c>
      <c r="K10" s="26">
        <v>0</v>
      </c>
      <c r="L10" s="26">
        <v>7664.42047</v>
      </c>
      <c r="M10" s="26">
        <v>6362.3990999999996</v>
      </c>
      <c r="N10" s="26">
        <v>48.477550000000001</v>
      </c>
      <c r="O10" s="26">
        <v>868.22968000000003</v>
      </c>
      <c r="P10" s="26">
        <v>0</v>
      </c>
      <c r="Q10" s="26">
        <v>111.4736</v>
      </c>
      <c r="R10" s="26">
        <v>1.9470000000000001</v>
      </c>
      <c r="S10" s="26">
        <v>432.16255000000001</v>
      </c>
      <c r="T10" s="26">
        <v>0</v>
      </c>
      <c r="U10" s="26">
        <v>0</v>
      </c>
      <c r="V10" s="26">
        <v>7824.68948</v>
      </c>
    </row>
    <row r="11" spans="2:22" x14ac:dyDescent="0.2">
      <c r="B11" s="16">
        <v>4003</v>
      </c>
      <c r="C11" s="16" t="s">
        <v>98</v>
      </c>
      <c r="D11" s="26">
        <v>6882.1283100000001</v>
      </c>
      <c r="E11" s="26">
        <v>5692.1710300000004</v>
      </c>
      <c r="F11" s="26">
        <v>2354.66318</v>
      </c>
      <c r="G11" s="26">
        <v>519.04238999999995</v>
      </c>
      <c r="H11" s="26">
        <v>3.6</v>
      </c>
      <c r="I11" s="26">
        <v>26543.853060000001</v>
      </c>
      <c r="J11" s="26">
        <v>0</v>
      </c>
      <c r="K11" s="26">
        <v>0</v>
      </c>
      <c r="L11" s="26">
        <v>41995.457970000003</v>
      </c>
      <c r="M11" s="26">
        <v>20504.07675</v>
      </c>
      <c r="N11" s="26">
        <v>433.28620000000001</v>
      </c>
      <c r="O11" s="26">
        <v>9331.6063599999998</v>
      </c>
      <c r="P11" s="26">
        <v>16.58512</v>
      </c>
      <c r="Q11" s="26">
        <v>1975.78134</v>
      </c>
      <c r="R11" s="26">
        <v>40.8947</v>
      </c>
      <c r="S11" s="26">
        <v>5240.6250799999998</v>
      </c>
      <c r="T11" s="26">
        <v>0</v>
      </c>
      <c r="U11" s="26">
        <v>0</v>
      </c>
      <c r="V11" s="26">
        <v>37542.85555</v>
      </c>
    </row>
    <row r="12" spans="2:22" x14ac:dyDescent="0.2">
      <c r="B12" s="16">
        <v>4004</v>
      </c>
      <c r="C12" s="16" t="s">
        <v>99</v>
      </c>
      <c r="D12" s="26">
        <v>714.40207999999996</v>
      </c>
      <c r="E12" s="26">
        <v>1210.9664700000001</v>
      </c>
      <c r="F12" s="26">
        <v>270.89400000000001</v>
      </c>
      <c r="G12" s="26">
        <v>268.47739999999999</v>
      </c>
      <c r="H12" s="26">
        <v>0</v>
      </c>
      <c r="I12" s="26">
        <v>1601.29838</v>
      </c>
      <c r="J12" s="26">
        <v>0</v>
      </c>
      <c r="K12" s="26">
        <v>0</v>
      </c>
      <c r="L12" s="26">
        <v>4066.0383299999999</v>
      </c>
      <c r="M12" s="26">
        <v>2432.6583000000001</v>
      </c>
      <c r="N12" s="26">
        <v>73.212260000000001</v>
      </c>
      <c r="O12" s="26">
        <v>558.58669999999995</v>
      </c>
      <c r="P12" s="26">
        <v>95.158699999999996</v>
      </c>
      <c r="Q12" s="26">
        <v>57.908230000000003</v>
      </c>
      <c r="R12" s="26">
        <v>1.68615</v>
      </c>
      <c r="S12" s="26">
        <v>972.40284999999994</v>
      </c>
      <c r="T12" s="26">
        <v>0</v>
      </c>
      <c r="U12" s="26">
        <v>0</v>
      </c>
      <c r="V12" s="26">
        <v>4191.61319</v>
      </c>
    </row>
    <row r="13" spans="2:22" x14ac:dyDescent="0.2">
      <c r="B13" s="16">
        <v>4005</v>
      </c>
      <c r="C13" s="16" t="s">
        <v>100</v>
      </c>
      <c r="D13" s="26">
        <v>1644.2927999999999</v>
      </c>
      <c r="E13" s="26">
        <v>2796.4107600000002</v>
      </c>
      <c r="F13" s="26">
        <v>1444.68265</v>
      </c>
      <c r="G13" s="26">
        <v>115.9096</v>
      </c>
      <c r="H13" s="26">
        <v>0</v>
      </c>
      <c r="I13" s="26">
        <v>12892.38661</v>
      </c>
      <c r="J13" s="26">
        <v>0</v>
      </c>
      <c r="K13" s="26">
        <v>0</v>
      </c>
      <c r="L13" s="26">
        <v>18893.682420000001</v>
      </c>
      <c r="M13" s="26">
        <v>12835.5404</v>
      </c>
      <c r="N13" s="26">
        <v>147.45865000000001</v>
      </c>
      <c r="O13" s="26">
        <v>3279.6174599999999</v>
      </c>
      <c r="P13" s="26">
        <v>0.1</v>
      </c>
      <c r="Q13" s="26">
        <v>258.26164</v>
      </c>
      <c r="R13" s="26">
        <v>5.3949499999999997</v>
      </c>
      <c r="S13" s="26">
        <v>2222.0618399999998</v>
      </c>
      <c r="T13" s="26">
        <v>0</v>
      </c>
      <c r="U13" s="26">
        <v>0</v>
      </c>
      <c r="V13" s="26">
        <v>18748.434939999999</v>
      </c>
    </row>
    <row r="14" spans="2:22" x14ac:dyDescent="0.2">
      <c r="B14" s="16">
        <v>4006</v>
      </c>
      <c r="C14" s="16" t="s">
        <v>101</v>
      </c>
      <c r="D14" s="26">
        <v>6414.71335</v>
      </c>
      <c r="E14" s="26">
        <v>6984.6258399999997</v>
      </c>
      <c r="F14" s="26">
        <v>2596.5093999999999</v>
      </c>
      <c r="G14" s="26">
        <v>322.79599999999999</v>
      </c>
      <c r="H14" s="26">
        <v>0.33205000000000001</v>
      </c>
      <c r="I14" s="26">
        <v>15901.30805</v>
      </c>
      <c r="J14" s="26">
        <v>0</v>
      </c>
      <c r="K14" s="26">
        <v>0</v>
      </c>
      <c r="L14" s="26">
        <v>32220.28469</v>
      </c>
      <c r="M14" s="26">
        <v>21618.856400000001</v>
      </c>
      <c r="N14" s="26">
        <v>316.99122999999997</v>
      </c>
      <c r="O14" s="26">
        <v>4637.8005000000003</v>
      </c>
      <c r="P14" s="26">
        <v>0</v>
      </c>
      <c r="Q14" s="26">
        <v>1692.6146000000001</v>
      </c>
      <c r="R14" s="26">
        <v>26.422599999999999</v>
      </c>
      <c r="S14" s="26">
        <v>4149.8700200000003</v>
      </c>
      <c r="T14" s="26">
        <v>0</v>
      </c>
      <c r="U14" s="26">
        <v>0</v>
      </c>
      <c r="V14" s="26">
        <v>32442.555349999999</v>
      </c>
    </row>
    <row r="15" spans="2:22" x14ac:dyDescent="0.2">
      <c r="B15" s="16">
        <v>4007</v>
      </c>
      <c r="C15" s="16" t="s">
        <v>102</v>
      </c>
      <c r="D15" s="26">
        <v>1108.78502</v>
      </c>
      <c r="E15" s="26">
        <v>1975.9687799999999</v>
      </c>
      <c r="F15" s="26">
        <v>731.24659999999994</v>
      </c>
      <c r="G15" s="26">
        <v>16.08745</v>
      </c>
      <c r="H15" s="26">
        <v>0</v>
      </c>
      <c r="I15" s="26">
        <v>3610.8417199999999</v>
      </c>
      <c r="J15" s="26">
        <v>0</v>
      </c>
      <c r="K15" s="26">
        <v>0</v>
      </c>
      <c r="L15" s="26">
        <v>7442.9295700000002</v>
      </c>
      <c r="M15" s="26">
        <v>6388.7654000000002</v>
      </c>
      <c r="N15" s="26">
        <v>65.770449999999997</v>
      </c>
      <c r="O15" s="26">
        <v>1328.11626</v>
      </c>
      <c r="P15" s="26">
        <v>23.85</v>
      </c>
      <c r="Q15" s="26">
        <v>90.947230000000005</v>
      </c>
      <c r="R15" s="26">
        <v>3.2194500000000001</v>
      </c>
      <c r="S15" s="26">
        <v>285.23185000000001</v>
      </c>
      <c r="T15" s="26">
        <v>0</v>
      </c>
      <c r="U15" s="26">
        <v>248.22900000000001</v>
      </c>
      <c r="V15" s="26">
        <v>8434.1296399999992</v>
      </c>
    </row>
    <row r="16" spans="2:22" x14ac:dyDescent="0.2">
      <c r="B16" s="16">
        <v>4008</v>
      </c>
      <c r="C16" s="16" t="s">
        <v>103</v>
      </c>
      <c r="D16" s="26">
        <v>5974.7394999999997</v>
      </c>
      <c r="E16" s="26">
        <v>10734.89128</v>
      </c>
      <c r="F16" s="26">
        <v>6469.9910600000003</v>
      </c>
      <c r="G16" s="26">
        <v>111.4956</v>
      </c>
      <c r="H16" s="26">
        <v>287.79309000000001</v>
      </c>
      <c r="I16" s="26">
        <v>14883.81114</v>
      </c>
      <c r="J16" s="26">
        <v>0</v>
      </c>
      <c r="K16" s="26">
        <v>0</v>
      </c>
      <c r="L16" s="26">
        <v>38462.721669999999</v>
      </c>
      <c r="M16" s="26">
        <v>22390.335050000002</v>
      </c>
      <c r="N16" s="26">
        <v>194.60155</v>
      </c>
      <c r="O16" s="26">
        <v>4685.5118300000004</v>
      </c>
      <c r="P16" s="26">
        <v>1.2749999999999999</v>
      </c>
      <c r="Q16" s="26">
        <v>745.55957999999998</v>
      </c>
      <c r="R16" s="26">
        <v>295.54978999999997</v>
      </c>
      <c r="S16" s="26">
        <v>2576.3032699999999</v>
      </c>
      <c r="T16" s="26">
        <v>0</v>
      </c>
      <c r="U16" s="26">
        <v>0</v>
      </c>
      <c r="V16" s="26">
        <v>30889.13607</v>
      </c>
    </row>
    <row r="17" spans="2:22" x14ac:dyDescent="0.2">
      <c r="B17" s="16">
        <v>4009</v>
      </c>
      <c r="C17" s="16" t="s">
        <v>104</v>
      </c>
      <c r="D17" s="26">
        <v>2683.6864999999998</v>
      </c>
      <c r="E17" s="26">
        <v>7473.9122500000003</v>
      </c>
      <c r="F17" s="26">
        <v>1982.1833799999999</v>
      </c>
      <c r="G17" s="26">
        <v>158.0523</v>
      </c>
      <c r="H17" s="26">
        <v>1.26875</v>
      </c>
      <c r="I17" s="26">
        <v>8646.1517100000001</v>
      </c>
      <c r="J17" s="26">
        <v>0</v>
      </c>
      <c r="K17" s="26">
        <v>0</v>
      </c>
      <c r="L17" s="26">
        <v>20945.25489</v>
      </c>
      <c r="M17" s="26">
        <v>11643.963949999999</v>
      </c>
      <c r="N17" s="26">
        <v>271.94529999999997</v>
      </c>
      <c r="O17" s="26">
        <v>7170.8169200000002</v>
      </c>
      <c r="P17" s="26">
        <v>0</v>
      </c>
      <c r="Q17" s="26">
        <v>136.1087</v>
      </c>
      <c r="R17" s="26">
        <v>16.965250000000001</v>
      </c>
      <c r="S17" s="26">
        <v>1587.32925</v>
      </c>
      <c r="T17" s="26">
        <v>0</v>
      </c>
      <c r="U17" s="26">
        <v>0</v>
      </c>
      <c r="V17" s="26">
        <v>20827.129369999999</v>
      </c>
    </row>
    <row r="18" spans="2:22" x14ac:dyDescent="0.2">
      <c r="B18" s="16">
        <v>4010</v>
      </c>
      <c r="C18" s="16" t="s">
        <v>105</v>
      </c>
      <c r="D18" s="26">
        <v>6246.8592500000004</v>
      </c>
      <c r="E18" s="26">
        <v>14143.14394</v>
      </c>
      <c r="F18" s="26">
        <v>1663.6094499999999</v>
      </c>
      <c r="G18" s="26">
        <v>245.93978000000001</v>
      </c>
      <c r="H18" s="26">
        <v>0</v>
      </c>
      <c r="I18" s="26">
        <v>26254.192169999998</v>
      </c>
      <c r="J18" s="26">
        <v>0</v>
      </c>
      <c r="K18" s="26">
        <v>75.1584</v>
      </c>
      <c r="L18" s="26">
        <v>48628.902990000002</v>
      </c>
      <c r="M18" s="26">
        <v>20611.984550000001</v>
      </c>
      <c r="N18" s="26">
        <v>829.89514999999994</v>
      </c>
      <c r="O18" s="26">
        <v>17725.888989999999</v>
      </c>
      <c r="P18" s="26">
        <v>0.1</v>
      </c>
      <c r="Q18" s="26">
        <v>1265.0418299999999</v>
      </c>
      <c r="R18" s="26">
        <v>36.519599999999997</v>
      </c>
      <c r="S18" s="26">
        <v>7449.0360300000002</v>
      </c>
      <c r="T18" s="26">
        <v>0</v>
      </c>
      <c r="U18" s="26">
        <v>25.704000000000001</v>
      </c>
      <c r="V18" s="26">
        <v>47944.170149999998</v>
      </c>
    </row>
    <row r="19" spans="2:22" x14ac:dyDescent="0.2">
      <c r="B19" s="16">
        <v>4012</v>
      </c>
      <c r="C19" s="16" t="s">
        <v>106</v>
      </c>
      <c r="D19" s="26">
        <v>12323.626749999999</v>
      </c>
      <c r="E19" s="26">
        <v>8589.33374</v>
      </c>
      <c r="F19" s="26">
        <v>4538.5334999999995</v>
      </c>
      <c r="G19" s="26">
        <v>274.09444999999999</v>
      </c>
      <c r="H19" s="26">
        <v>245.8682</v>
      </c>
      <c r="I19" s="26">
        <v>26632.641039999999</v>
      </c>
      <c r="J19" s="26">
        <v>0</v>
      </c>
      <c r="K19" s="26">
        <v>0</v>
      </c>
      <c r="L19" s="26">
        <v>52604.097679999999</v>
      </c>
      <c r="M19" s="26">
        <v>31104.718049999999</v>
      </c>
      <c r="N19" s="26">
        <v>654.86836000000005</v>
      </c>
      <c r="O19" s="26">
        <v>8716.6892399999997</v>
      </c>
      <c r="P19" s="26">
        <v>6.97</v>
      </c>
      <c r="Q19" s="26">
        <v>1321.15012</v>
      </c>
      <c r="R19" s="26">
        <v>216.14768000000001</v>
      </c>
      <c r="S19" s="26">
        <v>12469.276470000001</v>
      </c>
      <c r="T19" s="26">
        <v>0</v>
      </c>
      <c r="U19" s="26">
        <v>0</v>
      </c>
      <c r="V19" s="26">
        <v>54489.819920000002</v>
      </c>
    </row>
    <row r="20" spans="2:22" x14ac:dyDescent="0.2">
      <c r="B20" s="16">
        <v>4013</v>
      </c>
      <c r="C20" s="16" t="s">
        <v>107</v>
      </c>
      <c r="D20" s="26">
        <v>2970.8328999999999</v>
      </c>
      <c r="E20" s="26">
        <v>2805.2813799999999</v>
      </c>
      <c r="F20" s="26">
        <v>710.76020000000005</v>
      </c>
      <c r="G20" s="26">
        <v>255.35069999999999</v>
      </c>
      <c r="H20" s="26">
        <v>2766.2658499999998</v>
      </c>
      <c r="I20" s="26">
        <v>12699.577520000001</v>
      </c>
      <c r="J20" s="26">
        <v>0</v>
      </c>
      <c r="K20" s="26">
        <v>32.318579999999997</v>
      </c>
      <c r="L20" s="26">
        <v>22240.387129999999</v>
      </c>
      <c r="M20" s="26">
        <v>13867.626550000001</v>
      </c>
      <c r="N20" s="26">
        <v>209.74109999999999</v>
      </c>
      <c r="O20" s="26">
        <v>2444.64813</v>
      </c>
      <c r="P20" s="26">
        <v>2773.3658500000001</v>
      </c>
      <c r="Q20" s="26">
        <v>1013.81879</v>
      </c>
      <c r="R20" s="26">
        <v>14.519</v>
      </c>
      <c r="S20" s="26">
        <v>2080.19875</v>
      </c>
      <c r="T20" s="26">
        <v>0</v>
      </c>
      <c r="U20" s="26">
        <v>0</v>
      </c>
      <c r="V20" s="26">
        <v>22403.918170000001</v>
      </c>
    </row>
    <row r="21" spans="2:22" x14ac:dyDescent="0.2">
      <c r="B21" s="21">
        <v>4059</v>
      </c>
      <c r="C21" s="21" t="s">
        <v>108</v>
      </c>
      <c r="D21" s="29">
        <v>162360.76053999999</v>
      </c>
      <c r="E21" s="29">
        <v>171066.25654</v>
      </c>
      <c r="F21" s="29">
        <v>68827.876069999998</v>
      </c>
      <c r="G21" s="29">
        <v>15938.48324</v>
      </c>
      <c r="H21" s="29">
        <v>1258.0016499999999</v>
      </c>
      <c r="I21" s="29">
        <v>344609.70598000003</v>
      </c>
      <c r="J21" s="29">
        <v>0.30599999999999999</v>
      </c>
      <c r="K21" s="29">
        <v>8239.3573199999992</v>
      </c>
      <c r="L21" s="29">
        <v>772300.74734</v>
      </c>
      <c r="M21" s="29">
        <v>497435.09370999999</v>
      </c>
      <c r="N21" s="29">
        <v>4437.3823199999997</v>
      </c>
      <c r="O21" s="29">
        <v>151909.28229999999</v>
      </c>
      <c r="P21" s="29">
        <v>468.70405</v>
      </c>
      <c r="Q21" s="29">
        <v>45178.455170000001</v>
      </c>
      <c r="R21" s="29">
        <v>2016.46093</v>
      </c>
      <c r="S21" s="29">
        <v>91511.438209999993</v>
      </c>
      <c r="T21" s="29">
        <v>1.1559999999999999</v>
      </c>
      <c r="U21" s="29">
        <v>10746.832340000001</v>
      </c>
      <c r="V21" s="29">
        <v>803704.80503000005</v>
      </c>
    </row>
    <row r="22" spans="2:22" x14ac:dyDescent="0.2">
      <c r="B22" s="16">
        <v>4021</v>
      </c>
      <c r="C22" s="16" t="s">
        <v>109</v>
      </c>
      <c r="D22" s="26">
        <v>43277.855230000001</v>
      </c>
      <c r="E22" s="26">
        <v>29768.809590000001</v>
      </c>
      <c r="F22" s="26">
        <v>18606.631389999999</v>
      </c>
      <c r="G22" s="26">
        <v>4153.0893999999998</v>
      </c>
      <c r="H22" s="26">
        <v>852.99985000000004</v>
      </c>
      <c r="I22" s="26">
        <v>58410.070469999999</v>
      </c>
      <c r="J22" s="26">
        <v>0</v>
      </c>
      <c r="K22" s="26">
        <v>5204.3543300000001</v>
      </c>
      <c r="L22" s="26">
        <v>160273.81026</v>
      </c>
      <c r="M22" s="26">
        <v>102413.96715</v>
      </c>
      <c r="N22" s="26">
        <v>440.03188999999998</v>
      </c>
      <c r="O22" s="26">
        <v>21891.17612</v>
      </c>
      <c r="P22" s="26">
        <v>168.1</v>
      </c>
      <c r="Q22" s="26">
        <v>17905.644960000001</v>
      </c>
      <c r="R22" s="26">
        <v>1209.4425699999999</v>
      </c>
      <c r="S22" s="26">
        <v>16109.77392</v>
      </c>
      <c r="T22" s="26">
        <v>0</v>
      </c>
      <c r="U22" s="26">
        <v>5031.1803300000001</v>
      </c>
      <c r="V22" s="26">
        <v>165169.31693999999</v>
      </c>
    </row>
    <row r="23" spans="2:22" x14ac:dyDescent="0.2">
      <c r="B23" s="16">
        <v>4022</v>
      </c>
      <c r="C23" s="16" t="s">
        <v>110</v>
      </c>
      <c r="D23" s="26">
        <v>1097.0109199999999</v>
      </c>
      <c r="E23" s="26">
        <v>1632.9267299999999</v>
      </c>
      <c r="F23" s="26">
        <v>596.29690000000005</v>
      </c>
      <c r="G23" s="26">
        <v>14.90615</v>
      </c>
      <c r="H23" s="26">
        <v>0</v>
      </c>
      <c r="I23" s="26">
        <v>3726.3085500000002</v>
      </c>
      <c r="J23" s="26">
        <v>0</v>
      </c>
      <c r="K23" s="26">
        <v>0</v>
      </c>
      <c r="L23" s="26">
        <v>7067.4492499999997</v>
      </c>
      <c r="M23" s="26">
        <v>6743.8928999999998</v>
      </c>
      <c r="N23" s="26">
        <v>34.908499999999997</v>
      </c>
      <c r="O23" s="26">
        <v>1361.0294100000001</v>
      </c>
      <c r="P23" s="26">
        <v>0</v>
      </c>
      <c r="Q23" s="26">
        <v>128.28099</v>
      </c>
      <c r="R23" s="26">
        <v>2.2658</v>
      </c>
      <c r="S23" s="26">
        <v>515.71079999999995</v>
      </c>
      <c r="T23" s="26">
        <v>0</v>
      </c>
      <c r="U23" s="26">
        <v>215.048</v>
      </c>
      <c r="V23" s="26">
        <v>9001.1363999999994</v>
      </c>
    </row>
    <row r="24" spans="2:22" x14ac:dyDescent="0.2">
      <c r="B24" s="16">
        <v>4023</v>
      </c>
      <c r="C24" s="16" t="s">
        <v>111</v>
      </c>
      <c r="D24" s="26">
        <v>2780.8549600000001</v>
      </c>
      <c r="E24" s="26">
        <v>2958.3791299999998</v>
      </c>
      <c r="F24" s="26">
        <v>1504.14175</v>
      </c>
      <c r="G24" s="26">
        <v>85.285839999999993</v>
      </c>
      <c r="H24" s="26">
        <v>0</v>
      </c>
      <c r="I24" s="26">
        <v>7864.8827000000001</v>
      </c>
      <c r="J24" s="26">
        <v>0</v>
      </c>
      <c r="K24" s="26">
        <v>0</v>
      </c>
      <c r="L24" s="26">
        <v>15193.544379999999</v>
      </c>
      <c r="M24" s="26">
        <v>12786.66395</v>
      </c>
      <c r="N24" s="26">
        <v>79.041929999999994</v>
      </c>
      <c r="O24" s="26">
        <v>2096.7319900000002</v>
      </c>
      <c r="P24" s="26">
        <v>35.173499999999997</v>
      </c>
      <c r="Q24" s="26">
        <v>312.04383000000001</v>
      </c>
      <c r="R24" s="26">
        <v>2.29176</v>
      </c>
      <c r="S24" s="26">
        <v>863.27300000000002</v>
      </c>
      <c r="T24" s="26">
        <v>0</v>
      </c>
      <c r="U24" s="26">
        <v>0</v>
      </c>
      <c r="V24" s="26">
        <v>16175.21996</v>
      </c>
    </row>
    <row r="25" spans="2:22" x14ac:dyDescent="0.2">
      <c r="B25" s="16">
        <v>4024</v>
      </c>
      <c r="C25" s="16" t="s">
        <v>112</v>
      </c>
      <c r="D25" s="26">
        <v>2172.0843500000001</v>
      </c>
      <c r="E25" s="26">
        <v>6504.0060999999996</v>
      </c>
      <c r="F25" s="26">
        <v>1251.2347</v>
      </c>
      <c r="G25" s="26">
        <v>19.84205</v>
      </c>
      <c r="H25" s="26">
        <v>0</v>
      </c>
      <c r="I25" s="26">
        <v>7556.7084999999997</v>
      </c>
      <c r="J25" s="26">
        <v>0</v>
      </c>
      <c r="K25" s="26">
        <v>0</v>
      </c>
      <c r="L25" s="26">
        <v>17503.875700000001</v>
      </c>
      <c r="M25" s="26">
        <v>9704.6016999999993</v>
      </c>
      <c r="N25" s="26">
        <v>100</v>
      </c>
      <c r="O25" s="26">
        <v>6606.2987000000003</v>
      </c>
      <c r="P25" s="26">
        <v>0</v>
      </c>
      <c r="Q25" s="26">
        <v>254.13246000000001</v>
      </c>
      <c r="R25" s="26">
        <v>5.6225500000000004</v>
      </c>
      <c r="S25" s="26">
        <v>715.09171000000003</v>
      </c>
      <c r="T25" s="26">
        <v>0</v>
      </c>
      <c r="U25" s="26">
        <v>512.62199999999996</v>
      </c>
      <c r="V25" s="26">
        <v>17898.369119999999</v>
      </c>
    </row>
    <row r="26" spans="2:22" x14ac:dyDescent="0.2">
      <c r="B26" s="16">
        <v>4049</v>
      </c>
      <c r="C26" s="16" t="s">
        <v>113</v>
      </c>
      <c r="D26" s="26">
        <v>4908.4043099999999</v>
      </c>
      <c r="E26" s="26">
        <v>3916.0147200000001</v>
      </c>
      <c r="F26" s="26">
        <v>1428.441</v>
      </c>
      <c r="G26" s="26">
        <v>176.51795999999999</v>
      </c>
      <c r="H26" s="26">
        <v>5.0599999999999996</v>
      </c>
      <c r="I26" s="26">
        <v>9872.3184600000004</v>
      </c>
      <c r="J26" s="26">
        <v>0</v>
      </c>
      <c r="K26" s="26">
        <v>0</v>
      </c>
      <c r="L26" s="26">
        <v>20306.756450000001</v>
      </c>
      <c r="M26" s="26">
        <v>14727.44577</v>
      </c>
      <c r="N26" s="26">
        <v>64.737200000000001</v>
      </c>
      <c r="O26" s="26">
        <v>3226.8553900000002</v>
      </c>
      <c r="P26" s="26">
        <v>0</v>
      </c>
      <c r="Q26" s="26">
        <v>286.88461999999998</v>
      </c>
      <c r="R26" s="26">
        <v>29.13571</v>
      </c>
      <c r="S26" s="26">
        <v>1603.9526800000001</v>
      </c>
      <c r="T26" s="26">
        <v>0</v>
      </c>
      <c r="U26" s="26">
        <v>310.79300000000001</v>
      </c>
      <c r="V26" s="26">
        <v>20249.804370000002</v>
      </c>
    </row>
    <row r="27" spans="2:22" x14ac:dyDescent="0.2">
      <c r="B27" s="16">
        <v>4026</v>
      </c>
      <c r="C27" s="16" t="s">
        <v>114</v>
      </c>
      <c r="D27" s="26">
        <v>3750.4996599999999</v>
      </c>
      <c r="E27" s="26">
        <v>2944.7451900000001</v>
      </c>
      <c r="F27" s="26">
        <v>2196.4365299999999</v>
      </c>
      <c r="G27" s="26">
        <v>274.27485000000001</v>
      </c>
      <c r="H27" s="26">
        <v>23.4</v>
      </c>
      <c r="I27" s="26">
        <v>11398.599770000001</v>
      </c>
      <c r="J27" s="26">
        <v>0</v>
      </c>
      <c r="K27" s="26">
        <v>0</v>
      </c>
      <c r="L27" s="26">
        <v>20587.955999999998</v>
      </c>
      <c r="M27" s="26">
        <v>17365.413649999999</v>
      </c>
      <c r="N27" s="26">
        <v>65.626000000000005</v>
      </c>
      <c r="O27" s="26">
        <v>4057.2581599999999</v>
      </c>
      <c r="P27" s="26">
        <v>0</v>
      </c>
      <c r="Q27" s="26">
        <v>2181.8256799999999</v>
      </c>
      <c r="R27" s="26">
        <v>10.24395</v>
      </c>
      <c r="S27" s="26">
        <v>1151.69317</v>
      </c>
      <c r="T27" s="26">
        <v>0</v>
      </c>
      <c r="U27" s="26">
        <v>0</v>
      </c>
      <c r="V27" s="26">
        <v>24832.06061</v>
      </c>
    </row>
    <row r="28" spans="2:22" x14ac:dyDescent="0.2">
      <c r="B28" s="16">
        <v>4027</v>
      </c>
      <c r="C28" s="16" t="s">
        <v>115</v>
      </c>
      <c r="D28" s="26">
        <v>5143.7225699999999</v>
      </c>
      <c r="E28" s="26">
        <v>3385.4916899999998</v>
      </c>
      <c r="F28" s="26">
        <v>1691.4880800000001</v>
      </c>
      <c r="G28" s="26">
        <v>51.745310000000003</v>
      </c>
      <c r="H28" s="26">
        <v>0</v>
      </c>
      <c r="I28" s="26">
        <v>11517.50447</v>
      </c>
      <c r="J28" s="26">
        <v>0.30599999999999999</v>
      </c>
      <c r="K28" s="26">
        <v>0</v>
      </c>
      <c r="L28" s="26">
        <v>21790.258119999999</v>
      </c>
      <c r="M28" s="26">
        <v>15823.844419999999</v>
      </c>
      <c r="N28" s="26">
        <v>1</v>
      </c>
      <c r="O28" s="26">
        <v>3689.7085400000001</v>
      </c>
      <c r="P28" s="26">
        <v>0</v>
      </c>
      <c r="Q28" s="26">
        <v>51.356029999999997</v>
      </c>
      <c r="R28" s="26">
        <v>24.40615</v>
      </c>
      <c r="S28" s="26">
        <v>2320.1731799999998</v>
      </c>
      <c r="T28" s="26">
        <v>1.1559999999999999</v>
      </c>
      <c r="U28" s="26">
        <v>0</v>
      </c>
      <c r="V28" s="26">
        <v>21911.644319999999</v>
      </c>
    </row>
    <row r="29" spans="2:22" x14ac:dyDescent="0.2">
      <c r="B29" s="16">
        <v>4028</v>
      </c>
      <c r="C29" s="16" t="s">
        <v>116</v>
      </c>
      <c r="D29" s="26">
        <v>863.70495000000005</v>
      </c>
      <c r="E29" s="26">
        <v>1095.8493599999999</v>
      </c>
      <c r="F29" s="26">
        <v>327.94600000000003</v>
      </c>
      <c r="G29" s="26">
        <v>108.37835</v>
      </c>
      <c r="H29" s="26">
        <v>23.968</v>
      </c>
      <c r="I29" s="26">
        <v>2171.25866</v>
      </c>
      <c r="J29" s="26">
        <v>0</v>
      </c>
      <c r="K29" s="26">
        <v>8.8369999999999997</v>
      </c>
      <c r="L29" s="26">
        <v>4599.9423200000001</v>
      </c>
      <c r="M29" s="26">
        <v>3375.9774499999999</v>
      </c>
      <c r="N29" s="26">
        <v>13.932</v>
      </c>
      <c r="O29" s="26">
        <v>705.92957999999999</v>
      </c>
      <c r="P29" s="26">
        <v>0</v>
      </c>
      <c r="Q29" s="26">
        <v>76.835310000000007</v>
      </c>
      <c r="R29" s="26">
        <v>32.435450000000003</v>
      </c>
      <c r="S29" s="26">
        <v>375.72302000000002</v>
      </c>
      <c r="T29" s="26">
        <v>0</v>
      </c>
      <c r="U29" s="26">
        <v>8.75</v>
      </c>
      <c r="V29" s="26">
        <v>4589.5828099999999</v>
      </c>
    </row>
    <row r="30" spans="2:22" x14ac:dyDescent="0.2">
      <c r="B30" s="16">
        <v>4029</v>
      </c>
      <c r="C30" s="16" t="s">
        <v>117</v>
      </c>
      <c r="D30" s="26">
        <v>4245.5358999999999</v>
      </c>
      <c r="E30" s="26">
        <v>6039.02646</v>
      </c>
      <c r="F30" s="26">
        <v>2353.1703400000001</v>
      </c>
      <c r="G30" s="26">
        <v>863.57988999999998</v>
      </c>
      <c r="H30" s="26">
        <v>0</v>
      </c>
      <c r="I30" s="26">
        <v>10717.69241</v>
      </c>
      <c r="J30" s="26">
        <v>0</v>
      </c>
      <c r="K30" s="26">
        <v>0</v>
      </c>
      <c r="L30" s="26">
        <v>24219.005000000001</v>
      </c>
      <c r="M30" s="26">
        <v>17376.991770000001</v>
      </c>
      <c r="N30" s="26">
        <v>144.68394000000001</v>
      </c>
      <c r="O30" s="26">
        <v>3580.90047</v>
      </c>
      <c r="P30" s="26">
        <v>0</v>
      </c>
      <c r="Q30" s="26">
        <v>1140.44749</v>
      </c>
      <c r="R30" s="26">
        <v>251.0829</v>
      </c>
      <c r="S30" s="26">
        <v>2118.8418000000001</v>
      </c>
      <c r="T30" s="26">
        <v>0</v>
      </c>
      <c r="U30" s="26">
        <v>811.68499999999995</v>
      </c>
      <c r="V30" s="26">
        <v>25424.63337</v>
      </c>
    </row>
    <row r="31" spans="2:22" x14ac:dyDescent="0.2">
      <c r="B31" s="16">
        <v>4030</v>
      </c>
      <c r="C31" s="16" t="s">
        <v>118</v>
      </c>
      <c r="D31" s="26">
        <v>1404.8973000000001</v>
      </c>
      <c r="E31" s="26">
        <v>4256.7758299999996</v>
      </c>
      <c r="F31" s="26">
        <v>1001.2727</v>
      </c>
      <c r="G31" s="26">
        <v>70.353620000000006</v>
      </c>
      <c r="H31" s="26">
        <v>0</v>
      </c>
      <c r="I31" s="26">
        <v>4105.7827699999998</v>
      </c>
      <c r="J31" s="26">
        <v>0</v>
      </c>
      <c r="K31" s="26">
        <v>0</v>
      </c>
      <c r="L31" s="26">
        <v>10839.08222</v>
      </c>
      <c r="M31" s="26">
        <v>6625.2267499999998</v>
      </c>
      <c r="N31" s="26">
        <v>81.430000000000007</v>
      </c>
      <c r="O31" s="26">
        <v>3623.9958900000001</v>
      </c>
      <c r="P31" s="26">
        <v>0</v>
      </c>
      <c r="Q31" s="26">
        <v>125.61924999999999</v>
      </c>
      <c r="R31" s="26">
        <v>0</v>
      </c>
      <c r="S31" s="26">
        <v>595.57421999999997</v>
      </c>
      <c r="T31" s="26">
        <v>0</v>
      </c>
      <c r="U31" s="26">
        <v>237.333</v>
      </c>
      <c r="V31" s="26">
        <v>11289.179109999999</v>
      </c>
    </row>
    <row r="32" spans="2:22" x14ac:dyDescent="0.2">
      <c r="B32" s="16">
        <v>4031</v>
      </c>
      <c r="C32" s="16" t="s">
        <v>119</v>
      </c>
      <c r="D32" s="26">
        <v>1865.5998400000001</v>
      </c>
      <c r="E32" s="26">
        <v>5153.0299599999998</v>
      </c>
      <c r="F32" s="26">
        <v>713.04729999999995</v>
      </c>
      <c r="G32" s="26">
        <v>35.896470000000001</v>
      </c>
      <c r="H32" s="26">
        <v>0</v>
      </c>
      <c r="I32" s="26">
        <v>3809.2661699999999</v>
      </c>
      <c r="J32" s="26">
        <v>0</v>
      </c>
      <c r="K32" s="26">
        <v>0</v>
      </c>
      <c r="L32" s="26">
        <v>11576.839739999999</v>
      </c>
      <c r="M32" s="26">
        <v>5609.7344000000003</v>
      </c>
      <c r="N32" s="26">
        <v>46.020659999999999</v>
      </c>
      <c r="O32" s="26">
        <v>5003.4358300000004</v>
      </c>
      <c r="P32" s="26">
        <v>0</v>
      </c>
      <c r="Q32" s="26">
        <v>83.424359999999993</v>
      </c>
      <c r="R32" s="26">
        <v>2.6946500000000002</v>
      </c>
      <c r="S32" s="26">
        <v>1764.7494300000001</v>
      </c>
      <c r="T32" s="26">
        <v>0</v>
      </c>
      <c r="U32" s="26">
        <v>123.58799999999999</v>
      </c>
      <c r="V32" s="26">
        <v>12633.64733</v>
      </c>
    </row>
    <row r="33" spans="2:22" x14ac:dyDescent="0.2">
      <c r="B33" s="16">
        <v>4032</v>
      </c>
      <c r="C33" s="16" t="s">
        <v>120</v>
      </c>
      <c r="D33" s="26">
        <v>1462.2919999999999</v>
      </c>
      <c r="E33" s="26">
        <v>2178.32017</v>
      </c>
      <c r="F33" s="26">
        <v>1418.29566</v>
      </c>
      <c r="G33" s="26">
        <v>59.595599999999997</v>
      </c>
      <c r="H33" s="26">
        <v>204.75165000000001</v>
      </c>
      <c r="I33" s="26">
        <v>5092.9011</v>
      </c>
      <c r="J33" s="26">
        <v>0</v>
      </c>
      <c r="K33" s="26">
        <v>5.6842499999999996</v>
      </c>
      <c r="L33" s="26">
        <v>10421.84043</v>
      </c>
      <c r="M33" s="26">
        <v>8000.8049499999997</v>
      </c>
      <c r="N33" s="26">
        <v>186.46027000000001</v>
      </c>
      <c r="O33" s="26">
        <v>1360.4150500000001</v>
      </c>
      <c r="P33" s="26">
        <v>0.61253999999999997</v>
      </c>
      <c r="Q33" s="26">
        <v>127.2992</v>
      </c>
      <c r="R33" s="26">
        <v>55.373199999999997</v>
      </c>
      <c r="S33" s="26">
        <v>879.38013000000001</v>
      </c>
      <c r="T33" s="26">
        <v>0</v>
      </c>
      <c r="U33" s="26">
        <v>0</v>
      </c>
      <c r="V33" s="26">
        <v>10610.34534</v>
      </c>
    </row>
    <row r="34" spans="2:22" x14ac:dyDescent="0.2">
      <c r="B34" s="16">
        <v>4033</v>
      </c>
      <c r="C34" s="16" t="s">
        <v>121</v>
      </c>
      <c r="D34" s="26">
        <v>4606.3361500000001</v>
      </c>
      <c r="E34" s="26">
        <v>11748.852430000001</v>
      </c>
      <c r="F34" s="26">
        <v>3367.64705</v>
      </c>
      <c r="G34" s="26">
        <v>372.63423</v>
      </c>
      <c r="H34" s="26">
        <v>0</v>
      </c>
      <c r="I34" s="26">
        <v>17254.65742</v>
      </c>
      <c r="J34" s="26">
        <v>0</v>
      </c>
      <c r="K34" s="26">
        <v>0</v>
      </c>
      <c r="L34" s="26">
        <v>37350.127280000001</v>
      </c>
      <c r="M34" s="26">
        <v>17031.9509</v>
      </c>
      <c r="N34" s="26">
        <v>310.87713000000002</v>
      </c>
      <c r="O34" s="26">
        <v>11247.735989999999</v>
      </c>
      <c r="P34" s="26">
        <v>0</v>
      </c>
      <c r="Q34" s="26">
        <v>636.63409000000001</v>
      </c>
      <c r="R34" s="26">
        <v>-12.038650000000001</v>
      </c>
      <c r="S34" s="26">
        <v>8535.7456500000008</v>
      </c>
      <c r="T34" s="26">
        <v>0</v>
      </c>
      <c r="U34" s="26">
        <v>0</v>
      </c>
      <c r="V34" s="26">
        <v>37750.90511</v>
      </c>
    </row>
    <row r="35" spans="2:22" x14ac:dyDescent="0.2">
      <c r="B35" s="16">
        <v>4034</v>
      </c>
      <c r="C35" s="16" t="s">
        <v>122</v>
      </c>
      <c r="D35" s="26">
        <v>6454.8227999999999</v>
      </c>
      <c r="E35" s="26">
        <v>4611.6258900000003</v>
      </c>
      <c r="F35" s="26">
        <v>2357.9512</v>
      </c>
      <c r="G35" s="26">
        <v>5132.7330599999996</v>
      </c>
      <c r="H35" s="26">
        <v>0</v>
      </c>
      <c r="I35" s="26">
        <v>15788.206169999999</v>
      </c>
      <c r="J35" s="26">
        <v>0</v>
      </c>
      <c r="K35" s="26">
        <v>0</v>
      </c>
      <c r="L35" s="26">
        <v>34345.339119999997</v>
      </c>
      <c r="M35" s="26">
        <v>17752.30445</v>
      </c>
      <c r="N35" s="26">
        <v>199.52151000000001</v>
      </c>
      <c r="O35" s="26">
        <v>3919.5592499999998</v>
      </c>
      <c r="P35" s="26">
        <v>0</v>
      </c>
      <c r="Q35" s="26">
        <v>14269.098099999999</v>
      </c>
      <c r="R35" s="26">
        <v>19.809999999999999</v>
      </c>
      <c r="S35" s="26">
        <v>4425.71929</v>
      </c>
      <c r="T35" s="26">
        <v>0</v>
      </c>
      <c r="U35" s="26">
        <v>0</v>
      </c>
      <c r="V35" s="26">
        <v>40586.012600000002</v>
      </c>
    </row>
    <row r="36" spans="2:22" x14ac:dyDescent="0.2">
      <c r="B36" s="16">
        <v>4035</v>
      </c>
      <c r="C36" s="16" t="s">
        <v>123</v>
      </c>
      <c r="D36" s="26">
        <v>5905.0144</v>
      </c>
      <c r="E36" s="26">
        <v>4041.3837600000002</v>
      </c>
      <c r="F36" s="26">
        <v>2912.1361499999998</v>
      </c>
      <c r="G36" s="26">
        <v>203.09736000000001</v>
      </c>
      <c r="H36" s="26">
        <v>18.059999999999999</v>
      </c>
      <c r="I36" s="26">
        <v>9899.2777000000006</v>
      </c>
      <c r="J36" s="26">
        <v>0</v>
      </c>
      <c r="K36" s="26">
        <v>1304.5242800000001</v>
      </c>
      <c r="L36" s="26">
        <v>24283.49365</v>
      </c>
      <c r="M36" s="26">
        <v>15463.184649999999</v>
      </c>
      <c r="N36" s="26">
        <v>74.661090000000002</v>
      </c>
      <c r="O36" s="26">
        <v>4392.0131499999998</v>
      </c>
      <c r="P36" s="26">
        <v>0</v>
      </c>
      <c r="Q36" s="26">
        <v>775.14914999999996</v>
      </c>
      <c r="R36" s="26">
        <v>6.3541600000000003</v>
      </c>
      <c r="S36" s="26">
        <v>3567.6916700000002</v>
      </c>
      <c r="T36" s="26">
        <v>0</v>
      </c>
      <c r="U36" s="26">
        <v>0</v>
      </c>
      <c r="V36" s="26">
        <v>24279.05387</v>
      </c>
    </row>
    <row r="37" spans="2:22" x14ac:dyDescent="0.2">
      <c r="B37" s="16">
        <v>4037</v>
      </c>
      <c r="C37" s="16" t="s">
        <v>124</v>
      </c>
      <c r="D37" s="26">
        <v>3567.8826100000001</v>
      </c>
      <c r="E37" s="26">
        <v>3836.4531999999999</v>
      </c>
      <c r="F37" s="26">
        <v>1846.4334100000001</v>
      </c>
      <c r="G37" s="26">
        <v>168.27504999999999</v>
      </c>
      <c r="H37" s="26">
        <v>13.79</v>
      </c>
      <c r="I37" s="26">
        <v>10338.11982</v>
      </c>
      <c r="J37" s="26">
        <v>0</v>
      </c>
      <c r="K37" s="26">
        <v>0</v>
      </c>
      <c r="L37" s="26">
        <v>19770.954089999999</v>
      </c>
      <c r="M37" s="26">
        <v>14773.0414</v>
      </c>
      <c r="N37" s="26">
        <v>77.580370000000002</v>
      </c>
      <c r="O37" s="26">
        <v>2148.5788699999998</v>
      </c>
      <c r="P37" s="26">
        <v>0.46235999999999999</v>
      </c>
      <c r="Q37" s="26">
        <v>309.61923999999999</v>
      </c>
      <c r="R37" s="26">
        <v>5.9151499999999997</v>
      </c>
      <c r="S37" s="26">
        <v>1362.56359</v>
      </c>
      <c r="T37" s="26">
        <v>0</v>
      </c>
      <c r="U37" s="26">
        <v>979.928</v>
      </c>
      <c r="V37" s="26">
        <v>19657.688979999999</v>
      </c>
    </row>
    <row r="38" spans="2:22" x14ac:dyDescent="0.2">
      <c r="B38" s="16">
        <v>4038</v>
      </c>
      <c r="C38" s="16" t="s">
        <v>125</v>
      </c>
      <c r="D38" s="26">
        <v>7746.9791400000004</v>
      </c>
      <c r="E38" s="26">
        <v>6026.9336700000003</v>
      </c>
      <c r="F38" s="26">
        <v>2968.9255600000001</v>
      </c>
      <c r="G38" s="26">
        <v>185.28093000000001</v>
      </c>
      <c r="H38" s="26">
        <v>0</v>
      </c>
      <c r="I38" s="26">
        <v>19966.367259999999</v>
      </c>
      <c r="J38" s="26">
        <v>0</v>
      </c>
      <c r="K38" s="26">
        <v>0</v>
      </c>
      <c r="L38" s="26">
        <v>36894.486559999998</v>
      </c>
      <c r="M38" s="26">
        <v>28401.858120000001</v>
      </c>
      <c r="N38" s="26">
        <v>107.41895</v>
      </c>
      <c r="O38" s="26">
        <v>6624.7481500000004</v>
      </c>
      <c r="P38" s="26">
        <v>0</v>
      </c>
      <c r="Q38" s="26">
        <v>685.31511</v>
      </c>
      <c r="R38" s="26">
        <v>48.741999999999997</v>
      </c>
      <c r="S38" s="26">
        <v>3232.2495399999998</v>
      </c>
      <c r="T38" s="26">
        <v>0</v>
      </c>
      <c r="U38" s="26">
        <v>0</v>
      </c>
      <c r="V38" s="26">
        <v>39100.331870000002</v>
      </c>
    </row>
    <row r="39" spans="2:22" x14ac:dyDescent="0.2">
      <c r="B39" s="16">
        <v>4039</v>
      </c>
      <c r="C39" s="16" t="s">
        <v>126</v>
      </c>
      <c r="D39" s="26">
        <v>1611.4633100000001</v>
      </c>
      <c r="E39" s="26">
        <v>1770.3312000000001</v>
      </c>
      <c r="F39" s="26">
        <v>680.33344999999997</v>
      </c>
      <c r="G39" s="26">
        <v>52.1569</v>
      </c>
      <c r="H39" s="26">
        <v>0</v>
      </c>
      <c r="I39" s="26">
        <v>5413.0784599999997</v>
      </c>
      <c r="J39" s="26">
        <v>0</v>
      </c>
      <c r="K39" s="26">
        <v>0</v>
      </c>
      <c r="L39" s="26">
        <v>9527.3633200000004</v>
      </c>
      <c r="M39" s="26">
        <v>7887.6994000000004</v>
      </c>
      <c r="N39" s="26">
        <v>0</v>
      </c>
      <c r="O39" s="26">
        <v>1338.16011</v>
      </c>
      <c r="P39" s="26">
        <v>43.083329999999997</v>
      </c>
      <c r="Q39" s="26">
        <v>179.60681</v>
      </c>
      <c r="R39" s="26">
        <v>2.9843999999999999</v>
      </c>
      <c r="S39" s="26">
        <v>563.1146</v>
      </c>
      <c r="T39" s="26">
        <v>0</v>
      </c>
      <c r="U39" s="26">
        <v>0</v>
      </c>
      <c r="V39" s="26">
        <v>10014.648649999999</v>
      </c>
    </row>
    <row r="40" spans="2:22" x14ac:dyDescent="0.2">
      <c r="B40" s="16">
        <v>4040</v>
      </c>
      <c r="C40" s="16" t="s">
        <v>127</v>
      </c>
      <c r="D40" s="26">
        <v>10724.34944</v>
      </c>
      <c r="E40" s="26">
        <v>9504.9941600000002</v>
      </c>
      <c r="F40" s="26">
        <v>3640.6466500000001</v>
      </c>
      <c r="G40" s="26">
        <v>219.99281999999999</v>
      </c>
      <c r="H40" s="26">
        <v>61.444499999999998</v>
      </c>
      <c r="I40" s="26">
        <v>22540.517759999999</v>
      </c>
      <c r="J40" s="26">
        <v>0</v>
      </c>
      <c r="K40" s="26">
        <v>0</v>
      </c>
      <c r="L40" s="26">
        <v>46691.945330000002</v>
      </c>
      <c r="M40" s="26">
        <v>29462.2965</v>
      </c>
      <c r="N40" s="26">
        <v>683.79690000000005</v>
      </c>
      <c r="O40" s="26">
        <v>6801.7502899999999</v>
      </c>
      <c r="P40" s="26">
        <v>37</v>
      </c>
      <c r="Q40" s="26">
        <v>1397.4189799999999</v>
      </c>
      <c r="R40" s="26">
        <v>0</v>
      </c>
      <c r="S40" s="26">
        <v>7390.1222699999998</v>
      </c>
      <c r="T40" s="26">
        <v>0</v>
      </c>
      <c r="U40" s="26">
        <v>1772.2814599999999</v>
      </c>
      <c r="V40" s="26">
        <v>47544.666400000002</v>
      </c>
    </row>
    <row r="41" spans="2:22" x14ac:dyDescent="0.2">
      <c r="B41" s="16">
        <v>4041</v>
      </c>
      <c r="C41" s="16" t="s">
        <v>128</v>
      </c>
      <c r="D41" s="26">
        <v>1267.5414499999999</v>
      </c>
      <c r="E41" s="26">
        <v>1794.5632499999999</v>
      </c>
      <c r="F41" s="26">
        <v>822.99</v>
      </c>
      <c r="G41" s="26">
        <v>66.914550000000006</v>
      </c>
      <c r="H41" s="26">
        <v>0</v>
      </c>
      <c r="I41" s="26">
        <v>4707.2542800000001</v>
      </c>
      <c r="J41" s="26">
        <v>0</v>
      </c>
      <c r="K41" s="26">
        <v>0</v>
      </c>
      <c r="L41" s="26">
        <v>8659.2635300000002</v>
      </c>
      <c r="M41" s="26">
        <v>6830.7552500000002</v>
      </c>
      <c r="N41" s="26">
        <v>59.138219999999997</v>
      </c>
      <c r="O41" s="26">
        <v>1085.6972000000001</v>
      </c>
      <c r="P41" s="26">
        <v>0</v>
      </c>
      <c r="Q41" s="26">
        <v>91.247320000000002</v>
      </c>
      <c r="R41" s="26">
        <v>0</v>
      </c>
      <c r="S41" s="26">
        <v>896.73117999999999</v>
      </c>
      <c r="T41" s="26">
        <v>0</v>
      </c>
      <c r="U41" s="26">
        <v>160</v>
      </c>
      <c r="V41" s="26">
        <v>9123.5691700000007</v>
      </c>
    </row>
    <row r="42" spans="2:22" x14ac:dyDescent="0.2">
      <c r="B42" s="16">
        <v>4042</v>
      </c>
      <c r="C42" s="16" t="s">
        <v>129</v>
      </c>
      <c r="D42" s="26">
        <v>2018.7697499999999</v>
      </c>
      <c r="E42" s="26">
        <v>2318.2949400000002</v>
      </c>
      <c r="F42" s="26">
        <v>1001.29025</v>
      </c>
      <c r="G42" s="26">
        <v>73.184539999999998</v>
      </c>
      <c r="H42" s="26">
        <v>3.9E-2</v>
      </c>
      <c r="I42" s="26">
        <v>7615.1340200000004</v>
      </c>
      <c r="J42" s="26">
        <v>0</v>
      </c>
      <c r="K42" s="26">
        <v>17.388950000000001</v>
      </c>
      <c r="L42" s="26">
        <v>13044.10145</v>
      </c>
      <c r="M42" s="26">
        <v>9131.5320499999998</v>
      </c>
      <c r="N42" s="26">
        <v>47.274729999999998</v>
      </c>
      <c r="O42" s="26">
        <v>2281.0421500000002</v>
      </c>
      <c r="P42" s="26">
        <v>0</v>
      </c>
      <c r="Q42" s="26">
        <v>324.89585</v>
      </c>
      <c r="R42" s="26">
        <v>0</v>
      </c>
      <c r="S42" s="26">
        <v>2679.9119500000002</v>
      </c>
      <c r="T42" s="26">
        <v>0</v>
      </c>
      <c r="U42" s="26">
        <v>495.10899999999998</v>
      </c>
      <c r="V42" s="26">
        <v>14959.765729999999</v>
      </c>
    </row>
    <row r="43" spans="2:22" x14ac:dyDescent="0.2">
      <c r="B43" s="16">
        <v>4044</v>
      </c>
      <c r="C43" s="16" t="s">
        <v>130</v>
      </c>
      <c r="D43" s="26">
        <v>6252.2701900000002</v>
      </c>
      <c r="E43" s="26">
        <v>6505.06214</v>
      </c>
      <c r="F43" s="26">
        <v>1652.5915</v>
      </c>
      <c r="G43" s="26">
        <v>608.49276999999995</v>
      </c>
      <c r="H43" s="26">
        <v>0</v>
      </c>
      <c r="I43" s="26">
        <v>15126.25215</v>
      </c>
      <c r="J43" s="26">
        <v>0</v>
      </c>
      <c r="K43" s="26">
        <v>1696.71631</v>
      </c>
      <c r="L43" s="26">
        <v>31841.385060000001</v>
      </c>
      <c r="M43" s="26">
        <v>22282.65655</v>
      </c>
      <c r="N43" s="26">
        <v>107.66633</v>
      </c>
      <c r="O43" s="26">
        <v>4159.7976900000003</v>
      </c>
      <c r="P43" s="26">
        <v>0</v>
      </c>
      <c r="Q43" s="26">
        <v>477.58911999999998</v>
      </c>
      <c r="R43" s="26">
        <v>30.662299999999998</v>
      </c>
      <c r="S43" s="26">
        <v>4546.0964800000002</v>
      </c>
      <c r="T43" s="26">
        <v>0</v>
      </c>
      <c r="U43" s="26">
        <v>88.5</v>
      </c>
      <c r="V43" s="26">
        <v>31692.96847</v>
      </c>
    </row>
    <row r="44" spans="2:22" x14ac:dyDescent="0.2">
      <c r="B44" s="16">
        <v>4045</v>
      </c>
      <c r="C44" s="16" t="s">
        <v>131</v>
      </c>
      <c r="D44" s="26">
        <v>26716.971839999998</v>
      </c>
      <c r="E44" s="26">
        <v>17458.337810000001</v>
      </c>
      <c r="F44" s="26">
        <v>7395.0414499999997</v>
      </c>
      <c r="G44" s="26">
        <v>2598.0866500000002</v>
      </c>
      <c r="H44" s="26">
        <v>0</v>
      </c>
      <c r="I44" s="26">
        <v>50580.095480000004</v>
      </c>
      <c r="J44" s="26">
        <v>0</v>
      </c>
      <c r="K44" s="26">
        <v>1.8522000000000001</v>
      </c>
      <c r="L44" s="26">
        <v>104750.38542999999</v>
      </c>
      <c r="M44" s="26">
        <v>64774.464379999998</v>
      </c>
      <c r="N44" s="26">
        <v>802.80775000000006</v>
      </c>
      <c r="O44" s="26">
        <v>17173.449089999998</v>
      </c>
      <c r="P44" s="26">
        <v>16.720749999999999</v>
      </c>
      <c r="Q44" s="26">
        <v>2084.22955</v>
      </c>
      <c r="R44" s="26">
        <v>195.80143000000001</v>
      </c>
      <c r="S44" s="26">
        <v>19564.59906</v>
      </c>
      <c r="T44" s="26">
        <v>0</v>
      </c>
      <c r="U44" s="26">
        <v>1.455E-2</v>
      </c>
      <c r="V44" s="26">
        <v>104612.08656</v>
      </c>
    </row>
    <row r="45" spans="2:22" x14ac:dyDescent="0.2">
      <c r="B45" s="16">
        <v>4046</v>
      </c>
      <c r="C45" s="16" t="s">
        <v>132</v>
      </c>
      <c r="D45" s="26">
        <v>962.16944999999998</v>
      </c>
      <c r="E45" s="26">
        <v>2733.5685400000002</v>
      </c>
      <c r="F45" s="26">
        <v>652.63625000000002</v>
      </c>
      <c r="G45" s="26">
        <v>64.963899999999995</v>
      </c>
      <c r="H45" s="26">
        <v>0</v>
      </c>
      <c r="I45" s="26">
        <v>5033.0922099999998</v>
      </c>
      <c r="J45" s="26">
        <v>0</v>
      </c>
      <c r="K45" s="26">
        <v>0</v>
      </c>
      <c r="L45" s="26">
        <v>9446.4303500000005</v>
      </c>
      <c r="M45" s="26">
        <v>4757.6438500000004</v>
      </c>
      <c r="N45" s="26">
        <v>66.027109999999993</v>
      </c>
      <c r="O45" s="26">
        <v>2968.4374899999998</v>
      </c>
      <c r="P45" s="26">
        <v>0</v>
      </c>
      <c r="Q45" s="26">
        <v>126.0881</v>
      </c>
      <c r="R45" s="26">
        <v>2.5352999999999999</v>
      </c>
      <c r="S45" s="26">
        <v>1251.76225</v>
      </c>
      <c r="T45" s="26">
        <v>0</v>
      </c>
      <c r="U45" s="26">
        <v>0</v>
      </c>
      <c r="V45" s="26">
        <v>9172.4940999999999</v>
      </c>
    </row>
    <row r="46" spans="2:22" x14ac:dyDescent="0.2">
      <c r="B46" s="16">
        <v>4047</v>
      </c>
      <c r="C46" s="16" t="s">
        <v>133</v>
      </c>
      <c r="D46" s="26">
        <v>4854.5516299999999</v>
      </c>
      <c r="E46" s="26">
        <v>17496.014220000001</v>
      </c>
      <c r="F46" s="26">
        <v>3657.5418500000001</v>
      </c>
      <c r="G46" s="26">
        <v>49.088569999999997</v>
      </c>
      <c r="H46" s="26">
        <v>0</v>
      </c>
      <c r="I46" s="26">
        <v>10165.7232</v>
      </c>
      <c r="J46" s="26">
        <v>0</v>
      </c>
      <c r="K46" s="26">
        <v>0</v>
      </c>
      <c r="L46" s="26">
        <v>36222.919470000001</v>
      </c>
      <c r="M46" s="26">
        <v>14408.87825</v>
      </c>
      <c r="N46" s="26">
        <v>379.99997999999999</v>
      </c>
      <c r="O46" s="26">
        <v>18207.03657</v>
      </c>
      <c r="P46" s="26">
        <v>166.79382000000001</v>
      </c>
      <c r="Q46" s="26">
        <v>741.69029</v>
      </c>
      <c r="R46" s="26">
        <v>20.610399999999998</v>
      </c>
      <c r="S46" s="26">
        <v>3040.2185100000002</v>
      </c>
      <c r="T46" s="26">
        <v>0</v>
      </c>
      <c r="U46" s="26">
        <v>0</v>
      </c>
      <c r="V46" s="26">
        <v>36965.22782</v>
      </c>
    </row>
    <row r="47" spans="2:22" x14ac:dyDescent="0.2">
      <c r="B47" s="16">
        <v>4048</v>
      </c>
      <c r="C47" s="16" t="s">
        <v>134</v>
      </c>
      <c r="D47" s="26">
        <v>6699.1763899999996</v>
      </c>
      <c r="E47" s="26">
        <v>11386.466399999999</v>
      </c>
      <c r="F47" s="26">
        <v>2783.3089500000001</v>
      </c>
      <c r="G47" s="26">
        <v>230.11642000000001</v>
      </c>
      <c r="H47" s="26">
        <v>54.48865</v>
      </c>
      <c r="I47" s="26">
        <v>13938.63602</v>
      </c>
      <c r="J47" s="26">
        <v>0</v>
      </c>
      <c r="K47" s="26">
        <v>0</v>
      </c>
      <c r="L47" s="26">
        <v>35092.19283</v>
      </c>
      <c r="M47" s="26">
        <v>23922.2631</v>
      </c>
      <c r="N47" s="26">
        <v>262.73986000000002</v>
      </c>
      <c r="O47" s="26">
        <v>12357.54117</v>
      </c>
      <c r="P47" s="26">
        <v>0.75775000000000003</v>
      </c>
      <c r="Q47" s="26">
        <v>406.07927999999998</v>
      </c>
      <c r="R47" s="26">
        <v>70.089749999999995</v>
      </c>
      <c r="S47" s="26">
        <v>1440.9751100000001</v>
      </c>
      <c r="T47" s="26">
        <v>0</v>
      </c>
      <c r="U47" s="26">
        <v>0</v>
      </c>
      <c r="V47" s="26">
        <v>38460.446020000003</v>
      </c>
    </row>
    <row r="48" spans="2:22" x14ac:dyDescent="0.2">
      <c r="B48" s="21">
        <v>4089</v>
      </c>
      <c r="C48" s="21" t="s">
        <v>135</v>
      </c>
      <c r="D48" s="29">
        <v>76242.763229999997</v>
      </c>
      <c r="E48" s="29">
        <v>104423.65402</v>
      </c>
      <c r="F48" s="29">
        <v>29613.346420000002</v>
      </c>
      <c r="G48" s="29">
        <v>3122.5585599999999</v>
      </c>
      <c r="H48" s="29">
        <v>1060.5092099999999</v>
      </c>
      <c r="I48" s="29">
        <v>182716.42259</v>
      </c>
      <c r="J48" s="29">
        <v>2.2164000000000001</v>
      </c>
      <c r="K48" s="29">
        <v>1978.9065000000001</v>
      </c>
      <c r="L48" s="29">
        <v>399160.37693000003</v>
      </c>
      <c r="M48" s="29">
        <v>230443.71905000001</v>
      </c>
      <c r="N48" s="29">
        <v>1835.0391199999999</v>
      </c>
      <c r="O48" s="29">
        <v>89673.242360000004</v>
      </c>
      <c r="P48" s="29">
        <v>1244.9498100000001</v>
      </c>
      <c r="Q48" s="29">
        <v>11164.002179999999</v>
      </c>
      <c r="R48" s="29">
        <v>677.04250999999999</v>
      </c>
      <c r="S48" s="29">
        <v>57303.42052</v>
      </c>
      <c r="T48" s="29">
        <v>2.2164000000000001</v>
      </c>
      <c r="U48" s="29">
        <v>7735.3475399999998</v>
      </c>
      <c r="V48" s="29">
        <v>400078.97949</v>
      </c>
    </row>
    <row r="49" spans="2:22" x14ac:dyDescent="0.2">
      <c r="B49" s="16">
        <v>4061</v>
      </c>
      <c r="C49" s="16" t="s">
        <v>136</v>
      </c>
      <c r="D49" s="26">
        <v>1002.80655</v>
      </c>
      <c r="E49" s="26">
        <v>1100.15716</v>
      </c>
      <c r="F49" s="26">
        <v>571.27980000000002</v>
      </c>
      <c r="G49" s="26">
        <v>52.875900000000001</v>
      </c>
      <c r="H49" s="26">
        <v>0</v>
      </c>
      <c r="I49" s="26">
        <v>4306.4738500000003</v>
      </c>
      <c r="J49" s="26">
        <v>0</v>
      </c>
      <c r="K49" s="26">
        <v>565.33059000000003</v>
      </c>
      <c r="L49" s="26">
        <v>7598.9238500000001</v>
      </c>
      <c r="M49" s="26">
        <v>5878.9979499999999</v>
      </c>
      <c r="N49" s="26">
        <v>0.96245000000000003</v>
      </c>
      <c r="O49" s="26">
        <v>732.50995999999998</v>
      </c>
      <c r="P49" s="26">
        <v>0</v>
      </c>
      <c r="Q49" s="26">
        <v>205.84851</v>
      </c>
      <c r="R49" s="26">
        <v>0</v>
      </c>
      <c r="S49" s="26">
        <v>396.33823000000001</v>
      </c>
      <c r="T49" s="26">
        <v>0</v>
      </c>
      <c r="U49" s="26">
        <v>313.26400000000001</v>
      </c>
      <c r="V49" s="26">
        <v>7527.9210999999996</v>
      </c>
    </row>
    <row r="50" spans="2:22" x14ac:dyDescent="0.2">
      <c r="B50" s="16">
        <v>4062</v>
      </c>
      <c r="C50" s="16" t="s">
        <v>137</v>
      </c>
      <c r="D50" s="26">
        <v>3745.0488399999999</v>
      </c>
      <c r="E50" s="26">
        <v>7835.8767099999995</v>
      </c>
      <c r="F50" s="26">
        <v>1286.7194999999999</v>
      </c>
      <c r="G50" s="26">
        <v>92.68665</v>
      </c>
      <c r="H50" s="26">
        <v>7.0103999999999997</v>
      </c>
      <c r="I50" s="26">
        <v>11849.760679999999</v>
      </c>
      <c r="J50" s="26">
        <v>0</v>
      </c>
      <c r="K50" s="26">
        <v>0</v>
      </c>
      <c r="L50" s="26">
        <v>24817.102780000001</v>
      </c>
      <c r="M50" s="26">
        <v>13654.974399999999</v>
      </c>
      <c r="N50" s="26">
        <v>44.516550000000002</v>
      </c>
      <c r="O50" s="26">
        <v>6172.4322700000002</v>
      </c>
      <c r="P50" s="26">
        <v>0</v>
      </c>
      <c r="Q50" s="26">
        <v>347.47248999999999</v>
      </c>
      <c r="R50" s="26">
        <v>10.1904</v>
      </c>
      <c r="S50" s="26">
        <v>2384.0499</v>
      </c>
      <c r="T50" s="26">
        <v>0</v>
      </c>
      <c r="U50" s="26">
        <v>624.79999999999995</v>
      </c>
      <c r="V50" s="26">
        <v>23238.436010000001</v>
      </c>
    </row>
    <row r="51" spans="2:22" x14ac:dyDescent="0.2">
      <c r="B51" s="16">
        <v>4063</v>
      </c>
      <c r="C51" s="16" t="s">
        <v>138</v>
      </c>
      <c r="D51" s="26">
        <v>12779.238660000001</v>
      </c>
      <c r="E51" s="26">
        <v>11425.243769999999</v>
      </c>
      <c r="F51" s="26">
        <v>3734.9636999999998</v>
      </c>
      <c r="G51" s="26">
        <v>190.98178999999999</v>
      </c>
      <c r="H51" s="26">
        <v>360.39720999999997</v>
      </c>
      <c r="I51" s="26">
        <v>15779.88632</v>
      </c>
      <c r="J51" s="26">
        <v>0</v>
      </c>
      <c r="K51" s="26">
        <v>52.414999999999999</v>
      </c>
      <c r="L51" s="26">
        <v>44323.126450000003</v>
      </c>
      <c r="M51" s="26">
        <v>23701.3367</v>
      </c>
      <c r="N51" s="26">
        <v>258.81092999999998</v>
      </c>
      <c r="O51" s="26">
        <v>9223.7460499999997</v>
      </c>
      <c r="P51" s="26">
        <v>313.43405000000001</v>
      </c>
      <c r="Q51" s="26">
        <v>899.96298000000002</v>
      </c>
      <c r="R51" s="26">
        <v>65.445300000000003</v>
      </c>
      <c r="S51" s="26">
        <v>7178.3239899999999</v>
      </c>
      <c r="T51" s="26">
        <v>0</v>
      </c>
      <c r="U51" s="26">
        <v>861.5</v>
      </c>
      <c r="V51" s="26">
        <v>42502.559999999998</v>
      </c>
    </row>
    <row r="52" spans="2:22" x14ac:dyDescent="0.2">
      <c r="B52" s="16">
        <v>4064</v>
      </c>
      <c r="C52" s="16" t="s">
        <v>139</v>
      </c>
      <c r="D52" s="26">
        <v>645.36625000000004</v>
      </c>
      <c r="E52" s="26">
        <v>2907.99388</v>
      </c>
      <c r="F52" s="26">
        <v>273.33760000000001</v>
      </c>
      <c r="G52" s="26">
        <v>2.1848999999999998</v>
      </c>
      <c r="H52" s="26">
        <v>0</v>
      </c>
      <c r="I52" s="26">
        <v>2053.9610699999998</v>
      </c>
      <c r="J52" s="26">
        <v>0</v>
      </c>
      <c r="K52" s="26">
        <v>0</v>
      </c>
      <c r="L52" s="26">
        <v>5882.8437000000004</v>
      </c>
      <c r="M52" s="26">
        <v>3204.7168000000001</v>
      </c>
      <c r="N52" s="26">
        <v>29</v>
      </c>
      <c r="O52" s="26">
        <v>1284.8562199999999</v>
      </c>
      <c r="P52" s="26">
        <v>0</v>
      </c>
      <c r="Q52" s="26">
        <v>37.837499999999999</v>
      </c>
      <c r="R52" s="26">
        <v>4.8773999999999997</v>
      </c>
      <c r="S52" s="26">
        <v>300.58956999999998</v>
      </c>
      <c r="T52" s="26">
        <v>0</v>
      </c>
      <c r="U52" s="26">
        <v>0</v>
      </c>
      <c r="V52" s="26">
        <v>4861.8774899999999</v>
      </c>
    </row>
    <row r="53" spans="2:22" x14ac:dyDescent="0.2">
      <c r="B53" s="16">
        <v>4065</v>
      </c>
      <c r="C53" s="16" t="s">
        <v>140</v>
      </c>
      <c r="D53" s="26">
        <v>2858.95154</v>
      </c>
      <c r="E53" s="26">
        <v>2138.71605</v>
      </c>
      <c r="F53" s="26">
        <v>1001.158</v>
      </c>
      <c r="G53" s="26">
        <v>97.940740000000005</v>
      </c>
      <c r="H53" s="26">
        <v>0</v>
      </c>
      <c r="I53" s="26">
        <v>10199.902470000001</v>
      </c>
      <c r="J53" s="26">
        <v>0</v>
      </c>
      <c r="K53" s="26">
        <v>0</v>
      </c>
      <c r="L53" s="26">
        <v>16296.668799999999</v>
      </c>
      <c r="M53" s="26">
        <v>10012.883750000001</v>
      </c>
      <c r="N53" s="26">
        <v>89.263210000000001</v>
      </c>
      <c r="O53" s="26">
        <v>2388.5648099999999</v>
      </c>
      <c r="P53" s="26">
        <v>0</v>
      </c>
      <c r="Q53" s="26">
        <v>965.66871000000003</v>
      </c>
      <c r="R53" s="26">
        <v>19.857700000000001</v>
      </c>
      <c r="S53" s="26">
        <v>4021.8652900000002</v>
      </c>
      <c r="T53" s="26">
        <v>0</v>
      </c>
      <c r="U53" s="26">
        <v>0</v>
      </c>
      <c r="V53" s="26">
        <v>17498.103469999998</v>
      </c>
    </row>
    <row r="54" spans="2:22" x14ac:dyDescent="0.2">
      <c r="B54" s="16">
        <v>4066</v>
      </c>
      <c r="C54" s="16" t="s">
        <v>141</v>
      </c>
      <c r="D54" s="26">
        <v>1040.1495500000001</v>
      </c>
      <c r="E54" s="26">
        <v>1850.9988900000001</v>
      </c>
      <c r="F54" s="26">
        <v>399.86779999999999</v>
      </c>
      <c r="G54" s="26">
        <v>39.648850000000003</v>
      </c>
      <c r="H54" s="26">
        <v>0</v>
      </c>
      <c r="I54" s="26">
        <v>2069.8212100000001</v>
      </c>
      <c r="J54" s="26">
        <v>0</v>
      </c>
      <c r="K54" s="26">
        <v>0</v>
      </c>
      <c r="L54" s="26">
        <v>5400.4862999999996</v>
      </c>
      <c r="M54" s="26">
        <v>3242.5699500000001</v>
      </c>
      <c r="N54" s="26">
        <v>37.561459999999997</v>
      </c>
      <c r="O54" s="26">
        <v>1621.9859300000001</v>
      </c>
      <c r="P54" s="26">
        <v>0</v>
      </c>
      <c r="Q54" s="26">
        <v>783.39097000000004</v>
      </c>
      <c r="R54" s="26">
        <v>1.5124500000000001</v>
      </c>
      <c r="S54" s="26">
        <v>324.90454999999997</v>
      </c>
      <c r="T54" s="26">
        <v>0</v>
      </c>
      <c r="U54" s="26">
        <v>84.777900000000002</v>
      </c>
      <c r="V54" s="26">
        <v>6096.7032099999997</v>
      </c>
    </row>
    <row r="55" spans="2:22" x14ac:dyDescent="0.2">
      <c r="B55" s="16">
        <v>4067</v>
      </c>
      <c r="C55" s="16" t="s">
        <v>142</v>
      </c>
      <c r="D55" s="26">
        <v>1138.3567399999999</v>
      </c>
      <c r="E55" s="26">
        <v>1446.31546</v>
      </c>
      <c r="F55" s="26">
        <v>419.94029999999998</v>
      </c>
      <c r="G55" s="26">
        <v>11.4384</v>
      </c>
      <c r="H55" s="26">
        <v>0</v>
      </c>
      <c r="I55" s="26">
        <v>3558.3867300000002</v>
      </c>
      <c r="J55" s="26">
        <v>0</v>
      </c>
      <c r="K55" s="26">
        <v>0</v>
      </c>
      <c r="L55" s="26">
        <v>6574.4376300000004</v>
      </c>
      <c r="M55" s="26">
        <v>3939.1505000000002</v>
      </c>
      <c r="N55" s="26">
        <v>30</v>
      </c>
      <c r="O55" s="26">
        <v>926.34038999999996</v>
      </c>
      <c r="P55" s="26">
        <v>0</v>
      </c>
      <c r="Q55" s="26">
        <v>36.063229999999997</v>
      </c>
      <c r="R55" s="26">
        <v>195.83225999999999</v>
      </c>
      <c r="S55" s="26">
        <v>345.73165</v>
      </c>
      <c r="T55" s="26">
        <v>0</v>
      </c>
      <c r="U55" s="26">
        <v>133.29265000000001</v>
      </c>
      <c r="V55" s="26">
        <v>5606.41068</v>
      </c>
    </row>
    <row r="56" spans="2:22" x14ac:dyDescent="0.2">
      <c r="B56" s="16">
        <v>4068</v>
      </c>
      <c r="C56" s="16" t="s">
        <v>143</v>
      </c>
      <c r="D56" s="26">
        <v>1755.2008000000001</v>
      </c>
      <c r="E56" s="26">
        <v>2345.6830799999998</v>
      </c>
      <c r="F56" s="26">
        <v>1114.7592500000001</v>
      </c>
      <c r="G56" s="26">
        <v>28.1721</v>
      </c>
      <c r="H56" s="26">
        <v>0</v>
      </c>
      <c r="I56" s="26">
        <v>5709.7692399999996</v>
      </c>
      <c r="J56" s="26">
        <v>0</v>
      </c>
      <c r="K56" s="26">
        <v>0</v>
      </c>
      <c r="L56" s="26">
        <v>10953.58447</v>
      </c>
      <c r="M56" s="26">
        <v>8263.7909500000005</v>
      </c>
      <c r="N56" s="26">
        <v>60.590359999999997</v>
      </c>
      <c r="O56" s="26">
        <v>1804.5109600000001</v>
      </c>
      <c r="P56" s="26">
        <v>0</v>
      </c>
      <c r="Q56" s="26">
        <v>159.85334</v>
      </c>
      <c r="R56" s="26">
        <v>23.510249999999999</v>
      </c>
      <c r="S56" s="26">
        <v>1325.7932000000001</v>
      </c>
      <c r="T56" s="26">
        <v>0</v>
      </c>
      <c r="U56" s="26">
        <v>492.30500000000001</v>
      </c>
      <c r="V56" s="26">
        <v>12130.35406</v>
      </c>
    </row>
    <row r="57" spans="2:22" x14ac:dyDescent="0.2">
      <c r="B57" s="16">
        <v>4084</v>
      </c>
      <c r="C57" s="16" t="s">
        <v>144</v>
      </c>
      <c r="D57" s="26">
        <v>522.94254999999998</v>
      </c>
      <c r="E57" s="26">
        <v>524.81676000000004</v>
      </c>
      <c r="F57" s="26">
        <v>309.53665000000001</v>
      </c>
      <c r="G57" s="26">
        <v>3.4954000000000001</v>
      </c>
      <c r="H57" s="26">
        <v>0</v>
      </c>
      <c r="I57" s="26">
        <v>1394.0825299999999</v>
      </c>
      <c r="J57" s="26">
        <v>0</v>
      </c>
      <c r="K57" s="26">
        <v>0</v>
      </c>
      <c r="L57" s="26">
        <v>2754.8738899999998</v>
      </c>
      <c r="M57" s="26">
        <v>2159.9571500000002</v>
      </c>
      <c r="N57" s="26">
        <v>0</v>
      </c>
      <c r="O57" s="26">
        <v>229.80004</v>
      </c>
      <c r="P57" s="26">
        <v>14</v>
      </c>
      <c r="Q57" s="26">
        <v>56.163829999999997</v>
      </c>
      <c r="R57" s="26">
        <v>0</v>
      </c>
      <c r="S57" s="26">
        <v>154.20355000000001</v>
      </c>
      <c r="T57" s="26">
        <v>0</v>
      </c>
      <c r="U57" s="26">
        <v>68.894000000000005</v>
      </c>
      <c r="V57" s="26">
        <v>2683.0185700000002</v>
      </c>
    </row>
    <row r="58" spans="2:22" x14ac:dyDescent="0.2">
      <c r="B58" s="16">
        <v>4071</v>
      </c>
      <c r="C58" s="16" t="s">
        <v>145</v>
      </c>
      <c r="D58" s="26">
        <v>1143.1892600000001</v>
      </c>
      <c r="E58" s="26">
        <v>1658.4343899999999</v>
      </c>
      <c r="F58" s="26">
        <v>677.91399999999999</v>
      </c>
      <c r="G58" s="26">
        <v>124.02616999999999</v>
      </c>
      <c r="H58" s="26">
        <v>0</v>
      </c>
      <c r="I58" s="26">
        <v>5238.4642899999999</v>
      </c>
      <c r="J58" s="26">
        <v>0</v>
      </c>
      <c r="K58" s="26">
        <v>0</v>
      </c>
      <c r="L58" s="26">
        <v>8842.0281099999993</v>
      </c>
      <c r="M58" s="26">
        <v>7390.7638500000003</v>
      </c>
      <c r="N58" s="26">
        <v>0</v>
      </c>
      <c r="O58" s="26">
        <v>1286.57116</v>
      </c>
      <c r="P58" s="26">
        <v>0</v>
      </c>
      <c r="Q58" s="26">
        <v>383.29989999999998</v>
      </c>
      <c r="R58" s="26">
        <v>0</v>
      </c>
      <c r="S58" s="26">
        <v>797.19565</v>
      </c>
      <c r="T58" s="26">
        <v>0</v>
      </c>
      <c r="U58" s="26">
        <v>0</v>
      </c>
      <c r="V58" s="26">
        <v>9857.8305600000003</v>
      </c>
    </row>
    <row r="59" spans="2:22" x14ac:dyDescent="0.2">
      <c r="B59" s="16">
        <v>4072</v>
      </c>
      <c r="C59" s="16" t="s">
        <v>146</v>
      </c>
      <c r="D59" s="26">
        <v>2280.8817199999999</v>
      </c>
      <c r="E59" s="26">
        <v>5354.8580199999997</v>
      </c>
      <c r="F59" s="26">
        <v>1383.9622099999999</v>
      </c>
      <c r="G59" s="26">
        <v>238.79415</v>
      </c>
      <c r="H59" s="26">
        <v>0</v>
      </c>
      <c r="I59" s="26">
        <v>5710.26289</v>
      </c>
      <c r="J59" s="26">
        <v>0</v>
      </c>
      <c r="K59" s="26">
        <v>1150.77071</v>
      </c>
      <c r="L59" s="26">
        <v>16119.529699999999</v>
      </c>
      <c r="M59" s="26">
        <v>8307.98135</v>
      </c>
      <c r="N59" s="26">
        <v>118.32517</v>
      </c>
      <c r="O59" s="26">
        <v>5026.9018699999997</v>
      </c>
      <c r="P59" s="26">
        <v>67.261049999999997</v>
      </c>
      <c r="Q59" s="26">
        <v>520.34343000000001</v>
      </c>
      <c r="R59" s="26">
        <v>4.1708999999999996</v>
      </c>
      <c r="S59" s="26">
        <v>1999.38247</v>
      </c>
      <c r="T59" s="26">
        <v>0</v>
      </c>
      <c r="U59" s="26">
        <v>241.34100000000001</v>
      </c>
      <c r="V59" s="26">
        <v>16285.70724</v>
      </c>
    </row>
    <row r="60" spans="2:22" x14ac:dyDescent="0.2">
      <c r="B60" s="16">
        <v>4073</v>
      </c>
      <c r="C60" s="16" t="s">
        <v>147</v>
      </c>
      <c r="D60" s="26">
        <v>977.72825</v>
      </c>
      <c r="E60" s="26">
        <v>2112.3926099999999</v>
      </c>
      <c r="F60" s="26">
        <v>724.40374999999995</v>
      </c>
      <c r="G60" s="26">
        <v>23.010899999999999</v>
      </c>
      <c r="H60" s="26">
        <v>0</v>
      </c>
      <c r="I60" s="26">
        <v>6636.2950000000001</v>
      </c>
      <c r="J60" s="26">
        <v>0</v>
      </c>
      <c r="K60" s="26">
        <v>0</v>
      </c>
      <c r="L60" s="26">
        <v>10473.83051</v>
      </c>
      <c r="M60" s="26">
        <v>7678.5834500000001</v>
      </c>
      <c r="N60" s="26">
        <v>0</v>
      </c>
      <c r="O60" s="26">
        <v>1383.7897700000001</v>
      </c>
      <c r="P60" s="26">
        <v>0</v>
      </c>
      <c r="Q60" s="26">
        <v>99.025409999999994</v>
      </c>
      <c r="R60" s="26">
        <v>2.7135500000000001</v>
      </c>
      <c r="S60" s="26">
        <v>426.76119999999997</v>
      </c>
      <c r="T60" s="26">
        <v>0</v>
      </c>
      <c r="U60" s="26">
        <v>353.27600000000001</v>
      </c>
      <c r="V60" s="26">
        <v>9944.1493800000007</v>
      </c>
    </row>
    <row r="61" spans="2:22" x14ac:dyDescent="0.2">
      <c r="B61" s="16">
        <v>4074</v>
      </c>
      <c r="C61" s="16" t="s">
        <v>148</v>
      </c>
      <c r="D61" s="26">
        <v>2755.29693</v>
      </c>
      <c r="E61" s="26">
        <v>3796.2753699999998</v>
      </c>
      <c r="F61" s="26">
        <v>1776.4331999999999</v>
      </c>
      <c r="G61" s="26">
        <v>25.107990000000001</v>
      </c>
      <c r="H61" s="26">
        <v>0</v>
      </c>
      <c r="I61" s="26">
        <v>7780.9444999999996</v>
      </c>
      <c r="J61" s="26">
        <v>0</v>
      </c>
      <c r="K61" s="26">
        <v>0</v>
      </c>
      <c r="L61" s="26">
        <v>16134.057989999999</v>
      </c>
      <c r="M61" s="26">
        <v>9720.3462500000005</v>
      </c>
      <c r="N61" s="26">
        <v>88.1233</v>
      </c>
      <c r="O61" s="26">
        <v>4043.7097600000002</v>
      </c>
      <c r="P61" s="26">
        <v>1.5940000000000001</v>
      </c>
      <c r="Q61" s="26">
        <v>845.61631999999997</v>
      </c>
      <c r="R61" s="26">
        <v>0</v>
      </c>
      <c r="S61" s="26">
        <v>2174.70318</v>
      </c>
      <c r="T61" s="26">
        <v>0</v>
      </c>
      <c r="U61" s="26">
        <v>457.65499999999997</v>
      </c>
      <c r="V61" s="26">
        <v>17331.747810000001</v>
      </c>
    </row>
    <row r="62" spans="2:22" x14ac:dyDescent="0.2">
      <c r="B62" s="16">
        <v>4075</v>
      </c>
      <c r="C62" s="16" t="s">
        <v>149</v>
      </c>
      <c r="D62" s="26">
        <v>3839.8708999999999</v>
      </c>
      <c r="E62" s="26">
        <v>3554.1064700000002</v>
      </c>
      <c r="F62" s="26">
        <v>1276.2275500000001</v>
      </c>
      <c r="G62" s="26">
        <v>225.37120999999999</v>
      </c>
      <c r="H62" s="26">
        <v>0</v>
      </c>
      <c r="I62" s="26">
        <v>10161.8622</v>
      </c>
      <c r="J62" s="26">
        <v>0</v>
      </c>
      <c r="K62" s="26">
        <v>0</v>
      </c>
      <c r="L62" s="26">
        <v>19057.438330000001</v>
      </c>
      <c r="M62" s="26">
        <v>11277.783450000001</v>
      </c>
      <c r="N62" s="26">
        <v>95.374369999999999</v>
      </c>
      <c r="O62" s="26">
        <v>3691.6691000000001</v>
      </c>
      <c r="P62" s="26">
        <v>0</v>
      </c>
      <c r="Q62" s="26">
        <v>258.40021000000002</v>
      </c>
      <c r="R62" s="26">
        <v>86.394750000000002</v>
      </c>
      <c r="S62" s="26">
        <v>1564.4245900000001</v>
      </c>
      <c r="T62" s="26">
        <v>0</v>
      </c>
      <c r="U62" s="26">
        <v>0</v>
      </c>
      <c r="V62" s="26">
        <v>16974.046470000001</v>
      </c>
    </row>
    <row r="63" spans="2:22" x14ac:dyDescent="0.2">
      <c r="B63" s="16">
        <v>4076</v>
      </c>
      <c r="C63" s="16" t="s">
        <v>150</v>
      </c>
      <c r="D63" s="26">
        <v>1891.19895</v>
      </c>
      <c r="E63" s="26">
        <v>2705.1695399999999</v>
      </c>
      <c r="F63" s="26">
        <v>584.98820000000001</v>
      </c>
      <c r="G63" s="26">
        <v>93.171049999999994</v>
      </c>
      <c r="H63" s="26">
        <v>1.4467000000000001</v>
      </c>
      <c r="I63" s="26">
        <v>6189.9872400000004</v>
      </c>
      <c r="J63" s="26">
        <v>0</v>
      </c>
      <c r="K63" s="26">
        <v>0</v>
      </c>
      <c r="L63" s="26">
        <v>11465.96168</v>
      </c>
      <c r="M63" s="26">
        <v>8442.0030999999999</v>
      </c>
      <c r="N63" s="26">
        <v>62.384819999999998</v>
      </c>
      <c r="O63" s="26">
        <v>1840.84025</v>
      </c>
      <c r="P63" s="26">
        <v>0</v>
      </c>
      <c r="Q63" s="26">
        <v>403.03672999999998</v>
      </c>
      <c r="R63" s="26">
        <v>4.4608499999999998</v>
      </c>
      <c r="S63" s="26">
        <v>2047.01187</v>
      </c>
      <c r="T63" s="26">
        <v>0</v>
      </c>
      <c r="U63" s="26">
        <v>0</v>
      </c>
      <c r="V63" s="26">
        <v>12799.73762</v>
      </c>
    </row>
    <row r="64" spans="2:22" x14ac:dyDescent="0.2">
      <c r="B64" s="16">
        <v>4077</v>
      </c>
      <c r="C64" s="16" t="s">
        <v>151</v>
      </c>
      <c r="D64" s="26">
        <v>816.32695000000001</v>
      </c>
      <c r="E64" s="26">
        <v>1088.4272800000001</v>
      </c>
      <c r="F64" s="26">
        <v>366.57459999999998</v>
      </c>
      <c r="G64" s="26">
        <v>14.4451</v>
      </c>
      <c r="H64" s="26">
        <v>0</v>
      </c>
      <c r="I64" s="26">
        <v>3326.9860199999998</v>
      </c>
      <c r="J64" s="26">
        <v>0</v>
      </c>
      <c r="K64" s="26">
        <v>0</v>
      </c>
      <c r="L64" s="26">
        <v>5612.7599499999997</v>
      </c>
      <c r="M64" s="26">
        <v>4068.3134</v>
      </c>
      <c r="N64" s="26">
        <v>31.433879999999998</v>
      </c>
      <c r="O64" s="26">
        <v>865.16979000000003</v>
      </c>
      <c r="P64" s="26">
        <v>0</v>
      </c>
      <c r="Q64" s="26">
        <v>25.676349999999999</v>
      </c>
      <c r="R64" s="26">
        <v>2.4855499999999999</v>
      </c>
      <c r="S64" s="26">
        <v>932.61982999999998</v>
      </c>
      <c r="T64" s="26">
        <v>0</v>
      </c>
      <c r="U64" s="26">
        <v>154.20599999999999</v>
      </c>
      <c r="V64" s="26">
        <v>6079.9048000000003</v>
      </c>
    </row>
    <row r="65" spans="2:22" x14ac:dyDescent="0.2">
      <c r="B65" s="16">
        <v>4078</v>
      </c>
      <c r="C65" s="16" t="s">
        <v>152</v>
      </c>
      <c r="D65" s="26">
        <v>231.05019999999999</v>
      </c>
      <c r="E65" s="26">
        <v>454.78503999999998</v>
      </c>
      <c r="F65" s="26">
        <v>84.859049999999996</v>
      </c>
      <c r="G65" s="26">
        <v>7.6606500000000004</v>
      </c>
      <c r="H65" s="26">
        <v>0</v>
      </c>
      <c r="I65" s="26">
        <v>949.53354999999999</v>
      </c>
      <c r="J65" s="26">
        <v>0</v>
      </c>
      <c r="K65" s="26">
        <v>0</v>
      </c>
      <c r="L65" s="26">
        <v>1727.88849</v>
      </c>
      <c r="M65" s="26">
        <v>1265.14095</v>
      </c>
      <c r="N65" s="26">
        <v>9.5873600000000003</v>
      </c>
      <c r="O65" s="26">
        <v>245.12065000000001</v>
      </c>
      <c r="P65" s="26">
        <v>0</v>
      </c>
      <c r="Q65" s="26">
        <v>39.198050000000002</v>
      </c>
      <c r="R65" s="26">
        <v>1.57375</v>
      </c>
      <c r="S65" s="26">
        <v>211.70699999999999</v>
      </c>
      <c r="T65" s="26">
        <v>0</v>
      </c>
      <c r="U65" s="26">
        <v>28.56925</v>
      </c>
      <c r="V65" s="26">
        <v>1800.8970099999999</v>
      </c>
    </row>
    <row r="66" spans="2:22" x14ac:dyDescent="0.2">
      <c r="B66" s="16">
        <v>4079</v>
      </c>
      <c r="C66" s="16" t="s">
        <v>153</v>
      </c>
      <c r="D66" s="26">
        <v>878.52350000000001</v>
      </c>
      <c r="E66" s="26">
        <v>4073.1413400000001</v>
      </c>
      <c r="F66" s="26">
        <v>560.24284999999998</v>
      </c>
      <c r="G66" s="26">
        <v>90.616870000000006</v>
      </c>
      <c r="H66" s="26">
        <v>0</v>
      </c>
      <c r="I66" s="26">
        <v>3225.3528000000001</v>
      </c>
      <c r="J66" s="26">
        <v>0</v>
      </c>
      <c r="K66" s="26">
        <v>0</v>
      </c>
      <c r="L66" s="26">
        <v>8827.8773600000004</v>
      </c>
      <c r="M66" s="26">
        <v>3905.2574500000001</v>
      </c>
      <c r="N66" s="26">
        <v>49.140180000000001</v>
      </c>
      <c r="O66" s="26">
        <v>3191.3994600000001</v>
      </c>
      <c r="P66" s="26">
        <v>34.4</v>
      </c>
      <c r="Q66" s="26">
        <v>498.51184000000001</v>
      </c>
      <c r="R66" s="26">
        <v>15</v>
      </c>
      <c r="S66" s="26">
        <v>670.76769000000002</v>
      </c>
      <c r="T66" s="26">
        <v>0</v>
      </c>
      <c r="U66" s="26">
        <v>231.99600000000001</v>
      </c>
      <c r="V66" s="26">
        <v>8596.4726200000005</v>
      </c>
    </row>
    <row r="67" spans="2:22" x14ac:dyDescent="0.2">
      <c r="B67" s="16">
        <v>4080</v>
      </c>
      <c r="C67" s="16" t="s">
        <v>154</v>
      </c>
      <c r="D67" s="26">
        <v>9193.0451200000007</v>
      </c>
      <c r="E67" s="26">
        <v>18926.746449999999</v>
      </c>
      <c r="F67" s="26">
        <v>4409.9695099999999</v>
      </c>
      <c r="G67" s="26">
        <v>526.40305000000001</v>
      </c>
      <c r="H67" s="26">
        <v>687.47439999999995</v>
      </c>
      <c r="I67" s="26">
        <v>19024.260460000001</v>
      </c>
      <c r="J67" s="26">
        <v>0</v>
      </c>
      <c r="K67" s="26">
        <v>210.39019999999999</v>
      </c>
      <c r="L67" s="26">
        <v>52978.289190000003</v>
      </c>
      <c r="M67" s="26">
        <v>21125.1901</v>
      </c>
      <c r="N67" s="26">
        <v>459.65553</v>
      </c>
      <c r="O67" s="26">
        <v>23411.21646</v>
      </c>
      <c r="P67" s="26">
        <v>814.00391000000002</v>
      </c>
      <c r="Q67" s="26">
        <v>1634.6409900000001</v>
      </c>
      <c r="R67" s="26">
        <v>129.26695000000001</v>
      </c>
      <c r="S67" s="26">
        <v>7905.9191000000001</v>
      </c>
      <c r="T67" s="26">
        <v>0</v>
      </c>
      <c r="U67" s="26">
        <v>963.01</v>
      </c>
      <c r="V67" s="26">
        <v>56442.903039999997</v>
      </c>
    </row>
    <row r="68" spans="2:22" x14ac:dyDescent="0.2">
      <c r="B68" s="16">
        <v>4081</v>
      </c>
      <c r="C68" s="16" t="s">
        <v>155</v>
      </c>
      <c r="D68" s="26">
        <v>2913.2094499999998</v>
      </c>
      <c r="E68" s="26">
        <v>2606.6714400000001</v>
      </c>
      <c r="F68" s="26">
        <v>1592.1412</v>
      </c>
      <c r="G68" s="26">
        <v>34.320230000000002</v>
      </c>
      <c r="H68" s="26">
        <v>0</v>
      </c>
      <c r="I68" s="26">
        <v>10114.1564</v>
      </c>
      <c r="J68" s="26">
        <v>0</v>
      </c>
      <c r="K68" s="26">
        <v>0</v>
      </c>
      <c r="L68" s="26">
        <v>17260.49872</v>
      </c>
      <c r="M68" s="26">
        <v>12226.053250000001</v>
      </c>
      <c r="N68" s="26">
        <v>98.555269999999993</v>
      </c>
      <c r="O68" s="26">
        <v>1183.1849199999999</v>
      </c>
      <c r="P68" s="26">
        <v>0</v>
      </c>
      <c r="Q68" s="26">
        <v>301.62232999999998</v>
      </c>
      <c r="R68" s="26">
        <v>5.6080500000000004</v>
      </c>
      <c r="S68" s="26">
        <v>1742.7032200000001</v>
      </c>
      <c r="T68" s="26">
        <v>0</v>
      </c>
      <c r="U68" s="26">
        <v>1115.654</v>
      </c>
      <c r="V68" s="26">
        <v>16673.38104</v>
      </c>
    </row>
    <row r="69" spans="2:22" x14ac:dyDescent="0.2">
      <c r="B69" s="16">
        <v>4082</v>
      </c>
      <c r="C69" s="16" t="s">
        <v>156</v>
      </c>
      <c r="D69" s="26">
        <v>20040.410739999999</v>
      </c>
      <c r="E69" s="26">
        <v>14658.21025</v>
      </c>
      <c r="F69" s="26">
        <v>5647.7211500000003</v>
      </c>
      <c r="G69" s="26">
        <v>1174.1153400000001</v>
      </c>
      <c r="H69" s="26">
        <v>4.1805000000000003</v>
      </c>
      <c r="I69" s="26">
        <v>38956.981469999999</v>
      </c>
      <c r="J69" s="26">
        <v>0</v>
      </c>
      <c r="K69" s="26">
        <v>0</v>
      </c>
      <c r="L69" s="26">
        <v>80481.619449999998</v>
      </c>
      <c r="M69" s="26">
        <v>44958.584699999999</v>
      </c>
      <c r="N69" s="26">
        <v>188.75427999999999</v>
      </c>
      <c r="O69" s="26">
        <v>11504.29074</v>
      </c>
      <c r="P69" s="26">
        <v>0.25679999999999997</v>
      </c>
      <c r="Q69" s="26">
        <v>2555.4197600000002</v>
      </c>
      <c r="R69" s="26">
        <v>54.349200000000003</v>
      </c>
      <c r="S69" s="26">
        <v>19253.112209999999</v>
      </c>
      <c r="T69" s="26">
        <v>0</v>
      </c>
      <c r="U69" s="26">
        <v>1610.80674</v>
      </c>
      <c r="V69" s="26">
        <v>80125.574429999993</v>
      </c>
    </row>
    <row r="70" spans="2:22" x14ac:dyDescent="0.2">
      <c r="B70" s="16">
        <v>4083</v>
      </c>
      <c r="C70" s="16" t="s">
        <v>157</v>
      </c>
      <c r="D70" s="26">
        <v>3793.9697799999999</v>
      </c>
      <c r="E70" s="26">
        <v>11858.63406</v>
      </c>
      <c r="F70" s="26">
        <v>1416.34655</v>
      </c>
      <c r="G70" s="26">
        <v>26.09112</v>
      </c>
      <c r="H70" s="26">
        <v>0</v>
      </c>
      <c r="I70" s="26">
        <v>8479.2916700000005</v>
      </c>
      <c r="J70" s="26">
        <v>2.2164000000000001</v>
      </c>
      <c r="K70" s="26">
        <v>0</v>
      </c>
      <c r="L70" s="26">
        <v>25576.549579999999</v>
      </c>
      <c r="M70" s="26">
        <v>16019.339599999999</v>
      </c>
      <c r="N70" s="26">
        <v>83</v>
      </c>
      <c r="O70" s="26">
        <v>7614.6318000000001</v>
      </c>
      <c r="P70" s="26">
        <v>0</v>
      </c>
      <c r="Q70" s="26">
        <v>106.94929999999999</v>
      </c>
      <c r="R70" s="26">
        <v>49.793199999999999</v>
      </c>
      <c r="S70" s="26">
        <v>1145.31258</v>
      </c>
      <c r="T70" s="26">
        <v>2.2164000000000001</v>
      </c>
      <c r="U70" s="26">
        <v>0</v>
      </c>
      <c r="V70" s="26">
        <v>25021.242880000002</v>
      </c>
    </row>
    <row r="71" spans="2:22" x14ac:dyDescent="0.2">
      <c r="B71" s="21">
        <v>4129</v>
      </c>
      <c r="C71" s="21" t="s">
        <v>158</v>
      </c>
      <c r="D71" s="29">
        <v>50522.812879999998</v>
      </c>
      <c r="E71" s="29">
        <v>65033.214630000002</v>
      </c>
      <c r="F71" s="29">
        <v>20955.7575</v>
      </c>
      <c r="G71" s="29">
        <v>2799.6698500000002</v>
      </c>
      <c r="H71" s="29">
        <v>412.73223000000002</v>
      </c>
      <c r="I71" s="29">
        <v>120842.20970000001</v>
      </c>
      <c r="J71" s="29">
        <v>4.6325000000000003</v>
      </c>
      <c r="K71" s="29">
        <v>1265.1309200000001</v>
      </c>
      <c r="L71" s="29">
        <v>261836.16021</v>
      </c>
      <c r="M71" s="29">
        <v>151159.72284999999</v>
      </c>
      <c r="N71" s="29">
        <v>5733.9552800000001</v>
      </c>
      <c r="O71" s="29">
        <v>53647.837200000002</v>
      </c>
      <c r="P71" s="29">
        <v>414.74727000000001</v>
      </c>
      <c r="Q71" s="29">
        <v>14926.91389</v>
      </c>
      <c r="R71" s="29">
        <v>305.40570000000002</v>
      </c>
      <c r="S71" s="29">
        <v>40418.492899999997</v>
      </c>
      <c r="T71" s="29">
        <v>4.6325000000000003</v>
      </c>
      <c r="U71" s="29">
        <v>1545.837</v>
      </c>
      <c r="V71" s="29">
        <v>268157.54459</v>
      </c>
    </row>
    <row r="72" spans="2:22" x14ac:dyDescent="0.2">
      <c r="B72" s="16">
        <v>4091</v>
      </c>
      <c r="C72" s="16" t="s">
        <v>159</v>
      </c>
      <c r="D72" s="26">
        <v>1585.7537</v>
      </c>
      <c r="E72" s="26">
        <v>1880.2301199999999</v>
      </c>
      <c r="F72" s="26">
        <v>720.21009000000004</v>
      </c>
      <c r="G72" s="26">
        <v>24.231940000000002</v>
      </c>
      <c r="H72" s="26">
        <v>0</v>
      </c>
      <c r="I72" s="26">
        <v>3826.0610499999998</v>
      </c>
      <c r="J72" s="26">
        <v>0</v>
      </c>
      <c r="K72" s="26">
        <v>0</v>
      </c>
      <c r="L72" s="26">
        <v>8036.4868999999999</v>
      </c>
      <c r="M72" s="26">
        <v>5709.3894499999997</v>
      </c>
      <c r="N72" s="26">
        <v>842.02322000000004</v>
      </c>
      <c r="O72" s="26">
        <v>989.62203999999997</v>
      </c>
      <c r="P72" s="26">
        <v>0</v>
      </c>
      <c r="Q72" s="26">
        <v>60.2087</v>
      </c>
      <c r="R72" s="26">
        <v>11.7004</v>
      </c>
      <c r="S72" s="26">
        <v>658.42710999999997</v>
      </c>
      <c r="T72" s="26">
        <v>0</v>
      </c>
      <c r="U72" s="26">
        <v>0</v>
      </c>
      <c r="V72" s="26">
        <v>8271.3709199999994</v>
      </c>
    </row>
    <row r="73" spans="2:22" x14ac:dyDescent="0.2">
      <c r="B73" s="16">
        <v>4092</v>
      </c>
      <c r="C73" s="16" t="s">
        <v>160</v>
      </c>
      <c r="D73" s="26">
        <v>3879.1574000000001</v>
      </c>
      <c r="E73" s="26">
        <v>3806.2253900000001</v>
      </c>
      <c r="F73" s="26">
        <v>1331.4757500000001</v>
      </c>
      <c r="G73" s="26">
        <v>238.12184999999999</v>
      </c>
      <c r="H73" s="26">
        <v>0</v>
      </c>
      <c r="I73" s="26">
        <v>10168.08286</v>
      </c>
      <c r="J73" s="26">
        <v>0</v>
      </c>
      <c r="K73" s="26">
        <v>0</v>
      </c>
      <c r="L73" s="26">
        <v>19423.063249999999</v>
      </c>
      <c r="M73" s="26">
        <v>10696.81985</v>
      </c>
      <c r="N73" s="26">
        <v>1100.1611499999999</v>
      </c>
      <c r="O73" s="26">
        <v>3478.30402</v>
      </c>
      <c r="P73" s="26">
        <v>0</v>
      </c>
      <c r="Q73" s="26">
        <v>551.96357</v>
      </c>
      <c r="R73" s="26">
        <v>0</v>
      </c>
      <c r="S73" s="26">
        <v>4338.55771</v>
      </c>
      <c r="T73" s="26">
        <v>0</v>
      </c>
      <c r="U73" s="26">
        <v>0</v>
      </c>
      <c r="V73" s="26">
        <v>20165.8063</v>
      </c>
    </row>
    <row r="74" spans="2:22" x14ac:dyDescent="0.2">
      <c r="B74" s="16">
        <v>4093</v>
      </c>
      <c r="C74" s="16" t="s">
        <v>161</v>
      </c>
      <c r="D74" s="26">
        <v>579.38694999999996</v>
      </c>
      <c r="E74" s="26">
        <v>588.39778000000001</v>
      </c>
      <c r="F74" s="26">
        <v>174.28534999999999</v>
      </c>
      <c r="G74" s="26">
        <v>5.9355200000000004</v>
      </c>
      <c r="H74" s="26">
        <v>0</v>
      </c>
      <c r="I74" s="26">
        <v>1651.7145</v>
      </c>
      <c r="J74" s="26">
        <v>0</v>
      </c>
      <c r="K74" s="26">
        <v>0</v>
      </c>
      <c r="L74" s="26">
        <v>2999.7201</v>
      </c>
      <c r="M74" s="26">
        <v>2283.3366999999998</v>
      </c>
      <c r="N74" s="26">
        <v>17.0227</v>
      </c>
      <c r="O74" s="26">
        <v>679.41681000000005</v>
      </c>
      <c r="P74" s="26">
        <v>0</v>
      </c>
      <c r="Q74" s="26">
        <v>50.466670000000001</v>
      </c>
      <c r="R74" s="26">
        <v>1.5164</v>
      </c>
      <c r="S74" s="26">
        <v>234.77521999999999</v>
      </c>
      <c r="T74" s="26">
        <v>0</v>
      </c>
      <c r="U74" s="26">
        <v>0</v>
      </c>
      <c r="V74" s="26">
        <v>3266.5345000000002</v>
      </c>
    </row>
    <row r="75" spans="2:22" x14ac:dyDescent="0.2">
      <c r="B75" s="16">
        <v>4124</v>
      </c>
      <c r="C75" s="16" t="s">
        <v>162</v>
      </c>
      <c r="D75" s="26">
        <v>1352.6294</v>
      </c>
      <c r="E75" s="26">
        <v>1446.3433</v>
      </c>
      <c r="F75" s="26">
        <v>534.53764999999999</v>
      </c>
      <c r="G75" s="26">
        <v>48.156750000000002</v>
      </c>
      <c r="H75" s="26">
        <v>0</v>
      </c>
      <c r="I75" s="26">
        <v>3189.5302999999999</v>
      </c>
      <c r="J75" s="26">
        <v>0</v>
      </c>
      <c r="K75" s="26">
        <v>0</v>
      </c>
      <c r="L75" s="26">
        <v>6571.1974</v>
      </c>
      <c r="M75" s="26">
        <v>5337.01865</v>
      </c>
      <c r="N75" s="26">
        <v>37.280369999999998</v>
      </c>
      <c r="O75" s="26">
        <v>812.93335999999999</v>
      </c>
      <c r="P75" s="26">
        <v>0</v>
      </c>
      <c r="Q75" s="26">
        <v>243.26821000000001</v>
      </c>
      <c r="R75" s="26">
        <v>3.2493500000000002</v>
      </c>
      <c r="S75" s="26">
        <v>1308.1939</v>
      </c>
      <c r="T75" s="26">
        <v>0</v>
      </c>
      <c r="U75" s="26">
        <v>99.218999999999994</v>
      </c>
      <c r="V75" s="26">
        <v>7841.16284</v>
      </c>
    </row>
    <row r="76" spans="2:22" x14ac:dyDescent="0.2">
      <c r="B76" s="16">
        <v>4095</v>
      </c>
      <c r="C76" s="16" t="s">
        <v>163</v>
      </c>
      <c r="D76" s="26">
        <v>18010.3354</v>
      </c>
      <c r="E76" s="26">
        <v>15654.770829999999</v>
      </c>
      <c r="F76" s="26">
        <v>5594.2725</v>
      </c>
      <c r="G76" s="26">
        <v>1528.1957299999999</v>
      </c>
      <c r="H76" s="26">
        <v>170.41448</v>
      </c>
      <c r="I76" s="26">
        <v>31608.086210000001</v>
      </c>
      <c r="J76" s="26">
        <v>0</v>
      </c>
      <c r="K76" s="26">
        <v>1061.1399200000001</v>
      </c>
      <c r="L76" s="26">
        <v>73627.215070000006</v>
      </c>
      <c r="M76" s="26">
        <v>37808.04105</v>
      </c>
      <c r="N76" s="26">
        <v>320.73910000000001</v>
      </c>
      <c r="O76" s="26">
        <v>11529.44606</v>
      </c>
      <c r="P76" s="26">
        <v>105.6977</v>
      </c>
      <c r="Q76" s="26">
        <v>10141.802019999999</v>
      </c>
      <c r="R76" s="26">
        <v>85.09375</v>
      </c>
      <c r="S76" s="26">
        <v>11792.41892</v>
      </c>
      <c r="T76" s="26">
        <v>0</v>
      </c>
      <c r="U76" s="26">
        <v>53.929049999999997</v>
      </c>
      <c r="V76" s="26">
        <v>71837.167650000003</v>
      </c>
    </row>
    <row r="77" spans="2:22" x14ac:dyDescent="0.2">
      <c r="B77" s="16">
        <v>4099</v>
      </c>
      <c r="C77" s="16" t="s">
        <v>164</v>
      </c>
      <c r="D77" s="26">
        <v>245.95949999999999</v>
      </c>
      <c r="E77" s="26">
        <v>409.25515999999999</v>
      </c>
      <c r="F77" s="26">
        <v>145.8888</v>
      </c>
      <c r="G77" s="26">
        <v>1.6648000000000001</v>
      </c>
      <c r="H77" s="26">
        <v>0</v>
      </c>
      <c r="I77" s="26">
        <v>1184.50602</v>
      </c>
      <c r="J77" s="26">
        <v>0</v>
      </c>
      <c r="K77" s="26">
        <v>0</v>
      </c>
      <c r="L77" s="26">
        <v>1987.2742800000001</v>
      </c>
      <c r="M77" s="26">
        <v>1531.42695</v>
      </c>
      <c r="N77" s="26">
        <v>11.5921</v>
      </c>
      <c r="O77" s="26">
        <v>223.51873000000001</v>
      </c>
      <c r="P77" s="26">
        <v>0</v>
      </c>
      <c r="Q77" s="26">
        <v>55.621720000000003</v>
      </c>
      <c r="R77" s="26">
        <v>0.85865000000000002</v>
      </c>
      <c r="S77" s="26">
        <v>133.85575</v>
      </c>
      <c r="T77" s="26">
        <v>0</v>
      </c>
      <c r="U77" s="26">
        <v>0</v>
      </c>
      <c r="V77" s="26">
        <v>1956.8739</v>
      </c>
    </row>
    <row r="78" spans="2:22" x14ac:dyDescent="0.2">
      <c r="B78" s="16">
        <v>4100</v>
      </c>
      <c r="C78" s="16" t="s">
        <v>165</v>
      </c>
      <c r="D78" s="26">
        <v>2594.8423499999999</v>
      </c>
      <c r="E78" s="26">
        <v>2790.21711</v>
      </c>
      <c r="F78" s="26">
        <v>1585.0897</v>
      </c>
      <c r="G78" s="26">
        <v>167.90088</v>
      </c>
      <c r="H78" s="26">
        <v>0</v>
      </c>
      <c r="I78" s="26">
        <v>8196.4655299999995</v>
      </c>
      <c r="J78" s="26">
        <v>0</v>
      </c>
      <c r="K78" s="26">
        <v>0</v>
      </c>
      <c r="L78" s="26">
        <v>15334.51557</v>
      </c>
      <c r="M78" s="26">
        <v>10810.076300000001</v>
      </c>
      <c r="N78" s="26">
        <v>63.479500000000002</v>
      </c>
      <c r="O78" s="26">
        <v>1943.8434</v>
      </c>
      <c r="P78" s="26">
        <v>0</v>
      </c>
      <c r="Q78" s="26">
        <v>391.67836999999997</v>
      </c>
      <c r="R78" s="26">
        <v>29.2439</v>
      </c>
      <c r="S78" s="26">
        <v>1709.9594099999999</v>
      </c>
      <c r="T78" s="26">
        <v>0</v>
      </c>
      <c r="U78" s="26">
        <v>371.19900000000001</v>
      </c>
      <c r="V78" s="26">
        <v>15319.479880000001</v>
      </c>
    </row>
    <row r="79" spans="2:22" x14ac:dyDescent="0.2">
      <c r="B79" s="16">
        <v>4104</v>
      </c>
      <c r="C79" s="16" t="s">
        <v>166</v>
      </c>
      <c r="D79" s="26">
        <v>2467.8246300000001</v>
      </c>
      <c r="E79" s="26">
        <v>3054.17787</v>
      </c>
      <c r="F79" s="26">
        <v>1230.0076799999999</v>
      </c>
      <c r="G79" s="26">
        <v>131.57008999999999</v>
      </c>
      <c r="H79" s="26">
        <v>0</v>
      </c>
      <c r="I79" s="26">
        <v>8283.8033599999999</v>
      </c>
      <c r="J79" s="26">
        <v>4.6325000000000003</v>
      </c>
      <c r="K79" s="26">
        <v>0</v>
      </c>
      <c r="L79" s="26">
        <v>15172.01613</v>
      </c>
      <c r="M79" s="26">
        <v>11124.571749999999</v>
      </c>
      <c r="N79" s="26">
        <v>381.83819</v>
      </c>
      <c r="O79" s="26">
        <v>2683.4345400000002</v>
      </c>
      <c r="P79" s="26">
        <v>0</v>
      </c>
      <c r="Q79" s="26">
        <v>367.67092000000002</v>
      </c>
      <c r="R79" s="26">
        <v>7.6889000000000003</v>
      </c>
      <c r="S79" s="26">
        <v>1341.6652899999999</v>
      </c>
      <c r="T79" s="26">
        <v>4.6325000000000003</v>
      </c>
      <c r="U79" s="26">
        <v>6.548</v>
      </c>
      <c r="V79" s="26">
        <v>15918.050090000001</v>
      </c>
    </row>
    <row r="80" spans="2:22" x14ac:dyDescent="0.2">
      <c r="B80" s="16">
        <v>4105</v>
      </c>
      <c r="C80" s="16" t="s">
        <v>167</v>
      </c>
      <c r="D80" s="26">
        <v>411.40620000000001</v>
      </c>
      <c r="E80" s="26">
        <v>400.25396999999998</v>
      </c>
      <c r="F80" s="26">
        <v>197.00784999999999</v>
      </c>
      <c r="G80" s="26">
        <v>35.275889999999997</v>
      </c>
      <c r="H80" s="26">
        <v>8.5677500000000002</v>
      </c>
      <c r="I80" s="26">
        <v>728.22676000000001</v>
      </c>
      <c r="J80" s="26">
        <v>0</v>
      </c>
      <c r="K80" s="26">
        <v>0</v>
      </c>
      <c r="L80" s="26">
        <v>1780.7384199999999</v>
      </c>
      <c r="M80" s="26">
        <v>1498.09195</v>
      </c>
      <c r="N80" s="26">
        <v>3.0275099999999999</v>
      </c>
      <c r="O80" s="26">
        <v>329.17457999999999</v>
      </c>
      <c r="P80" s="26">
        <v>0</v>
      </c>
      <c r="Q80" s="26">
        <v>96.9238</v>
      </c>
      <c r="R80" s="26">
        <v>6.3230000000000004</v>
      </c>
      <c r="S80" s="26">
        <v>413.37894999999997</v>
      </c>
      <c r="T80" s="26">
        <v>0</v>
      </c>
      <c r="U80" s="26">
        <v>105.718</v>
      </c>
      <c r="V80" s="26">
        <v>2452.6377900000002</v>
      </c>
    </row>
    <row r="81" spans="2:22" x14ac:dyDescent="0.2">
      <c r="B81" s="16">
        <v>4106</v>
      </c>
      <c r="C81" s="16" t="s">
        <v>168</v>
      </c>
      <c r="D81" s="26">
        <v>301.77409999999998</v>
      </c>
      <c r="E81" s="26">
        <v>334.11511999999999</v>
      </c>
      <c r="F81" s="26">
        <v>78.950950000000006</v>
      </c>
      <c r="G81" s="26">
        <v>2.1698499999999998</v>
      </c>
      <c r="H81" s="26">
        <v>0</v>
      </c>
      <c r="I81" s="26">
        <v>927.09559999999999</v>
      </c>
      <c r="J81" s="26">
        <v>0</v>
      </c>
      <c r="K81" s="26">
        <v>0</v>
      </c>
      <c r="L81" s="26">
        <v>1644.10562</v>
      </c>
      <c r="M81" s="26">
        <v>1238.8844999999999</v>
      </c>
      <c r="N81" s="26">
        <v>9.1331199999999999</v>
      </c>
      <c r="O81" s="26">
        <v>380.13245000000001</v>
      </c>
      <c r="P81" s="26">
        <v>0</v>
      </c>
      <c r="Q81" s="26">
        <v>94.170689999999993</v>
      </c>
      <c r="R81" s="26">
        <v>1.50515</v>
      </c>
      <c r="S81" s="26">
        <v>187.15555000000001</v>
      </c>
      <c r="T81" s="26">
        <v>0</v>
      </c>
      <c r="U81" s="26">
        <v>0</v>
      </c>
      <c r="V81" s="26">
        <v>1910.98146</v>
      </c>
    </row>
    <row r="82" spans="2:22" x14ac:dyDescent="0.2">
      <c r="B82" s="16">
        <v>4107</v>
      </c>
      <c r="C82" s="16" t="s">
        <v>169</v>
      </c>
      <c r="D82" s="26">
        <v>838.26954000000001</v>
      </c>
      <c r="E82" s="26">
        <v>1374.0626099999999</v>
      </c>
      <c r="F82" s="26">
        <v>375.21420000000001</v>
      </c>
      <c r="G82" s="26">
        <v>29.129650000000002</v>
      </c>
      <c r="H82" s="26">
        <v>0</v>
      </c>
      <c r="I82" s="26">
        <v>2278.7702199999999</v>
      </c>
      <c r="J82" s="26">
        <v>0</v>
      </c>
      <c r="K82" s="26">
        <v>0</v>
      </c>
      <c r="L82" s="26">
        <v>4895.4462199999998</v>
      </c>
      <c r="M82" s="26">
        <v>2845.8373499999998</v>
      </c>
      <c r="N82" s="26">
        <v>870.69219999999996</v>
      </c>
      <c r="O82" s="26">
        <v>943.91094999999996</v>
      </c>
      <c r="P82" s="26">
        <v>0</v>
      </c>
      <c r="Q82" s="26">
        <v>143.47723999999999</v>
      </c>
      <c r="R82" s="26">
        <v>14.968400000000001</v>
      </c>
      <c r="S82" s="26">
        <v>259.76249999999999</v>
      </c>
      <c r="T82" s="26">
        <v>0</v>
      </c>
      <c r="U82" s="26">
        <v>110.14100000000001</v>
      </c>
      <c r="V82" s="26">
        <v>5188.78964</v>
      </c>
    </row>
    <row r="83" spans="2:22" x14ac:dyDescent="0.2">
      <c r="B83" s="16">
        <v>4110</v>
      </c>
      <c r="C83" s="16" t="s">
        <v>170</v>
      </c>
      <c r="D83" s="26">
        <v>952.24570000000006</v>
      </c>
      <c r="E83" s="26">
        <v>971.83321000000001</v>
      </c>
      <c r="F83" s="26">
        <v>467.58005000000003</v>
      </c>
      <c r="G83" s="26">
        <v>3.2123499999999998</v>
      </c>
      <c r="H83" s="26">
        <v>0</v>
      </c>
      <c r="I83" s="26">
        <v>2698.4060599999998</v>
      </c>
      <c r="J83" s="26">
        <v>0</v>
      </c>
      <c r="K83" s="26">
        <v>0</v>
      </c>
      <c r="L83" s="26">
        <v>5093.2773699999998</v>
      </c>
      <c r="M83" s="26">
        <v>3771.9764</v>
      </c>
      <c r="N83" s="26">
        <v>29.577870000000001</v>
      </c>
      <c r="O83" s="26">
        <v>825.47486000000004</v>
      </c>
      <c r="P83" s="26">
        <v>0.45540000000000003</v>
      </c>
      <c r="Q83" s="26">
        <v>19.16723</v>
      </c>
      <c r="R83" s="26">
        <v>2.7058499999999999</v>
      </c>
      <c r="S83" s="26">
        <v>977.65210000000002</v>
      </c>
      <c r="T83" s="26">
        <v>0</v>
      </c>
      <c r="U83" s="26">
        <v>175.488</v>
      </c>
      <c r="V83" s="26">
        <v>5802.4977099999996</v>
      </c>
    </row>
    <row r="84" spans="2:22" x14ac:dyDescent="0.2">
      <c r="B84" s="16">
        <v>4111</v>
      </c>
      <c r="C84" s="16" t="s">
        <v>171</v>
      </c>
      <c r="D84" s="26">
        <v>818.02760000000001</v>
      </c>
      <c r="E84" s="26">
        <v>1118.0232000000001</v>
      </c>
      <c r="F84" s="26">
        <v>372.50045</v>
      </c>
      <c r="G84" s="26">
        <v>17.41395</v>
      </c>
      <c r="H84" s="26">
        <v>0</v>
      </c>
      <c r="I84" s="26">
        <v>3608.6907000000001</v>
      </c>
      <c r="J84" s="26">
        <v>0</v>
      </c>
      <c r="K84" s="26">
        <v>0</v>
      </c>
      <c r="L84" s="26">
        <v>5934.6558999999997</v>
      </c>
      <c r="M84" s="26">
        <v>6226.2434000000003</v>
      </c>
      <c r="N84" s="26">
        <v>6.0499999999999998E-2</v>
      </c>
      <c r="O84" s="26">
        <v>890.67692999999997</v>
      </c>
      <c r="P84" s="26">
        <v>0.5</v>
      </c>
      <c r="Q84" s="26">
        <v>833.47823000000005</v>
      </c>
      <c r="R84" s="26">
        <v>3.3039499999999999</v>
      </c>
      <c r="S84" s="26">
        <v>569.16411000000005</v>
      </c>
      <c r="T84" s="26">
        <v>0</v>
      </c>
      <c r="U84" s="26">
        <v>75</v>
      </c>
      <c r="V84" s="26">
        <v>8598.4271200000003</v>
      </c>
    </row>
    <row r="85" spans="2:22" x14ac:dyDescent="0.2">
      <c r="B85" s="16">
        <v>4112</v>
      </c>
      <c r="C85" s="16" t="s">
        <v>172</v>
      </c>
      <c r="D85" s="26">
        <v>667.23212000000001</v>
      </c>
      <c r="E85" s="26">
        <v>691.49932999999999</v>
      </c>
      <c r="F85" s="26">
        <v>440.29725000000002</v>
      </c>
      <c r="G85" s="26">
        <v>5.4660000000000002</v>
      </c>
      <c r="H85" s="26">
        <v>0</v>
      </c>
      <c r="I85" s="26">
        <v>1680.95093</v>
      </c>
      <c r="J85" s="26">
        <v>0</v>
      </c>
      <c r="K85" s="26">
        <v>0</v>
      </c>
      <c r="L85" s="26">
        <v>3485.4456300000002</v>
      </c>
      <c r="M85" s="26">
        <v>2334.1947500000001</v>
      </c>
      <c r="N85" s="26">
        <v>17.53443</v>
      </c>
      <c r="O85" s="26">
        <v>378.74804999999998</v>
      </c>
      <c r="P85" s="26">
        <v>0</v>
      </c>
      <c r="Q85" s="26">
        <v>126.35616</v>
      </c>
      <c r="R85" s="26">
        <v>2.4518</v>
      </c>
      <c r="S85" s="26">
        <v>273.52080000000001</v>
      </c>
      <c r="T85" s="26">
        <v>0</v>
      </c>
      <c r="U85" s="26">
        <v>90.154949999999999</v>
      </c>
      <c r="V85" s="26">
        <v>3222.9609399999999</v>
      </c>
    </row>
    <row r="86" spans="2:22" x14ac:dyDescent="0.2">
      <c r="B86" s="16">
        <v>4125</v>
      </c>
      <c r="C86" s="16" t="s">
        <v>173</v>
      </c>
      <c r="D86" s="26">
        <v>1746.4719500000001</v>
      </c>
      <c r="E86" s="26">
        <v>2740.9323899999999</v>
      </c>
      <c r="F86" s="26">
        <v>1522.9928500000001</v>
      </c>
      <c r="G86" s="26">
        <v>65.117199999999997</v>
      </c>
      <c r="H86" s="26">
        <v>0</v>
      </c>
      <c r="I86" s="26">
        <v>6372.1633700000002</v>
      </c>
      <c r="J86" s="26">
        <v>0</v>
      </c>
      <c r="K86" s="26">
        <v>0</v>
      </c>
      <c r="L86" s="26">
        <v>12447.67776</v>
      </c>
      <c r="M86" s="26">
        <v>8729.9907500000008</v>
      </c>
      <c r="N86" s="26">
        <v>63.110050000000001</v>
      </c>
      <c r="O86" s="26">
        <v>1732.10042</v>
      </c>
      <c r="P86" s="26">
        <v>1E-3</v>
      </c>
      <c r="Q86" s="26">
        <v>347.07927000000001</v>
      </c>
      <c r="R86" s="26">
        <v>4.7066499999999998</v>
      </c>
      <c r="S86" s="26">
        <v>1898.7284999999999</v>
      </c>
      <c r="T86" s="26">
        <v>0</v>
      </c>
      <c r="U86" s="26">
        <v>0</v>
      </c>
      <c r="V86" s="26">
        <v>12775.716640000001</v>
      </c>
    </row>
    <row r="87" spans="2:22" x14ac:dyDescent="0.2">
      <c r="B87" s="16">
        <v>4117</v>
      </c>
      <c r="C87" s="16" t="s">
        <v>174</v>
      </c>
      <c r="D87" s="26">
        <v>836.68989999999997</v>
      </c>
      <c r="E87" s="26">
        <v>1391.9035899999999</v>
      </c>
      <c r="F87" s="26">
        <v>344.36468000000002</v>
      </c>
      <c r="G87" s="26">
        <v>56.136800000000001</v>
      </c>
      <c r="H87" s="26">
        <v>0</v>
      </c>
      <c r="I87" s="26">
        <v>1755.3182999999999</v>
      </c>
      <c r="J87" s="26">
        <v>0</v>
      </c>
      <c r="K87" s="26">
        <v>0</v>
      </c>
      <c r="L87" s="26">
        <v>4384.41327</v>
      </c>
      <c r="M87" s="26">
        <v>2476.9499999999998</v>
      </c>
      <c r="N87" s="26">
        <v>36.45975</v>
      </c>
      <c r="O87" s="26">
        <v>1079.5567699999999</v>
      </c>
      <c r="P87" s="26">
        <v>0</v>
      </c>
      <c r="Q87" s="26">
        <v>41.472720000000002</v>
      </c>
      <c r="R87" s="26">
        <v>26.641850000000002</v>
      </c>
      <c r="S87" s="26">
        <v>851.37545</v>
      </c>
      <c r="T87" s="26">
        <v>0</v>
      </c>
      <c r="U87" s="26">
        <v>0</v>
      </c>
      <c r="V87" s="26">
        <v>4512.4565400000001</v>
      </c>
    </row>
    <row r="88" spans="2:22" x14ac:dyDescent="0.2">
      <c r="B88" s="16">
        <v>4120</v>
      </c>
      <c r="C88" s="16" t="s">
        <v>175</v>
      </c>
      <c r="D88" s="26">
        <v>1376.1629499999999</v>
      </c>
      <c r="E88" s="26">
        <v>1785.37942</v>
      </c>
      <c r="F88" s="26">
        <v>899.28584999999998</v>
      </c>
      <c r="G88" s="26">
        <v>50.511699999999998</v>
      </c>
      <c r="H88" s="26">
        <v>0</v>
      </c>
      <c r="I88" s="26">
        <v>3828.8393000000001</v>
      </c>
      <c r="J88" s="26">
        <v>0</v>
      </c>
      <c r="K88" s="26">
        <v>0</v>
      </c>
      <c r="L88" s="26">
        <v>7940.17922</v>
      </c>
      <c r="M88" s="26">
        <v>4440.1608500000002</v>
      </c>
      <c r="N88" s="26">
        <v>495.86547999999999</v>
      </c>
      <c r="O88" s="26">
        <v>1054.7201700000001</v>
      </c>
      <c r="P88" s="26">
        <v>0</v>
      </c>
      <c r="Q88" s="26">
        <v>57.960050000000003</v>
      </c>
      <c r="R88" s="26">
        <v>3.423</v>
      </c>
      <c r="S88" s="26">
        <v>1418.3962799999999</v>
      </c>
      <c r="T88" s="26">
        <v>0</v>
      </c>
      <c r="U88" s="26">
        <v>244.976</v>
      </c>
      <c r="V88" s="26">
        <v>7715.5018300000002</v>
      </c>
    </row>
    <row r="89" spans="2:22" x14ac:dyDescent="0.2">
      <c r="B89" s="16">
        <v>4121</v>
      </c>
      <c r="C89" s="16" t="s">
        <v>176</v>
      </c>
      <c r="D89" s="26">
        <v>1661.0578499999999</v>
      </c>
      <c r="E89" s="26">
        <v>3304.2419199999999</v>
      </c>
      <c r="F89" s="26">
        <v>1049.7026499999999</v>
      </c>
      <c r="G89" s="26">
        <v>93.227699999999999</v>
      </c>
      <c r="H89" s="26">
        <v>0</v>
      </c>
      <c r="I89" s="26">
        <v>4440.8640299999997</v>
      </c>
      <c r="J89" s="26">
        <v>0</v>
      </c>
      <c r="K89" s="26">
        <v>0</v>
      </c>
      <c r="L89" s="26">
        <v>10549.094150000001</v>
      </c>
      <c r="M89" s="26">
        <v>5783.4171999999999</v>
      </c>
      <c r="N89" s="26">
        <v>914.81596000000002</v>
      </c>
      <c r="O89" s="26">
        <v>3221.28676</v>
      </c>
      <c r="P89" s="26">
        <v>205.97391999999999</v>
      </c>
      <c r="Q89" s="26">
        <v>365.05703999999997</v>
      </c>
      <c r="R89" s="26">
        <v>4.2950499999999998</v>
      </c>
      <c r="S89" s="26">
        <v>688.92285000000004</v>
      </c>
      <c r="T89" s="26">
        <v>0</v>
      </c>
      <c r="U89" s="26">
        <v>213.464</v>
      </c>
      <c r="V89" s="26">
        <v>11397.23278</v>
      </c>
    </row>
    <row r="90" spans="2:22" x14ac:dyDescent="0.2">
      <c r="B90" s="16">
        <v>4122</v>
      </c>
      <c r="C90" s="16" t="s">
        <v>177</v>
      </c>
      <c r="D90" s="26">
        <v>830.84004000000004</v>
      </c>
      <c r="E90" s="26">
        <v>1441.63328</v>
      </c>
      <c r="F90" s="26">
        <v>456.83089999999999</v>
      </c>
      <c r="G90" s="26">
        <v>70.707099999999997</v>
      </c>
      <c r="H90" s="26">
        <v>0</v>
      </c>
      <c r="I90" s="26">
        <v>3506.2037399999999</v>
      </c>
      <c r="J90" s="26">
        <v>0</v>
      </c>
      <c r="K90" s="26">
        <v>0</v>
      </c>
      <c r="L90" s="26">
        <v>6306.2150600000004</v>
      </c>
      <c r="M90" s="26">
        <v>4434.4014999999999</v>
      </c>
      <c r="N90" s="26">
        <v>28.991579999999999</v>
      </c>
      <c r="O90" s="26">
        <v>1198.9160300000001</v>
      </c>
      <c r="P90" s="26">
        <v>102.11924999999999</v>
      </c>
      <c r="Q90" s="26">
        <v>81.489750000000001</v>
      </c>
      <c r="R90" s="26">
        <v>13.4171</v>
      </c>
      <c r="S90" s="26">
        <v>769.15182000000004</v>
      </c>
      <c r="T90" s="26">
        <v>0</v>
      </c>
      <c r="U90" s="26">
        <v>0</v>
      </c>
      <c r="V90" s="26">
        <v>6628.4870300000002</v>
      </c>
    </row>
    <row r="91" spans="2:22" x14ac:dyDescent="0.2">
      <c r="B91" s="16">
        <v>4123</v>
      </c>
      <c r="C91" s="16" t="s">
        <v>178</v>
      </c>
      <c r="D91" s="26">
        <v>9366.7456000000002</v>
      </c>
      <c r="E91" s="26">
        <v>19849.71903</v>
      </c>
      <c r="F91" s="26">
        <v>3435.2622999999999</v>
      </c>
      <c r="G91" s="26">
        <v>225.5241</v>
      </c>
      <c r="H91" s="26">
        <v>233.75</v>
      </c>
      <c r="I91" s="26">
        <v>20908.43086</v>
      </c>
      <c r="J91" s="26">
        <v>0</v>
      </c>
      <c r="K91" s="26">
        <v>203.99100000000001</v>
      </c>
      <c r="L91" s="26">
        <v>54223.422890000002</v>
      </c>
      <c r="M91" s="26">
        <v>22078.893499999998</v>
      </c>
      <c r="N91" s="26">
        <v>490.5505</v>
      </c>
      <c r="O91" s="26">
        <v>19272.620269999999</v>
      </c>
      <c r="P91" s="26">
        <v>0</v>
      </c>
      <c r="Q91" s="26">
        <v>857.60153000000003</v>
      </c>
      <c r="R91" s="26">
        <v>82.312550000000002</v>
      </c>
      <c r="S91" s="26">
        <v>10593.430679999999</v>
      </c>
      <c r="T91" s="26">
        <v>0</v>
      </c>
      <c r="U91" s="26">
        <v>0</v>
      </c>
      <c r="V91" s="26">
        <v>53375.409030000003</v>
      </c>
    </row>
    <row r="92" spans="2:22" x14ac:dyDescent="0.2">
      <c r="B92" s="21">
        <v>4159</v>
      </c>
      <c r="C92" s="21" t="s">
        <v>179</v>
      </c>
      <c r="D92" s="29">
        <v>38319.055529999998</v>
      </c>
      <c r="E92" s="29">
        <v>46862.08928</v>
      </c>
      <c r="F92" s="29">
        <v>16950.21846</v>
      </c>
      <c r="G92" s="29">
        <v>1749.9709499999999</v>
      </c>
      <c r="H92" s="29">
        <v>146.94465</v>
      </c>
      <c r="I92" s="29">
        <v>107259.73294</v>
      </c>
      <c r="J92" s="29">
        <v>0</v>
      </c>
      <c r="K92" s="29">
        <v>93.853999999999999</v>
      </c>
      <c r="L92" s="29">
        <v>211381.86580999999</v>
      </c>
      <c r="M92" s="29">
        <v>113071.07788</v>
      </c>
      <c r="N92" s="29">
        <v>1591.11536</v>
      </c>
      <c r="O92" s="29">
        <v>49355.551189999998</v>
      </c>
      <c r="P92" s="29">
        <v>26.389949999999999</v>
      </c>
      <c r="Q92" s="29">
        <v>8292.1665799999992</v>
      </c>
      <c r="R92" s="29">
        <v>136.00192000000001</v>
      </c>
      <c r="S92" s="29">
        <v>48634.635690000003</v>
      </c>
      <c r="T92" s="29">
        <v>0</v>
      </c>
      <c r="U92" s="29">
        <v>12185.491749999999</v>
      </c>
      <c r="V92" s="29">
        <v>233292.43032000001</v>
      </c>
    </row>
    <row r="93" spans="2:22" x14ac:dyDescent="0.2">
      <c r="B93" s="16">
        <v>4131</v>
      </c>
      <c r="C93" s="16" t="s">
        <v>180</v>
      </c>
      <c r="D93" s="26">
        <v>2975.0731500000002</v>
      </c>
      <c r="E93" s="26">
        <v>2986.92596</v>
      </c>
      <c r="F93" s="26">
        <v>1627.0462299999999</v>
      </c>
      <c r="G93" s="26">
        <v>331.55680000000001</v>
      </c>
      <c r="H93" s="26">
        <v>0</v>
      </c>
      <c r="I93" s="26">
        <v>7376.4188000000004</v>
      </c>
      <c r="J93" s="26">
        <v>0</v>
      </c>
      <c r="K93" s="26">
        <v>0</v>
      </c>
      <c r="L93" s="26">
        <v>15297.02094</v>
      </c>
      <c r="M93" s="26">
        <v>10638.442650000001</v>
      </c>
      <c r="N93" s="26">
        <v>147.77365</v>
      </c>
      <c r="O93" s="26">
        <v>3045.4643299999998</v>
      </c>
      <c r="P93" s="26">
        <v>3.1602700000000001</v>
      </c>
      <c r="Q93" s="26">
        <v>551.67134999999996</v>
      </c>
      <c r="R93" s="26">
        <v>47.815719999999999</v>
      </c>
      <c r="S93" s="26">
        <v>1275.0662299999999</v>
      </c>
      <c r="T93" s="26">
        <v>0</v>
      </c>
      <c r="U93" s="26">
        <v>0</v>
      </c>
      <c r="V93" s="26">
        <v>15709.394200000001</v>
      </c>
    </row>
    <row r="94" spans="2:22" x14ac:dyDescent="0.2">
      <c r="B94" s="16">
        <v>4132</v>
      </c>
      <c r="C94" s="16" t="s">
        <v>181</v>
      </c>
      <c r="D94" s="26">
        <v>1126.6356000000001</v>
      </c>
      <c r="E94" s="26">
        <v>1191.8282099999999</v>
      </c>
      <c r="F94" s="26">
        <v>510.22564999999997</v>
      </c>
      <c r="G94" s="26">
        <v>101.22246</v>
      </c>
      <c r="H94" s="26">
        <v>1.9E-2</v>
      </c>
      <c r="I94" s="26">
        <v>2418.43154</v>
      </c>
      <c r="J94" s="26">
        <v>0</v>
      </c>
      <c r="K94" s="26">
        <v>9.4E-2</v>
      </c>
      <c r="L94" s="26">
        <v>5348.4564600000003</v>
      </c>
      <c r="M94" s="26">
        <v>3910.4818</v>
      </c>
      <c r="N94" s="26">
        <v>0</v>
      </c>
      <c r="O94" s="26">
        <v>836.80868999999996</v>
      </c>
      <c r="P94" s="26">
        <v>0</v>
      </c>
      <c r="Q94" s="26">
        <v>73.853200000000001</v>
      </c>
      <c r="R94" s="26">
        <v>0</v>
      </c>
      <c r="S94" s="26">
        <v>482.71875</v>
      </c>
      <c r="T94" s="26">
        <v>0</v>
      </c>
      <c r="U94" s="26">
        <v>0</v>
      </c>
      <c r="V94" s="26">
        <v>5303.8624399999999</v>
      </c>
    </row>
    <row r="95" spans="2:22" x14ac:dyDescent="0.2">
      <c r="B95" s="16">
        <v>4134</v>
      </c>
      <c r="C95" s="16" t="s">
        <v>182</v>
      </c>
      <c r="D95" s="26">
        <v>875.91</v>
      </c>
      <c r="E95" s="26">
        <v>3847.9785900000002</v>
      </c>
      <c r="F95" s="26">
        <v>1103.1348</v>
      </c>
      <c r="G95" s="26">
        <v>213.19475</v>
      </c>
      <c r="H95" s="26">
        <v>17.354500000000002</v>
      </c>
      <c r="I95" s="26">
        <v>3464.5598399999999</v>
      </c>
      <c r="J95" s="26">
        <v>0</v>
      </c>
      <c r="K95" s="26">
        <v>93.76</v>
      </c>
      <c r="L95" s="26">
        <v>9615.8924800000004</v>
      </c>
      <c r="M95" s="26">
        <v>5459.6683499999999</v>
      </c>
      <c r="N95" s="26">
        <v>92.626000000000005</v>
      </c>
      <c r="O95" s="26">
        <v>4019.1816800000001</v>
      </c>
      <c r="P95" s="26">
        <v>0</v>
      </c>
      <c r="Q95" s="26">
        <v>627.71950000000004</v>
      </c>
      <c r="R95" s="26">
        <v>2.01105</v>
      </c>
      <c r="S95" s="26">
        <v>866.38300000000004</v>
      </c>
      <c r="T95" s="26">
        <v>0</v>
      </c>
      <c r="U95" s="26">
        <v>95.63</v>
      </c>
      <c r="V95" s="26">
        <v>11163.219580000001</v>
      </c>
    </row>
    <row r="96" spans="2:22" x14ac:dyDescent="0.2">
      <c r="B96" s="16">
        <v>4135</v>
      </c>
      <c r="C96" s="16" t="s">
        <v>183</v>
      </c>
      <c r="D96" s="26">
        <v>1551.1390699999999</v>
      </c>
      <c r="E96" s="26">
        <v>1839.3210300000001</v>
      </c>
      <c r="F96" s="26">
        <v>465.92649999999998</v>
      </c>
      <c r="G96" s="26">
        <v>68.544120000000007</v>
      </c>
      <c r="H96" s="26">
        <v>0</v>
      </c>
      <c r="I96" s="26">
        <v>4524.4735199999996</v>
      </c>
      <c r="J96" s="26">
        <v>0</v>
      </c>
      <c r="K96" s="26">
        <v>0</v>
      </c>
      <c r="L96" s="26">
        <v>8449.4042399999998</v>
      </c>
      <c r="M96" s="26">
        <v>5272.5819000000001</v>
      </c>
      <c r="N96" s="26">
        <v>81.371080000000006</v>
      </c>
      <c r="O96" s="26">
        <v>1522.06754</v>
      </c>
      <c r="P96" s="26">
        <v>0</v>
      </c>
      <c r="Q96" s="26">
        <v>126.13963</v>
      </c>
      <c r="R96" s="26">
        <v>5.9416500000000001</v>
      </c>
      <c r="S96" s="26">
        <v>974.83726000000001</v>
      </c>
      <c r="T96" s="26">
        <v>0</v>
      </c>
      <c r="U96" s="26">
        <v>190.57599999999999</v>
      </c>
      <c r="V96" s="26">
        <v>8173.5150599999997</v>
      </c>
    </row>
    <row r="97" spans="2:22" x14ac:dyDescent="0.2">
      <c r="B97" s="16">
        <v>4136</v>
      </c>
      <c r="C97" s="16" t="s">
        <v>184</v>
      </c>
      <c r="D97" s="26">
        <v>1229.7871399999999</v>
      </c>
      <c r="E97" s="26">
        <v>1019.19051</v>
      </c>
      <c r="F97" s="26">
        <v>517.41</v>
      </c>
      <c r="G97" s="26">
        <v>7.0092400000000001</v>
      </c>
      <c r="H97" s="26">
        <v>0</v>
      </c>
      <c r="I97" s="26">
        <v>2897.21225</v>
      </c>
      <c r="J97" s="26">
        <v>0</v>
      </c>
      <c r="K97" s="26">
        <v>0</v>
      </c>
      <c r="L97" s="26">
        <v>5670.6091399999996</v>
      </c>
      <c r="M97" s="26">
        <v>4317.7423500000004</v>
      </c>
      <c r="N97" s="26">
        <v>47.621400000000001</v>
      </c>
      <c r="O97" s="26">
        <v>1073.6601700000001</v>
      </c>
      <c r="P97" s="26">
        <v>20.052099999999999</v>
      </c>
      <c r="Q97" s="26">
        <v>107.50108</v>
      </c>
      <c r="R97" s="26">
        <v>3.3048000000000002</v>
      </c>
      <c r="S97" s="26">
        <v>614.54790000000003</v>
      </c>
      <c r="T97" s="26">
        <v>0</v>
      </c>
      <c r="U97" s="26">
        <v>85.632000000000005</v>
      </c>
      <c r="V97" s="26">
        <v>6270.0618000000004</v>
      </c>
    </row>
    <row r="98" spans="2:22" x14ac:dyDescent="0.2">
      <c r="B98" s="16">
        <v>4137</v>
      </c>
      <c r="C98" s="16" t="s">
        <v>185</v>
      </c>
      <c r="D98" s="26">
        <v>423.31972999999999</v>
      </c>
      <c r="E98" s="26">
        <v>502.21883000000003</v>
      </c>
      <c r="F98" s="26">
        <v>196.12045000000001</v>
      </c>
      <c r="G98" s="26">
        <v>43.121319999999997</v>
      </c>
      <c r="H98" s="26">
        <v>0</v>
      </c>
      <c r="I98" s="26">
        <v>1336.56495</v>
      </c>
      <c r="J98" s="26">
        <v>0</v>
      </c>
      <c r="K98" s="26">
        <v>0</v>
      </c>
      <c r="L98" s="26">
        <v>2501.34528</v>
      </c>
      <c r="M98" s="26">
        <v>1520.7362499999999</v>
      </c>
      <c r="N98" s="26">
        <v>11.01174</v>
      </c>
      <c r="O98" s="26">
        <v>381.83296000000001</v>
      </c>
      <c r="P98" s="26">
        <v>0</v>
      </c>
      <c r="Q98" s="26">
        <v>52.379640000000002</v>
      </c>
      <c r="R98" s="26">
        <v>1.5243500000000001</v>
      </c>
      <c r="S98" s="26">
        <v>482.62970000000001</v>
      </c>
      <c r="T98" s="26">
        <v>0</v>
      </c>
      <c r="U98" s="26">
        <v>0</v>
      </c>
      <c r="V98" s="26">
        <v>2450.1146399999998</v>
      </c>
    </row>
    <row r="99" spans="2:22" x14ac:dyDescent="0.2">
      <c r="B99" s="16">
        <v>4138</v>
      </c>
      <c r="C99" s="16" t="s">
        <v>186</v>
      </c>
      <c r="D99" s="26">
        <v>391.51136000000002</v>
      </c>
      <c r="E99" s="26">
        <v>775.17385999999999</v>
      </c>
      <c r="F99" s="26">
        <v>352.34800000000001</v>
      </c>
      <c r="G99" s="26">
        <v>23.196300000000001</v>
      </c>
      <c r="H99" s="26">
        <v>97.933000000000007</v>
      </c>
      <c r="I99" s="26">
        <v>1598.1169500000001</v>
      </c>
      <c r="J99" s="26">
        <v>0</v>
      </c>
      <c r="K99" s="26">
        <v>0</v>
      </c>
      <c r="L99" s="26">
        <v>3238.2794699999999</v>
      </c>
      <c r="M99" s="26">
        <v>2150.0144500000001</v>
      </c>
      <c r="N99" s="26">
        <v>15.702819999999999</v>
      </c>
      <c r="O99" s="26">
        <v>520.06631000000004</v>
      </c>
      <c r="P99" s="26">
        <v>0</v>
      </c>
      <c r="Q99" s="26">
        <v>89.185410000000005</v>
      </c>
      <c r="R99" s="26">
        <v>1.1171</v>
      </c>
      <c r="S99" s="26">
        <v>231.32905</v>
      </c>
      <c r="T99" s="26">
        <v>0</v>
      </c>
      <c r="U99" s="26">
        <v>125.07899999999999</v>
      </c>
      <c r="V99" s="26">
        <v>3132.4941399999998</v>
      </c>
    </row>
    <row r="100" spans="2:22" x14ac:dyDescent="0.2">
      <c r="B100" s="16">
        <v>4139</v>
      </c>
      <c r="C100" s="16" t="s">
        <v>187</v>
      </c>
      <c r="D100" s="26">
        <v>8575.9951400000009</v>
      </c>
      <c r="E100" s="26">
        <v>7274.4348300000001</v>
      </c>
      <c r="F100" s="26">
        <v>2146.8270000000002</v>
      </c>
      <c r="G100" s="26">
        <v>41.691249999999997</v>
      </c>
      <c r="H100" s="26">
        <v>1.37785</v>
      </c>
      <c r="I100" s="26">
        <v>20328.372609999999</v>
      </c>
      <c r="J100" s="26">
        <v>0</v>
      </c>
      <c r="K100" s="26">
        <v>0</v>
      </c>
      <c r="L100" s="26">
        <v>38368.698680000001</v>
      </c>
      <c r="M100" s="26">
        <v>18463.099249999999</v>
      </c>
      <c r="N100" s="26">
        <v>162.53815</v>
      </c>
      <c r="O100" s="26">
        <v>9237.9262600000002</v>
      </c>
      <c r="P100" s="26">
        <v>1.7202</v>
      </c>
      <c r="Q100" s="26">
        <v>1858.19796</v>
      </c>
      <c r="R100" s="26">
        <v>0</v>
      </c>
      <c r="S100" s="26">
        <v>11002.086590000001</v>
      </c>
      <c r="T100" s="26">
        <v>0</v>
      </c>
      <c r="U100" s="26">
        <v>10717.412</v>
      </c>
      <c r="V100" s="26">
        <v>51442.980409999996</v>
      </c>
    </row>
    <row r="101" spans="2:22" x14ac:dyDescent="0.2">
      <c r="B101" s="16">
        <v>4140</v>
      </c>
      <c r="C101" s="16" t="s">
        <v>188</v>
      </c>
      <c r="D101" s="26">
        <v>1431.49683</v>
      </c>
      <c r="E101" s="26">
        <v>2104.97676</v>
      </c>
      <c r="F101" s="26">
        <v>620.35799999999995</v>
      </c>
      <c r="G101" s="26">
        <v>124.29107999999999</v>
      </c>
      <c r="H101" s="26">
        <v>14.266299999999999</v>
      </c>
      <c r="I101" s="26">
        <v>6366.1147000000001</v>
      </c>
      <c r="J101" s="26">
        <v>0</v>
      </c>
      <c r="K101" s="26">
        <v>0</v>
      </c>
      <c r="L101" s="26">
        <v>10661.50367</v>
      </c>
      <c r="M101" s="26">
        <v>7004.5814499999997</v>
      </c>
      <c r="N101" s="26">
        <v>63.173020000000001</v>
      </c>
      <c r="O101" s="26">
        <v>1382.34836</v>
      </c>
      <c r="P101" s="26">
        <v>3.0500000000000002E-3</v>
      </c>
      <c r="Q101" s="26">
        <v>510.87907000000001</v>
      </c>
      <c r="R101" s="26">
        <v>8.7620500000000003</v>
      </c>
      <c r="S101" s="26">
        <v>2470.8938600000001</v>
      </c>
      <c r="T101" s="26">
        <v>0</v>
      </c>
      <c r="U101" s="26">
        <v>52.021999999999998</v>
      </c>
      <c r="V101" s="26">
        <v>11492.66286</v>
      </c>
    </row>
    <row r="102" spans="2:22" x14ac:dyDescent="0.2">
      <c r="B102" s="16">
        <v>4141</v>
      </c>
      <c r="C102" s="16" t="s">
        <v>189</v>
      </c>
      <c r="D102" s="26">
        <v>6530.2336500000001</v>
      </c>
      <c r="E102" s="26">
        <v>7322.7161299999998</v>
      </c>
      <c r="F102" s="26">
        <v>3295.4092599999999</v>
      </c>
      <c r="G102" s="26">
        <v>452.70648</v>
      </c>
      <c r="H102" s="26">
        <v>0</v>
      </c>
      <c r="I102" s="26">
        <v>28496.949479999999</v>
      </c>
      <c r="J102" s="26">
        <v>0</v>
      </c>
      <c r="K102" s="26">
        <v>0</v>
      </c>
      <c r="L102" s="26">
        <v>46098.014999999999</v>
      </c>
      <c r="M102" s="26">
        <v>21730.179049999999</v>
      </c>
      <c r="N102" s="26">
        <v>310.35939999999999</v>
      </c>
      <c r="O102" s="26">
        <v>9053.1106500000005</v>
      </c>
      <c r="P102" s="26">
        <v>0</v>
      </c>
      <c r="Q102" s="26">
        <v>1052.1927800000001</v>
      </c>
      <c r="R102" s="26">
        <v>49.7682</v>
      </c>
      <c r="S102" s="26">
        <v>16726.739030000001</v>
      </c>
      <c r="T102" s="26">
        <v>0</v>
      </c>
      <c r="U102" s="26">
        <v>34.351999999999997</v>
      </c>
      <c r="V102" s="26">
        <v>48956.701110000002</v>
      </c>
    </row>
    <row r="103" spans="2:22" x14ac:dyDescent="0.2">
      <c r="B103" s="16">
        <v>4142</v>
      </c>
      <c r="C103" s="16" t="s">
        <v>190</v>
      </c>
      <c r="D103" s="26">
        <v>983.90074000000004</v>
      </c>
      <c r="E103" s="26">
        <v>768.81118000000004</v>
      </c>
      <c r="F103" s="26">
        <v>336.79165</v>
      </c>
      <c r="G103" s="26">
        <v>20.233250000000002</v>
      </c>
      <c r="H103" s="26">
        <v>0</v>
      </c>
      <c r="I103" s="26">
        <v>1675.3607999999999</v>
      </c>
      <c r="J103" s="26">
        <v>0</v>
      </c>
      <c r="K103" s="26">
        <v>0</v>
      </c>
      <c r="L103" s="26">
        <v>3785.09762</v>
      </c>
      <c r="M103" s="26">
        <v>2349.8626300000001</v>
      </c>
      <c r="N103" s="26">
        <v>24.04419</v>
      </c>
      <c r="O103" s="26">
        <v>548.60365000000002</v>
      </c>
      <c r="P103" s="26">
        <v>0</v>
      </c>
      <c r="Q103" s="26">
        <v>28.777470000000001</v>
      </c>
      <c r="R103" s="26">
        <v>0</v>
      </c>
      <c r="S103" s="26">
        <v>820.19781</v>
      </c>
      <c r="T103" s="26">
        <v>0</v>
      </c>
      <c r="U103" s="26">
        <v>26.344999999999999</v>
      </c>
      <c r="V103" s="26">
        <v>3797.8307500000001</v>
      </c>
    </row>
    <row r="104" spans="2:22" x14ac:dyDescent="0.2">
      <c r="B104" s="16">
        <v>4143</v>
      </c>
      <c r="C104" s="16" t="s">
        <v>191</v>
      </c>
      <c r="D104" s="26">
        <v>961.89678000000004</v>
      </c>
      <c r="E104" s="26">
        <v>1074.9256</v>
      </c>
      <c r="F104" s="26">
        <v>417.65075000000002</v>
      </c>
      <c r="G104" s="26">
        <v>71.827849999999998</v>
      </c>
      <c r="H104" s="26">
        <v>0</v>
      </c>
      <c r="I104" s="26">
        <v>2447.2630300000001</v>
      </c>
      <c r="J104" s="26">
        <v>0</v>
      </c>
      <c r="K104" s="26">
        <v>0</v>
      </c>
      <c r="L104" s="26">
        <v>4973.5640100000001</v>
      </c>
      <c r="M104" s="26">
        <v>2818.83383</v>
      </c>
      <c r="N104" s="26">
        <v>93.912710000000004</v>
      </c>
      <c r="O104" s="26">
        <v>656.678</v>
      </c>
      <c r="P104" s="26">
        <v>1.3564799999999999</v>
      </c>
      <c r="Q104" s="26">
        <v>84.929779999999994</v>
      </c>
      <c r="R104" s="26">
        <v>2.3182999999999998</v>
      </c>
      <c r="S104" s="26">
        <v>1244.6587</v>
      </c>
      <c r="T104" s="26">
        <v>0</v>
      </c>
      <c r="U104" s="26">
        <v>36.6</v>
      </c>
      <c r="V104" s="26">
        <v>4939.2878000000001</v>
      </c>
    </row>
    <row r="105" spans="2:22" x14ac:dyDescent="0.2">
      <c r="B105" s="16">
        <v>4144</v>
      </c>
      <c r="C105" s="16" t="s">
        <v>192</v>
      </c>
      <c r="D105" s="26">
        <v>6277.5014099999999</v>
      </c>
      <c r="E105" s="26">
        <v>9068.3980800000008</v>
      </c>
      <c r="F105" s="26">
        <v>2908.5443700000001</v>
      </c>
      <c r="G105" s="26">
        <v>137.06475</v>
      </c>
      <c r="H105" s="26">
        <v>15.994</v>
      </c>
      <c r="I105" s="26">
        <v>8952.6532900000002</v>
      </c>
      <c r="J105" s="26">
        <v>0</v>
      </c>
      <c r="K105" s="26">
        <v>0</v>
      </c>
      <c r="L105" s="26">
        <v>27360.155900000002</v>
      </c>
      <c r="M105" s="26">
        <v>11579.278270000001</v>
      </c>
      <c r="N105" s="26">
        <v>312.37173999999999</v>
      </c>
      <c r="O105" s="26">
        <v>9374.9772900000007</v>
      </c>
      <c r="P105" s="26">
        <v>0</v>
      </c>
      <c r="Q105" s="26">
        <v>1176.1299799999999</v>
      </c>
      <c r="R105" s="26">
        <v>8.9874500000000008</v>
      </c>
      <c r="S105" s="26">
        <v>4981.9952400000002</v>
      </c>
      <c r="T105" s="26">
        <v>0</v>
      </c>
      <c r="U105" s="26">
        <v>0</v>
      </c>
      <c r="V105" s="26">
        <v>27433.739969999999</v>
      </c>
    </row>
    <row r="106" spans="2:22" x14ac:dyDescent="0.2">
      <c r="B106" s="16">
        <v>4145</v>
      </c>
      <c r="C106" s="16" t="s">
        <v>193</v>
      </c>
      <c r="D106" s="26">
        <v>981.84232999999995</v>
      </c>
      <c r="E106" s="26">
        <v>3113.95786</v>
      </c>
      <c r="F106" s="26">
        <v>902.68849999999998</v>
      </c>
      <c r="G106" s="26">
        <v>54.59225</v>
      </c>
      <c r="H106" s="26">
        <v>0</v>
      </c>
      <c r="I106" s="26">
        <v>4002.4134399999998</v>
      </c>
      <c r="J106" s="26">
        <v>0</v>
      </c>
      <c r="K106" s="26">
        <v>0</v>
      </c>
      <c r="L106" s="26">
        <v>9055.4943800000001</v>
      </c>
      <c r="M106" s="26">
        <v>4372.9233999999997</v>
      </c>
      <c r="N106" s="26">
        <v>129.18471</v>
      </c>
      <c r="O106" s="26">
        <v>3617.03449</v>
      </c>
      <c r="P106" s="26">
        <v>0</v>
      </c>
      <c r="Q106" s="26">
        <v>343.49155999999999</v>
      </c>
      <c r="R106" s="26">
        <v>0</v>
      </c>
      <c r="S106" s="26">
        <v>1326.5947900000001</v>
      </c>
      <c r="T106" s="26">
        <v>0</v>
      </c>
      <c r="U106" s="26">
        <v>28.53275</v>
      </c>
      <c r="V106" s="26">
        <v>9817.7616999999991</v>
      </c>
    </row>
    <row r="107" spans="2:22" x14ac:dyDescent="0.2">
      <c r="B107" s="16">
        <v>4146</v>
      </c>
      <c r="C107" s="16" t="s">
        <v>194</v>
      </c>
      <c r="D107" s="26">
        <v>3266.7979500000001</v>
      </c>
      <c r="E107" s="26">
        <v>3137.4938000000002</v>
      </c>
      <c r="F107" s="26">
        <v>1148.4974</v>
      </c>
      <c r="G107" s="26">
        <v>30.9421</v>
      </c>
      <c r="H107" s="26">
        <v>0</v>
      </c>
      <c r="I107" s="26">
        <v>8266.5166599999993</v>
      </c>
      <c r="J107" s="26">
        <v>0</v>
      </c>
      <c r="K107" s="26">
        <v>0</v>
      </c>
      <c r="L107" s="26">
        <v>15850.24791</v>
      </c>
      <c r="M107" s="26">
        <v>8066.3775500000002</v>
      </c>
      <c r="N107" s="26">
        <v>70.153199999999998</v>
      </c>
      <c r="O107" s="26">
        <v>3251.00236</v>
      </c>
      <c r="P107" s="26">
        <v>0</v>
      </c>
      <c r="Q107" s="26">
        <v>1492.1153899999999</v>
      </c>
      <c r="R107" s="26">
        <v>0</v>
      </c>
      <c r="S107" s="26">
        <v>4345.3684300000004</v>
      </c>
      <c r="T107" s="26">
        <v>0</v>
      </c>
      <c r="U107" s="26">
        <v>641.79999999999995</v>
      </c>
      <c r="V107" s="26">
        <v>17866.816930000001</v>
      </c>
    </row>
    <row r="108" spans="2:22" x14ac:dyDescent="0.2">
      <c r="B108" s="16">
        <v>4147</v>
      </c>
      <c r="C108" s="16" t="s">
        <v>195</v>
      </c>
      <c r="D108" s="26">
        <v>736.01464999999996</v>
      </c>
      <c r="E108" s="26">
        <v>833.73805000000004</v>
      </c>
      <c r="F108" s="26">
        <v>401.23989999999998</v>
      </c>
      <c r="G108" s="26">
        <v>28.776949999999999</v>
      </c>
      <c r="H108" s="26">
        <v>0</v>
      </c>
      <c r="I108" s="26">
        <v>3108.3110799999999</v>
      </c>
      <c r="J108" s="26">
        <v>0</v>
      </c>
      <c r="K108" s="26">
        <v>0</v>
      </c>
      <c r="L108" s="26">
        <v>5108.0806300000004</v>
      </c>
      <c r="M108" s="26">
        <v>3416.2746999999999</v>
      </c>
      <c r="N108" s="26">
        <v>29.271550000000001</v>
      </c>
      <c r="O108" s="26">
        <v>834.78845000000001</v>
      </c>
      <c r="P108" s="26">
        <v>9.7850000000000006E-2</v>
      </c>
      <c r="Q108" s="26">
        <v>117.00278</v>
      </c>
      <c r="R108" s="26">
        <v>4.4512499999999999</v>
      </c>
      <c r="S108" s="26">
        <v>788.58934999999997</v>
      </c>
      <c r="T108" s="26">
        <v>0</v>
      </c>
      <c r="U108" s="26">
        <v>151.511</v>
      </c>
      <c r="V108" s="26">
        <v>5341.98693</v>
      </c>
    </row>
    <row r="109" spans="2:22" x14ac:dyDescent="0.2">
      <c r="B109" s="21">
        <v>4189</v>
      </c>
      <c r="C109" s="21" t="s">
        <v>196</v>
      </c>
      <c r="D109" s="29">
        <v>36162.470020000001</v>
      </c>
      <c r="E109" s="29">
        <v>47029.310660000003</v>
      </c>
      <c r="F109" s="29">
        <v>17428.561010000001</v>
      </c>
      <c r="G109" s="29">
        <v>2312.3378699999998</v>
      </c>
      <c r="H109" s="29">
        <v>65.594409999999996</v>
      </c>
      <c r="I109" s="29">
        <v>79911.434569999998</v>
      </c>
      <c r="J109" s="29">
        <v>0</v>
      </c>
      <c r="K109" s="29">
        <v>1180.8629800000001</v>
      </c>
      <c r="L109" s="29">
        <v>184090.57152</v>
      </c>
      <c r="M109" s="29">
        <v>108723.64659</v>
      </c>
      <c r="N109" s="29">
        <v>861.04823999999996</v>
      </c>
      <c r="O109" s="29">
        <v>42144.535329999999</v>
      </c>
      <c r="P109" s="29">
        <v>100.42382000000001</v>
      </c>
      <c r="Q109" s="29">
        <v>4365.0683300000001</v>
      </c>
      <c r="R109" s="29">
        <v>339.01497999999998</v>
      </c>
      <c r="S109" s="29">
        <v>31009.572540000001</v>
      </c>
      <c r="T109" s="29">
        <v>0</v>
      </c>
      <c r="U109" s="29">
        <v>4920.6684100000002</v>
      </c>
      <c r="V109" s="29">
        <v>192463.97824</v>
      </c>
    </row>
    <row r="110" spans="2:22" x14ac:dyDescent="0.2">
      <c r="B110" s="16">
        <v>4185</v>
      </c>
      <c r="C110" s="16" t="s">
        <v>197</v>
      </c>
      <c r="D110" s="26">
        <v>1999.2264600000001</v>
      </c>
      <c r="E110" s="26">
        <v>2514.2768999999998</v>
      </c>
      <c r="F110" s="26">
        <v>823.38125000000002</v>
      </c>
      <c r="G110" s="26">
        <v>120.7346</v>
      </c>
      <c r="H110" s="26">
        <v>6.4345699999999999</v>
      </c>
      <c r="I110" s="26">
        <v>5633.2590799999998</v>
      </c>
      <c r="J110" s="26">
        <v>0</v>
      </c>
      <c r="K110" s="26">
        <v>0</v>
      </c>
      <c r="L110" s="26">
        <v>11097.31286</v>
      </c>
      <c r="M110" s="26">
        <v>7926.1892500000004</v>
      </c>
      <c r="N110" s="26">
        <v>63.855029999999999</v>
      </c>
      <c r="O110" s="26">
        <v>2073.6026000000002</v>
      </c>
      <c r="P110" s="26">
        <v>0</v>
      </c>
      <c r="Q110" s="26">
        <v>434.71661999999998</v>
      </c>
      <c r="R110" s="26">
        <v>29.4529</v>
      </c>
      <c r="S110" s="26">
        <v>2773.1211400000002</v>
      </c>
      <c r="T110" s="26">
        <v>0</v>
      </c>
      <c r="U110" s="26">
        <v>0</v>
      </c>
      <c r="V110" s="26">
        <v>13300.937540000001</v>
      </c>
    </row>
    <row r="111" spans="2:22" x14ac:dyDescent="0.2">
      <c r="B111" s="16">
        <v>4161</v>
      </c>
      <c r="C111" s="16" t="s">
        <v>198</v>
      </c>
      <c r="D111" s="26">
        <v>2127.3721</v>
      </c>
      <c r="E111" s="26">
        <v>2095.8686499999999</v>
      </c>
      <c r="F111" s="26">
        <v>773.29100000000005</v>
      </c>
      <c r="G111" s="26">
        <v>62.159550000000003</v>
      </c>
      <c r="H111" s="26">
        <v>0</v>
      </c>
      <c r="I111" s="26">
        <v>4780.6510600000001</v>
      </c>
      <c r="J111" s="26">
        <v>0</v>
      </c>
      <c r="K111" s="26">
        <v>0</v>
      </c>
      <c r="L111" s="26">
        <v>9839.3423600000006</v>
      </c>
      <c r="M111" s="26">
        <v>7583.8906699999998</v>
      </c>
      <c r="N111" s="26">
        <v>78.553449999999998</v>
      </c>
      <c r="O111" s="26">
        <v>1600.9626000000001</v>
      </c>
      <c r="P111" s="26">
        <v>1.3819999999999999</v>
      </c>
      <c r="Q111" s="26">
        <v>142.55924999999999</v>
      </c>
      <c r="R111" s="26">
        <v>19.679400000000001</v>
      </c>
      <c r="S111" s="26">
        <v>864.03986999999995</v>
      </c>
      <c r="T111" s="26">
        <v>0</v>
      </c>
      <c r="U111" s="26">
        <v>255.3</v>
      </c>
      <c r="V111" s="26">
        <v>10546.36724</v>
      </c>
    </row>
    <row r="112" spans="2:22" x14ac:dyDescent="0.2">
      <c r="B112" s="16">
        <v>4163</v>
      </c>
      <c r="C112" s="16" t="s">
        <v>199</v>
      </c>
      <c r="D112" s="26">
        <v>10474.36897</v>
      </c>
      <c r="E112" s="26">
        <v>6747.0923300000004</v>
      </c>
      <c r="F112" s="26">
        <v>3536.5189</v>
      </c>
      <c r="G112" s="26">
        <v>932.97523000000001</v>
      </c>
      <c r="H112" s="26">
        <v>15.432499999999999</v>
      </c>
      <c r="I112" s="26">
        <v>13515.86765</v>
      </c>
      <c r="J112" s="26">
        <v>0</v>
      </c>
      <c r="K112" s="26">
        <v>0</v>
      </c>
      <c r="L112" s="26">
        <v>35222.255579999997</v>
      </c>
      <c r="M112" s="26">
        <v>17368.689999999999</v>
      </c>
      <c r="N112" s="26">
        <v>142.04664</v>
      </c>
      <c r="O112" s="26">
        <v>6603.9835999999996</v>
      </c>
      <c r="P112" s="26">
        <v>48.0595</v>
      </c>
      <c r="Q112" s="26">
        <v>1198.32401</v>
      </c>
      <c r="R112" s="26">
        <v>20.411000000000001</v>
      </c>
      <c r="S112" s="26">
        <v>8695.7395799999995</v>
      </c>
      <c r="T112" s="26">
        <v>0</v>
      </c>
      <c r="U112" s="26">
        <v>139.39400000000001</v>
      </c>
      <c r="V112" s="26">
        <v>34216.648330000004</v>
      </c>
    </row>
    <row r="113" spans="2:22" x14ac:dyDescent="0.2">
      <c r="B113" s="16">
        <v>4164</v>
      </c>
      <c r="C113" s="16" t="s">
        <v>200</v>
      </c>
      <c r="D113" s="26">
        <v>715.74089000000004</v>
      </c>
      <c r="E113" s="26">
        <v>1011.89493</v>
      </c>
      <c r="F113" s="26">
        <v>716.63694999999996</v>
      </c>
      <c r="G113" s="26">
        <v>11.56681</v>
      </c>
      <c r="H113" s="26">
        <v>0</v>
      </c>
      <c r="I113" s="26">
        <v>2405.5741400000002</v>
      </c>
      <c r="J113" s="26">
        <v>0</v>
      </c>
      <c r="K113" s="26">
        <v>0</v>
      </c>
      <c r="L113" s="26">
        <v>4861.4137199999996</v>
      </c>
      <c r="M113" s="26">
        <v>3059.4061499999998</v>
      </c>
      <c r="N113" s="26">
        <v>18.912949999999999</v>
      </c>
      <c r="O113" s="26">
        <v>764.44775000000004</v>
      </c>
      <c r="P113" s="26">
        <v>0</v>
      </c>
      <c r="Q113" s="26">
        <v>82.347560000000001</v>
      </c>
      <c r="R113" s="26">
        <v>0</v>
      </c>
      <c r="S113" s="26">
        <v>942.32142999999996</v>
      </c>
      <c r="T113" s="26">
        <v>0</v>
      </c>
      <c r="U113" s="26">
        <v>0</v>
      </c>
      <c r="V113" s="26">
        <v>4867.4358400000001</v>
      </c>
    </row>
    <row r="114" spans="2:22" x14ac:dyDescent="0.2">
      <c r="B114" s="16">
        <v>4165</v>
      </c>
      <c r="C114" s="16" t="s">
        <v>201</v>
      </c>
      <c r="D114" s="26">
        <v>2667.3325199999999</v>
      </c>
      <c r="E114" s="26">
        <v>2913.7713800000001</v>
      </c>
      <c r="F114" s="26">
        <v>1484.4916000000001</v>
      </c>
      <c r="G114" s="26">
        <v>18.10915</v>
      </c>
      <c r="H114" s="26">
        <v>41.93974</v>
      </c>
      <c r="I114" s="26">
        <v>8145.0000399999999</v>
      </c>
      <c r="J114" s="26">
        <v>0</v>
      </c>
      <c r="K114" s="26">
        <v>0</v>
      </c>
      <c r="L114" s="26">
        <v>15270.64443</v>
      </c>
      <c r="M114" s="26">
        <v>11750.987300000001</v>
      </c>
      <c r="N114" s="26">
        <v>45.786790000000003</v>
      </c>
      <c r="O114" s="26">
        <v>2549.8618299999998</v>
      </c>
      <c r="P114" s="26">
        <v>0</v>
      </c>
      <c r="Q114" s="26">
        <v>166.60310999999999</v>
      </c>
      <c r="R114" s="26">
        <v>143.32300000000001</v>
      </c>
      <c r="S114" s="26">
        <v>1553.7755299999999</v>
      </c>
      <c r="T114" s="26">
        <v>0</v>
      </c>
      <c r="U114" s="26">
        <v>0</v>
      </c>
      <c r="V114" s="26">
        <v>16210.33756</v>
      </c>
    </row>
    <row r="115" spans="2:22" x14ac:dyDescent="0.2">
      <c r="B115" s="16">
        <v>4186</v>
      </c>
      <c r="C115" s="16" t="s">
        <v>202</v>
      </c>
      <c r="D115" s="26">
        <v>1829.98703</v>
      </c>
      <c r="E115" s="26">
        <v>3070.7108199999998</v>
      </c>
      <c r="F115" s="26">
        <v>630.08304999999996</v>
      </c>
      <c r="G115" s="26">
        <v>19.885300000000001</v>
      </c>
      <c r="H115" s="26">
        <v>0.5</v>
      </c>
      <c r="I115" s="26">
        <v>5302.1744200000003</v>
      </c>
      <c r="J115" s="26">
        <v>0</v>
      </c>
      <c r="K115" s="26">
        <v>0</v>
      </c>
      <c r="L115" s="26">
        <v>10853.340620000001</v>
      </c>
      <c r="M115" s="26">
        <v>7695.9228899999998</v>
      </c>
      <c r="N115" s="26">
        <v>96.966830000000002</v>
      </c>
      <c r="O115" s="26">
        <v>2270.1514900000002</v>
      </c>
      <c r="P115" s="26">
        <v>0.4294</v>
      </c>
      <c r="Q115" s="26">
        <v>196.56864999999999</v>
      </c>
      <c r="R115" s="26">
        <v>15.393800000000001</v>
      </c>
      <c r="S115" s="26">
        <v>1140.11546</v>
      </c>
      <c r="T115" s="26">
        <v>0</v>
      </c>
      <c r="U115" s="26">
        <v>2991</v>
      </c>
      <c r="V115" s="26">
        <v>14406.54852</v>
      </c>
    </row>
    <row r="116" spans="2:22" x14ac:dyDescent="0.2">
      <c r="B116" s="16">
        <v>4169</v>
      </c>
      <c r="C116" s="16" t="s">
        <v>203</v>
      </c>
      <c r="D116" s="26">
        <v>2327.29675</v>
      </c>
      <c r="E116" s="26">
        <v>4532.6279500000001</v>
      </c>
      <c r="F116" s="26">
        <v>1569.5897</v>
      </c>
      <c r="G116" s="26">
        <v>243.57570000000001</v>
      </c>
      <c r="H116" s="26">
        <v>0</v>
      </c>
      <c r="I116" s="26">
        <v>5901.6427400000002</v>
      </c>
      <c r="J116" s="26">
        <v>0</v>
      </c>
      <c r="K116" s="26">
        <v>0</v>
      </c>
      <c r="L116" s="26">
        <v>14574.732840000001</v>
      </c>
      <c r="M116" s="26">
        <v>9181.04025</v>
      </c>
      <c r="N116" s="26">
        <v>152.62312</v>
      </c>
      <c r="O116" s="26">
        <v>4204.0536599999996</v>
      </c>
      <c r="P116" s="26">
        <v>0</v>
      </c>
      <c r="Q116" s="26">
        <v>188.10920999999999</v>
      </c>
      <c r="R116" s="26">
        <v>9.1594800000000003</v>
      </c>
      <c r="S116" s="26">
        <v>1140.2552000000001</v>
      </c>
      <c r="T116" s="26">
        <v>0</v>
      </c>
      <c r="U116" s="26">
        <v>611.85749999999996</v>
      </c>
      <c r="V116" s="26">
        <v>15487.09842</v>
      </c>
    </row>
    <row r="117" spans="2:22" x14ac:dyDescent="0.2">
      <c r="B117" s="16">
        <v>4170</v>
      </c>
      <c r="C117" s="16" t="s">
        <v>204</v>
      </c>
      <c r="D117" s="26">
        <v>4925.2090699999999</v>
      </c>
      <c r="E117" s="26">
        <v>10932.36501</v>
      </c>
      <c r="F117" s="26">
        <v>3266.7961399999999</v>
      </c>
      <c r="G117" s="26">
        <v>584.19776000000002</v>
      </c>
      <c r="H117" s="26">
        <v>1.2274499999999999</v>
      </c>
      <c r="I117" s="26">
        <v>10559.138650000001</v>
      </c>
      <c r="J117" s="26">
        <v>0</v>
      </c>
      <c r="K117" s="26">
        <v>0</v>
      </c>
      <c r="L117" s="26">
        <v>30268.934079999999</v>
      </c>
      <c r="M117" s="26">
        <v>11094.276750000001</v>
      </c>
      <c r="N117" s="26">
        <v>11.58717</v>
      </c>
      <c r="O117" s="26">
        <v>11410.547049999999</v>
      </c>
      <c r="P117" s="26">
        <v>50.212919999999997</v>
      </c>
      <c r="Q117" s="26">
        <v>1094.4394</v>
      </c>
      <c r="R117" s="26">
        <v>8.36965</v>
      </c>
      <c r="S117" s="26">
        <v>6226.3329299999996</v>
      </c>
      <c r="T117" s="26">
        <v>0</v>
      </c>
      <c r="U117" s="26">
        <v>0</v>
      </c>
      <c r="V117" s="26">
        <v>29895.765869999999</v>
      </c>
    </row>
    <row r="118" spans="2:22" x14ac:dyDescent="0.2">
      <c r="B118" s="16">
        <v>4184</v>
      </c>
      <c r="C118" s="16" t="s">
        <v>205</v>
      </c>
      <c r="D118" s="26">
        <v>1976.5670700000001</v>
      </c>
      <c r="E118" s="26">
        <v>1997.1249700000001</v>
      </c>
      <c r="F118" s="26">
        <v>1448.4614200000001</v>
      </c>
      <c r="G118" s="26">
        <v>107.0478</v>
      </c>
      <c r="H118" s="26">
        <v>0</v>
      </c>
      <c r="I118" s="26">
        <v>4787.8141100000003</v>
      </c>
      <c r="J118" s="26">
        <v>0</v>
      </c>
      <c r="K118" s="26">
        <v>152.751</v>
      </c>
      <c r="L118" s="26">
        <v>10469.766369999999</v>
      </c>
      <c r="M118" s="26">
        <v>6246.9903000000004</v>
      </c>
      <c r="N118" s="26">
        <v>27.733750000000001</v>
      </c>
      <c r="O118" s="26">
        <v>1972.49857</v>
      </c>
      <c r="P118" s="26">
        <v>0.34</v>
      </c>
      <c r="Q118" s="26">
        <v>243.29633000000001</v>
      </c>
      <c r="R118" s="26">
        <v>23.959499999999998</v>
      </c>
      <c r="S118" s="26">
        <v>2361.6673500000002</v>
      </c>
      <c r="T118" s="26">
        <v>0</v>
      </c>
      <c r="U118" s="26">
        <v>0</v>
      </c>
      <c r="V118" s="26">
        <v>10876.4858</v>
      </c>
    </row>
    <row r="119" spans="2:22" x14ac:dyDescent="0.2">
      <c r="B119" s="16">
        <v>4172</v>
      </c>
      <c r="C119" s="16" t="s">
        <v>206</v>
      </c>
      <c r="D119" s="26">
        <v>916.22838000000002</v>
      </c>
      <c r="E119" s="26">
        <v>1045.17164</v>
      </c>
      <c r="F119" s="26">
        <v>484.14400000000001</v>
      </c>
      <c r="G119" s="26">
        <v>20.078099999999999</v>
      </c>
      <c r="H119" s="26">
        <v>0</v>
      </c>
      <c r="I119" s="26">
        <v>2179.5084700000002</v>
      </c>
      <c r="J119" s="26">
        <v>0</v>
      </c>
      <c r="K119" s="26">
        <v>0</v>
      </c>
      <c r="L119" s="26">
        <v>4645.1305899999998</v>
      </c>
      <c r="M119" s="26">
        <v>4122.8305799999998</v>
      </c>
      <c r="N119" s="26">
        <v>33.619100000000003</v>
      </c>
      <c r="O119" s="26">
        <v>734.27759000000003</v>
      </c>
      <c r="P119" s="26">
        <v>0</v>
      </c>
      <c r="Q119" s="26">
        <v>33.18065</v>
      </c>
      <c r="R119" s="26">
        <v>22.110499999999998</v>
      </c>
      <c r="S119" s="26">
        <v>368.77494000000002</v>
      </c>
      <c r="T119" s="26">
        <v>0</v>
      </c>
      <c r="U119" s="26">
        <v>91</v>
      </c>
      <c r="V119" s="26">
        <v>5405.7933599999997</v>
      </c>
    </row>
    <row r="120" spans="2:22" x14ac:dyDescent="0.2">
      <c r="B120" s="16">
        <v>4173</v>
      </c>
      <c r="C120" s="16" t="s">
        <v>207</v>
      </c>
      <c r="D120" s="26">
        <v>462.65694999999999</v>
      </c>
      <c r="E120" s="26">
        <v>606.60708</v>
      </c>
      <c r="F120" s="26">
        <v>126.1249</v>
      </c>
      <c r="G120" s="26">
        <v>4.45085</v>
      </c>
      <c r="H120" s="26">
        <v>6.0150000000000002E-2</v>
      </c>
      <c r="I120" s="26">
        <v>1653.46498</v>
      </c>
      <c r="J120" s="26">
        <v>0</v>
      </c>
      <c r="K120" s="26">
        <v>0</v>
      </c>
      <c r="L120" s="26">
        <v>2853.3649099999998</v>
      </c>
      <c r="M120" s="26">
        <v>1551.1954000000001</v>
      </c>
      <c r="N120" s="26">
        <v>5.6318999999999999</v>
      </c>
      <c r="O120" s="26">
        <v>252.44225</v>
      </c>
      <c r="P120" s="26">
        <v>0</v>
      </c>
      <c r="Q120" s="26">
        <v>8.0496999999999996</v>
      </c>
      <c r="R120" s="26">
        <v>9.6926000000000005</v>
      </c>
      <c r="S120" s="26">
        <v>793.92223000000001</v>
      </c>
      <c r="T120" s="26">
        <v>0</v>
      </c>
      <c r="U120" s="26">
        <v>35.612909999999999</v>
      </c>
      <c r="V120" s="26">
        <v>2656.5469899999998</v>
      </c>
    </row>
    <row r="121" spans="2:22" x14ac:dyDescent="0.2">
      <c r="B121" s="16">
        <v>4175</v>
      </c>
      <c r="C121" s="16" t="s">
        <v>208</v>
      </c>
      <c r="D121" s="26">
        <v>852.58190999999999</v>
      </c>
      <c r="E121" s="26">
        <v>903.42574999999999</v>
      </c>
      <c r="F121" s="26">
        <v>377.59030000000001</v>
      </c>
      <c r="G121" s="26">
        <v>58.092469999999999</v>
      </c>
      <c r="H121" s="26">
        <v>0</v>
      </c>
      <c r="I121" s="26">
        <v>2352.9982500000001</v>
      </c>
      <c r="J121" s="26">
        <v>0</v>
      </c>
      <c r="K121" s="26">
        <v>0</v>
      </c>
      <c r="L121" s="26">
        <v>4544.6886800000002</v>
      </c>
      <c r="M121" s="26">
        <v>3591.41075</v>
      </c>
      <c r="N121" s="26">
        <v>23.658069999999999</v>
      </c>
      <c r="O121" s="26">
        <v>756.71645999999998</v>
      </c>
      <c r="P121" s="26">
        <v>0</v>
      </c>
      <c r="Q121" s="26">
        <v>62.089080000000003</v>
      </c>
      <c r="R121" s="26">
        <v>2.4771999999999998</v>
      </c>
      <c r="S121" s="26">
        <v>269.9402</v>
      </c>
      <c r="T121" s="26">
        <v>0</v>
      </c>
      <c r="U121" s="26">
        <v>133.94900000000001</v>
      </c>
      <c r="V121" s="26">
        <v>4840.2407599999997</v>
      </c>
    </row>
    <row r="122" spans="2:22" x14ac:dyDescent="0.2">
      <c r="B122" s="16">
        <v>4176</v>
      </c>
      <c r="C122" s="16" t="s">
        <v>209</v>
      </c>
      <c r="D122" s="26">
        <v>355.37815000000001</v>
      </c>
      <c r="E122" s="26">
        <v>639.12841000000003</v>
      </c>
      <c r="F122" s="26">
        <v>292.77744999999999</v>
      </c>
      <c r="G122" s="26">
        <v>10.4892</v>
      </c>
      <c r="H122" s="26">
        <v>0</v>
      </c>
      <c r="I122" s="26">
        <v>1448.0383400000001</v>
      </c>
      <c r="J122" s="26">
        <v>0</v>
      </c>
      <c r="K122" s="26">
        <v>0</v>
      </c>
      <c r="L122" s="26">
        <v>2745.8115499999999</v>
      </c>
      <c r="M122" s="26">
        <v>1993.4547500000001</v>
      </c>
      <c r="N122" s="26">
        <v>6.4150999999999998</v>
      </c>
      <c r="O122" s="26">
        <v>467.06119999999999</v>
      </c>
      <c r="P122" s="26">
        <v>0</v>
      </c>
      <c r="Q122" s="26">
        <v>22.46189</v>
      </c>
      <c r="R122" s="26">
        <v>9.2804500000000001</v>
      </c>
      <c r="S122" s="26">
        <v>228.4485</v>
      </c>
      <c r="T122" s="26">
        <v>0</v>
      </c>
      <c r="U122" s="26">
        <v>20.555</v>
      </c>
      <c r="V122" s="26">
        <v>2747.6768900000002</v>
      </c>
    </row>
    <row r="123" spans="2:22" x14ac:dyDescent="0.2">
      <c r="B123" s="16">
        <v>4177</v>
      </c>
      <c r="C123" s="16" t="s">
        <v>210</v>
      </c>
      <c r="D123" s="26">
        <v>2080.9822100000001</v>
      </c>
      <c r="E123" s="26">
        <v>3719.4637699999998</v>
      </c>
      <c r="F123" s="26">
        <v>988.85</v>
      </c>
      <c r="G123" s="26">
        <v>21.754200000000001</v>
      </c>
      <c r="H123" s="26">
        <v>0</v>
      </c>
      <c r="I123" s="26">
        <v>3596.5242499999999</v>
      </c>
      <c r="J123" s="26">
        <v>0</v>
      </c>
      <c r="K123" s="26">
        <v>0</v>
      </c>
      <c r="L123" s="26">
        <v>10407.574430000001</v>
      </c>
      <c r="M123" s="26">
        <v>5494.5945499999998</v>
      </c>
      <c r="N123" s="26">
        <v>79.127300000000005</v>
      </c>
      <c r="O123" s="26">
        <v>3245.9163400000002</v>
      </c>
      <c r="P123" s="26">
        <v>0</v>
      </c>
      <c r="Q123" s="26">
        <v>269.64051000000001</v>
      </c>
      <c r="R123" s="26">
        <v>1.3529</v>
      </c>
      <c r="S123" s="26">
        <v>783.71995000000004</v>
      </c>
      <c r="T123" s="26">
        <v>0</v>
      </c>
      <c r="U123" s="26">
        <v>642</v>
      </c>
      <c r="V123" s="26">
        <v>10516.351549999999</v>
      </c>
    </row>
    <row r="124" spans="2:22" x14ac:dyDescent="0.2">
      <c r="B124" s="16">
        <v>4181</v>
      </c>
      <c r="C124" s="16" t="s">
        <v>211</v>
      </c>
      <c r="D124" s="26">
        <v>776.17796999999996</v>
      </c>
      <c r="E124" s="26">
        <v>1133.2571800000001</v>
      </c>
      <c r="F124" s="26">
        <v>252.87485000000001</v>
      </c>
      <c r="G124" s="26">
        <v>13.95805</v>
      </c>
      <c r="H124" s="26">
        <v>0</v>
      </c>
      <c r="I124" s="26">
        <v>2731.26179</v>
      </c>
      <c r="J124" s="26">
        <v>0</v>
      </c>
      <c r="K124" s="26">
        <v>1028.1119799999999</v>
      </c>
      <c r="L124" s="26">
        <v>5935.6418199999998</v>
      </c>
      <c r="M124" s="26">
        <v>4118.5706</v>
      </c>
      <c r="N124" s="26">
        <v>39.015549999999998</v>
      </c>
      <c r="O124" s="26">
        <v>867.37892999999997</v>
      </c>
      <c r="P124" s="26">
        <v>0</v>
      </c>
      <c r="Q124" s="26">
        <v>38.439990000000002</v>
      </c>
      <c r="R124" s="26">
        <v>3.1349499999999999</v>
      </c>
      <c r="S124" s="26">
        <v>842.20666000000006</v>
      </c>
      <c r="T124" s="26">
        <v>0</v>
      </c>
      <c r="U124" s="26">
        <v>0</v>
      </c>
      <c r="V124" s="26">
        <v>5908.7466800000002</v>
      </c>
    </row>
    <row r="125" spans="2:22" x14ac:dyDescent="0.2">
      <c r="B125" s="16">
        <v>4182</v>
      </c>
      <c r="C125" s="16" t="s">
        <v>212</v>
      </c>
      <c r="D125" s="26">
        <v>1011.56692</v>
      </c>
      <c r="E125" s="26">
        <v>1035.6998100000001</v>
      </c>
      <c r="F125" s="26">
        <v>203.5025</v>
      </c>
      <c r="G125" s="26">
        <v>17.377800000000001</v>
      </c>
      <c r="H125" s="26">
        <v>0</v>
      </c>
      <c r="I125" s="26">
        <v>2401.2300599999999</v>
      </c>
      <c r="J125" s="26">
        <v>0</v>
      </c>
      <c r="K125" s="26">
        <v>0</v>
      </c>
      <c r="L125" s="26">
        <v>4669.37709</v>
      </c>
      <c r="M125" s="26">
        <v>2711.6179999999999</v>
      </c>
      <c r="N125" s="26">
        <v>12.515510000000001</v>
      </c>
      <c r="O125" s="26">
        <v>549.39239999999995</v>
      </c>
      <c r="P125" s="26">
        <v>0</v>
      </c>
      <c r="Q125" s="26">
        <v>80.997399999999999</v>
      </c>
      <c r="R125" s="26">
        <v>8.3758999999999997</v>
      </c>
      <c r="S125" s="26">
        <v>1280.7051200000001</v>
      </c>
      <c r="T125" s="26">
        <v>0</v>
      </c>
      <c r="U125" s="26">
        <v>0</v>
      </c>
      <c r="V125" s="26">
        <v>4643.6043300000001</v>
      </c>
    </row>
    <row r="126" spans="2:22" x14ac:dyDescent="0.2">
      <c r="B126" s="16">
        <v>4183</v>
      </c>
      <c r="C126" s="16" t="s">
        <v>213</v>
      </c>
      <c r="D126" s="26">
        <v>663.79666999999995</v>
      </c>
      <c r="E126" s="26">
        <v>2130.8240799999999</v>
      </c>
      <c r="F126" s="26">
        <v>453.447</v>
      </c>
      <c r="G126" s="26">
        <v>65.885300000000001</v>
      </c>
      <c r="H126" s="26">
        <v>0</v>
      </c>
      <c r="I126" s="26">
        <v>2517.2865400000001</v>
      </c>
      <c r="J126" s="26">
        <v>0</v>
      </c>
      <c r="K126" s="26">
        <v>0</v>
      </c>
      <c r="L126" s="26">
        <v>5831.2395900000001</v>
      </c>
      <c r="M126" s="26">
        <v>3232.5783999999999</v>
      </c>
      <c r="N126" s="26">
        <v>22.999980000000001</v>
      </c>
      <c r="O126" s="26">
        <v>1821.24101</v>
      </c>
      <c r="P126" s="26">
        <v>0</v>
      </c>
      <c r="Q126" s="26">
        <v>103.24497</v>
      </c>
      <c r="R126" s="26">
        <v>12.841749999999999</v>
      </c>
      <c r="S126" s="26">
        <v>744.48644999999999</v>
      </c>
      <c r="T126" s="26">
        <v>0</v>
      </c>
      <c r="U126" s="26">
        <v>0</v>
      </c>
      <c r="V126" s="26">
        <v>5937.3925600000002</v>
      </c>
    </row>
    <row r="127" spans="2:22" x14ac:dyDescent="0.2">
      <c r="B127" s="21">
        <v>4219</v>
      </c>
      <c r="C127" s="21" t="s">
        <v>214</v>
      </c>
      <c r="D127" s="29">
        <v>62216.522720000001</v>
      </c>
      <c r="E127" s="29">
        <v>78715.431469999996</v>
      </c>
      <c r="F127" s="29">
        <v>27021.592949999998</v>
      </c>
      <c r="G127" s="29">
        <v>2126.8377500000001</v>
      </c>
      <c r="H127" s="29">
        <v>338.22755999999998</v>
      </c>
      <c r="I127" s="29">
        <v>148871.65327000001</v>
      </c>
      <c r="J127" s="29">
        <v>0</v>
      </c>
      <c r="K127" s="29">
        <v>2747.0218300000001</v>
      </c>
      <c r="L127" s="29">
        <v>322037.28755000001</v>
      </c>
      <c r="M127" s="29">
        <v>190506.51985000001</v>
      </c>
      <c r="N127" s="29">
        <v>2170.87491</v>
      </c>
      <c r="O127" s="29">
        <v>73107.448439999993</v>
      </c>
      <c r="P127" s="29">
        <v>619.29472999999996</v>
      </c>
      <c r="Q127" s="29">
        <v>8998.2806999999993</v>
      </c>
      <c r="R127" s="29">
        <v>355.99955</v>
      </c>
      <c r="S127" s="29">
        <v>47427.325839999998</v>
      </c>
      <c r="T127" s="29">
        <v>0</v>
      </c>
      <c r="U127" s="29">
        <v>5263.2120999999997</v>
      </c>
      <c r="V127" s="29">
        <v>328448.95611999999</v>
      </c>
    </row>
    <row r="128" spans="2:22" x14ac:dyDescent="0.2">
      <c r="B128" s="16">
        <v>4191</v>
      </c>
      <c r="C128" s="16" t="s">
        <v>215</v>
      </c>
      <c r="D128" s="26">
        <v>356.83940000000001</v>
      </c>
      <c r="E128" s="26">
        <v>456.34152</v>
      </c>
      <c r="F128" s="26">
        <v>198.7</v>
      </c>
      <c r="G128" s="26">
        <v>65.719949999999997</v>
      </c>
      <c r="H128" s="26">
        <v>0</v>
      </c>
      <c r="I128" s="26">
        <v>1776.2588699999999</v>
      </c>
      <c r="J128" s="26">
        <v>0</v>
      </c>
      <c r="K128" s="26">
        <v>0</v>
      </c>
      <c r="L128" s="26">
        <v>2853.8597399999999</v>
      </c>
      <c r="M128" s="26">
        <v>1818.3721</v>
      </c>
      <c r="N128" s="26">
        <v>15.39081</v>
      </c>
      <c r="O128" s="26">
        <v>273.89782000000002</v>
      </c>
      <c r="P128" s="26">
        <v>0</v>
      </c>
      <c r="Q128" s="26">
        <v>65.605810000000005</v>
      </c>
      <c r="R128" s="26">
        <v>1.1006</v>
      </c>
      <c r="S128" s="26">
        <v>304.15865000000002</v>
      </c>
      <c r="T128" s="26">
        <v>0</v>
      </c>
      <c r="U128" s="26">
        <v>2211.14417</v>
      </c>
      <c r="V128" s="26">
        <v>4689.6699600000002</v>
      </c>
    </row>
    <row r="129" spans="2:22" x14ac:dyDescent="0.2">
      <c r="B129" s="16">
        <v>4192</v>
      </c>
      <c r="C129" s="16" t="s">
        <v>216</v>
      </c>
      <c r="D129" s="26">
        <v>1141.4788699999999</v>
      </c>
      <c r="E129" s="26">
        <v>1293.80701</v>
      </c>
      <c r="F129" s="26">
        <v>382.64420000000001</v>
      </c>
      <c r="G129" s="26">
        <v>63.255870000000002</v>
      </c>
      <c r="H129" s="26">
        <v>86.014799999999994</v>
      </c>
      <c r="I129" s="26">
        <v>3489.0369000000001</v>
      </c>
      <c r="J129" s="26">
        <v>0</v>
      </c>
      <c r="K129" s="26">
        <v>0</v>
      </c>
      <c r="L129" s="26">
        <v>6456.23765</v>
      </c>
      <c r="M129" s="26">
        <v>4697.9222</v>
      </c>
      <c r="N129" s="26">
        <v>33.70064</v>
      </c>
      <c r="O129" s="26">
        <v>867.52371000000005</v>
      </c>
      <c r="P129" s="26">
        <v>6.335</v>
      </c>
      <c r="Q129" s="26">
        <v>74.164349999999999</v>
      </c>
      <c r="R129" s="26">
        <v>27.377949999999998</v>
      </c>
      <c r="S129" s="26">
        <v>706.45083</v>
      </c>
      <c r="T129" s="26">
        <v>0</v>
      </c>
      <c r="U129" s="26">
        <v>0</v>
      </c>
      <c r="V129" s="26">
        <v>6413.4746800000003</v>
      </c>
    </row>
    <row r="130" spans="2:22" x14ac:dyDescent="0.2">
      <c r="B130" s="16">
        <v>4193</v>
      </c>
      <c r="C130" s="16" t="s">
        <v>217</v>
      </c>
      <c r="D130" s="26">
        <v>632.36935000000005</v>
      </c>
      <c r="E130" s="26">
        <v>900.76944000000003</v>
      </c>
      <c r="F130" s="26">
        <v>272.38499999999999</v>
      </c>
      <c r="G130" s="26">
        <v>24.330850000000002</v>
      </c>
      <c r="H130" s="26">
        <v>10</v>
      </c>
      <c r="I130" s="26">
        <v>1869.72621</v>
      </c>
      <c r="J130" s="26">
        <v>0</v>
      </c>
      <c r="K130" s="26">
        <v>0</v>
      </c>
      <c r="L130" s="26">
        <v>3709.5808499999998</v>
      </c>
      <c r="M130" s="26">
        <v>3149.9569499999998</v>
      </c>
      <c r="N130" s="26">
        <v>22.958490000000001</v>
      </c>
      <c r="O130" s="26">
        <v>672.13945999999999</v>
      </c>
      <c r="P130" s="26">
        <v>0</v>
      </c>
      <c r="Q130" s="26">
        <v>104.5748</v>
      </c>
      <c r="R130" s="26">
        <v>1.30725</v>
      </c>
      <c r="S130" s="26">
        <v>296.60194999999999</v>
      </c>
      <c r="T130" s="26">
        <v>0</v>
      </c>
      <c r="U130" s="26">
        <v>0</v>
      </c>
      <c r="V130" s="26">
        <v>4247.5388999999996</v>
      </c>
    </row>
    <row r="131" spans="2:22" x14ac:dyDescent="0.2">
      <c r="B131" s="16">
        <v>4194</v>
      </c>
      <c r="C131" s="16" t="s">
        <v>218</v>
      </c>
      <c r="D131" s="26">
        <v>1407.05459</v>
      </c>
      <c r="E131" s="26">
        <v>2959.8942099999999</v>
      </c>
      <c r="F131" s="26">
        <v>723.42524000000003</v>
      </c>
      <c r="G131" s="26">
        <v>37.909550000000003</v>
      </c>
      <c r="H131" s="26">
        <v>0</v>
      </c>
      <c r="I131" s="26">
        <v>4808.9744099999998</v>
      </c>
      <c r="J131" s="26">
        <v>0</v>
      </c>
      <c r="K131" s="26">
        <v>0</v>
      </c>
      <c r="L131" s="26">
        <v>9937.2579999999998</v>
      </c>
      <c r="M131" s="26">
        <v>5812.3731500000004</v>
      </c>
      <c r="N131" s="26">
        <v>110.10214999999999</v>
      </c>
      <c r="O131" s="26">
        <v>3179.7965600000002</v>
      </c>
      <c r="P131" s="26">
        <v>0</v>
      </c>
      <c r="Q131" s="26">
        <v>229.47606999999999</v>
      </c>
      <c r="R131" s="26">
        <v>3.4218999999999999</v>
      </c>
      <c r="S131" s="26">
        <v>901.44505000000004</v>
      </c>
      <c r="T131" s="26">
        <v>0</v>
      </c>
      <c r="U131" s="26">
        <v>177.51034999999999</v>
      </c>
      <c r="V131" s="26">
        <v>10414.12523</v>
      </c>
    </row>
    <row r="132" spans="2:22" x14ac:dyDescent="0.2">
      <c r="B132" s="16">
        <v>4195</v>
      </c>
      <c r="C132" s="16" t="s">
        <v>219</v>
      </c>
      <c r="D132" s="26">
        <v>696.03319999999997</v>
      </c>
      <c r="E132" s="26">
        <v>1260.8591699999999</v>
      </c>
      <c r="F132" s="26">
        <v>504.26100000000002</v>
      </c>
      <c r="G132" s="26">
        <v>23.870750000000001</v>
      </c>
      <c r="H132" s="26">
        <v>0</v>
      </c>
      <c r="I132" s="26">
        <v>2732.7521900000002</v>
      </c>
      <c r="J132" s="26">
        <v>0</v>
      </c>
      <c r="K132" s="26">
        <v>0</v>
      </c>
      <c r="L132" s="26">
        <v>5217.7763100000002</v>
      </c>
      <c r="M132" s="26">
        <v>4158.4126500000002</v>
      </c>
      <c r="N132" s="26">
        <v>34.55245</v>
      </c>
      <c r="O132" s="26">
        <v>799.52489000000003</v>
      </c>
      <c r="P132" s="26">
        <v>0</v>
      </c>
      <c r="Q132" s="26">
        <v>21.321200000000001</v>
      </c>
      <c r="R132" s="26">
        <v>2.2342</v>
      </c>
      <c r="S132" s="26">
        <v>402.37876999999997</v>
      </c>
      <c r="T132" s="26">
        <v>0</v>
      </c>
      <c r="U132" s="26">
        <v>41.5</v>
      </c>
      <c r="V132" s="26">
        <v>5459.9241599999996</v>
      </c>
    </row>
    <row r="133" spans="2:22" x14ac:dyDescent="0.2">
      <c r="B133" s="16">
        <v>4196</v>
      </c>
      <c r="C133" s="16" t="s">
        <v>220</v>
      </c>
      <c r="D133" s="26">
        <v>1675.1416999999999</v>
      </c>
      <c r="E133" s="26">
        <v>1807.3659500000001</v>
      </c>
      <c r="F133" s="26">
        <v>780.84465</v>
      </c>
      <c r="G133" s="26">
        <v>156.57822999999999</v>
      </c>
      <c r="H133" s="26">
        <v>1.01065</v>
      </c>
      <c r="I133" s="26">
        <v>5533.4673300000004</v>
      </c>
      <c r="J133" s="26">
        <v>0</v>
      </c>
      <c r="K133" s="26">
        <v>0.04</v>
      </c>
      <c r="L133" s="26">
        <v>9954.4485100000002</v>
      </c>
      <c r="M133" s="26">
        <v>6025.9066000000003</v>
      </c>
      <c r="N133" s="26">
        <v>51.570500000000003</v>
      </c>
      <c r="O133" s="26">
        <v>1836.4128000000001</v>
      </c>
      <c r="P133" s="26">
        <v>0</v>
      </c>
      <c r="Q133" s="26">
        <v>87.162409999999994</v>
      </c>
      <c r="R133" s="26">
        <v>58.084099999999999</v>
      </c>
      <c r="S133" s="26">
        <v>1595.2941699999999</v>
      </c>
      <c r="T133" s="26">
        <v>0</v>
      </c>
      <c r="U133" s="26">
        <v>308.678</v>
      </c>
      <c r="V133" s="26">
        <v>9963.1085800000001</v>
      </c>
    </row>
    <row r="134" spans="2:22" x14ac:dyDescent="0.2">
      <c r="B134" s="16">
        <v>4197</v>
      </c>
      <c r="C134" s="16" t="s">
        <v>221</v>
      </c>
      <c r="D134" s="26">
        <v>689.16824999999994</v>
      </c>
      <c r="E134" s="26">
        <v>938.10689000000002</v>
      </c>
      <c r="F134" s="26">
        <v>415.08035000000001</v>
      </c>
      <c r="G134" s="26">
        <v>8.1905999999999999</v>
      </c>
      <c r="H134" s="26">
        <v>0</v>
      </c>
      <c r="I134" s="26">
        <v>2221.3985600000001</v>
      </c>
      <c r="J134" s="26">
        <v>0</v>
      </c>
      <c r="K134" s="26">
        <v>214.6086</v>
      </c>
      <c r="L134" s="26">
        <v>4486.5532499999999</v>
      </c>
      <c r="M134" s="26">
        <v>2764.44155</v>
      </c>
      <c r="N134" s="26">
        <v>27.77244</v>
      </c>
      <c r="O134" s="26">
        <v>794.98433999999997</v>
      </c>
      <c r="P134" s="26">
        <v>0</v>
      </c>
      <c r="Q134" s="26">
        <v>88.984880000000004</v>
      </c>
      <c r="R134" s="26">
        <v>1.98095</v>
      </c>
      <c r="S134" s="26">
        <v>1318.2273600000001</v>
      </c>
      <c r="T134" s="26">
        <v>0</v>
      </c>
      <c r="U134" s="26">
        <v>79.59</v>
      </c>
      <c r="V134" s="26">
        <v>5075.9815200000003</v>
      </c>
    </row>
    <row r="135" spans="2:22" x14ac:dyDescent="0.2">
      <c r="B135" s="16">
        <v>4198</v>
      </c>
      <c r="C135" s="16" t="s">
        <v>222</v>
      </c>
      <c r="D135" s="26">
        <v>825.94924000000003</v>
      </c>
      <c r="E135" s="26">
        <v>774.91706999999997</v>
      </c>
      <c r="F135" s="26">
        <v>430.5136</v>
      </c>
      <c r="G135" s="26">
        <v>12.6884</v>
      </c>
      <c r="H135" s="26">
        <v>0</v>
      </c>
      <c r="I135" s="26">
        <v>2729.4304000000002</v>
      </c>
      <c r="J135" s="26">
        <v>0</v>
      </c>
      <c r="K135" s="26">
        <v>0</v>
      </c>
      <c r="L135" s="26">
        <v>4773.4987099999998</v>
      </c>
      <c r="M135" s="26">
        <v>3854.2696500000002</v>
      </c>
      <c r="N135" s="26">
        <v>37.014479999999999</v>
      </c>
      <c r="O135" s="26">
        <v>882.77097000000003</v>
      </c>
      <c r="P135" s="26">
        <v>6.28E-3</v>
      </c>
      <c r="Q135" s="26">
        <v>54.051699999999997</v>
      </c>
      <c r="R135" s="26">
        <v>6.0703500000000004</v>
      </c>
      <c r="S135" s="26">
        <v>444.15813000000003</v>
      </c>
      <c r="T135" s="26">
        <v>0</v>
      </c>
      <c r="U135" s="26">
        <v>90.605999999999995</v>
      </c>
      <c r="V135" s="26">
        <v>5368.9475599999996</v>
      </c>
    </row>
    <row r="136" spans="2:22" x14ac:dyDescent="0.2">
      <c r="B136" s="16">
        <v>4199</v>
      </c>
      <c r="C136" s="16" t="s">
        <v>223</v>
      </c>
      <c r="D136" s="26">
        <v>703.55934999999999</v>
      </c>
      <c r="E136" s="26">
        <v>1223.91075</v>
      </c>
      <c r="F136" s="26">
        <v>785.65200000000004</v>
      </c>
      <c r="G136" s="26">
        <v>74.465710000000001</v>
      </c>
      <c r="H136" s="26">
        <v>0</v>
      </c>
      <c r="I136" s="26">
        <v>2800.0761000000002</v>
      </c>
      <c r="J136" s="26">
        <v>0</v>
      </c>
      <c r="K136" s="26">
        <v>0</v>
      </c>
      <c r="L136" s="26">
        <v>5587.6639100000002</v>
      </c>
      <c r="M136" s="26">
        <v>3857.2999500000001</v>
      </c>
      <c r="N136" s="26">
        <v>33.939210000000003</v>
      </c>
      <c r="O136" s="26">
        <v>1088.6438900000001</v>
      </c>
      <c r="P136" s="26">
        <v>0</v>
      </c>
      <c r="Q136" s="26">
        <v>137.39823000000001</v>
      </c>
      <c r="R136" s="26">
        <v>2.1533000000000002</v>
      </c>
      <c r="S136" s="26">
        <v>393.69555000000003</v>
      </c>
      <c r="T136" s="26">
        <v>0</v>
      </c>
      <c r="U136" s="26">
        <v>0</v>
      </c>
      <c r="V136" s="26">
        <v>5513.1301299999996</v>
      </c>
    </row>
    <row r="137" spans="2:22" x14ac:dyDescent="0.2">
      <c r="B137" s="16">
        <v>4200</v>
      </c>
      <c r="C137" s="16" t="s">
        <v>224</v>
      </c>
      <c r="D137" s="26">
        <v>3564.4733999999999</v>
      </c>
      <c r="E137" s="26">
        <v>3327.5010200000002</v>
      </c>
      <c r="F137" s="26">
        <v>1672.4547500000001</v>
      </c>
      <c r="G137" s="26">
        <v>202.57185000000001</v>
      </c>
      <c r="H137" s="26">
        <v>0</v>
      </c>
      <c r="I137" s="26">
        <v>7975.0303299999996</v>
      </c>
      <c r="J137" s="26">
        <v>0</v>
      </c>
      <c r="K137" s="26">
        <v>0</v>
      </c>
      <c r="L137" s="26">
        <v>16742.031350000001</v>
      </c>
      <c r="M137" s="26">
        <v>10864.42755</v>
      </c>
      <c r="N137" s="26">
        <v>96.062849999999997</v>
      </c>
      <c r="O137" s="26">
        <v>2685.6322700000001</v>
      </c>
      <c r="P137" s="26">
        <v>5</v>
      </c>
      <c r="Q137" s="26">
        <v>333.4579</v>
      </c>
      <c r="R137" s="26">
        <v>6.3791000000000002</v>
      </c>
      <c r="S137" s="26">
        <v>2115.30476</v>
      </c>
      <c r="T137" s="26">
        <v>0</v>
      </c>
      <c r="U137" s="26">
        <v>0</v>
      </c>
      <c r="V137" s="26">
        <v>16106.264429999999</v>
      </c>
    </row>
    <row r="138" spans="2:22" x14ac:dyDescent="0.2">
      <c r="B138" s="16">
        <v>4201</v>
      </c>
      <c r="C138" s="16" t="s">
        <v>225</v>
      </c>
      <c r="D138" s="26">
        <v>21004.958600000002</v>
      </c>
      <c r="E138" s="26">
        <v>14583.580449999999</v>
      </c>
      <c r="F138" s="26">
        <v>4663.26595</v>
      </c>
      <c r="G138" s="26">
        <v>327.40604999999999</v>
      </c>
      <c r="H138" s="26">
        <v>134.74478999999999</v>
      </c>
      <c r="I138" s="26">
        <v>29694.285749999999</v>
      </c>
      <c r="J138" s="26">
        <v>0</v>
      </c>
      <c r="K138" s="26">
        <v>0</v>
      </c>
      <c r="L138" s="26">
        <v>70408.241590000005</v>
      </c>
      <c r="M138" s="26">
        <v>38860.849499999997</v>
      </c>
      <c r="N138" s="26">
        <v>507.30504999999999</v>
      </c>
      <c r="O138" s="26">
        <v>15706.17038</v>
      </c>
      <c r="P138" s="26">
        <v>56.354750000000003</v>
      </c>
      <c r="Q138" s="26">
        <v>3814.4029999999998</v>
      </c>
      <c r="R138" s="26">
        <v>58.374549999999999</v>
      </c>
      <c r="S138" s="26">
        <v>13499.357550000001</v>
      </c>
      <c r="T138" s="26">
        <v>0</v>
      </c>
      <c r="U138" s="26">
        <v>0</v>
      </c>
      <c r="V138" s="26">
        <v>72502.814780000001</v>
      </c>
    </row>
    <row r="139" spans="2:22" x14ac:dyDescent="0.2">
      <c r="B139" s="16">
        <v>4202</v>
      </c>
      <c r="C139" s="16" t="s">
        <v>226</v>
      </c>
      <c r="D139" s="26">
        <v>2972.8894500000001</v>
      </c>
      <c r="E139" s="26">
        <v>2887.73893</v>
      </c>
      <c r="F139" s="26">
        <v>1012.4503</v>
      </c>
      <c r="G139" s="26">
        <v>86.103350000000006</v>
      </c>
      <c r="H139" s="26">
        <v>46.589419999999997</v>
      </c>
      <c r="I139" s="26">
        <v>9574.7364799999996</v>
      </c>
      <c r="J139" s="26">
        <v>0</v>
      </c>
      <c r="K139" s="26">
        <v>0</v>
      </c>
      <c r="L139" s="26">
        <v>16580.50793</v>
      </c>
      <c r="M139" s="26">
        <v>9885.5648000000001</v>
      </c>
      <c r="N139" s="26">
        <v>81.265799999999999</v>
      </c>
      <c r="O139" s="26">
        <v>2138.5580300000001</v>
      </c>
      <c r="P139" s="26">
        <v>9.4200000000000006E-2</v>
      </c>
      <c r="Q139" s="26">
        <v>315.18272999999999</v>
      </c>
      <c r="R139" s="26">
        <v>58.185200000000002</v>
      </c>
      <c r="S139" s="26">
        <v>2585.0532199999998</v>
      </c>
      <c r="T139" s="26">
        <v>0</v>
      </c>
      <c r="U139" s="26">
        <v>239.56489999999999</v>
      </c>
      <c r="V139" s="26">
        <v>15303.46888</v>
      </c>
    </row>
    <row r="140" spans="2:22" x14ac:dyDescent="0.2">
      <c r="B140" s="16">
        <v>4203</v>
      </c>
      <c r="C140" s="16" t="s">
        <v>227</v>
      </c>
      <c r="D140" s="26">
        <v>3894.8006</v>
      </c>
      <c r="E140" s="26">
        <v>4614.6632399999999</v>
      </c>
      <c r="F140" s="26">
        <v>2082.0424499999999</v>
      </c>
      <c r="G140" s="26">
        <v>11.5947</v>
      </c>
      <c r="H140" s="26">
        <v>0</v>
      </c>
      <c r="I140" s="26">
        <v>11320.57314</v>
      </c>
      <c r="J140" s="26">
        <v>0</v>
      </c>
      <c r="K140" s="26">
        <v>1772.5538300000001</v>
      </c>
      <c r="L140" s="26">
        <v>23696.22796</v>
      </c>
      <c r="M140" s="26">
        <v>14685.291499999999</v>
      </c>
      <c r="N140" s="26">
        <v>64.527739999999994</v>
      </c>
      <c r="O140" s="26">
        <v>2674.6839199999999</v>
      </c>
      <c r="P140" s="26">
        <v>460.6</v>
      </c>
      <c r="Q140" s="26">
        <v>366.67630000000003</v>
      </c>
      <c r="R140" s="26">
        <v>6.9256500000000001</v>
      </c>
      <c r="S140" s="26">
        <v>4350.2051499999998</v>
      </c>
      <c r="T140" s="26">
        <v>0</v>
      </c>
      <c r="U140" s="26">
        <v>1092.491</v>
      </c>
      <c r="V140" s="26">
        <v>23701.401259999999</v>
      </c>
    </row>
    <row r="141" spans="2:22" x14ac:dyDescent="0.2">
      <c r="B141" s="16">
        <v>4204</v>
      </c>
      <c r="C141" s="16" t="s">
        <v>228</v>
      </c>
      <c r="D141" s="26">
        <v>3010.40202</v>
      </c>
      <c r="E141" s="26">
        <v>3267.4480699999999</v>
      </c>
      <c r="F141" s="26">
        <v>1047.4532999999999</v>
      </c>
      <c r="G141" s="26">
        <v>294.29070000000002</v>
      </c>
      <c r="H141" s="26">
        <v>7</v>
      </c>
      <c r="I141" s="26">
        <v>9813.1776699999991</v>
      </c>
      <c r="J141" s="26">
        <v>0</v>
      </c>
      <c r="K141" s="26">
        <v>0</v>
      </c>
      <c r="L141" s="26">
        <v>17439.77176</v>
      </c>
      <c r="M141" s="26">
        <v>11104.516949999999</v>
      </c>
      <c r="N141" s="26">
        <v>167.44369</v>
      </c>
      <c r="O141" s="26">
        <v>2796.6565799999998</v>
      </c>
      <c r="P141" s="26">
        <v>0.13100000000000001</v>
      </c>
      <c r="Q141" s="26">
        <v>374.03138000000001</v>
      </c>
      <c r="R141" s="26">
        <v>7.2041500000000003</v>
      </c>
      <c r="S141" s="26">
        <v>2078.2729199999999</v>
      </c>
      <c r="T141" s="26">
        <v>0</v>
      </c>
      <c r="U141" s="26">
        <v>99.369</v>
      </c>
      <c r="V141" s="26">
        <v>16627.625670000001</v>
      </c>
    </row>
    <row r="142" spans="2:22" x14ac:dyDescent="0.2">
      <c r="B142" s="16">
        <v>4205</v>
      </c>
      <c r="C142" s="16" t="s">
        <v>229</v>
      </c>
      <c r="D142" s="26">
        <v>1427.4264499999999</v>
      </c>
      <c r="E142" s="26">
        <v>2980.2619599999998</v>
      </c>
      <c r="F142" s="26">
        <v>1116.518</v>
      </c>
      <c r="G142" s="26">
        <v>45.010199999999998</v>
      </c>
      <c r="H142" s="26">
        <v>0</v>
      </c>
      <c r="I142" s="26">
        <v>6285.6685500000003</v>
      </c>
      <c r="J142" s="26">
        <v>0</v>
      </c>
      <c r="K142" s="26">
        <v>0</v>
      </c>
      <c r="L142" s="26">
        <v>11854.88516</v>
      </c>
      <c r="M142" s="26">
        <v>8022.4423999999999</v>
      </c>
      <c r="N142" s="26">
        <v>89.002489999999995</v>
      </c>
      <c r="O142" s="26">
        <v>2151.6726199999998</v>
      </c>
      <c r="P142" s="26">
        <v>0</v>
      </c>
      <c r="Q142" s="26">
        <v>866.01203999999996</v>
      </c>
      <c r="R142" s="26">
        <v>4.5461999999999998</v>
      </c>
      <c r="S142" s="26">
        <v>1128.0226500000001</v>
      </c>
      <c r="T142" s="26">
        <v>0</v>
      </c>
      <c r="U142" s="26">
        <v>321.5</v>
      </c>
      <c r="V142" s="26">
        <v>12583.198399999999</v>
      </c>
    </row>
    <row r="143" spans="2:22" x14ac:dyDescent="0.2">
      <c r="B143" s="16">
        <v>4206</v>
      </c>
      <c r="C143" s="16" t="s">
        <v>230</v>
      </c>
      <c r="D143" s="26">
        <v>4106.0655399999996</v>
      </c>
      <c r="E143" s="26">
        <v>10828.11191</v>
      </c>
      <c r="F143" s="26">
        <v>3060.3741300000002</v>
      </c>
      <c r="G143" s="26">
        <v>94.09008</v>
      </c>
      <c r="H143" s="26">
        <v>46.704500000000003</v>
      </c>
      <c r="I143" s="26">
        <v>11609.00237</v>
      </c>
      <c r="J143" s="26">
        <v>0</v>
      </c>
      <c r="K143" s="26">
        <v>0</v>
      </c>
      <c r="L143" s="26">
        <v>29744.348529999999</v>
      </c>
      <c r="M143" s="26">
        <v>15060.75505</v>
      </c>
      <c r="N143" s="26">
        <v>26.886050000000001</v>
      </c>
      <c r="O143" s="26">
        <v>10302.851409999999</v>
      </c>
      <c r="P143" s="26">
        <v>83.130799999999994</v>
      </c>
      <c r="Q143" s="26">
        <v>297.13377000000003</v>
      </c>
      <c r="R143" s="26">
        <v>55.359699999999997</v>
      </c>
      <c r="S143" s="26">
        <v>3534.5206400000002</v>
      </c>
      <c r="T143" s="26">
        <v>0</v>
      </c>
      <c r="U143" s="26">
        <v>0</v>
      </c>
      <c r="V143" s="26">
        <v>29360.637419999999</v>
      </c>
    </row>
    <row r="144" spans="2:22" x14ac:dyDescent="0.2">
      <c r="B144" s="16">
        <v>4207</v>
      </c>
      <c r="C144" s="16" t="s">
        <v>231</v>
      </c>
      <c r="D144" s="26">
        <v>1991.8009199999999</v>
      </c>
      <c r="E144" s="26">
        <v>10090.26478</v>
      </c>
      <c r="F144" s="26">
        <v>2090.6074800000001</v>
      </c>
      <c r="G144" s="26">
        <v>20.040199999999999</v>
      </c>
      <c r="H144" s="26">
        <v>6.1634000000000002</v>
      </c>
      <c r="I144" s="26">
        <v>6452.2452300000004</v>
      </c>
      <c r="J144" s="26">
        <v>0</v>
      </c>
      <c r="K144" s="26">
        <v>0</v>
      </c>
      <c r="L144" s="26">
        <v>20651.122009999999</v>
      </c>
      <c r="M144" s="26">
        <v>7787.2309999999998</v>
      </c>
      <c r="N144" s="26">
        <v>437.17793</v>
      </c>
      <c r="O144" s="26">
        <v>10614.62369</v>
      </c>
      <c r="P144" s="26">
        <v>11.62</v>
      </c>
      <c r="Q144" s="26">
        <v>158.10786999999999</v>
      </c>
      <c r="R144" s="26">
        <v>4.5806500000000003</v>
      </c>
      <c r="S144" s="26">
        <v>1861.47165</v>
      </c>
      <c r="T144" s="26">
        <v>0</v>
      </c>
      <c r="U144" s="26">
        <v>123.52368</v>
      </c>
      <c r="V144" s="26">
        <v>20998.336469999998</v>
      </c>
    </row>
    <row r="145" spans="2:22" x14ac:dyDescent="0.2">
      <c r="B145" s="16">
        <v>4208</v>
      </c>
      <c r="C145" s="16" t="s">
        <v>232</v>
      </c>
      <c r="D145" s="26">
        <v>4304.4499100000003</v>
      </c>
      <c r="E145" s="26">
        <v>4027.57116</v>
      </c>
      <c r="F145" s="26">
        <v>1913.7819</v>
      </c>
      <c r="G145" s="26">
        <v>87.736599999999996</v>
      </c>
      <c r="H145" s="26">
        <v>0</v>
      </c>
      <c r="I145" s="26">
        <v>8816.2637699999996</v>
      </c>
      <c r="J145" s="26">
        <v>0</v>
      </c>
      <c r="K145" s="26">
        <v>0</v>
      </c>
      <c r="L145" s="26">
        <v>19149.803339999999</v>
      </c>
      <c r="M145" s="26">
        <v>12453.89165</v>
      </c>
      <c r="N145" s="26">
        <v>96.920900000000003</v>
      </c>
      <c r="O145" s="26">
        <v>2506.22883</v>
      </c>
      <c r="P145" s="26">
        <v>1.04E-2</v>
      </c>
      <c r="Q145" s="26">
        <v>433.87875000000003</v>
      </c>
      <c r="R145" s="26">
        <v>26.368600000000001</v>
      </c>
      <c r="S145" s="26">
        <v>3785.22487</v>
      </c>
      <c r="T145" s="26">
        <v>0</v>
      </c>
      <c r="U145" s="26">
        <v>0</v>
      </c>
      <c r="V145" s="26">
        <v>19302.524000000001</v>
      </c>
    </row>
    <row r="146" spans="2:22" x14ac:dyDescent="0.2">
      <c r="B146" s="16">
        <v>4209</v>
      </c>
      <c r="C146" s="16" t="s">
        <v>233</v>
      </c>
      <c r="D146" s="26">
        <v>5236.3351300000004</v>
      </c>
      <c r="E146" s="26">
        <v>4820.6799099999998</v>
      </c>
      <c r="F146" s="26">
        <v>2399.6075000000001</v>
      </c>
      <c r="G146" s="26">
        <v>443.92901000000001</v>
      </c>
      <c r="H146" s="26">
        <v>0</v>
      </c>
      <c r="I146" s="26">
        <v>11555.173779999999</v>
      </c>
      <c r="J146" s="26">
        <v>0</v>
      </c>
      <c r="K146" s="26">
        <v>759.81939999999997</v>
      </c>
      <c r="L146" s="26">
        <v>25215.544730000001</v>
      </c>
      <c r="M146" s="26">
        <v>14910.661469999999</v>
      </c>
      <c r="N146" s="26">
        <v>156.90624</v>
      </c>
      <c r="O146" s="26">
        <v>5216.52394</v>
      </c>
      <c r="P146" s="26">
        <v>-3.9876999999999998</v>
      </c>
      <c r="Q146" s="26">
        <v>1013.51936</v>
      </c>
      <c r="R146" s="26">
        <v>7.7926500000000001</v>
      </c>
      <c r="S146" s="26">
        <v>5064.9699499999997</v>
      </c>
      <c r="T146" s="26">
        <v>0</v>
      </c>
      <c r="U146" s="26">
        <v>326.01499999999999</v>
      </c>
      <c r="V146" s="26">
        <v>26692.40091</v>
      </c>
    </row>
    <row r="147" spans="2:22" x14ac:dyDescent="0.2">
      <c r="B147" s="16">
        <v>4210</v>
      </c>
      <c r="C147" s="16" t="s">
        <v>234</v>
      </c>
      <c r="D147" s="26">
        <v>2575.3267500000002</v>
      </c>
      <c r="E147" s="26">
        <v>5671.6380300000001</v>
      </c>
      <c r="F147" s="26">
        <v>1469.53115</v>
      </c>
      <c r="G147" s="26">
        <v>47.055100000000003</v>
      </c>
      <c r="H147" s="26">
        <v>0</v>
      </c>
      <c r="I147" s="26">
        <v>7814.3752299999996</v>
      </c>
      <c r="J147" s="26">
        <v>0</v>
      </c>
      <c r="K147" s="26">
        <v>0</v>
      </c>
      <c r="L147" s="26">
        <v>17577.92626</v>
      </c>
      <c r="M147" s="26">
        <v>10731.93318</v>
      </c>
      <c r="N147" s="26">
        <v>80.375</v>
      </c>
      <c r="O147" s="26">
        <v>5918.1523299999999</v>
      </c>
      <c r="P147" s="26">
        <v>0</v>
      </c>
      <c r="Q147" s="26">
        <v>163.13815</v>
      </c>
      <c r="R147" s="26">
        <v>16.552499999999998</v>
      </c>
      <c r="S147" s="26">
        <v>1062.5120199999999</v>
      </c>
      <c r="T147" s="26">
        <v>0</v>
      </c>
      <c r="U147" s="26">
        <v>151.72</v>
      </c>
      <c r="V147" s="26">
        <v>18124.383180000001</v>
      </c>
    </row>
    <row r="148" spans="2:22" x14ac:dyDescent="0.2">
      <c r="B148" s="21">
        <v>4249</v>
      </c>
      <c r="C148" s="21" t="s">
        <v>235</v>
      </c>
      <c r="D148" s="29">
        <v>32992.261610000001</v>
      </c>
      <c r="E148" s="29">
        <v>36255.333709999999</v>
      </c>
      <c r="F148" s="29">
        <v>12316.12868</v>
      </c>
      <c r="G148" s="29">
        <v>1496.6114</v>
      </c>
      <c r="H148" s="29">
        <v>270.71406000000002</v>
      </c>
      <c r="I148" s="29">
        <v>74977.528439999995</v>
      </c>
      <c r="J148" s="29">
        <v>417.72070000000002</v>
      </c>
      <c r="K148" s="29">
        <v>4555.4017400000002</v>
      </c>
      <c r="L148" s="29">
        <v>163281.70034000001</v>
      </c>
      <c r="M148" s="29">
        <v>109940.55465000001</v>
      </c>
      <c r="N148" s="29">
        <v>726.85949000000005</v>
      </c>
      <c r="O148" s="29">
        <v>26024.314549999999</v>
      </c>
      <c r="P148" s="29">
        <v>73.760800000000003</v>
      </c>
      <c r="Q148" s="29">
        <v>5096.6373599999997</v>
      </c>
      <c r="R148" s="29">
        <v>97.429490000000001</v>
      </c>
      <c r="S148" s="29">
        <v>24140.20882</v>
      </c>
      <c r="T148" s="29">
        <v>417.72070000000002</v>
      </c>
      <c r="U148" s="29">
        <v>3437.4823299999998</v>
      </c>
      <c r="V148" s="29">
        <v>169954.96819000001</v>
      </c>
    </row>
    <row r="149" spans="2:22" x14ac:dyDescent="0.2">
      <c r="B149" s="16">
        <v>4221</v>
      </c>
      <c r="C149" s="16" t="s">
        <v>236</v>
      </c>
      <c r="D149" s="26">
        <v>564.25845000000004</v>
      </c>
      <c r="E149" s="26">
        <v>935.41841999999997</v>
      </c>
      <c r="F149" s="26">
        <v>307.37959999999998</v>
      </c>
      <c r="G149" s="26">
        <v>19.912600000000001</v>
      </c>
      <c r="H149" s="26">
        <v>0</v>
      </c>
      <c r="I149" s="26">
        <v>2003.38688</v>
      </c>
      <c r="J149" s="26">
        <v>0</v>
      </c>
      <c r="K149" s="26">
        <v>0</v>
      </c>
      <c r="L149" s="26">
        <v>3830.3559500000001</v>
      </c>
      <c r="M149" s="26">
        <v>2578.4811</v>
      </c>
      <c r="N149" s="26">
        <v>8.7411799999999999</v>
      </c>
      <c r="O149" s="26">
        <v>537.96101999999996</v>
      </c>
      <c r="P149" s="26">
        <v>1E-4</v>
      </c>
      <c r="Q149" s="26">
        <v>49.8628</v>
      </c>
      <c r="R149" s="26">
        <v>0</v>
      </c>
      <c r="S149" s="26">
        <v>617.09614999999997</v>
      </c>
      <c r="T149" s="26">
        <v>0</v>
      </c>
      <c r="U149" s="26">
        <v>0</v>
      </c>
      <c r="V149" s="26">
        <v>3792.1423500000001</v>
      </c>
    </row>
    <row r="150" spans="2:22" x14ac:dyDescent="0.2">
      <c r="B150" s="16">
        <v>4222</v>
      </c>
      <c r="C150" s="16" t="s">
        <v>237</v>
      </c>
      <c r="D150" s="26">
        <v>880.94338000000005</v>
      </c>
      <c r="E150" s="26">
        <v>1344.2370000000001</v>
      </c>
      <c r="F150" s="26">
        <v>439.00369999999998</v>
      </c>
      <c r="G150" s="26">
        <v>49.548999999999999</v>
      </c>
      <c r="H150" s="26">
        <v>0</v>
      </c>
      <c r="I150" s="26">
        <v>2596.3022500000002</v>
      </c>
      <c r="J150" s="26">
        <v>0</v>
      </c>
      <c r="K150" s="26">
        <v>0</v>
      </c>
      <c r="L150" s="26">
        <v>5310.0353299999997</v>
      </c>
      <c r="M150" s="26">
        <v>5021.2903999999999</v>
      </c>
      <c r="N150" s="26">
        <v>25.2956</v>
      </c>
      <c r="O150" s="26">
        <v>1023.6021</v>
      </c>
      <c r="P150" s="26">
        <v>0</v>
      </c>
      <c r="Q150" s="26">
        <v>48.936990000000002</v>
      </c>
      <c r="R150" s="26">
        <v>0</v>
      </c>
      <c r="S150" s="26">
        <v>647.19611999999995</v>
      </c>
      <c r="T150" s="26">
        <v>0</v>
      </c>
      <c r="U150" s="26">
        <v>0</v>
      </c>
      <c r="V150" s="26">
        <v>6766.3212100000001</v>
      </c>
    </row>
    <row r="151" spans="2:22" x14ac:dyDescent="0.2">
      <c r="B151" s="16">
        <v>4223</v>
      </c>
      <c r="C151" s="16" t="s">
        <v>238</v>
      </c>
      <c r="D151" s="26">
        <v>1104.9120499999999</v>
      </c>
      <c r="E151" s="26">
        <v>1828.74765</v>
      </c>
      <c r="F151" s="26">
        <v>621.57079999999996</v>
      </c>
      <c r="G151" s="26">
        <v>56.297199999999997</v>
      </c>
      <c r="H151" s="26">
        <v>0</v>
      </c>
      <c r="I151" s="26">
        <v>4426.6885700000003</v>
      </c>
      <c r="J151" s="26">
        <v>15.2334</v>
      </c>
      <c r="K151" s="26">
        <v>0</v>
      </c>
      <c r="L151" s="26">
        <v>8053.44967</v>
      </c>
      <c r="M151" s="26">
        <v>6057.5634499999996</v>
      </c>
      <c r="N151" s="26">
        <v>1.26</v>
      </c>
      <c r="O151" s="26">
        <v>1112.3489199999999</v>
      </c>
      <c r="P151" s="26">
        <v>0</v>
      </c>
      <c r="Q151" s="26">
        <v>90.764719999999997</v>
      </c>
      <c r="R151" s="26">
        <v>0</v>
      </c>
      <c r="S151" s="26">
        <v>1209.53665</v>
      </c>
      <c r="T151" s="26">
        <v>15.2334</v>
      </c>
      <c r="U151" s="26">
        <v>205.85284999999999</v>
      </c>
      <c r="V151" s="26">
        <v>8692.5599899999997</v>
      </c>
    </row>
    <row r="152" spans="2:22" x14ac:dyDescent="0.2">
      <c r="B152" s="16">
        <v>4224</v>
      </c>
      <c r="C152" s="16" t="s">
        <v>239</v>
      </c>
      <c r="D152" s="26">
        <v>854.90459999999996</v>
      </c>
      <c r="E152" s="26">
        <v>1187.1835900000001</v>
      </c>
      <c r="F152" s="26">
        <v>622.29994999999997</v>
      </c>
      <c r="G152" s="26">
        <v>30.403780000000001</v>
      </c>
      <c r="H152" s="26">
        <v>0</v>
      </c>
      <c r="I152" s="26">
        <v>2365.7190599999999</v>
      </c>
      <c r="J152" s="26">
        <v>0</v>
      </c>
      <c r="K152" s="26">
        <v>0</v>
      </c>
      <c r="L152" s="26">
        <v>5060.51098</v>
      </c>
      <c r="M152" s="26">
        <v>4272.50065</v>
      </c>
      <c r="N152" s="26">
        <v>21.5</v>
      </c>
      <c r="O152" s="26">
        <v>883.38824999999997</v>
      </c>
      <c r="P152" s="26">
        <v>0</v>
      </c>
      <c r="Q152" s="26">
        <v>1109.32033</v>
      </c>
      <c r="R152" s="26">
        <v>0</v>
      </c>
      <c r="S152" s="26">
        <v>933.52535</v>
      </c>
      <c r="T152" s="26">
        <v>0</v>
      </c>
      <c r="U152" s="26">
        <v>0</v>
      </c>
      <c r="V152" s="26">
        <v>7220.2345800000003</v>
      </c>
    </row>
    <row r="153" spans="2:22" x14ac:dyDescent="0.2">
      <c r="B153" s="16">
        <v>4226</v>
      </c>
      <c r="C153" s="16" t="s">
        <v>240</v>
      </c>
      <c r="D153" s="26">
        <v>563.61604999999997</v>
      </c>
      <c r="E153" s="26">
        <v>1278.17902</v>
      </c>
      <c r="F153" s="26">
        <v>272.43265000000002</v>
      </c>
      <c r="G153" s="26">
        <v>10.691050000000001</v>
      </c>
      <c r="H153" s="26">
        <v>0</v>
      </c>
      <c r="I153" s="26">
        <v>1461.82005</v>
      </c>
      <c r="J153" s="26">
        <v>0</v>
      </c>
      <c r="K153" s="26">
        <v>0</v>
      </c>
      <c r="L153" s="26">
        <v>3586.73882</v>
      </c>
      <c r="M153" s="26">
        <v>1874.9965500000001</v>
      </c>
      <c r="N153" s="26">
        <v>0</v>
      </c>
      <c r="O153" s="26">
        <v>986.90890000000002</v>
      </c>
      <c r="P153" s="26">
        <v>0</v>
      </c>
      <c r="Q153" s="26">
        <v>193.03158999999999</v>
      </c>
      <c r="R153" s="26">
        <v>6.4436999999999998</v>
      </c>
      <c r="S153" s="26">
        <v>390.83019999999999</v>
      </c>
      <c r="T153" s="26">
        <v>0</v>
      </c>
      <c r="U153" s="26">
        <v>0</v>
      </c>
      <c r="V153" s="26">
        <v>3452.2109399999999</v>
      </c>
    </row>
    <row r="154" spans="2:22" x14ac:dyDescent="0.2">
      <c r="B154" s="16">
        <v>4227</v>
      </c>
      <c r="C154" s="16" t="s">
        <v>241</v>
      </c>
      <c r="D154" s="26">
        <v>626.71420000000001</v>
      </c>
      <c r="E154" s="26">
        <v>2610.0037400000001</v>
      </c>
      <c r="F154" s="26">
        <v>211.62620000000001</v>
      </c>
      <c r="G154" s="26">
        <v>36.594799999999999</v>
      </c>
      <c r="H154" s="26">
        <v>28.963999999999999</v>
      </c>
      <c r="I154" s="26">
        <v>1398.8296499999999</v>
      </c>
      <c r="J154" s="26">
        <v>0</v>
      </c>
      <c r="K154" s="26">
        <v>0</v>
      </c>
      <c r="L154" s="26">
        <v>4912.7325899999996</v>
      </c>
      <c r="M154" s="26">
        <v>2058.2730999999999</v>
      </c>
      <c r="N154" s="26">
        <v>20.730350000000001</v>
      </c>
      <c r="O154" s="26">
        <v>1437.14139</v>
      </c>
      <c r="P154" s="26">
        <v>0</v>
      </c>
      <c r="Q154" s="26">
        <v>182.46539000000001</v>
      </c>
      <c r="R154" s="26">
        <v>1.01675</v>
      </c>
      <c r="S154" s="26">
        <v>324.03165000000001</v>
      </c>
      <c r="T154" s="26">
        <v>0</v>
      </c>
      <c r="U154" s="26">
        <v>0</v>
      </c>
      <c r="V154" s="26">
        <v>4023.6586299999999</v>
      </c>
    </row>
    <row r="155" spans="2:22" x14ac:dyDescent="0.2">
      <c r="B155" s="16">
        <v>4228</v>
      </c>
      <c r="C155" s="16" t="s">
        <v>242</v>
      </c>
      <c r="D155" s="26">
        <v>2527.1637000000001</v>
      </c>
      <c r="E155" s="26">
        <v>2421.6090399999998</v>
      </c>
      <c r="F155" s="26">
        <v>458.97669999999999</v>
      </c>
      <c r="G155" s="26">
        <v>83.646699999999996</v>
      </c>
      <c r="H155" s="26">
        <v>6.7507599999999996</v>
      </c>
      <c r="I155" s="26">
        <v>6429.1527599999999</v>
      </c>
      <c r="J155" s="26">
        <v>0</v>
      </c>
      <c r="K155" s="26">
        <v>1040.2734599999999</v>
      </c>
      <c r="L155" s="26">
        <v>12967.573119999999</v>
      </c>
      <c r="M155" s="26">
        <v>8373.97775</v>
      </c>
      <c r="N155" s="26">
        <v>58.157260000000001</v>
      </c>
      <c r="O155" s="26">
        <v>1842.9429500000001</v>
      </c>
      <c r="P155" s="26">
        <v>0</v>
      </c>
      <c r="Q155" s="26">
        <v>232.84401</v>
      </c>
      <c r="R155" s="26">
        <v>2.6613000000000002</v>
      </c>
      <c r="S155" s="26">
        <v>2152.7177200000001</v>
      </c>
      <c r="T155" s="26">
        <v>0</v>
      </c>
      <c r="U155" s="26">
        <v>330.71199999999999</v>
      </c>
      <c r="V155" s="26">
        <v>12994.012989999999</v>
      </c>
    </row>
    <row r="156" spans="2:22" x14ac:dyDescent="0.2">
      <c r="B156" s="16">
        <v>4229</v>
      </c>
      <c r="C156" s="16" t="s">
        <v>243</v>
      </c>
      <c r="D156" s="26">
        <v>571.70599000000004</v>
      </c>
      <c r="E156" s="26">
        <v>803.33786999999995</v>
      </c>
      <c r="F156" s="26">
        <v>347.52724999999998</v>
      </c>
      <c r="G156" s="26">
        <v>117.80800000000001</v>
      </c>
      <c r="H156" s="26">
        <v>30</v>
      </c>
      <c r="I156" s="26">
        <v>2837.07582</v>
      </c>
      <c r="J156" s="26">
        <v>0</v>
      </c>
      <c r="K156" s="26">
        <v>0</v>
      </c>
      <c r="L156" s="26">
        <v>4707.4549299999999</v>
      </c>
      <c r="M156" s="26">
        <v>3616.7359000000001</v>
      </c>
      <c r="N156" s="26">
        <v>19.871600000000001</v>
      </c>
      <c r="O156" s="26">
        <v>628.92795999999998</v>
      </c>
      <c r="P156" s="26">
        <v>0</v>
      </c>
      <c r="Q156" s="26">
        <v>576.84857</v>
      </c>
      <c r="R156" s="26">
        <v>0</v>
      </c>
      <c r="S156" s="26">
        <v>412.32877999999999</v>
      </c>
      <c r="T156" s="26">
        <v>0</v>
      </c>
      <c r="U156" s="26">
        <v>180.70500000000001</v>
      </c>
      <c r="V156" s="26">
        <v>5435.4178099999999</v>
      </c>
    </row>
    <row r="157" spans="2:22" x14ac:dyDescent="0.2">
      <c r="B157" s="16">
        <v>4230</v>
      </c>
      <c r="C157" s="16" t="s">
        <v>244</v>
      </c>
      <c r="D157" s="26">
        <v>944.18669999999997</v>
      </c>
      <c r="E157" s="26">
        <v>887.75383999999997</v>
      </c>
      <c r="F157" s="26">
        <v>255.39713</v>
      </c>
      <c r="G157" s="26">
        <v>29.688600000000001</v>
      </c>
      <c r="H157" s="26">
        <v>0</v>
      </c>
      <c r="I157" s="26">
        <v>2284.8397799999998</v>
      </c>
      <c r="J157" s="26">
        <v>0</v>
      </c>
      <c r="K157" s="26">
        <v>0</v>
      </c>
      <c r="L157" s="26">
        <v>4401.8660499999996</v>
      </c>
      <c r="M157" s="26">
        <v>3094.3391000000001</v>
      </c>
      <c r="N157" s="26">
        <v>25.4</v>
      </c>
      <c r="O157" s="26">
        <v>680.45366000000001</v>
      </c>
      <c r="P157" s="26">
        <v>0</v>
      </c>
      <c r="Q157" s="26">
        <v>47.436540000000001</v>
      </c>
      <c r="R157" s="26">
        <v>4.8050000000000002E-2</v>
      </c>
      <c r="S157" s="26">
        <v>352.32281999999998</v>
      </c>
      <c r="T157" s="26">
        <v>0</v>
      </c>
      <c r="U157" s="26">
        <v>108.9</v>
      </c>
      <c r="V157" s="26">
        <v>4308.9001699999999</v>
      </c>
    </row>
    <row r="158" spans="2:22" x14ac:dyDescent="0.2">
      <c r="B158" s="16">
        <v>4231</v>
      </c>
      <c r="C158" s="16" t="s">
        <v>245</v>
      </c>
      <c r="D158" s="26">
        <v>1133.44885</v>
      </c>
      <c r="E158" s="26">
        <v>1105.87319</v>
      </c>
      <c r="F158" s="26">
        <v>513.11929999999995</v>
      </c>
      <c r="G158" s="26">
        <v>80.689490000000006</v>
      </c>
      <c r="H158" s="26">
        <v>0</v>
      </c>
      <c r="I158" s="26">
        <v>2532.5470300000002</v>
      </c>
      <c r="J158" s="26">
        <v>399.74059999999997</v>
      </c>
      <c r="K158" s="26">
        <v>591.56339000000003</v>
      </c>
      <c r="L158" s="26">
        <v>6356.9818500000001</v>
      </c>
      <c r="M158" s="26">
        <v>3658.0273499999998</v>
      </c>
      <c r="N158" s="26">
        <v>30.9</v>
      </c>
      <c r="O158" s="26">
        <v>1380.32035</v>
      </c>
      <c r="P158" s="26">
        <v>0</v>
      </c>
      <c r="Q158" s="26">
        <v>102.36879</v>
      </c>
      <c r="R158" s="26">
        <v>7.4149500000000002</v>
      </c>
      <c r="S158" s="26">
        <v>832.44227000000001</v>
      </c>
      <c r="T158" s="26">
        <v>399.74059999999997</v>
      </c>
      <c r="U158" s="26">
        <v>0</v>
      </c>
      <c r="V158" s="26">
        <v>6411.2143100000003</v>
      </c>
    </row>
    <row r="159" spans="2:22" x14ac:dyDescent="0.2">
      <c r="B159" s="16">
        <v>4232</v>
      </c>
      <c r="C159" s="16" t="s">
        <v>246</v>
      </c>
      <c r="D159" s="26">
        <v>194.35464999999999</v>
      </c>
      <c r="E159" s="26">
        <v>230.23284000000001</v>
      </c>
      <c r="F159" s="26">
        <v>137.35900000000001</v>
      </c>
      <c r="G159" s="26">
        <v>44.36495</v>
      </c>
      <c r="H159" s="26">
        <v>0</v>
      </c>
      <c r="I159" s="26">
        <v>700.9941</v>
      </c>
      <c r="J159" s="26">
        <v>0</v>
      </c>
      <c r="K159" s="26">
        <v>0</v>
      </c>
      <c r="L159" s="26">
        <v>1307.3055400000001</v>
      </c>
      <c r="M159" s="26">
        <v>899.30880000000002</v>
      </c>
      <c r="N159" s="26">
        <v>0</v>
      </c>
      <c r="O159" s="26">
        <v>128.03229999999999</v>
      </c>
      <c r="P159" s="26">
        <v>0</v>
      </c>
      <c r="Q159" s="26">
        <v>184.69524999999999</v>
      </c>
      <c r="R159" s="26">
        <v>0</v>
      </c>
      <c r="S159" s="26">
        <v>56.863950000000003</v>
      </c>
      <c r="T159" s="26">
        <v>0</v>
      </c>
      <c r="U159" s="26">
        <v>0</v>
      </c>
      <c r="V159" s="26">
        <v>1268.9003</v>
      </c>
    </row>
    <row r="160" spans="2:22" x14ac:dyDescent="0.2">
      <c r="B160" s="16">
        <v>4233</v>
      </c>
      <c r="C160" s="16" t="s">
        <v>247</v>
      </c>
      <c r="D160" s="26">
        <v>326.22514999999999</v>
      </c>
      <c r="E160" s="26">
        <v>450.08726999999999</v>
      </c>
      <c r="F160" s="26">
        <v>122.15595</v>
      </c>
      <c r="G160" s="26">
        <v>1.8386499999999999</v>
      </c>
      <c r="H160" s="26">
        <v>0</v>
      </c>
      <c r="I160" s="26">
        <v>744.35482000000002</v>
      </c>
      <c r="J160" s="26">
        <v>0</v>
      </c>
      <c r="K160" s="26">
        <v>0</v>
      </c>
      <c r="L160" s="26">
        <v>1644.66184</v>
      </c>
      <c r="M160" s="26">
        <v>1314.40265</v>
      </c>
      <c r="N160" s="26">
        <v>8.6291799999999999</v>
      </c>
      <c r="O160" s="26">
        <v>336.53922</v>
      </c>
      <c r="P160" s="26">
        <v>0.1</v>
      </c>
      <c r="Q160" s="26">
        <v>8.8532100000000007</v>
      </c>
      <c r="R160" s="26">
        <v>2.2230500000000002</v>
      </c>
      <c r="S160" s="26">
        <v>212.78815</v>
      </c>
      <c r="T160" s="26">
        <v>0</v>
      </c>
      <c r="U160" s="26">
        <v>52.228999999999999</v>
      </c>
      <c r="V160" s="26">
        <v>1935.7644600000001</v>
      </c>
    </row>
    <row r="161" spans="2:22" x14ac:dyDescent="0.2">
      <c r="B161" s="16">
        <v>4234</v>
      </c>
      <c r="C161" s="16" t="s">
        <v>248</v>
      </c>
      <c r="D161" s="26">
        <v>2950.8267999999998</v>
      </c>
      <c r="E161" s="26">
        <v>2631.0434500000001</v>
      </c>
      <c r="F161" s="26">
        <v>1025.23155</v>
      </c>
      <c r="G161" s="26">
        <v>159.49879000000001</v>
      </c>
      <c r="H161" s="26">
        <v>70.44</v>
      </c>
      <c r="I161" s="26">
        <v>7264.9798600000004</v>
      </c>
      <c r="J161" s="26">
        <v>0</v>
      </c>
      <c r="K161" s="26">
        <v>1826.7770499999999</v>
      </c>
      <c r="L161" s="26">
        <v>15928.797500000001</v>
      </c>
      <c r="M161" s="26">
        <v>10715.546350000001</v>
      </c>
      <c r="N161" s="26">
        <v>0.5</v>
      </c>
      <c r="O161" s="26">
        <v>1638.9086199999999</v>
      </c>
      <c r="P161" s="26">
        <v>0</v>
      </c>
      <c r="Q161" s="26">
        <v>819.10315000000003</v>
      </c>
      <c r="R161" s="26">
        <v>0</v>
      </c>
      <c r="S161" s="26">
        <v>2207.9418300000002</v>
      </c>
      <c r="T161" s="26">
        <v>0</v>
      </c>
      <c r="U161" s="26">
        <v>624.55849999999998</v>
      </c>
      <c r="V161" s="26">
        <v>16006.55845</v>
      </c>
    </row>
    <row r="162" spans="2:22" x14ac:dyDescent="0.2">
      <c r="B162" s="16">
        <v>4235</v>
      </c>
      <c r="C162" s="16" t="s">
        <v>249</v>
      </c>
      <c r="D162" s="26">
        <v>835.39835000000005</v>
      </c>
      <c r="E162" s="26">
        <v>1273.7136</v>
      </c>
      <c r="F162" s="26">
        <v>402.23840000000001</v>
      </c>
      <c r="G162" s="26">
        <v>70.919160000000005</v>
      </c>
      <c r="H162" s="26">
        <v>0</v>
      </c>
      <c r="I162" s="26">
        <v>2357.0535399999999</v>
      </c>
      <c r="J162" s="26">
        <v>0</v>
      </c>
      <c r="K162" s="26">
        <v>0</v>
      </c>
      <c r="L162" s="26">
        <v>4939.32305</v>
      </c>
      <c r="M162" s="26">
        <v>3700.39365</v>
      </c>
      <c r="N162" s="26">
        <v>21.825050000000001</v>
      </c>
      <c r="O162" s="26">
        <v>818.90944000000002</v>
      </c>
      <c r="P162" s="26">
        <v>0</v>
      </c>
      <c r="Q162" s="26">
        <v>63.478720000000003</v>
      </c>
      <c r="R162" s="26">
        <v>0</v>
      </c>
      <c r="S162" s="26">
        <v>789.99204999999995</v>
      </c>
      <c r="T162" s="26">
        <v>0</v>
      </c>
      <c r="U162" s="26">
        <v>0</v>
      </c>
      <c r="V162" s="26">
        <v>5394.5989099999997</v>
      </c>
    </row>
    <row r="163" spans="2:22" x14ac:dyDescent="0.2">
      <c r="B163" s="16">
        <v>4236</v>
      </c>
      <c r="C163" s="16" t="s">
        <v>250</v>
      </c>
      <c r="D163" s="26">
        <v>10423.42944</v>
      </c>
      <c r="E163" s="26">
        <v>8784.2706600000001</v>
      </c>
      <c r="F163" s="26">
        <v>2709.8105</v>
      </c>
      <c r="G163" s="26">
        <v>178.70787999999999</v>
      </c>
      <c r="H163" s="26">
        <v>129.63294999999999</v>
      </c>
      <c r="I163" s="26">
        <v>16713.37932</v>
      </c>
      <c r="J163" s="26">
        <v>0</v>
      </c>
      <c r="K163" s="26">
        <v>104.66802</v>
      </c>
      <c r="L163" s="26">
        <v>39043.89877</v>
      </c>
      <c r="M163" s="26">
        <v>25187.741399999999</v>
      </c>
      <c r="N163" s="26">
        <v>205.55883</v>
      </c>
      <c r="O163" s="26">
        <v>6908.6162400000003</v>
      </c>
      <c r="P163" s="26">
        <v>46.863900000000001</v>
      </c>
      <c r="Q163" s="26">
        <v>886.77901999999995</v>
      </c>
      <c r="R163" s="26">
        <v>23.9621</v>
      </c>
      <c r="S163" s="26">
        <v>6533.39941</v>
      </c>
      <c r="T163" s="26">
        <v>0</v>
      </c>
      <c r="U163" s="26">
        <v>1190.7603799999999</v>
      </c>
      <c r="V163" s="26">
        <v>40983.681279999997</v>
      </c>
    </row>
    <row r="164" spans="2:22" x14ac:dyDescent="0.2">
      <c r="B164" s="16">
        <v>4237</v>
      </c>
      <c r="C164" s="16" t="s">
        <v>251</v>
      </c>
      <c r="D164" s="26">
        <v>955.97339999999997</v>
      </c>
      <c r="E164" s="26">
        <v>973.12599</v>
      </c>
      <c r="F164" s="26">
        <v>658.55894999999998</v>
      </c>
      <c r="G164" s="26">
        <v>36.141500000000001</v>
      </c>
      <c r="H164" s="26">
        <v>0</v>
      </c>
      <c r="I164" s="26">
        <v>3064.1529099999998</v>
      </c>
      <c r="J164" s="26">
        <v>0</v>
      </c>
      <c r="K164" s="26">
        <v>0</v>
      </c>
      <c r="L164" s="26">
        <v>5687.9527500000004</v>
      </c>
      <c r="M164" s="26">
        <v>4223.1444499999998</v>
      </c>
      <c r="N164" s="26">
        <v>0</v>
      </c>
      <c r="O164" s="26">
        <v>641.77435000000003</v>
      </c>
      <c r="P164" s="26">
        <v>0</v>
      </c>
      <c r="Q164" s="26">
        <v>21.612539999999999</v>
      </c>
      <c r="R164" s="26">
        <v>0</v>
      </c>
      <c r="S164" s="26">
        <v>692.04525999999998</v>
      </c>
      <c r="T164" s="26">
        <v>0</v>
      </c>
      <c r="U164" s="26">
        <v>88.795000000000002</v>
      </c>
      <c r="V164" s="26">
        <v>5667.3716000000004</v>
      </c>
    </row>
    <row r="165" spans="2:22" x14ac:dyDescent="0.2">
      <c r="B165" s="16">
        <v>4238</v>
      </c>
      <c r="C165" s="16" t="s">
        <v>252</v>
      </c>
      <c r="D165" s="26">
        <v>590.63874999999996</v>
      </c>
      <c r="E165" s="26">
        <v>930.36269000000004</v>
      </c>
      <c r="F165" s="26">
        <v>168.44425000000001</v>
      </c>
      <c r="G165" s="26">
        <v>2.9382999999999999</v>
      </c>
      <c r="H165" s="26">
        <v>0</v>
      </c>
      <c r="I165" s="26">
        <v>1655.3880300000001</v>
      </c>
      <c r="J165" s="26">
        <v>0</v>
      </c>
      <c r="K165" s="26">
        <v>0</v>
      </c>
      <c r="L165" s="26">
        <v>3347.7720199999999</v>
      </c>
      <c r="M165" s="26">
        <v>2945.2844500000001</v>
      </c>
      <c r="N165" s="26">
        <v>1.8859999999999999</v>
      </c>
      <c r="O165" s="26">
        <v>486.87804</v>
      </c>
      <c r="P165" s="26">
        <v>0</v>
      </c>
      <c r="Q165" s="26">
        <v>35.497459999999997</v>
      </c>
      <c r="R165" s="26">
        <v>12.944649999999999</v>
      </c>
      <c r="S165" s="26">
        <v>223.39311000000001</v>
      </c>
      <c r="T165" s="26">
        <v>0</v>
      </c>
      <c r="U165" s="26">
        <v>33.573999999999998</v>
      </c>
      <c r="V165" s="26">
        <v>3739.4577100000001</v>
      </c>
    </row>
    <row r="166" spans="2:22" x14ac:dyDescent="0.2">
      <c r="B166" s="16">
        <v>4239</v>
      </c>
      <c r="C166" s="16" t="s">
        <v>253</v>
      </c>
      <c r="D166" s="26">
        <v>4730.2346699999998</v>
      </c>
      <c r="E166" s="26">
        <v>4466.93685</v>
      </c>
      <c r="F166" s="26">
        <v>2238.8757000000001</v>
      </c>
      <c r="G166" s="26">
        <v>424.32220000000001</v>
      </c>
      <c r="H166" s="26">
        <v>0.96635000000000004</v>
      </c>
      <c r="I166" s="26">
        <v>8027.3712800000003</v>
      </c>
      <c r="J166" s="26">
        <v>2.7467000000000001</v>
      </c>
      <c r="K166" s="26">
        <v>0</v>
      </c>
      <c r="L166" s="26">
        <v>19891.453750000001</v>
      </c>
      <c r="M166" s="26">
        <v>11780.182000000001</v>
      </c>
      <c r="N166" s="26">
        <v>132.50417999999999</v>
      </c>
      <c r="O166" s="26">
        <v>2164.9165499999999</v>
      </c>
      <c r="P166" s="26">
        <v>22.8368</v>
      </c>
      <c r="Q166" s="26">
        <v>266.15526999999997</v>
      </c>
      <c r="R166" s="26">
        <v>8.5706399999999991</v>
      </c>
      <c r="S166" s="26">
        <v>4577.8939200000004</v>
      </c>
      <c r="T166" s="26">
        <v>2.7467000000000001</v>
      </c>
      <c r="U166" s="26">
        <v>481.8956</v>
      </c>
      <c r="V166" s="26">
        <v>19437.701659999999</v>
      </c>
    </row>
    <row r="167" spans="2:22" x14ac:dyDescent="0.2">
      <c r="B167" s="16">
        <v>4240</v>
      </c>
      <c r="C167" s="16" t="s">
        <v>254</v>
      </c>
      <c r="D167" s="26">
        <v>2213.3264300000001</v>
      </c>
      <c r="E167" s="26">
        <v>2113.2170000000001</v>
      </c>
      <c r="F167" s="26">
        <v>804.12109999999996</v>
      </c>
      <c r="G167" s="26">
        <v>62.598750000000003</v>
      </c>
      <c r="H167" s="26">
        <v>3.96</v>
      </c>
      <c r="I167" s="26">
        <v>6113.4927299999999</v>
      </c>
      <c r="J167" s="26">
        <v>0</v>
      </c>
      <c r="K167" s="26">
        <v>992.11982</v>
      </c>
      <c r="L167" s="26">
        <v>12302.83583</v>
      </c>
      <c r="M167" s="26">
        <v>8568.3655500000004</v>
      </c>
      <c r="N167" s="26">
        <v>144.10025999999999</v>
      </c>
      <c r="O167" s="26">
        <v>2385.7442900000001</v>
      </c>
      <c r="P167" s="26">
        <v>3.96</v>
      </c>
      <c r="Q167" s="26">
        <v>176.58301</v>
      </c>
      <c r="R167" s="26">
        <v>32.144300000000001</v>
      </c>
      <c r="S167" s="26">
        <v>973.86342999999999</v>
      </c>
      <c r="T167" s="26">
        <v>0</v>
      </c>
      <c r="U167" s="26">
        <v>139.5</v>
      </c>
      <c r="V167" s="26">
        <v>12424.260840000001</v>
      </c>
    </row>
    <row r="168" spans="2:22" x14ac:dyDescent="0.2">
      <c r="B168" s="21">
        <v>4269</v>
      </c>
      <c r="C168" s="21" t="s">
        <v>255</v>
      </c>
      <c r="D168" s="29">
        <v>51946.353170000002</v>
      </c>
      <c r="E168" s="29">
        <v>46840.685120000002</v>
      </c>
      <c r="F168" s="29">
        <v>22655.346280000002</v>
      </c>
      <c r="G168" s="29">
        <v>1303.05926</v>
      </c>
      <c r="H168" s="29">
        <v>329.20328999999998</v>
      </c>
      <c r="I168" s="29">
        <v>115360.56004</v>
      </c>
      <c r="J168" s="29">
        <v>0</v>
      </c>
      <c r="K168" s="29">
        <v>0</v>
      </c>
      <c r="L168" s="29">
        <v>238435.20715999999</v>
      </c>
      <c r="M168" s="29">
        <v>175483.29715</v>
      </c>
      <c r="N168" s="29">
        <v>1658.0904399999999</v>
      </c>
      <c r="O168" s="29">
        <v>37943.540150000001</v>
      </c>
      <c r="P168" s="29">
        <v>189.4709</v>
      </c>
      <c r="Q168" s="29">
        <v>9080.7865399999991</v>
      </c>
      <c r="R168" s="29">
        <v>440.92083000000002</v>
      </c>
      <c r="S168" s="29">
        <v>25237.95434</v>
      </c>
      <c r="T168" s="29">
        <v>0</v>
      </c>
      <c r="U168" s="29">
        <v>2614.7509500000001</v>
      </c>
      <c r="V168" s="29">
        <v>252648.8113</v>
      </c>
    </row>
    <row r="169" spans="2:22" x14ac:dyDescent="0.2">
      <c r="B169" s="16">
        <v>4251</v>
      </c>
      <c r="C169" s="16" t="s">
        <v>256</v>
      </c>
      <c r="D169" s="26">
        <v>643.98545000000001</v>
      </c>
      <c r="E169" s="26">
        <v>689.75058999999999</v>
      </c>
      <c r="F169" s="26">
        <v>317.73905000000002</v>
      </c>
      <c r="G169" s="26">
        <v>27.874700000000001</v>
      </c>
      <c r="H169" s="26">
        <v>0</v>
      </c>
      <c r="I169" s="26">
        <v>1940.75956</v>
      </c>
      <c r="J169" s="26">
        <v>0</v>
      </c>
      <c r="K169" s="26">
        <v>0</v>
      </c>
      <c r="L169" s="26">
        <v>3620.1093500000002</v>
      </c>
      <c r="M169" s="26">
        <v>2454.3456999999999</v>
      </c>
      <c r="N169" s="26">
        <v>15.42371</v>
      </c>
      <c r="O169" s="26">
        <v>458.09255000000002</v>
      </c>
      <c r="P169" s="26">
        <v>0</v>
      </c>
      <c r="Q169" s="26">
        <v>283.18106999999998</v>
      </c>
      <c r="R169" s="26">
        <v>5.5061999999999998</v>
      </c>
      <c r="S169" s="26">
        <v>656.17142999999999</v>
      </c>
      <c r="T169" s="26">
        <v>0</v>
      </c>
      <c r="U169" s="26">
        <v>0</v>
      </c>
      <c r="V169" s="26">
        <v>3872.72066</v>
      </c>
    </row>
    <row r="170" spans="2:22" x14ac:dyDescent="0.2">
      <c r="B170" s="16">
        <v>4252</v>
      </c>
      <c r="C170" s="16" t="s">
        <v>257</v>
      </c>
      <c r="D170" s="26">
        <v>6783.69542</v>
      </c>
      <c r="E170" s="26">
        <v>5367.9795800000002</v>
      </c>
      <c r="F170" s="26">
        <v>2301.116</v>
      </c>
      <c r="G170" s="26">
        <v>181.52700999999999</v>
      </c>
      <c r="H170" s="26">
        <v>260.8</v>
      </c>
      <c r="I170" s="26">
        <v>15857.07071</v>
      </c>
      <c r="J170" s="26">
        <v>0</v>
      </c>
      <c r="K170" s="26">
        <v>0</v>
      </c>
      <c r="L170" s="26">
        <v>30752.188719999998</v>
      </c>
      <c r="M170" s="26">
        <v>25214.250349999998</v>
      </c>
      <c r="N170" s="26">
        <v>260.40172999999999</v>
      </c>
      <c r="O170" s="26">
        <v>4370.7641800000001</v>
      </c>
      <c r="P170" s="26">
        <v>0</v>
      </c>
      <c r="Q170" s="26">
        <v>1038.67795</v>
      </c>
      <c r="R170" s="26">
        <v>70.608369999999994</v>
      </c>
      <c r="S170" s="26">
        <v>2255.8101499999998</v>
      </c>
      <c r="T170" s="26">
        <v>0</v>
      </c>
      <c r="U170" s="26">
        <v>1135.7170000000001</v>
      </c>
      <c r="V170" s="26">
        <v>34346.229729999999</v>
      </c>
    </row>
    <row r="171" spans="2:22" x14ac:dyDescent="0.2">
      <c r="B171" s="16">
        <v>4253</v>
      </c>
      <c r="C171" s="16" t="s">
        <v>258</v>
      </c>
      <c r="D171" s="26">
        <v>3380.5572000000002</v>
      </c>
      <c r="E171" s="26">
        <v>3951.8771000000002</v>
      </c>
      <c r="F171" s="26">
        <v>2251.9275499999999</v>
      </c>
      <c r="G171" s="26">
        <v>248.32339999999999</v>
      </c>
      <c r="H171" s="26">
        <v>28.8504</v>
      </c>
      <c r="I171" s="26">
        <v>8669.7982499999998</v>
      </c>
      <c r="J171" s="26">
        <v>0</v>
      </c>
      <c r="K171" s="26">
        <v>0</v>
      </c>
      <c r="L171" s="26">
        <v>18531.333900000001</v>
      </c>
      <c r="M171" s="26">
        <v>15017.2238</v>
      </c>
      <c r="N171" s="26">
        <v>71.700370000000007</v>
      </c>
      <c r="O171" s="26">
        <v>1587.9004</v>
      </c>
      <c r="P171" s="26">
        <v>4.95</v>
      </c>
      <c r="Q171" s="26">
        <v>242.41032000000001</v>
      </c>
      <c r="R171" s="26">
        <v>24.338899999999999</v>
      </c>
      <c r="S171" s="26">
        <v>1166.154</v>
      </c>
      <c r="T171" s="26">
        <v>0</v>
      </c>
      <c r="U171" s="26">
        <v>1255.2010499999999</v>
      </c>
      <c r="V171" s="26">
        <v>19369.878840000001</v>
      </c>
    </row>
    <row r="172" spans="2:22" x14ac:dyDescent="0.2">
      <c r="B172" s="16">
        <v>4254</v>
      </c>
      <c r="C172" s="16" t="s">
        <v>259</v>
      </c>
      <c r="D172" s="26">
        <v>12129.070250000001</v>
      </c>
      <c r="E172" s="26">
        <v>7492.5744400000003</v>
      </c>
      <c r="F172" s="26">
        <v>4367.4344000000001</v>
      </c>
      <c r="G172" s="26">
        <v>257.9606</v>
      </c>
      <c r="H172" s="26">
        <v>32.507539999999999</v>
      </c>
      <c r="I172" s="26">
        <v>22913.238300000001</v>
      </c>
      <c r="J172" s="26">
        <v>0</v>
      </c>
      <c r="K172" s="26">
        <v>0</v>
      </c>
      <c r="L172" s="26">
        <v>47192.785530000001</v>
      </c>
      <c r="M172" s="26">
        <v>36148.76945</v>
      </c>
      <c r="N172" s="26">
        <v>269.44990999999999</v>
      </c>
      <c r="O172" s="26">
        <v>7880.6052</v>
      </c>
      <c r="P172" s="26">
        <v>50.868899999999996</v>
      </c>
      <c r="Q172" s="26">
        <v>504.79978999999997</v>
      </c>
      <c r="R172" s="26">
        <v>87.139499999999998</v>
      </c>
      <c r="S172" s="26">
        <v>6267.8452200000002</v>
      </c>
      <c r="T172" s="26">
        <v>0</v>
      </c>
      <c r="U172" s="26">
        <v>0</v>
      </c>
      <c r="V172" s="26">
        <v>51209.47797</v>
      </c>
    </row>
    <row r="173" spans="2:22" x14ac:dyDescent="0.2">
      <c r="B173" s="16">
        <v>4255</v>
      </c>
      <c r="C173" s="16" t="s">
        <v>260</v>
      </c>
      <c r="D173" s="26">
        <v>1145.5698500000001</v>
      </c>
      <c r="E173" s="26">
        <v>1136.16416</v>
      </c>
      <c r="F173" s="26">
        <v>554.00986</v>
      </c>
      <c r="G173" s="26">
        <v>45.734900000000003</v>
      </c>
      <c r="H173" s="26">
        <v>0</v>
      </c>
      <c r="I173" s="26">
        <v>2744.8171499999999</v>
      </c>
      <c r="J173" s="26">
        <v>0</v>
      </c>
      <c r="K173" s="26">
        <v>0</v>
      </c>
      <c r="L173" s="26">
        <v>5626.2959199999996</v>
      </c>
      <c r="M173" s="26">
        <v>4619.7896499999997</v>
      </c>
      <c r="N173" s="26">
        <v>29.164439999999999</v>
      </c>
      <c r="O173" s="26">
        <v>1103.7838099999999</v>
      </c>
      <c r="P173" s="26">
        <v>0</v>
      </c>
      <c r="Q173" s="26">
        <v>108.85569</v>
      </c>
      <c r="R173" s="26">
        <v>59.643799999999999</v>
      </c>
      <c r="S173" s="26">
        <v>559.76607999999999</v>
      </c>
      <c r="T173" s="26">
        <v>0</v>
      </c>
      <c r="U173" s="26">
        <v>0</v>
      </c>
      <c r="V173" s="26">
        <v>6481.0034699999997</v>
      </c>
    </row>
    <row r="174" spans="2:22" x14ac:dyDescent="0.2">
      <c r="B174" s="16">
        <v>4256</v>
      </c>
      <c r="C174" s="16" t="s">
        <v>261</v>
      </c>
      <c r="D174" s="26">
        <v>650.76017000000002</v>
      </c>
      <c r="E174" s="26">
        <v>711.22654</v>
      </c>
      <c r="F174" s="26">
        <v>373.10905000000002</v>
      </c>
      <c r="G174" s="26">
        <v>9.4477799999999998</v>
      </c>
      <c r="H174" s="26">
        <v>0</v>
      </c>
      <c r="I174" s="26">
        <v>2038.1597899999999</v>
      </c>
      <c r="J174" s="26">
        <v>0</v>
      </c>
      <c r="K174" s="26">
        <v>0</v>
      </c>
      <c r="L174" s="26">
        <v>3782.7033299999998</v>
      </c>
      <c r="M174" s="26">
        <v>3012.2746999999999</v>
      </c>
      <c r="N174" s="26">
        <v>20.726420000000001</v>
      </c>
      <c r="O174" s="26">
        <v>571.49507000000006</v>
      </c>
      <c r="P174" s="26">
        <v>0</v>
      </c>
      <c r="Q174" s="26">
        <v>65.629059999999996</v>
      </c>
      <c r="R174" s="26">
        <v>6.6204000000000001</v>
      </c>
      <c r="S174" s="26">
        <v>349.47849000000002</v>
      </c>
      <c r="T174" s="26">
        <v>0</v>
      </c>
      <c r="U174" s="26">
        <v>0</v>
      </c>
      <c r="V174" s="26">
        <v>4026.2241399999998</v>
      </c>
    </row>
    <row r="175" spans="2:22" x14ac:dyDescent="0.2">
      <c r="B175" s="16">
        <v>4257</v>
      </c>
      <c r="C175" s="16" t="s">
        <v>262</v>
      </c>
      <c r="D175" s="26">
        <v>519.71465000000001</v>
      </c>
      <c r="E175" s="26">
        <v>481.13447000000002</v>
      </c>
      <c r="F175" s="26">
        <v>295.71195</v>
      </c>
      <c r="G175" s="26">
        <v>4.5762499999999999</v>
      </c>
      <c r="H175" s="26">
        <v>0</v>
      </c>
      <c r="I175" s="26">
        <v>581.35699999999997</v>
      </c>
      <c r="J175" s="26">
        <v>0</v>
      </c>
      <c r="K175" s="26">
        <v>0</v>
      </c>
      <c r="L175" s="26">
        <v>1882.49432</v>
      </c>
      <c r="M175" s="26">
        <v>1750.78405</v>
      </c>
      <c r="N175" s="26">
        <v>0.50670000000000004</v>
      </c>
      <c r="O175" s="26">
        <v>276.56920000000002</v>
      </c>
      <c r="P175" s="26">
        <v>0</v>
      </c>
      <c r="Q175" s="26">
        <v>14.39217</v>
      </c>
      <c r="R175" s="26">
        <v>2.2216499999999999</v>
      </c>
      <c r="S175" s="26">
        <v>152.21455</v>
      </c>
      <c r="T175" s="26">
        <v>0</v>
      </c>
      <c r="U175" s="26">
        <v>31.08</v>
      </c>
      <c r="V175" s="26">
        <v>2227.7683200000001</v>
      </c>
    </row>
    <row r="176" spans="2:22" x14ac:dyDescent="0.2">
      <c r="B176" s="16">
        <v>4258</v>
      </c>
      <c r="C176" s="16" t="s">
        <v>263</v>
      </c>
      <c r="D176" s="26">
        <v>17563.148300000001</v>
      </c>
      <c r="E176" s="26">
        <v>13474.340330000001</v>
      </c>
      <c r="F176" s="26">
        <v>7884.6148700000003</v>
      </c>
      <c r="G176" s="26">
        <v>236.7568</v>
      </c>
      <c r="H176" s="26">
        <v>6.82355</v>
      </c>
      <c r="I176" s="26">
        <v>35642.312429999998</v>
      </c>
      <c r="J176" s="26">
        <v>0</v>
      </c>
      <c r="K176" s="26">
        <v>0</v>
      </c>
      <c r="L176" s="26">
        <v>74807.996280000007</v>
      </c>
      <c r="M176" s="26">
        <v>50144.467349999999</v>
      </c>
      <c r="N176" s="26">
        <v>699.64367000000004</v>
      </c>
      <c r="O176" s="26">
        <v>12357.36616</v>
      </c>
      <c r="P176" s="26">
        <v>133.65</v>
      </c>
      <c r="Q176" s="26">
        <v>5613.5665399999998</v>
      </c>
      <c r="R176" s="26">
        <v>143.91951</v>
      </c>
      <c r="S176" s="26">
        <v>7314.6980999999996</v>
      </c>
      <c r="T176" s="26">
        <v>0</v>
      </c>
      <c r="U176" s="26">
        <v>0</v>
      </c>
      <c r="V176" s="26">
        <v>76407.311329999997</v>
      </c>
    </row>
    <row r="177" spans="2:22" x14ac:dyDescent="0.2">
      <c r="B177" s="16">
        <v>4259</v>
      </c>
      <c r="C177" s="16" t="s">
        <v>264</v>
      </c>
      <c r="D177" s="26">
        <v>490.41865000000001</v>
      </c>
      <c r="E177" s="26">
        <v>654.89056000000005</v>
      </c>
      <c r="F177" s="26">
        <v>333.04005000000001</v>
      </c>
      <c r="G177" s="26">
        <v>33.096710000000002</v>
      </c>
      <c r="H177" s="26">
        <v>0</v>
      </c>
      <c r="I177" s="26">
        <v>1840.9321199999999</v>
      </c>
      <c r="J177" s="26">
        <v>0</v>
      </c>
      <c r="K177" s="26">
        <v>0</v>
      </c>
      <c r="L177" s="26">
        <v>3352.3780900000002</v>
      </c>
      <c r="M177" s="26">
        <v>2501.8876500000001</v>
      </c>
      <c r="N177" s="26">
        <v>17.00919</v>
      </c>
      <c r="O177" s="26">
        <v>583.73927000000003</v>
      </c>
      <c r="P177" s="26">
        <v>0</v>
      </c>
      <c r="Q177" s="26">
        <v>38.853340000000003</v>
      </c>
      <c r="R177" s="26">
        <v>5.1305500000000004</v>
      </c>
      <c r="S177" s="26">
        <v>622.97349999999994</v>
      </c>
      <c r="T177" s="26">
        <v>0</v>
      </c>
      <c r="U177" s="26">
        <v>13.2629</v>
      </c>
      <c r="V177" s="26">
        <v>3782.8564000000001</v>
      </c>
    </row>
    <row r="178" spans="2:22" x14ac:dyDescent="0.2">
      <c r="B178" s="16">
        <v>4260</v>
      </c>
      <c r="C178" s="16" t="s">
        <v>265</v>
      </c>
      <c r="D178" s="26">
        <v>2951.4744799999999</v>
      </c>
      <c r="E178" s="26">
        <v>3456.8104199999998</v>
      </c>
      <c r="F178" s="26">
        <v>1067.4438</v>
      </c>
      <c r="G178" s="26">
        <v>134.32029</v>
      </c>
      <c r="H178" s="26">
        <v>0</v>
      </c>
      <c r="I178" s="26">
        <v>8538.4989600000008</v>
      </c>
      <c r="J178" s="26">
        <v>0</v>
      </c>
      <c r="K178" s="26">
        <v>0</v>
      </c>
      <c r="L178" s="26">
        <v>16148.54795</v>
      </c>
      <c r="M178" s="26">
        <v>12030.73825</v>
      </c>
      <c r="N178" s="26">
        <v>127.07144</v>
      </c>
      <c r="O178" s="26">
        <v>2550.8293800000001</v>
      </c>
      <c r="P178" s="26">
        <v>0</v>
      </c>
      <c r="Q178" s="26">
        <v>417.92970000000003</v>
      </c>
      <c r="R178" s="26">
        <v>2.6388500000000001</v>
      </c>
      <c r="S178" s="26">
        <v>1516.8658499999999</v>
      </c>
      <c r="T178" s="26">
        <v>0</v>
      </c>
      <c r="U178" s="26">
        <v>0</v>
      </c>
      <c r="V178" s="26">
        <v>16646.073469999999</v>
      </c>
    </row>
    <row r="179" spans="2:22" x14ac:dyDescent="0.2">
      <c r="B179" s="16">
        <v>4261</v>
      </c>
      <c r="C179" s="16" t="s">
        <v>266</v>
      </c>
      <c r="D179" s="26">
        <v>2481.0140799999999</v>
      </c>
      <c r="E179" s="26">
        <v>2023.1217899999999</v>
      </c>
      <c r="F179" s="26">
        <v>967.51189999999997</v>
      </c>
      <c r="G179" s="26">
        <v>40.001750000000001</v>
      </c>
      <c r="H179" s="26">
        <v>0.2218</v>
      </c>
      <c r="I179" s="26">
        <v>4624.06196</v>
      </c>
      <c r="J179" s="26">
        <v>0</v>
      </c>
      <c r="K179" s="26">
        <v>0</v>
      </c>
      <c r="L179" s="26">
        <v>10135.933279999999</v>
      </c>
      <c r="M179" s="26">
        <v>7381.82125</v>
      </c>
      <c r="N179" s="26">
        <v>56.189950000000003</v>
      </c>
      <c r="O179" s="26">
        <v>796.85310000000004</v>
      </c>
      <c r="P179" s="26">
        <v>0</v>
      </c>
      <c r="Q179" s="26">
        <v>255.66549000000001</v>
      </c>
      <c r="R179" s="26">
        <v>12.6953</v>
      </c>
      <c r="S179" s="26">
        <v>1539.6104399999999</v>
      </c>
      <c r="T179" s="26">
        <v>0</v>
      </c>
      <c r="U179" s="26">
        <v>0</v>
      </c>
      <c r="V179" s="26">
        <v>10042.83553</v>
      </c>
    </row>
    <row r="180" spans="2:22" x14ac:dyDescent="0.2">
      <c r="B180" s="16">
        <v>4262</v>
      </c>
      <c r="C180" s="16" t="s">
        <v>267</v>
      </c>
      <c r="D180" s="26">
        <v>701.81047999999998</v>
      </c>
      <c r="E180" s="26">
        <v>1290.4583600000001</v>
      </c>
      <c r="F180" s="26">
        <v>473.54829999999998</v>
      </c>
      <c r="G180" s="26">
        <v>21.839300000000001</v>
      </c>
      <c r="H180" s="26">
        <v>0</v>
      </c>
      <c r="I180" s="26">
        <v>2796.8835199999999</v>
      </c>
      <c r="J180" s="26">
        <v>0</v>
      </c>
      <c r="K180" s="26">
        <v>0</v>
      </c>
      <c r="L180" s="26">
        <v>5284.5399600000001</v>
      </c>
      <c r="M180" s="26">
        <v>2872.1629499999999</v>
      </c>
      <c r="N180" s="26">
        <v>20.492760000000001</v>
      </c>
      <c r="O180" s="26">
        <v>475.31993999999997</v>
      </c>
      <c r="P180" s="26">
        <v>0</v>
      </c>
      <c r="Q180" s="26">
        <v>303.67228999999998</v>
      </c>
      <c r="R180" s="26">
        <v>6.5317499999999997</v>
      </c>
      <c r="S180" s="26">
        <v>1543.4513099999999</v>
      </c>
      <c r="T180" s="26">
        <v>0</v>
      </c>
      <c r="U180" s="26">
        <v>0</v>
      </c>
      <c r="V180" s="26">
        <v>5221.6310000000003</v>
      </c>
    </row>
    <row r="181" spans="2:22" x14ac:dyDescent="0.2">
      <c r="B181" s="16">
        <v>4263</v>
      </c>
      <c r="C181" s="16" t="s">
        <v>268</v>
      </c>
      <c r="D181" s="26">
        <v>1670.20245</v>
      </c>
      <c r="E181" s="26">
        <v>4911.4405200000001</v>
      </c>
      <c r="F181" s="26">
        <v>1037.1971000000001</v>
      </c>
      <c r="G181" s="26">
        <v>30.140239999999999</v>
      </c>
      <c r="H181" s="26">
        <v>0</v>
      </c>
      <c r="I181" s="26">
        <v>5503.7341399999996</v>
      </c>
      <c r="J181" s="26">
        <v>0</v>
      </c>
      <c r="K181" s="26">
        <v>0</v>
      </c>
      <c r="L181" s="26">
        <v>13152.714449999999</v>
      </c>
      <c r="M181" s="26">
        <v>9264.7276500000007</v>
      </c>
      <c r="N181" s="26">
        <v>49.54786</v>
      </c>
      <c r="O181" s="26">
        <v>4113.6209099999996</v>
      </c>
      <c r="P181" s="26">
        <v>2E-3</v>
      </c>
      <c r="Q181" s="26">
        <v>113.41422</v>
      </c>
      <c r="R181" s="26">
        <v>13.20715</v>
      </c>
      <c r="S181" s="26">
        <v>631.29655000000002</v>
      </c>
      <c r="T181" s="26">
        <v>0</v>
      </c>
      <c r="U181" s="26">
        <v>179.49</v>
      </c>
      <c r="V181" s="26">
        <v>14365.306339999999</v>
      </c>
    </row>
    <row r="182" spans="2:22" x14ac:dyDescent="0.2">
      <c r="B182" s="16">
        <v>4264</v>
      </c>
      <c r="C182" s="16" t="s">
        <v>269</v>
      </c>
      <c r="D182" s="26">
        <v>834.93173999999999</v>
      </c>
      <c r="E182" s="26">
        <v>1198.91626</v>
      </c>
      <c r="F182" s="26">
        <v>430.94240000000002</v>
      </c>
      <c r="G182" s="26">
        <v>31.459530000000001</v>
      </c>
      <c r="H182" s="26">
        <v>0</v>
      </c>
      <c r="I182" s="26">
        <v>1668.93615</v>
      </c>
      <c r="J182" s="26">
        <v>0</v>
      </c>
      <c r="K182" s="26">
        <v>0</v>
      </c>
      <c r="L182" s="26">
        <v>4165.1860800000004</v>
      </c>
      <c r="M182" s="26">
        <v>3070.0543499999999</v>
      </c>
      <c r="N182" s="26">
        <v>20.76229</v>
      </c>
      <c r="O182" s="26">
        <v>816.60098000000005</v>
      </c>
      <c r="P182" s="26">
        <v>0</v>
      </c>
      <c r="Q182" s="26">
        <v>79.738910000000004</v>
      </c>
      <c r="R182" s="26">
        <v>0.71889999999999998</v>
      </c>
      <c r="S182" s="26">
        <v>661.61866999999995</v>
      </c>
      <c r="T182" s="26">
        <v>0</v>
      </c>
      <c r="U182" s="26">
        <v>0</v>
      </c>
      <c r="V182" s="26">
        <v>4649.4940999999999</v>
      </c>
    </row>
    <row r="183" spans="2:22" x14ac:dyDescent="0.2">
      <c r="B183" s="21">
        <v>4299</v>
      </c>
      <c r="C183" s="21" t="s">
        <v>270</v>
      </c>
      <c r="D183" s="29">
        <v>86721.029779999997</v>
      </c>
      <c r="E183" s="29">
        <v>71532.629010000004</v>
      </c>
      <c r="F183" s="29">
        <v>26699.724340000001</v>
      </c>
      <c r="G183" s="29">
        <v>3681.05303</v>
      </c>
      <c r="H183" s="29">
        <v>163.24307999999999</v>
      </c>
      <c r="I183" s="29">
        <v>160249.77158999999</v>
      </c>
      <c r="J183" s="29">
        <v>0</v>
      </c>
      <c r="K183" s="29">
        <v>397.69580999999999</v>
      </c>
      <c r="L183" s="29">
        <v>349445.14663999999</v>
      </c>
      <c r="M183" s="29">
        <v>207638.47248</v>
      </c>
      <c r="N183" s="29">
        <v>3055.2057100000002</v>
      </c>
      <c r="O183" s="29">
        <v>86849.103700000007</v>
      </c>
      <c r="P183" s="29">
        <v>660.21410000000003</v>
      </c>
      <c r="Q183" s="29">
        <v>10356.08214</v>
      </c>
      <c r="R183" s="29">
        <v>922.68290999999999</v>
      </c>
      <c r="S183" s="29">
        <v>59295.601089999996</v>
      </c>
      <c r="T183" s="29">
        <v>0</v>
      </c>
      <c r="U183" s="29">
        <v>3256.3353499999998</v>
      </c>
      <c r="V183" s="29">
        <v>372033.69747999997</v>
      </c>
    </row>
    <row r="184" spans="2:22" x14ac:dyDescent="0.2">
      <c r="B184" s="16">
        <v>4271</v>
      </c>
      <c r="C184" s="16" t="s">
        <v>271</v>
      </c>
      <c r="D184" s="26">
        <v>7618.2614999999996</v>
      </c>
      <c r="E184" s="26">
        <v>5710.3098799999998</v>
      </c>
      <c r="F184" s="26">
        <v>2483.3125</v>
      </c>
      <c r="G184" s="26">
        <v>392.89240000000001</v>
      </c>
      <c r="H184" s="26">
        <v>92.991600000000005</v>
      </c>
      <c r="I184" s="26">
        <v>16360.05264</v>
      </c>
      <c r="J184" s="26">
        <v>0</v>
      </c>
      <c r="K184" s="26">
        <v>0</v>
      </c>
      <c r="L184" s="26">
        <v>32657.820520000001</v>
      </c>
      <c r="M184" s="26">
        <v>22897.143250000001</v>
      </c>
      <c r="N184" s="26">
        <v>218.01456999999999</v>
      </c>
      <c r="O184" s="26">
        <v>6085.2321199999997</v>
      </c>
      <c r="P184" s="26">
        <v>59.292969999999997</v>
      </c>
      <c r="Q184" s="26">
        <v>610.37070000000006</v>
      </c>
      <c r="R184" s="26">
        <v>65.650700000000001</v>
      </c>
      <c r="S184" s="26">
        <v>5159.3527999999997</v>
      </c>
      <c r="T184" s="26">
        <v>0</v>
      </c>
      <c r="U184" s="26">
        <v>0</v>
      </c>
      <c r="V184" s="26">
        <v>35095.057110000002</v>
      </c>
    </row>
    <row r="185" spans="2:22" x14ac:dyDescent="0.2">
      <c r="B185" s="16">
        <v>4273</v>
      </c>
      <c r="C185" s="16" t="s">
        <v>272</v>
      </c>
      <c r="D185" s="26">
        <v>982.13085000000001</v>
      </c>
      <c r="E185" s="26">
        <v>1115.87825</v>
      </c>
      <c r="F185" s="26">
        <v>360.11666000000002</v>
      </c>
      <c r="G185" s="26">
        <v>39.407640000000001</v>
      </c>
      <c r="H185" s="26">
        <v>0</v>
      </c>
      <c r="I185" s="26">
        <v>2153.23335</v>
      </c>
      <c r="J185" s="26">
        <v>0</v>
      </c>
      <c r="K185" s="26">
        <v>0</v>
      </c>
      <c r="L185" s="26">
        <v>4650.7667499999998</v>
      </c>
      <c r="M185" s="26">
        <v>2187.50405</v>
      </c>
      <c r="N185" s="26">
        <v>31.314730000000001</v>
      </c>
      <c r="O185" s="26">
        <v>1034.3636300000001</v>
      </c>
      <c r="P185" s="26">
        <v>0</v>
      </c>
      <c r="Q185" s="26">
        <v>78.66574</v>
      </c>
      <c r="R185" s="26">
        <v>4.6006600000000004</v>
      </c>
      <c r="S185" s="26">
        <v>985.33938999999998</v>
      </c>
      <c r="T185" s="26">
        <v>0</v>
      </c>
      <c r="U185" s="26">
        <v>143.11099999999999</v>
      </c>
      <c r="V185" s="26">
        <v>4464.8991999999998</v>
      </c>
    </row>
    <row r="186" spans="2:22" x14ac:dyDescent="0.2">
      <c r="B186" s="16">
        <v>4274</v>
      </c>
      <c r="C186" s="16" t="s">
        <v>273</v>
      </c>
      <c r="D186" s="26">
        <v>2413.6187500000001</v>
      </c>
      <c r="E186" s="26">
        <v>3531.78078</v>
      </c>
      <c r="F186" s="26">
        <v>1352.2356</v>
      </c>
      <c r="G186" s="26">
        <v>31.141950000000001</v>
      </c>
      <c r="H186" s="26">
        <v>0</v>
      </c>
      <c r="I186" s="26">
        <v>7403.52333</v>
      </c>
      <c r="J186" s="26">
        <v>0</v>
      </c>
      <c r="K186" s="26">
        <v>0</v>
      </c>
      <c r="L186" s="26">
        <v>14732.30041</v>
      </c>
      <c r="M186" s="26">
        <v>11288.546050000001</v>
      </c>
      <c r="N186" s="26">
        <v>67.525649999999999</v>
      </c>
      <c r="O186" s="26">
        <v>2043.8766800000001</v>
      </c>
      <c r="P186" s="26">
        <v>0</v>
      </c>
      <c r="Q186" s="26">
        <v>217.77126999999999</v>
      </c>
      <c r="R186" s="26">
        <v>4.9138500000000001</v>
      </c>
      <c r="S186" s="26">
        <v>2204.4648900000002</v>
      </c>
      <c r="T186" s="26">
        <v>0</v>
      </c>
      <c r="U186" s="26">
        <v>379.45</v>
      </c>
      <c r="V186" s="26">
        <v>16206.54839</v>
      </c>
    </row>
    <row r="187" spans="2:22" x14ac:dyDescent="0.2">
      <c r="B187" s="16">
        <v>4275</v>
      </c>
      <c r="C187" s="16" t="s">
        <v>274</v>
      </c>
      <c r="D187" s="26">
        <v>403.09050000000002</v>
      </c>
      <c r="E187" s="26">
        <v>790.41395999999997</v>
      </c>
      <c r="F187" s="26">
        <v>273.2303</v>
      </c>
      <c r="G187" s="26">
        <v>38.41395</v>
      </c>
      <c r="H187" s="26">
        <v>0</v>
      </c>
      <c r="I187" s="26">
        <v>2196.3880800000002</v>
      </c>
      <c r="J187" s="26">
        <v>0</v>
      </c>
      <c r="K187" s="26">
        <v>19.714980000000001</v>
      </c>
      <c r="L187" s="26">
        <v>3721.2517699999999</v>
      </c>
      <c r="M187" s="26">
        <v>2601.9902999999999</v>
      </c>
      <c r="N187" s="26">
        <v>29.261489999999998</v>
      </c>
      <c r="O187" s="26">
        <v>553.93213000000003</v>
      </c>
      <c r="P187" s="26">
        <v>7.08</v>
      </c>
      <c r="Q187" s="26">
        <v>65.0886</v>
      </c>
      <c r="R187" s="26">
        <v>1.7943</v>
      </c>
      <c r="S187" s="26">
        <v>591.19597999999996</v>
      </c>
      <c r="T187" s="26">
        <v>0</v>
      </c>
      <c r="U187" s="26">
        <v>0</v>
      </c>
      <c r="V187" s="26">
        <v>3850.3427999999999</v>
      </c>
    </row>
    <row r="188" spans="2:22" x14ac:dyDescent="0.2">
      <c r="B188" s="16">
        <v>4276</v>
      </c>
      <c r="C188" s="16" t="s">
        <v>275</v>
      </c>
      <c r="D188" s="26">
        <v>3901.4203000000002</v>
      </c>
      <c r="E188" s="26">
        <v>5036.4805200000001</v>
      </c>
      <c r="F188" s="26">
        <v>1438.6998000000001</v>
      </c>
      <c r="G188" s="26">
        <v>117.32625</v>
      </c>
      <c r="H188" s="26">
        <v>2.7170000000000001</v>
      </c>
      <c r="I188" s="26">
        <v>9506.4898499999999</v>
      </c>
      <c r="J188" s="26">
        <v>0</v>
      </c>
      <c r="K188" s="26">
        <v>0</v>
      </c>
      <c r="L188" s="26">
        <v>20003.133720000002</v>
      </c>
      <c r="M188" s="26">
        <v>11988.5496</v>
      </c>
      <c r="N188" s="26">
        <v>232.26492999999999</v>
      </c>
      <c r="O188" s="26">
        <v>3808.06403</v>
      </c>
      <c r="P188" s="26">
        <v>0.1</v>
      </c>
      <c r="Q188" s="26">
        <v>484.22435999999999</v>
      </c>
      <c r="R188" s="26">
        <v>0</v>
      </c>
      <c r="S188" s="26">
        <v>4206.3333000000002</v>
      </c>
      <c r="T188" s="26">
        <v>0</v>
      </c>
      <c r="U188" s="26">
        <v>0</v>
      </c>
      <c r="V188" s="26">
        <v>20719.536220000002</v>
      </c>
    </row>
    <row r="189" spans="2:22" x14ac:dyDescent="0.2">
      <c r="B189" s="16">
        <v>4277</v>
      </c>
      <c r="C189" s="16" t="s">
        <v>276</v>
      </c>
      <c r="D189" s="26">
        <v>621.57889999999998</v>
      </c>
      <c r="E189" s="26">
        <v>874.65903000000003</v>
      </c>
      <c r="F189" s="26">
        <v>265.31164999999999</v>
      </c>
      <c r="G189" s="26">
        <v>16.833500000000001</v>
      </c>
      <c r="H189" s="26">
        <v>0</v>
      </c>
      <c r="I189" s="26">
        <v>2587.9764399999999</v>
      </c>
      <c r="J189" s="26">
        <v>0</v>
      </c>
      <c r="K189" s="26">
        <v>0</v>
      </c>
      <c r="L189" s="26">
        <v>4366.35952</v>
      </c>
      <c r="M189" s="26">
        <v>2986.5390499999999</v>
      </c>
      <c r="N189" s="26">
        <v>59.685879999999997</v>
      </c>
      <c r="O189" s="26">
        <v>791.64737000000002</v>
      </c>
      <c r="P189" s="26">
        <v>0</v>
      </c>
      <c r="Q189" s="26">
        <v>42.047350000000002</v>
      </c>
      <c r="R189" s="26">
        <v>5.4387999999999996</v>
      </c>
      <c r="S189" s="26">
        <v>717.89067999999997</v>
      </c>
      <c r="T189" s="26">
        <v>0</v>
      </c>
      <c r="U189" s="26">
        <v>95.55</v>
      </c>
      <c r="V189" s="26">
        <v>4698.7991300000003</v>
      </c>
    </row>
    <row r="190" spans="2:22" x14ac:dyDescent="0.2">
      <c r="B190" s="16">
        <v>4279</v>
      </c>
      <c r="C190" s="16" t="s">
        <v>277</v>
      </c>
      <c r="D190" s="26">
        <v>2825.8467999999998</v>
      </c>
      <c r="E190" s="26">
        <v>7979.4844800000001</v>
      </c>
      <c r="F190" s="26">
        <v>1370.07745</v>
      </c>
      <c r="G190" s="26">
        <v>30.68055</v>
      </c>
      <c r="H190" s="26">
        <v>0</v>
      </c>
      <c r="I190" s="26">
        <v>6538.27207</v>
      </c>
      <c r="J190" s="26">
        <v>0</v>
      </c>
      <c r="K190" s="26">
        <v>0</v>
      </c>
      <c r="L190" s="26">
        <v>18744.361349999999</v>
      </c>
      <c r="M190" s="26">
        <v>8196.1474999999991</v>
      </c>
      <c r="N190" s="26">
        <v>204.90885</v>
      </c>
      <c r="O190" s="26">
        <v>8118.0173199999999</v>
      </c>
      <c r="P190" s="26">
        <v>0.12</v>
      </c>
      <c r="Q190" s="26">
        <v>108.73896000000001</v>
      </c>
      <c r="R190" s="26">
        <v>3.6632500000000001</v>
      </c>
      <c r="S190" s="26">
        <v>2056.3208</v>
      </c>
      <c r="T190" s="26">
        <v>0</v>
      </c>
      <c r="U190" s="26">
        <v>269.88457</v>
      </c>
      <c r="V190" s="26">
        <v>18957.80125</v>
      </c>
    </row>
    <row r="191" spans="2:22" x14ac:dyDescent="0.2">
      <c r="B191" s="16">
        <v>4280</v>
      </c>
      <c r="C191" s="16" t="s">
        <v>278</v>
      </c>
      <c r="D191" s="26">
        <v>12310.265820000001</v>
      </c>
      <c r="E191" s="26">
        <v>9328.0603900000006</v>
      </c>
      <c r="F191" s="26">
        <v>3876.30195</v>
      </c>
      <c r="G191" s="26">
        <v>788.49663999999996</v>
      </c>
      <c r="H191" s="26">
        <v>56.779130000000002</v>
      </c>
      <c r="I191" s="26">
        <v>24715.803749999999</v>
      </c>
      <c r="J191" s="26">
        <v>0</v>
      </c>
      <c r="K191" s="26">
        <v>0</v>
      </c>
      <c r="L191" s="26">
        <v>51075.70768</v>
      </c>
      <c r="M191" s="26">
        <v>35586.867279999999</v>
      </c>
      <c r="N191" s="26">
        <v>601.63189999999997</v>
      </c>
      <c r="O191" s="26">
        <v>9814.1910599999992</v>
      </c>
      <c r="P191" s="26">
        <v>20.545850000000002</v>
      </c>
      <c r="Q191" s="26">
        <v>1427.6124199999999</v>
      </c>
      <c r="R191" s="26">
        <v>10.45585</v>
      </c>
      <c r="S191" s="26">
        <v>8262.6368500000008</v>
      </c>
      <c r="T191" s="26">
        <v>0</v>
      </c>
      <c r="U191" s="26">
        <v>199.88800000000001</v>
      </c>
      <c r="V191" s="26">
        <v>55923.829210000004</v>
      </c>
    </row>
    <row r="192" spans="2:22" x14ac:dyDescent="0.2">
      <c r="B192" s="16">
        <v>4281</v>
      </c>
      <c r="C192" s="16" t="s">
        <v>279</v>
      </c>
      <c r="D192" s="26">
        <v>1274.4899</v>
      </c>
      <c r="E192" s="26">
        <v>1461.5888500000001</v>
      </c>
      <c r="F192" s="26">
        <v>649.99149999999997</v>
      </c>
      <c r="G192" s="26">
        <v>51.439430000000002</v>
      </c>
      <c r="H192" s="26">
        <v>0</v>
      </c>
      <c r="I192" s="26">
        <v>3507.63553</v>
      </c>
      <c r="J192" s="26">
        <v>0</v>
      </c>
      <c r="K192" s="26">
        <v>0</v>
      </c>
      <c r="L192" s="26">
        <v>6945.1452099999997</v>
      </c>
      <c r="M192" s="26">
        <v>4046.8631</v>
      </c>
      <c r="N192" s="26">
        <v>60.8</v>
      </c>
      <c r="O192" s="26">
        <v>1063.59872</v>
      </c>
      <c r="P192" s="26">
        <v>28.9</v>
      </c>
      <c r="Q192" s="26">
        <v>284.18403000000001</v>
      </c>
      <c r="R192" s="26">
        <v>6.4103000000000003</v>
      </c>
      <c r="S192" s="26">
        <v>1225.7915800000001</v>
      </c>
      <c r="T192" s="26">
        <v>0</v>
      </c>
      <c r="U192" s="26">
        <v>80</v>
      </c>
      <c r="V192" s="26">
        <v>6796.5477300000002</v>
      </c>
    </row>
    <row r="193" spans="2:22" x14ac:dyDescent="0.2">
      <c r="B193" s="16">
        <v>4282</v>
      </c>
      <c r="C193" s="16" t="s">
        <v>280</v>
      </c>
      <c r="D193" s="26">
        <v>9337.7755500000003</v>
      </c>
      <c r="E193" s="26">
        <v>8080.0766199999998</v>
      </c>
      <c r="F193" s="26">
        <v>4111.4661500000002</v>
      </c>
      <c r="G193" s="26">
        <v>112.3146</v>
      </c>
      <c r="H193" s="26">
        <v>0.8</v>
      </c>
      <c r="I193" s="26">
        <v>17720.343850000001</v>
      </c>
      <c r="J193" s="26">
        <v>0</v>
      </c>
      <c r="K193" s="26">
        <v>372.26</v>
      </c>
      <c r="L193" s="26">
        <v>39735.036769999999</v>
      </c>
      <c r="M193" s="26">
        <v>27701.370050000001</v>
      </c>
      <c r="N193" s="26">
        <v>449.22041000000002</v>
      </c>
      <c r="O193" s="26">
        <v>9192.5229899999995</v>
      </c>
      <c r="P193" s="26">
        <v>9.2915500000000009</v>
      </c>
      <c r="Q193" s="26">
        <v>661.44878000000006</v>
      </c>
      <c r="R193" s="26">
        <v>19.36815</v>
      </c>
      <c r="S193" s="26">
        <v>5151.5833499999999</v>
      </c>
      <c r="T193" s="26">
        <v>0</v>
      </c>
      <c r="U193" s="26">
        <v>1557.2657799999999</v>
      </c>
      <c r="V193" s="26">
        <v>44742.071060000002</v>
      </c>
    </row>
    <row r="194" spans="2:22" x14ac:dyDescent="0.2">
      <c r="B194" s="16">
        <v>4283</v>
      </c>
      <c r="C194" s="16" t="s">
        <v>281</v>
      </c>
      <c r="D194" s="26">
        <v>2519.6399000000001</v>
      </c>
      <c r="E194" s="26">
        <v>3039.4337</v>
      </c>
      <c r="F194" s="26">
        <v>1237.2918500000001</v>
      </c>
      <c r="G194" s="26">
        <v>53.01905</v>
      </c>
      <c r="H194" s="26">
        <v>0</v>
      </c>
      <c r="I194" s="26">
        <v>11155.04119</v>
      </c>
      <c r="J194" s="26">
        <v>0</v>
      </c>
      <c r="K194" s="26">
        <v>0</v>
      </c>
      <c r="L194" s="26">
        <v>18004.42569</v>
      </c>
      <c r="M194" s="26">
        <v>12358.17625</v>
      </c>
      <c r="N194" s="26">
        <v>90.253020000000006</v>
      </c>
      <c r="O194" s="26">
        <v>3534.32627</v>
      </c>
      <c r="P194" s="26">
        <v>198.6602</v>
      </c>
      <c r="Q194" s="26">
        <v>200.72745</v>
      </c>
      <c r="R194" s="26">
        <v>8.5368999999999993</v>
      </c>
      <c r="S194" s="26">
        <v>2676.5421500000002</v>
      </c>
      <c r="T194" s="26">
        <v>0</v>
      </c>
      <c r="U194" s="26">
        <v>436.15499999999997</v>
      </c>
      <c r="V194" s="26">
        <v>19503.377240000002</v>
      </c>
    </row>
    <row r="195" spans="2:22" x14ac:dyDescent="0.2">
      <c r="B195" s="16">
        <v>4284</v>
      </c>
      <c r="C195" s="16" t="s">
        <v>282</v>
      </c>
      <c r="D195" s="26">
        <v>992.46623</v>
      </c>
      <c r="E195" s="26">
        <v>1096.58503</v>
      </c>
      <c r="F195" s="26">
        <v>394.41719999999998</v>
      </c>
      <c r="G195" s="26">
        <v>136.6275</v>
      </c>
      <c r="H195" s="26">
        <v>5.5789</v>
      </c>
      <c r="I195" s="26">
        <v>2902.0199600000001</v>
      </c>
      <c r="J195" s="26">
        <v>0</v>
      </c>
      <c r="K195" s="26">
        <v>0</v>
      </c>
      <c r="L195" s="26">
        <v>5527.6948199999997</v>
      </c>
      <c r="M195" s="26">
        <v>3559.0412999999999</v>
      </c>
      <c r="N195" s="26">
        <v>43.5745</v>
      </c>
      <c r="O195" s="26">
        <v>809.59200999999996</v>
      </c>
      <c r="P195" s="26">
        <v>0</v>
      </c>
      <c r="Q195" s="26">
        <v>282.75905</v>
      </c>
      <c r="R195" s="26">
        <v>8.2524999999999995</v>
      </c>
      <c r="S195" s="26">
        <v>1255.5245</v>
      </c>
      <c r="T195" s="26">
        <v>0</v>
      </c>
      <c r="U195" s="26">
        <v>0</v>
      </c>
      <c r="V195" s="26">
        <v>5958.7438599999996</v>
      </c>
    </row>
    <row r="196" spans="2:22" x14ac:dyDescent="0.2">
      <c r="B196" s="16">
        <v>4285</v>
      </c>
      <c r="C196" s="16" t="s">
        <v>283</v>
      </c>
      <c r="D196" s="26">
        <v>2595.2080999999998</v>
      </c>
      <c r="E196" s="26">
        <v>3056.2282399999999</v>
      </c>
      <c r="F196" s="26">
        <v>1549.8478</v>
      </c>
      <c r="G196" s="26">
        <v>104.34295</v>
      </c>
      <c r="H196" s="26">
        <v>0</v>
      </c>
      <c r="I196" s="26">
        <v>11107.19291</v>
      </c>
      <c r="J196" s="26">
        <v>0</v>
      </c>
      <c r="K196" s="26">
        <v>0</v>
      </c>
      <c r="L196" s="26">
        <v>18412.82</v>
      </c>
      <c r="M196" s="26">
        <v>10618.25395</v>
      </c>
      <c r="N196" s="26">
        <v>157.67325</v>
      </c>
      <c r="O196" s="26">
        <v>3732.9546</v>
      </c>
      <c r="P196" s="26">
        <v>0.90185000000000004</v>
      </c>
      <c r="Q196" s="26">
        <v>166.74885</v>
      </c>
      <c r="R196" s="26">
        <v>8.8970500000000001</v>
      </c>
      <c r="S196" s="26">
        <v>2868.0244200000002</v>
      </c>
      <c r="T196" s="26">
        <v>0</v>
      </c>
      <c r="U196" s="26">
        <v>79.533000000000001</v>
      </c>
      <c r="V196" s="26">
        <v>17632.986970000002</v>
      </c>
    </row>
    <row r="197" spans="2:22" x14ac:dyDescent="0.2">
      <c r="B197" s="16">
        <v>4286</v>
      </c>
      <c r="C197" s="16" t="s">
        <v>284</v>
      </c>
      <c r="D197" s="26">
        <v>1430.03665</v>
      </c>
      <c r="E197" s="26">
        <v>1537.6126400000001</v>
      </c>
      <c r="F197" s="26">
        <v>338.90111000000002</v>
      </c>
      <c r="G197" s="26">
        <v>161.98797999999999</v>
      </c>
      <c r="H197" s="26">
        <v>4.3764500000000002</v>
      </c>
      <c r="I197" s="26">
        <v>2982.9497900000001</v>
      </c>
      <c r="J197" s="26">
        <v>0</v>
      </c>
      <c r="K197" s="26">
        <v>0</v>
      </c>
      <c r="L197" s="26">
        <v>6455.8646200000003</v>
      </c>
      <c r="M197" s="26">
        <v>3850.8514</v>
      </c>
      <c r="N197" s="26">
        <v>28.58362</v>
      </c>
      <c r="O197" s="26">
        <v>869.87940000000003</v>
      </c>
      <c r="P197" s="26">
        <v>1.97</v>
      </c>
      <c r="Q197" s="26">
        <v>277.38634999999999</v>
      </c>
      <c r="R197" s="26">
        <v>53.484200000000001</v>
      </c>
      <c r="S197" s="26">
        <v>1292.66437</v>
      </c>
      <c r="T197" s="26">
        <v>0</v>
      </c>
      <c r="U197" s="26">
        <v>0</v>
      </c>
      <c r="V197" s="26">
        <v>6374.81934</v>
      </c>
    </row>
    <row r="198" spans="2:22" x14ac:dyDescent="0.2">
      <c r="B198" s="16">
        <v>4287</v>
      </c>
      <c r="C198" s="16" t="s">
        <v>285</v>
      </c>
      <c r="D198" s="26">
        <v>1432.4728</v>
      </c>
      <c r="E198" s="26">
        <v>1402.9674500000001</v>
      </c>
      <c r="F198" s="26">
        <v>702.89414999999997</v>
      </c>
      <c r="G198" s="26">
        <v>37.824649999999998</v>
      </c>
      <c r="H198" s="26">
        <v>0</v>
      </c>
      <c r="I198" s="26">
        <v>3908.3322499999999</v>
      </c>
      <c r="J198" s="26">
        <v>0</v>
      </c>
      <c r="K198" s="26">
        <v>0</v>
      </c>
      <c r="L198" s="26">
        <v>7484.4912999999997</v>
      </c>
      <c r="M198" s="26">
        <v>5384.7772999999997</v>
      </c>
      <c r="N198" s="26">
        <v>61.131459999999997</v>
      </c>
      <c r="O198" s="26">
        <v>1096.1126099999999</v>
      </c>
      <c r="P198" s="26">
        <v>0.42015000000000002</v>
      </c>
      <c r="Q198" s="26">
        <v>256.32866000000001</v>
      </c>
      <c r="R198" s="26">
        <v>47.525849999999998</v>
      </c>
      <c r="S198" s="26">
        <v>777.40695000000005</v>
      </c>
      <c r="T198" s="26">
        <v>0</v>
      </c>
      <c r="U198" s="26">
        <v>0</v>
      </c>
      <c r="V198" s="26">
        <v>7623.70298</v>
      </c>
    </row>
    <row r="199" spans="2:22" x14ac:dyDescent="0.2">
      <c r="B199" s="16">
        <v>4288</v>
      </c>
      <c r="C199" s="16" t="s">
        <v>286</v>
      </c>
      <c r="D199" s="26">
        <v>60.261299999999999</v>
      </c>
      <c r="E199" s="26">
        <v>275.88416000000001</v>
      </c>
      <c r="F199" s="26">
        <v>46.555599999999998</v>
      </c>
      <c r="G199" s="26">
        <v>37.783340000000003</v>
      </c>
      <c r="H199" s="26">
        <v>0</v>
      </c>
      <c r="I199" s="26">
        <v>641.81505000000004</v>
      </c>
      <c r="J199" s="26">
        <v>0</v>
      </c>
      <c r="K199" s="26">
        <v>0</v>
      </c>
      <c r="L199" s="26">
        <v>1062.29945</v>
      </c>
      <c r="M199" s="26">
        <v>477.47539999999998</v>
      </c>
      <c r="N199" s="26">
        <v>7.7718999999999996</v>
      </c>
      <c r="O199" s="26">
        <v>158.36741000000001</v>
      </c>
      <c r="P199" s="26">
        <v>0</v>
      </c>
      <c r="Q199" s="26">
        <v>48.000630000000001</v>
      </c>
      <c r="R199" s="26">
        <v>2.0901999999999998</v>
      </c>
      <c r="S199" s="26">
        <v>116.36387000000001</v>
      </c>
      <c r="T199" s="26">
        <v>0</v>
      </c>
      <c r="U199" s="26">
        <v>15.497999999999999</v>
      </c>
      <c r="V199" s="26">
        <v>825.56741</v>
      </c>
    </row>
    <row r="200" spans="2:22" x14ac:dyDescent="0.2">
      <c r="B200" s="16">
        <v>4289</v>
      </c>
      <c r="C200" s="16" t="s">
        <v>287</v>
      </c>
      <c r="D200" s="26">
        <v>36002.465929999998</v>
      </c>
      <c r="E200" s="26">
        <v>17215.185030000001</v>
      </c>
      <c r="F200" s="26">
        <v>6249.0730700000004</v>
      </c>
      <c r="G200" s="26">
        <v>1530.5206499999999</v>
      </c>
      <c r="H200" s="26">
        <v>0</v>
      </c>
      <c r="I200" s="26">
        <v>34862.701549999998</v>
      </c>
      <c r="J200" s="26">
        <v>0</v>
      </c>
      <c r="K200" s="26">
        <v>5.7208300000000003</v>
      </c>
      <c r="L200" s="26">
        <v>95865.667060000007</v>
      </c>
      <c r="M200" s="26">
        <v>41908.376649999998</v>
      </c>
      <c r="N200" s="26">
        <v>711.58955000000003</v>
      </c>
      <c r="O200" s="26">
        <v>34142.425349999998</v>
      </c>
      <c r="P200" s="26">
        <v>332.93153000000001</v>
      </c>
      <c r="Q200" s="26">
        <v>5143.97894</v>
      </c>
      <c r="R200" s="26">
        <v>671.60035000000005</v>
      </c>
      <c r="S200" s="26">
        <v>19748.165209999999</v>
      </c>
      <c r="T200" s="26">
        <v>0</v>
      </c>
      <c r="U200" s="26">
        <v>0</v>
      </c>
      <c r="V200" s="26">
        <v>102659.06758</v>
      </c>
    </row>
    <row r="201" spans="2:22" x14ac:dyDescent="0.2">
      <c r="B201" s="21">
        <v>4329</v>
      </c>
      <c r="C201" s="21" t="s">
        <v>288</v>
      </c>
      <c r="D201" s="29">
        <v>38058.659679999997</v>
      </c>
      <c r="E201" s="29">
        <v>39870.24422</v>
      </c>
      <c r="F201" s="29">
        <v>13536.683639999999</v>
      </c>
      <c r="G201" s="29">
        <v>1757.1654799999999</v>
      </c>
      <c r="H201" s="29">
        <v>122.5222</v>
      </c>
      <c r="I201" s="29">
        <v>84691.273300000001</v>
      </c>
      <c r="J201" s="29">
        <v>0</v>
      </c>
      <c r="K201" s="29">
        <v>385.26434999999998</v>
      </c>
      <c r="L201" s="29">
        <v>178421.81286999999</v>
      </c>
      <c r="M201" s="29">
        <v>108887.33442</v>
      </c>
      <c r="N201" s="29">
        <v>844.69539999999995</v>
      </c>
      <c r="O201" s="29">
        <v>36023.409119999997</v>
      </c>
      <c r="P201" s="29">
        <v>49.608600000000003</v>
      </c>
      <c r="Q201" s="29">
        <v>4369.9069900000004</v>
      </c>
      <c r="R201" s="29">
        <v>477.73698000000002</v>
      </c>
      <c r="S201" s="29">
        <v>35868.015769999998</v>
      </c>
      <c r="T201" s="29">
        <v>0</v>
      </c>
      <c r="U201" s="29">
        <v>2512.39815</v>
      </c>
      <c r="V201" s="29">
        <v>189033.10543</v>
      </c>
    </row>
    <row r="202" spans="2:22" x14ac:dyDescent="0.2">
      <c r="B202" s="16">
        <v>4303</v>
      </c>
      <c r="C202" s="16" t="s">
        <v>289</v>
      </c>
      <c r="D202" s="26">
        <v>2794.9631199999999</v>
      </c>
      <c r="E202" s="26">
        <v>4959.5624500000004</v>
      </c>
      <c r="F202" s="26">
        <v>1685.6448399999999</v>
      </c>
      <c r="G202" s="26">
        <v>88.820149999999998</v>
      </c>
      <c r="H202" s="26">
        <v>0</v>
      </c>
      <c r="I202" s="26">
        <v>7665.3954700000004</v>
      </c>
      <c r="J202" s="26">
        <v>0</v>
      </c>
      <c r="K202" s="26">
        <v>0</v>
      </c>
      <c r="L202" s="26">
        <v>17194.386030000001</v>
      </c>
      <c r="M202" s="26">
        <v>10553.295700000001</v>
      </c>
      <c r="N202" s="26">
        <v>82.695840000000004</v>
      </c>
      <c r="O202" s="26">
        <v>4761.6620800000001</v>
      </c>
      <c r="P202" s="26">
        <v>0</v>
      </c>
      <c r="Q202" s="26">
        <v>280.79592000000002</v>
      </c>
      <c r="R202" s="26">
        <v>13.18735</v>
      </c>
      <c r="S202" s="26">
        <v>2509.9038</v>
      </c>
      <c r="T202" s="26">
        <v>0</v>
      </c>
      <c r="U202" s="26">
        <v>0</v>
      </c>
      <c r="V202" s="26">
        <v>18201.540690000002</v>
      </c>
    </row>
    <row r="203" spans="2:22" x14ac:dyDescent="0.2">
      <c r="B203" s="16">
        <v>4304</v>
      </c>
      <c r="C203" s="16" t="s">
        <v>290</v>
      </c>
      <c r="D203" s="26">
        <v>4649.6932800000004</v>
      </c>
      <c r="E203" s="26">
        <v>5158.3992600000001</v>
      </c>
      <c r="F203" s="26">
        <v>1789.95</v>
      </c>
      <c r="G203" s="26">
        <v>117.29819999999999</v>
      </c>
      <c r="H203" s="26">
        <v>42.542149999999999</v>
      </c>
      <c r="I203" s="26">
        <v>11710.044309999999</v>
      </c>
      <c r="J203" s="26">
        <v>0</v>
      </c>
      <c r="K203" s="26">
        <v>0</v>
      </c>
      <c r="L203" s="26">
        <v>23467.927199999998</v>
      </c>
      <c r="M203" s="26">
        <v>13725.209800000001</v>
      </c>
      <c r="N203" s="26">
        <v>95.364760000000004</v>
      </c>
      <c r="O203" s="26">
        <v>5523.6367899999996</v>
      </c>
      <c r="P203" s="26">
        <v>0</v>
      </c>
      <c r="Q203" s="26">
        <v>447.11854</v>
      </c>
      <c r="R203" s="26">
        <v>226.23612</v>
      </c>
      <c r="S203" s="26">
        <v>6245.3241099999996</v>
      </c>
      <c r="T203" s="26">
        <v>0</v>
      </c>
      <c r="U203" s="26">
        <v>624.56074999999998</v>
      </c>
      <c r="V203" s="26">
        <v>26887.450870000001</v>
      </c>
    </row>
    <row r="204" spans="2:22" x14ac:dyDescent="0.2">
      <c r="B204" s="16">
        <v>4305</v>
      </c>
      <c r="C204" s="16" t="s">
        <v>291</v>
      </c>
      <c r="D204" s="26">
        <v>2804.5161499999999</v>
      </c>
      <c r="E204" s="26">
        <v>3576.30303</v>
      </c>
      <c r="F204" s="26">
        <v>863.56534999999997</v>
      </c>
      <c r="G204" s="26">
        <v>370.97800000000001</v>
      </c>
      <c r="H204" s="26">
        <v>0</v>
      </c>
      <c r="I204" s="26">
        <v>6894.1558000000005</v>
      </c>
      <c r="J204" s="26">
        <v>0</v>
      </c>
      <c r="K204" s="26">
        <v>0</v>
      </c>
      <c r="L204" s="26">
        <v>14509.518330000001</v>
      </c>
      <c r="M204" s="26">
        <v>8083.1061</v>
      </c>
      <c r="N204" s="26">
        <v>54.769150000000003</v>
      </c>
      <c r="O204" s="26">
        <v>2766.6214100000002</v>
      </c>
      <c r="P204" s="26">
        <v>0</v>
      </c>
      <c r="Q204" s="26">
        <v>309.9135</v>
      </c>
      <c r="R204" s="26">
        <v>61.11195</v>
      </c>
      <c r="S204" s="26">
        <v>4065.7221100000002</v>
      </c>
      <c r="T204" s="26">
        <v>0</v>
      </c>
      <c r="U204" s="26">
        <v>0</v>
      </c>
      <c r="V204" s="26">
        <v>15341.24422</v>
      </c>
    </row>
    <row r="205" spans="2:22" x14ac:dyDescent="0.2">
      <c r="B205" s="16">
        <v>4306</v>
      </c>
      <c r="C205" s="16" t="s">
        <v>292</v>
      </c>
      <c r="D205" s="26">
        <v>477.79995000000002</v>
      </c>
      <c r="E205" s="26">
        <v>862.39571999999998</v>
      </c>
      <c r="F205" s="26">
        <v>300.73180000000002</v>
      </c>
      <c r="G205" s="26">
        <v>29.204000000000001</v>
      </c>
      <c r="H205" s="26">
        <v>0</v>
      </c>
      <c r="I205" s="26">
        <v>1304.18002</v>
      </c>
      <c r="J205" s="26">
        <v>0</v>
      </c>
      <c r="K205" s="26">
        <v>96.173349999999999</v>
      </c>
      <c r="L205" s="26">
        <v>3070.4848400000001</v>
      </c>
      <c r="M205" s="26">
        <v>1604.6168500000001</v>
      </c>
      <c r="N205" s="26">
        <v>16.241679999999999</v>
      </c>
      <c r="O205" s="26">
        <v>378.84670999999997</v>
      </c>
      <c r="P205" s="26">
        <v>0</v>
      </c>
      <c r="Q205" s="26">
        <v>160.3854</v>
      </c>
      <c r="R205" s="26">
        <v>1.8047</v>
      </c>
      <c r="S205" s="26">
        <v>690.75762999999995</v>
      </c>
      <c r="T205" s="26">
        <v>0</v>
      </c>
      <c r="U205" s="26">
        <v>143.15299999999999</v>
      </c>
      <c r="V205" s="26">
        <v>2995.8059699999999</v>
      </c>
    </row>
    <row r="206" spans="2:22" x14ac:dyDescent="0.2">
      <c r="B206" s="16">
        <v>4307</v>
      </c>
      <c r="C206" s="16" t="s">
        <v>293</v>
      </c>
      <c r="D206" s="26">
        <v>127.13145</v>
      </c>
      <c r="E206" s="26">
        <v>586.89562000000001</v>
      </c>
      <c r="F206" s="26">
        <v>314.35309999999998</v>
      </c>
      <c r="G206" s="26">
        <v>9.0530000000000008</v>
      </c>
      <c r="H206" s="26">
        <v>5.1619999999999999</v>
      </c>
      <c r="I206" s="26">
        <v>2695.5206899999998</v>
      </c>
      <c r="J206" s="26">
        <v>0</v>
      </c>
      <c r="K206" s="26">
        <v>0</v>
      </c>
      <c r="L206" s="26">
        <v>3738.1158599999999</v>
      </c>
      <c r="M206" s="26">
        <v>2953.3658999999998</v>
      </c>
      <c r="N206" s="26">
        <v>27.123169999999998</v>
      </c>
      <c r="O206" s="26">
        <v>729.34185000000002</v>
      </c>
      <c r="P206" s="26">
        <v>0</v>
      </c>
      <c r="Q206" s="26">
        <v>46.72842</v>
      </c>
      <c r="R206" s="26">
        <v>7.6323999999999996</v>
      </c>
      <c r="S206" s="26">
        <v>396.62430000000001</v>
      </c>
      <c r="T206" s="26">
        <v>0</v>
      </c>
      <c r="U206" s="26">
        <v>33.177999999999997</v>
      </c>
      <c r="V206" s="26">
        <v>4193.9940399999996</v>
      </c>
    </row>
    <row r="207" spans="2:22" x14ac:dyDescent="0.2">
      <c r="B207" s="16">
        <v>4309</v>
      </c>
      <c r="C207" s="16" t="s">
        <v>294</v>
      </c>
      <c r="D207" s="26">
        <v>6011.4434700000002</v>
      </c>
      <c r="E207" s="26">
        <v>3378.10952</v>
      </c>
      <c r="F207" s="26">
        <v>1287.6420000000001</v>
      </c>
      <c r="G207" s="26">
        <v>118.01909999999999</v>
      </c>
      <c r="H207" s="26">
        <v>0</v>
      </c>
      <c r="I207" s="26">
        <v>8117.7461899999998</v>
      </c>
      <c r="J207" s="26">
        <v>0</v>
      </c>
      <c r="K207" s="26">
        <v>5.7990000000000004</v>
      </c>
      <c r="L207" s="26">
        <v>18918.759279999998</v>
      </c>
      <c r="M207" s="26">
        <v>10228.1278</v>
      </c>
      <c r="N207" s="26">
        <v>148.22966</v>
      </c>
      <c r="O207" s="26">
        <v>3596.5076199999999</v>
      </c>
      <c r="P207" s="26">
        <v>0</v>
      </c>
      <c r="Q207" s="26">
        <v>235.17227</v>
      </c>
      <c r="R207" s="26">
        <v>11.6419</v>
      </c>
      <c r="S207" s="26">
        <v>4822.08626</v>
      </c>
      <c r="T207" s="26">
        <v>0</v>
      </c>
      <c r="U207" s="26">
        <v>446</v>
      </c>
      <c r="V207" s="26">
        <v>19487.765510000001</v>
      </c>
    </row>
    <row r="208" spans="2:22" x14ac:dyDescent="0.2">
      <c r="B208" s="16">
        <v>4310</v>
      </c>
      <c r="C208" s="16" t="s">
        <v>295</v>
      </c>
      <c r="D208" s="26">
        <v>1330.94074</v>
      </c>
      <c r="E208" s="26">
        <v>1752.8587199999999</v>
      </c>
      <c r="F208" s="26">
        <v>447.71064999999999</v>
      </c>
      <c r="G208" s="26">
        <v>83.812399999999997</v>
      </c>
      <c r="H208" s="26">
        <v>15</v>
      </c>
      <c r="I208" s="26">
        <v>3864.5352600000001</v>
      </c>
      <c r="J208" s="26">
        <v>0</v>
      </c>
      <c r="K208" s="26">
        <v>0</v>
      </c>
      <c r="L208" s="26">
        <v>7494.8577699999996</v>
      </c>
      <c r="M208" s="26">
        <v>4136.7709000000004</v>
      </c>
      <c r="N208" s="26">
        <v>40.216790000000003</v>
      </c>
      <c r="O208" s="26">
        <v>1481.59455</v>
      </c>
      <c r="P208" s="26">
        <v>0.39</v>
      </c>
      <c r="Q208" s="26">
        <v>159.65357</v>
      </c>
      <c r="R208" s="26">
        <v>5.5453000000000001</v>
      </c>
      <c r="S208" s="26">
        <v>1162.98001</v>
      </c>
      <c r="T208" s="26">
        <v>0</v>
      </c>
      <c r="U208" s="26">
        <v>154.946</v>
      </c>
      <c r="V208" s="26">
        <v>7142.0971200000004</v>
      </c>
    </row>
    <row r="209" spans="2:22" x14ac:dyDescent="0.2">
      <c r="B209" s="16">
        <v>4311</v>
      </c>
      <c r="C209" s="16" t="s">
        <v>296</v>
      </c>
      <c r="D209" s="26">
        <v>2138.50281</v>
      </c>
      <c r="E209" s="26">
        <v>1526.5812000000001</v>
      </c>
      <c r="F209" s="26">
        <v>763.25734999999997</v>
      </c>
      <c r="G209" s="26">
        <v>5.1136999999999997</v>
      </c>
      <c r="H209" s="26">
        <v>0</v>
      </c>
      <c r="I209" s="26">
        <v>4443.92857</v>
      </c>
      <c r="J209" s="26">
        <v>0</v>
      </c>
      <c r="K209" s="26">
        <v>0</v>
      </c>
      <c r="L209" s="26">
        <v>8877.3836300000003</v>
      </c>
      <c r="M209" s="26">
        <v>4923.4578499999998</v>
      </c>
      <c r="N209" s="26">
        <v>18.604299999999999</v>
      </c>
      <c r="O209" s="26">
        <v>1495.1705199999999</v>
      </c>
      <c r="P209" s="26">
        <v>0</v>
      </c>
      <c r="Q209" s="26">
        <v>152.59962999999999</v>
      </c>
      <c r="R209" s="26">
        <v>12.061299999999999</v>
      </c>
      <c r="S209" s="26">
        <v>2624.60502</v>
      </c>
      <c r="T209" s="26">
        <v>0</v>
      </c>
      <c r="U209" s="26">
        <v>375.98500000000001</v>
      </c>
      <c r="V209" s="26">
        <v>9602.4836200000009</v>
      </c>
    </row>
    <row r="210" spans="2:22" x14ac:dyDescent="0.2">
      <c r="B210" s="16">
        <v>4312</v>
      </c>
      <c r="C210" s="16" t="s">
        <v>297</v>
      </c>
      <c r="D210" s="26">
        <v>2220.2352999999998</v>
      </c>
      <c r="E210" s="26">
        <v>2491.0526500000001</v>
      </c>
      <c r="F210" s="26">
        <v>1202.9487999999999</v>
      </c>
      <c r="G210" s="26">
        <v>70.738699999999994</v>
      </c>
      <c r="H210" s="26">
        <v>31.4</v>
      </c>
      <c r="I210" s="26">
        <v>6903.0151100000003</v>
      </c>
      <c r="J210" s="26">
        <v>0</v>
      </c>
      <c r="K210" s="26">
        <v>0</v>
      </c>
      <c r="L210" s="26">
        <v>12919.39056</v>
      </c>
      <c r="M210" s="26">
        <v>9008.6428500000002</v>
      </c>
      <c r="N210" s="26">
        <v>67.924359999999993</v>
      </c>
      <c r="O210" s="26">
        <v>1870.25846</v>
      </c>
      <c r="P210" s="26">
        <v>0</v>
      </c>
      <c r="Q210" s="26">
        <v>165.15012999999999</v>
      </c>
      <c r="R210" s="26">
        <v>9.3876500000000007</v>
      </c>
      <c r="S210" s="26">
        <v>2735.03334</v>
      </c>
      <c r="T210" s="26">
        <v>0</v>
      </c>
      <c r="U210" s="26">
        <v>0</v>
      </c>
      <c r="V210" s="26">
        <v>13856.396790000001</v>
      </c>
    </row>
    <row r="211" spans="2:22" x14ac:dyDescent="0.2">
      <c r="B211" s="16">
        <v>4313</v>
      </c>
      <c r="C211" s="16" t="s">
        <v>298</v>
      </c>
      <c r="D211" s="26">
        <v>1971.31423</v>
      </c>
      <c r="E211" s="26">
        <v>2033.6532299999999</v>
      </c>
      <c r="F211" s="26">
        <v>805.35699999999997</v>
      </c>
      <c r="G211" s="26">
        <v>57.36459</v>
      </c>
      <c r="H211" s="26">
        <v>0</v>
      </c>
      <c r="I211" s="26">
        <v>4272.2601299999997</v>
      </c>
      <c r="J211" s="26">
        <v>0</v>
      </c>
      <c r="K211" s="26">
        <v>283.29199999999997</v>
      </c>
      <c r="L211" s="26">
        <v>9423.2411800000009</v>
      </c>
      <c r="M211" s="26">
        <v>8519.4084000000003</v>
      </c>
      <c r="N211" s="26">
        <v>50.802019999999999</v>
      </c>
      <c r="O211" s="26">
        <v>1540.6486299999999</v>
      </c>
      <c r="P211" s="26">
        <v>0</v>
      </c>
      <c r="Q211" s="26">
        <v>615.53135999999995</v>
      </c>
      <c r="R211" s="26">
        <v>11.454499999999999</v>
      </c>
      <c r="S211" s="26">
        <v>1283.86158</v>
      </c>
      <c r="T211" s="26">
        <v>0</v>
      </c>
      <c r="U211" s="26">
        <v>0</v>
      </c>
      <c r="V211" s="26">
        <v>12021.70649</v>
      </c>
    </row>
    <row r="212" spans="2:22" x14ac:dyDescent="0.2">
      <c r="B212" s="16">
        <v>4314</v>
      </c>
      <c r="C212" s="16" t="s">
        <v>299</v>
      </c>
      <c r="D212" s="26">
        <v>115.91195</v>
      </c>
      <c r="E212" s="26">
        <v>312.8553</v>
      </c>
      <c r="F212" s="26">
        <v>110.6771</v>
      </c>
      <c r="G212" s="26">
        <v>4.12765</v>
      </c>
      <c r="H212" s="26">
        <v>0</v>
      </c>
      <c r="I212" s="26">
        <v>826.51250000000005</v>
      </c>
      <c r="J212" s="26">
        <v>0</v>
      </c>
      <c r="K212" s="26">
        <v>0</v>
      </c>
      <c r="L212" s="26">
        <v>1370.0844999999999</v>
      </c>
      <c r="M212" s="26">
        <v>761.39604999999995</v>
      </c>
      <c r="N212" s="26">
        <v>1.1063000000000001</v>
      </c>
      <c r="O212" s="26">
        <v>182.51935</v>
      </c>
      <c r="P212" s="26">
        <v>0</v>
      </c>
      <c r="Q212" s="26">
        <v>47.10539</v>
      </c>
      <c r="R212" s="26">
        <v>0.71860000000000002</v>
      </c>
      <c r="S212" s="26">
        <v>169.62370000000001</v>
      </c>
      <c r="T212" s="26">
        <v>0</v>
      </c>
      <c r="U212" s="26">
        <v>48.604999999999997</v>
      </c>
      <c r="V212" s="26">
        <v>1211.07439</v>
      </c>
    </row>
    <row r="213" spans="2:22" x14ac:dyDescent="0.2">
      <c r="B213" s="16">
        <v>4318</v>
      </c>
      <c r="C213" s="16" t="s">
        <v>300</v>
      </c>
      <c r="D213" s="26">
        <v>1613.46199</v>
      </c>
      <c r="E213" s="26">
        <v>1409.4106400000001</v>
      </c>
      <c r="F213" s="26">
        <v>564.49</v>
      </c>
      <c r="G213" s="26">
        <v>26.939080000000001</v>
      </c>
      <c r="H213" s="26">
        <v>0</v>
      </c>
      <c r="I213" s="26">
        <v>2757.9537300000002</v>
      </c>
      <c r="J213" s="26">
        <v>0</v>
      </c>
      <c r="K213" s="26">
        <v>0</v>
      </c>
      <c r="L213" s="26">
        <v>6372.2554399999999</v>
      </c>
      <c r="M213" s="26">
        <v>4935.7944500000003</v>
      </c>
      <c r="N213" s="26">
        <v>19.924790000000002</v>
      </c>
      <c r="O213" s="26">
        <v>1112.1761200000001</v>
      </c>
      <c r="P213" s="26">
        <v>0</v>
      </c>
      <c r="Q213" s="26">
        <v>40.808619999999998</v>
      </c>
      <c r="R213" s="26">
        <v>4.9382999999999999</v>
      </c>
      <c r="S213" s="26">
        <v>309.21708000000001</v>
      </c>
      <c r="T213" s="26">
        <v>0</v>
      </c>
      <c r="U213" s="26">
        <v>0</v>
      </c>
      <c r="V213" s="26">
        <v>6422.8593600000004</v>
      </c>
    </row>
    <row r="214" spans="2:22" x14ac:dyDescent="0.2">
      <c r="B214" s="16">
        <v>4319</v>
      </c>
      <c r="C214" s="16" t="s">
        <v>301</v>
      </c>
      <c r="D214" s="26">
        <v>630.28930000000003</v>
      </c>
      <c r="E214" s="26">
        <v>862.48063000000002</v>
      </c>
      <c r="F214" s="26">
        <v>140.83349999999999</v>
      </c>
      <c r="G214" s="26">
        <v>31.580449999999999</v>
      </c>
      <c r="H214" s="26">
        <v>0</v>
      </c>
      <c r="I214" s="26">
        <v>1438.8989099999999</v>
      </c>
      <c r="J214" s="26">
        <v>0</v>
      </c>
      <c r="K214" s="26">
        <v>0</v>
      </c>
      <c r="L214" s="26">
        <v>3104.0827899999999</v>
      </c>
      <c r="M214" s="26">
        <v>2037.3567</v>
      </c>
      <c r="N214" s="26">
        <v>11.13735</v>
      </c>
      <c r="O214" s="26">
        <v>429.91895</v>
      </c>
      <c r="P214" s="26">
        <v>0</v>
      </c>
      <c r="Q214" s="26">
        <v>97.997659999999996</v>
      </c>
      <c r="R214" s="26">
        <v>2.2608000000000001</v>
      </c>
      <c r="S214" s="26">
        <v>480.49592999999999</v>
      </c>
      <c r="T214" s="26">
        <v>0</v>
      </c>
      <c r="U214" s="26">
        <v>0</v>
      </c>
      <c r="V214" s="26">
        <v>3059.1673900000001</v>
      </c>
    </row>
    <row r="215" spans="2:22" x14ac:dyDescent="0.2">
      <c r="B215" s="16">
        <v>4320</v>
      </c>
      <c r="C215" s="16" t="s">
        <v>302</v>
      </c>
      <c r="D215" s="26">
        <v>716.55510000000004</v>
      </c>
      <c r="E215" s="26">
        <v>1348.57151</v>
      </c>
      <c r="F215" s="26">
        <v>281.30615</v>
      </c>
      <c r="G215" s="26">
        <v>21.03801</v>
      </c>
      <c r="H215" s="26">
        <v>24.1523</v>
      </c>
      <c r="I215" s="26">
        <v>3064.74532</v>
      </c>
      <c r="J215" s="26">
        <v>0</v>
      </c>
      <c r="K215" s="26">
        <v>0</v>
      </c>
      <c r="L215" s="26">
        <v>5456.3683899999996</v>
      </c>
      <c r="M215" s="26">
        <v>3922.9791</v>
      </c>
      <c r="N215" s="26">
        <v>30.16133</v>
      </c>
      <c r="O215" s="26">
        <v>789.37843999999996</v>
      </c>
      <c r="P215" s="26">
        <v>0.19500000000000001</v>
      </c>
      <c r="Q215" s="26">
        <v>247.71619000000001</v>
      </c>
      <c r="R215" s="26">
        <v>78.5672</v>
      </c>
      <c r="S215" s="26">
        <v>612.19518000000005</v>
      </c>
      <c r="T215" s="26">
        <v>0</v>
      </c>
      <c r="U215" s="26">
        <v>49.061999999999998</v>
      </c>
      <c r="V215" s="26">
        <v>5730.2544399999997</v>
      </c>
    </row>
    <row r="216" spans="2:22" x14ac:dyDescent="0.2">
      <c r="B216" s="23">
        <v>4324</v>
      </c>
      <c r="C216" s="23" t="s">
        <v>303</v>
      </c>
      <c r="D216" s="30">
        <v>10455.90084</v>
      </c>
      <c r="E216" s="30">
        <v>9611.1147400000009</v>
      </c>
      <c r="F216" s="30">
        <v>2978.2159999999999</v>
      </c>
      <c r="G216" s="30">
        <v>723.07844999999998</v>
      </c>
      <c r="H216" s="30">
        <v>4.2657499999999997</v>
      </c>
      <c r="I216" s="30">
        <v>18732.381290000001</v>
      </c>
      <c r="J216" s="30">
        <v>0</v>
      </c>
      <c r="K216" s="30">
        <v>0</v>
      </c>
      <c r="L216" s="30">
        <v>42504.957069999997</v>
      </c>
      <c r="M216" s="30">
        <v>23493.805970000001</v>
      </c>
      <c r="N216" s="30">
        <v>180.3939</v>
      </c>
      <c r="O216" s="30">
        <v>9365.1276400000006</v>
      </c>
      <c r="P216" s="30">
        <v>49.023600000000002</v>
      </c>
      <c r="Q216" s="30">
        <v>1363.2303899999999</v>
      </c>
      <c r="R216" s="30">
        <v>31.18891</v>
      </c>
      <c r="S216" s="30">
        <v>7759.58572</v>
      </c>
      <c r="T216" s="30">
        <v>0</v>
      </c>
      <c r="U216" s="30">
        <v>636.90840000000003</v>
      </c>
      <c r="V216" s="30">
        <v>42879.26453</v>
      </c>
    </row>
    <row r="218" spans="2:22" x14ac:dyDescent="0.2">
      <c r="B218" s="34" t="s">
        <v>330</v>
      </c>
      <c r="C218" s="35"/>
      <c r="D218" s="35"/>
      <c r="E218" s="35"/>
      <c r="F218" s="35"/>
      <c r="G218" s="35"/>
      <c r="H218" s="35"/>
      <c r="I218" s="35"/>
      <c r="J218" s="35"/>
      <c r="K218" s="35"/>
      <c r="L218" s="35"/>
      <c r="M218" s="35"/>
      <c r="N218" s="35"/>
      <c r="O218" s="35"/>
      <c r="P218" s="35"/>
      <c r="Q218" s="35"/>
      <c r="R218" s="35"/>
      <c r="S218" s="35"/>
      <c r="T218" s="35"/>
      <c r="U218" s="35"/>
      <c r="V218" s="35"/>
    </row>
    <row r="219" spans="2:22" x14ac:dyDescent="0.2">
      <c r="B219" s="34" t="s">
        <v>331</v>
      </c>
      <c r="C219" s="35"/>
      <c r="D219" s="35"/>
      <c r="E219" s="35"/>
      <c r="F219" s="35"/>
      <c r="G219" s="35"/>
      <c r="H219" s="35"/>
      <c r="I219" s="35"/>
      <c r="J219" s="35"/>
      <c r="K219" s="35"/>
      <c r="L219" s="35"/>
      <c r="M219" s="35"/>
      <c r="N219" s="35"/>
      <c r="O219" s="35"/>
      <c r="P219" s="35"/>
      <c r="Q219" s="35"/>
      <c r="R219" s="35"/>
      <c r="S219" s="35"/>
      <c r="T219" s="35"/>
      <c r="U219" s="35"/>
      <c r="V219" s="35"/>
    </row>
  </sheetData>
  <mergeCells count="6">
    <mergeCell ref="B219:V219"/>
    <mergeCell ref="B5:B6"/>
    <mergeCell ref="C5:C6"/>
    <mergeCell ref="D5:L5"/>
    <mergeCell ref="M5:V5"/>
    <mergeCell ref="B218:V218"/>
  </mergeCells>
  <pageMargins left="0.7" right="0.7" top="0.75" bottom="0.75" header="0.3" footer="0.3"/>
  <pageSetup paperSize="9" scale="50" fitToWidth="0" fitToHeight="0" orientation="landscape" horizontalDpi="300" verticalDpi="300" r:id="rId1"/>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2</vt:i4>
      </vt:variant>
    </vt:vector>
  </HeadingPairs>
  <TitlesOfParts>
    <vt:vector size="17" baseType="lpstr">
      <vt:lpstr>Inhaltsverzeichnis</vt:lpstr>
      <vt:lpstr>T1</vt:lpstr>
      <vt:lpstr>T2</vt:lpstr>
      <vt:lpstr>T3</vt:lpstr>
      <vt:lpstr>T4</vt:lpstr>
      <vt:lpstr>T5</vt:lpstr>
      <vt:lpstr>T6</vt:lpstr>
      <vt:lpstr>T7</vt:lpstr>
      <vt:lpstr>T8</vt:lpstr>
      <vt:lpstr>T9</vt:lpstr>
      <vt:lpstr>T10</vt:lpstr>
      <vt:lpstr>T11</vt:lpstr>
      <vt:lpstr>T12</vt:lpstr>
      <vt:lpstr>K1</vt:lpstr>
      <vt:lpstr>Erläuterungen</vt:lpstr>
      <vt:lpstr>'K1'!Druckbereich</vt:lpstr>
      <vt:lpstr>'T2'!Druckbereich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ldez</dc:creator>
  <cp:lastModifiedBy>Demarchi Liliana  DFRSTAAG</cp:lastModifiedBy>
  <dcterms:created xsi:type="dcterms:W3CDTF">2024-06-18T14:31:27Z</dcterms:created>
  <dcterms:modified xsi:type="dcterms:W3CDTF">2025-04-07T09:08:04Z</dcterms:modified>
</cp:coreProperties>
</file>