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L:\Publikationen\18_Gemeindefinanzen\02_Tabellen\2025\"/>
    </mc:Choice>
  </mc:AlternateContent>
  <xr:revisionPtr revIDLastSave="0" documentId="13_ncr:1_{5FC467E1-D14A-4CDD-907A-786EDC0F70EC}" xr6:coauthVersionLast="47" xr6:coauthVersionMax="47" xr10:uidLastSave="{00000000-0000-0000-0000-000000000000}"/>
  <bookViews>
    <workbookView xWindow="-120" yWindow="-120" windowWidth="38640" windowHeight="21120" xr2:uid="{00000000-000D-0000-FFFF-FFFF00000000}"/>
  </bookViews>
  <sheets>
    <sheet name="Inhaltsverzeichnis" sheetId="1" r:id="rId1"/>
    <sheet name="T1" sheetId="2" r:id="rId2"/>
    <sheet name="T2" sheetId="3" r:id="rId3"/>
    <sheet name="T3" sheetId="4" r:id="rId4"/>
    <sheet name="T4" sheetId="5" r:id="rId5"/>
    <sheet name="T5" sheetId="6" r:id="rId6"/>
    <sheet name="T6" sheetId="7" r:id="rId7"/>
    <sheet name="T7" sheetId="8" r:id="rId8"/>
    <sheet name="T8" sheetId="9" r:id="rId9"/>
    <sheet name="T9" sheetId="10" r:id="rId10"/>
    <sheet name="T10" sheetId="11" r:id="rId11"/>
    <sheet name="T11" sheetId="12" r:id="rId12"/>
    <sheet name="T12" sheetId="13" r:id="rId13"/>
    <sheet name="K1" sheetId="14" r:id="rId14"/>
    <sheet name="Erläuterungen" sheetId="15" r:id="rId15"/>
  </sheets>
  <definedNames>
    <definedName name="_xlnm.Print_Area" localSheetId="13">'K1'!$A$1:$L$46</definedName>
    <definedName name="_xlnm.Print_Area" localSheetId="1">'T1'!$A$1:$M$59</definedName>
    <definedName name="_xlnm.Print_Area" localSheetId="12">'T12'!$A$1:$R$219</definedName>
    <definedName name="_xlnm.Print_Area" localSheetId="2">'T2'!$A$1:$K$18</definedName>
    <definedName name="_xlnm.Print_Area" localSheetId="3">'T3'!$A$1:$Q$13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7" i="15" l="1"/>
  <c r="B9" i="15"/>
  <c r="B8" i="15"/>
  <c r="D33" i="1"/>
  <c r="B33" i="1"/>
  <c r="D31" i="1"/>
  <c r="B31" i="1"/>
  <c r="D29" i="1"/>
  <c r="B29" i="1"/>
  <c r="D28" i="1"/>
  <c r="B28" i="1"/>
  <c r="D27" i="1"/>
  <c r="B27" i="1"/>
  <c r="D26" i="1"/>
  <c r="B26" i="1"/>
  <c r="D25" i="1"/>
  <c r="B25" i="1"/>
  <c r="D24" i="1"/>
  <c r="B24" i="1"/>
  <c r="D23" i="1"/>
  <c r="B23" i="1"/>
  <c r="D22" i="1"/>
  <c r="B22" i="1"/>
  <c r="D19" i="1"/>
  <c r="B19" i="1"/>
  <c r="D18" i="1"/>
  <c r="B18" i="1"/>
  <c r="D17" i="1"/>
  <c r="B17" i="1"/>
  <c r="D16" i="1"/>
  <c r="B16" i="1"/>
</calcChain>
</file>

<file path=xl/sharedStrings.xml><?xml version="1.0" encoding="utf-8"?>
<sst xmlns="http://schemas.openxmlformats.org/spreadsheetml/2006/main" count="2346" uniqueCount="453">
  <si>
    <t>Gemeindefinanzstatistik 2025</t>
  </si>
  <si>
    <t>Quelle: Statistik Aargau, 2. Juli 2026</t>
  </si>
  <si>
    <t>Datengrundlage: Jahresrechnungen der Gemeinden, Kantonales Steueramt, Kanton Aargau</t>
  </si>
  <si>
    <t>Tabellenverzeichnis</t>
  </si>
  <si>
    <t>Tabelle 1: Gemeinden nach Gemeindesteuerfussklasse, 1975−2025</t>
  </si>
  <si>
    <t>Tabelle 2: Gemeinden nach Gemeindesteuerfussklasse und Gemeindegrösse, 2025</t>
  </si>
  <si>
    <t>Tabelle 3: Gemeinden, Einwohner/innen und Normsteuerertrag nach Grössenklasse des Normsteuerertrags, absolut und in Prozent, 2025</t>
  </si>
  <si>
    <t>Tabelle 4: Steuerfuss und Steuererträge, 1974−2025</t>
  </si>
  <si>
    <t/>
  </si>
  <si>
    <t>Tabelle 5: Funktionale Gliederung der Erfolgsrechnung, Aufwand, in 1'000 Franken, 2025</t>
  </si>
  <si>
    <t>Beträge inklusive Konto 39 "Interne Verrechnungen" sowie inklusive Spezialfinanzierungen, ohne Konto 90 "Abschluss Erfolgsrechnung"</t>
  </si>
  <si>
    <t>Tabelle 6: Funktionale Gliederung der Erfolgsrechnung, Ertrag, in 1'000 Franken, 2025</t>
  </si>
  <si>
    <t>Beträge inklusive Konto 49 "Interne Verrechnungen" sowie inklusive Spezialfinanzierungen, ohne Konto 90 "Abschluss Erfolgsrechnung"</t>
  </si>
  <si>
    <t>Tabelle 7: Funktionale Gliederung der Investitionsrechnung, Ausgaben und Einnahmen, in 1'000 Franken, 2025</t>
  </si>
  <si>
    <t>Beträge inklusive Spezialfinanzierungen</t>
  </si>
  <si>
    <t>Tabelle 8: Artengliederung der Erfolgsrechnung, Aufwand und Ertrag, in 1'000 Franken, 2025</t>
  </si>
  <si>
    <t>Beträge inklusive Spezialfinanzierungen und ohne Konto 90 "Abschluss Erfolgsrechnung"</t>
  </si>
  <si>
    <t>Tabelle 9: Artengliederung der Investitionsrechnung, Ausgaben und Einnahmen, in 1'000 Franken, 2025</t>
  </si>
  <si>
    <t>Tabelle 10: Bilanzrechnung, Aktiven und Passiven, in 1'000 Franken, 2025</t>
  </si>
  <si>
    <t>Tabelle 11: Ergebnis und Finanzierung, in 1'000 Franken, 2025</t>
  </si>
  <si>
    <t>Tabelle 12: Kennzahlen, 2025</t>
  </si>
  <si>
    <t>Gemeindetabellen:</t>
  </si>
  <si>
    <t>Karte 1: Selbstfinanzierungsgrad der Gemeinden im Fünfjahresdurchschnitt, 2021–2025</t>
  </si>
  <si>
    <t>Erläuterungen: Begriffe und Definitionen</t>
  </si>
  <si>
    <t>Jahr</t>
  </si>
  <si>
    <t>Gemeinden mit einem Steuerfuss von … %</t>
  </si>
  <si>
    <r>
      <rPr>
        <b/>
        <sz val="10"/>
        <rFont val="Arial"/>
      </rPr>
      <t>Durch-
schnitt-
licher
Steuerfuss</t>
    </r>
    <r>
      <rPr>
        <b/>
        <vertAlign val="superscript"/>
        <sz val="10"/>
        <rFont val="Arial"/>
      </rPr>
      <t>1</t>
    </r>
    <r>
      <rPr>
        <b/>
        <sz val="10"/>
        <rFont val="Arial"/>
      </rPr>
      <t/>
    </r>
  </si>
  <si>
    <t>−89</t>
  </si>
  <si>
    <t>90−99</t>
  </si>
  <si>
    <t>100−109</t>
  </si>
  <si>
    <t>110−119</t>
  </si>
  <si>
    <t>120−129</t>
  </si>
  <si>
    <t>130−139</t>
  </si>
  <si>
    <t>140−149</t>
  </si>
  <si>
    <t>150−159</t>
  </si>
  <si>
    <t>160+</t>
  </si>
  <si>
    <t>Total</t>
  </si>
  <si>
    <t>1)  Bis und mit 2016 mit der Einwohnerzahl gewichtet. Ab 2017 mit dem Steuerertrag der natürlichen Personen gewichtet (für Details siehe Erläuterungen).</t>
  </si>
  <si>
    <t>Gemeindegrösse nach
Einwohnerzahl</t>
  </si>
  <si>
    <t>Anzahl
Ge-
meinden</t>
  </si>
  <si>
    <t>−79</t>
  </si>
  <si>
    <t>80−89</t>
  </si>
  <si>
    <t>−199</t>
  </si>
  <si>
    <t>200−499</t>
  </si>
  <si>
    <t>500−999</t>
  </si>
  <si>
    <t>1'000−1'999</t>
  </si>
  <si>
    <t>2'000−2'999</t>
  </si>
  <si>
    <t>3'000−4'999</t>
  </si>
  <si>
    <t>5'000−7'499</t>
  </si>
  <si>
    <t>7'500−9'999</t>
  </si>
  <si>
    <t>10'000+</t>
  </si>
  <si>
    <t>1)  Mit dem Steuerertrag der natürlichen Personen gewichtet (für Details siehe Erläuterungen).</t>
  </si>
  <si>
    <t>Grössenklassen des
Normsteuerertrags,
in Franken pro
Einwohner/in</t>
  </si>
  <si>
    <t>Anzahl Gemeinden</t>
  </si>
  <si>
    <t>Einwohner/innen</t>
  </si>
  <si>
    <t>Normsteuerertrag,
in 1'000 Franken</t>
  </si>
  <si>
    <t>Norm-
steuer-
ertrag,
in Franken
pro Einw.</t>
  </si>
  <si>
    <t>absolut</t>
  </si>
  <si>
    <t>in %</t>
  </si>
  <si>
    <t>−1'999</t>
  </si>
  <si>
    <t>2'000−2'249</t>
  </si>
  <si>
    <t>2'250−2'499</t>
  </si>
  <si>
    <t>2'500−2'749</t>
  </si>
  <si>
    <t>2'750−2'999</t>
  </si>
  <si>
    <t>3'000−3'249</t>
  </si>
  <si>
    <t>3'250+</t>
  </si>
  <si>
    <r>
      <rPr>
        <b/>
        <sz val="10"/>
        <rFont val="Arial"/>
      </rPr>
      <t>Durch-
schnittlicher
Steuerfuss</t>
    </r>
    <r>
      <rPr>
        <b/>
        <vertAlign val="superscript"/>
        <sz val="10"/>
        <rFont val="Arial"/>
      </rPr>
      <t>1</t>
    </r>
    <r>
      <rPr>
        <b/>
        <sz val="10"/>
        <rFont val="Arial"/>
      </rPr>
      <t/>
    </r>
  </si>
  <si>
    <r>
      <rPr>
        <b/>
        <sz val="10"/>
        <rFont val="Arial"/>
      </rPr>
      <t>Sollsteuer</t>
    </r>
    <r>
      <rPr>
        <b/>
        <vertAlign val="superscript"/>
        <sz val="10"/>
        <rFont val="Arial"/>
      </rPr>
      <t>2</t>
    </r>
    <r>
      <rPr>
        <b/>
        <sz val="10"/>
        <rFont val="Arial"/>
      </rPr>
      <t xml:space="preserve">
normiert,
in Franken</t>
    </r>
  </si>
  <si>
    <r>
      <rPr>
        <b/>
        <sz val="10"/>
        <rFont val="Arial"/>
      </rPr>
      <t>Steuerertrag
jur.
Personen,
in Franken</t>
    </r>
    <r>
      <rPr>
        <b/>
        <vertAlign val="superscript"/>
        <sz val="10"/>
        <rFont val="Arial"/>
      </rPr>
      <t>3</t>
    </r>
    <r>
      <rPr>
        <b/>
        <sz val="10"/>
        <rFont val="Arial"/>
      </rPr>
      <t/>
    </r>
  </si>
  <si>
    <r>
      <rPr>
        <b/>
        <sz val="10"/>
        <rFont val="Arial"/>
      </rPr>
      <t>Grundstück-
gewinn-
steuer</t>
    </r>
    <r>
      <rPr>
        <b/>
        <vertAlign val="superscript"/>
        <sz val="10"/>
        <rFont val="Arial"/>
      </rPr>
      <t>4</t>
    </r>
    <r>
      <rPr>
        <b/>
        <sz val="10"/>
        <rFont val="Arial"/>
      </rPr>
      <t>,
in Franken</t>
    </r>
  </si>
  <si>
    <t>Erbschafts-
und
Schenkungs-
steuer,
in Franken</t>
  </si>
  <si>
    <t>Steuerkraft,
in Franken</t>
  </si>
  <si>
    <r>
      <rPr>
        <b/>
        <sz val="10"/>
        <rFont val="Arial"/>
      </rPr>
      <t>Normsteuerertrag</t>
    </r>
    <r>
      <rPr>
        <b/>
        <vertAlign val="superscript"/>
        <sz val="10"/>
        <rFont val="Arial"/>
      </rPr>
      <t>5</t>
    </r>
    <r>
      <rPr>
        <b/>
        <sz val="10"/>
        <rFont val="Arial"/>
      </rPr>
      <t>,
in Franken</t>
    </r>
  </si>
  <si>
    <t>pro Einw.</t>
  </si>
  <si>
    <t>...</t>
  </si>
  <si>
    <t>2)  Entspricht bis und mit 2014 den ordentlichen Steuern der natürlichen Personen umgerechnet auf den 100 %-igen Steuerfuss; ab 2015 entsprechen die Werte dem Ertrag bei mittlerem Steuerfuss gemäss dem neuen Finanzausgleich. Ab dem Jahr 2018 inkl. Nachsteuern. Die Erträge ab 2023 entsprechen den Zahlen des Finanzausgleichs 2027.</t>
  </si>
  <si>
    <t>3)  Aufgrund eines Wechsels des Abrechnungszyklus umfasst der Steuerertrag der juristischen Personen von 2018 die Erträge von Januar bis Dezember 2018 sowie jene vom Dezember 2017. Davor entspricht der Steuerertrag der juristischen Personen dem Ertrag vom Dezember des Vorjahres bis und mit November des jeweiligen Jahres. Ab 2019 handelt es sich um die Erträge von Januar bis Dezember. Ab 2020 mit Abzug der Sicherungssteuer (Depotzahlung).</t>
  </si>
  <si>
    <t>4)  Ab 2020 mit Abzug der Sicherungssteuer (Depotzahlung).</t>
  </si>
  <si>
    <t>5)  Die Berechnungen der Finanzausgleichszahlungen zwischen den Gemeinden basieren ab dem Jahr 2018 auf dem Normsteuerertrag von drei vorangehenden Basisjahren. Die Erträge ab 2023 entsprechen den Zahlen des Finanzausgleichs 2027. Der Normsteuerertrag setzt sich aus dem Steuerertrag der natürlichen Personen bei mittlerem Steuerfuss zuzüglich dem Steuerertrag der juristischen Personen, der Grundstücksgewinnsteuer sowie der Erbschafts- und Schenkungssteuer zusammen (für weitere Details siehe Erläuterungen).</t>
  </si>
  <si>
    <t>BFSNR</t>
  </si>
  <si>
    <t>Gemeinde</t>
  </si>
  <si>
    <t>Allgemeine
Verwaltung</t>
  </si>
  <si>
    <t>Öffentliche
Sicherheit</t>
  </si>
  <si>
    <t>Bildung</t>
  </si>
  <si>
    <t>Kultur,
Freizeit</t>
  </si>
  <si>
    <t>Gesundheit</t>
  </si>
  <si>
    <t>Soziale
Sicherheit</t>
  </si>
  <si>
    <t>Verkehr</t>
  </si>
  <si>
    <t>Umwelt,
Raum-
ordnung</t>
  </si>
  <si>
    <t>Volks-
wirtschaft</t>
  </si>
  <si>
    <t>Finanzen</t>
  </si>
  <si>
    <t>Kanton Aargau</t>
  </si>
  <si>
    <t>Bezirk Aarau</t>
  </si>
  <si>
    <t>Aarau</t>
  </si>
  <si>
    <t>Biberstein</t>
  </si>
  <si>
    <t>Buchs (AG)</t>
  </si>
  <si>
    <t>Densbüren</t>
  </si>
  <si>
    <t>Erlinsbach (AG)</t>
  </si>
  <si>
    <t>Gränichen</t>
  </si>
  <si>
    <t>Hirschthal</t>
  </si>
  <si>
    <t>Küttigen</t>
  </si>
  <si>
    <t>Muhen</t>
  </si>
  <si>
    <t>Oberentfelden</t>
  </si>
  <si>
    <t>Suhr</t>
  </si>
  <si>
    <t>Unterentfelden</t>
  </si>
  <si>
    <t>Bezirk Baden</t>
  </si>
  <si>
    <t>Baden</t>
  </si>
  <si>
    <t>Bellikon</t>
  </si>
  <si>
    <t>Bergdietikon</t>
  </si>
  <si>
    <t>Birmenstorf (AG)</t>
  </si>
  <si>
    <t>Ehrendingen</t>
  </si>
  <si>
    <t>Ennetbaden</t>
  </si>
  <si>
    <t>Fislisbach</t>
  </si>
  <si>
    <t>Freienwil</t>
  </si>
  <si>
    <t>Gebenstorf</t>
  </si>
  <si>
    <t>Killwangen</t>
  </si>
  <si>
    <t>Künten</t>
  </si>
  <si>
    <t>Mägenwil</t>
  </si>
  <si>
    <t>Mellingen</t>
  </si>
  <si>
    <t>Neuenhof</t>
  </si>
  <si>
    <t>Niederrohrdorf</t>
  </si>
  <si>
    <t>Oberrohrdorf</t>
  </si>
  <si>
    <t>Obersiggenthal</t>
  </si>
  <si>
    <t>Remetschwil</t>
  </si>
  <si>
    <t>Spreitenbach</t>
  </si>
  <si>
    <t>Stetten (AG)</t>
  </si>
  <si>
    <t>Untersiggenthal</t>
  </si>
  <si>
    <t>Wettingen</t>
  </si>
  <si>
    <t>Wohlenschwil</t>
  </si>
  <si>
    <t>Würenlingen</t>
  </si>
  <si>
    <t>Würenlos</t>
  </si>
  <si>
    <t>Bezirk Bremgarten</t>
  </si>
  <si>
    <t>Arni (AG)</t>
  </si>
  <si>
    <t>Berikon</t>
  </si>
  <si>
    <t>Bremgarten (AG)</t>
  </si>
  <si>
    <t>Büttikon</t>
  </si>
  <si>
    <t>Dottikon</t>
  </si>
  <si>
    <t>Eggenwil</t>
  </si>
  <si>
    <t>Fischbach-Göslikon</t>
  </si>
  <si>
    <t>Hägglingen</t>
  </si>
  <si>
    <t>Islisberg</t>
  </si>
  <si>
    <t>Jonen</t>
  </si>
  <si>
    <t>Niederwil (AG)</t>
  </si>
  <si>
    <t>Oberlunkhofen</t>
  </si>
  <si>
    <t>Oberwil-Lieli</t>
  </si>
  <si>
    <t>Rudolfstetten-Friedlisberg</t>
  </si>
  <si>
    <t>Sarmenstorf</t>
  </si>
  <si>
    <t>Tägerig</t>
  </si>
  <si>
    <t>Uezwil</t>
  </si>
  <si>
    <t>Unterlunkhofen</t>
  </si>
  <si>
    <t>Villmergen</t>
  </si>
  <si>
    <t>Widen</t>
  </si>
  <si>
    <t>Wohlen (AG)</t>
  </si>
  <si>
    <t>Zufikon</t>
  </si>
  <si>
    <t>Bezirk Brugg</t>
  </si>
  <si>
    <t>Auenstein</t>
  </si>
  <si>
    <t>Birr</t>
  </si>
  <si>
    <t>Birrhard</t>
  </si>
  <si>
    <t>Bözberg</t>
  </si>
  <si>
    <t>Brugg</t>
  </si>
  <si>
    <t>Habsburg</t>
  </si>
  <si>
    <t>Hausen (AG)</t>
  </si>
  <si>
    <t>Lupfig</t>
  </si>
  <si>
    <t>Mandach</t>
  </si>
  <si>
    <t>Mönthal</t>
  </si>
  <si>
    <t>Mülligen</t>
  </si>
  <si>
    <t>Remigen</t>
  </si>
  <si>
    <t>Riniken</t>
  </si>
  <si>
    <t>Rüfenach</t>
  </si>
  <si>
    <t>Schinznach</t>
  </si>
  <si>
    <t>Thalheim (AG)</t>
  </si>
  <si>
    <t>Veltheim (AG)</t>
  </si>
  <si>
    <t>Villigen</t>
  </si>
  <si>
    <t>Villnachern</t>
  </si>
  <si>
    <t>Windisch</t>
  </si>
  <si>
    <t>Bezirk Kulm</t>
  </si>
  <si>
    <t>Beinwil am See</t>
  </si>
  <si>
    <t>Birrwil</t>
  </si>
  <si>
    <t>Dürrenäsch</t>
  </si>
  <si>
    <t>Gontenschwil</t>
  </si>
  <si>
    <t>Holziken</t>
  </si>
  <si>
    <t>Leimbach (AG)</t>
  </si>
  <si>
    <t>Leutwil</t>
  </si>
  <si>
    <t>Menziken</t>
  </si>
  <si>
    <t>Oberkulm</t>
  </si>
  <si>
    <t>Reinach (AG)</t>
  </si>
  <si>
    <t>Schlossrued</t>
  </si>
  <si>
    <t>Schmiedrued</t>
  </si>
  <si>
    <t>Schöftland</t>
  </si>
  <si>
    <t>Teufenthal (AG)</t>
  </si>
  <si>
    <t>Unterkulm</t>
  </si>
  <si>
    <t>Zetzwil</t>
  </si>
  <si>
    <t>Bezirk Laufenburg</t>
  </si>
  <si>
    <t>Böztal</t>
  </si>
  <si>
    <t>Eiken</t>
  </si>
  <si>
    <t>Frick</t>
  </si>
  <si>
    <t>Gansingen</t>
  </si>
  <si>
    <t>Gipf-Oberfrick</t>
  </si>
  <si>
    <t>Herznach-Ueken</t>
  </si>
  <si>
    <t>Kaisten</t>
  </si>
  <si>
    <t>Laufenburg</t>
  </si>
  <si>
    <t>Mettauertal</t>
  </si>
  <si>
    <t>Münchwilen (AG)</t>
  </si>
  <si>
    <t>Oberhof</t>
  </si>
  <si>
    <t>Oeschgen</t>
  </si>
  <si>
    <t>Schwaderloch</t>
  </si>
  <si>
    <t>Sisseln</t>
  </si>
  <si>
    <t>Wittnau</t>
  </si>
  <si>
    <t>Wölflinswil</t>
  </si>
  <si>
    <t>Zeihen</t>
  </si>
  <si>
    <t>Bezirk Lenzburg</t>
  </si>
  <si>
    <t>Ammerswil</t>
  </si>
  <si>
    <t>Boniswil</t>
  </si>
  <si>
    <t>Brunegg</t>
  </si>
  <si>
    <t>Dintikon</t>
  </si>
  <si>
    <t>Egliswil</t>
  </si>
  <si>
    <t>Fahrwangen</t>
  </si>
  <si>
    <t>Hallwil</t>
  </si>
  <si>
    <t>Hendschiken</t>
  </si>
  <si>
    <t>Holderbank (AG)</t>
  </si>
  <si>
    <t>Hunzenschwil</t>
  </si>
  <si>
    <t>Lenzburg</t>
  </si>
  <si>
    <t>Meisterschwanden</t>
  </si>
  <si>
    <t>Möriken-Wildegg</t>
  </si>
  <si>
    <t>Niederlenz</t>
  </si>
  <si>
    <t>Othmarsingen</t>
  </si>
  <si>
    <t>Rupperswil</t>
  </si>
  <si>
    <t>Schafisheim</t>
  </si>
  <si>
    <t>Seengen</t>
  </si>
  <si>
    <t>Seon</t>
  </si>
  <si>
    <t>Staufen</t>
  </si>
  <si>
    <t>Bezirk Muri</t>
  </si>
  <si>
    <t>Abtwil</t>
  </si>
  <si>
    <t>Aristau</t>
  </si>
  <si>
    <t>Auw</t>
  </si>
  <si>
    <t>Beinwil (Freiamt)</t>
  </si>
  <si>
    <t>Besenbüren</t>
  </si>
  <si>
    <t>Bettwil</t>
  </si>
  <si>
    <t>Boswil</t>
  </si>
  <si>
    <t>Bünzen</t>
  </si>
  <si>
    <t>Buttwil</t>
  </si>
  <si>
    <t>Dietwil</t>
  </si>
  <si>
    <t>Geltwil</t>
  </si>
  <si>
    <t>Kallern</t>
  </si>
  <si>
    <t>Merenschwand</t>
  </si>
  <si>
    <t>Mühlau</t>
  </si>
  <si>
    <t>Muri (AG)</t>
  </si>
  <si>
    <t>Oberrüti</t>
  </si>
  <si>
    <t>Rottenschwil</t>
  </si>
  <si>
    <t>Sins</t>
  </si>
  <si>
    <t>Waltenschwil</t>
  </si>
  <si>
    <t>Bezirk Rheinfelden</t>
  </si>
  <si>
    <t>Hellikon</t>
  </si>
  <si>
    <t>Kaiseraugst</t>
  </si>
  <si>
    <t>Magden</t>
  </si>
  <si>
    <t>Möhlin</t>
  </si>
  <si>
    <t>Mumpf</t>
  </si>
  <si>
    <t>Obermumpf</t>
  </si>
  <si>
    <t>Olsberg</t>
  </si>
  <si>
    <t>Rheinfelden</t>
  </si>
  <si>
    <t>Schupfart</t>
  </si>
  <si>
    <t>Stein (AG)</t>
  </si>
  <si>
    <t>Wallbach</t>
  </si>
  <si>
    <t>Wegenstetten</t>
  </si>
  <si>
    <t>Zeiningen</t>
  </si>
  <si>
    <t>Zuzgen</t>
  </si>
  <si>
    <t>Bezirk Zofingen</t>
  </si>
  <si>
    <t>Aarburg</t>
  </si>
  <si>
    <t>Bottenwil</t>
  </si>
  <si>
    <t>Brittnau</t>
  </si>
  <si>
    <t>Kirchleerau</t>
  </si>
  <si>
    <t>Kölliken</t>
  </si>
  <si>
    <t>Moosleerau</t>
  </si>
  <si>
    <t>Murgenthal</t>
  </si>
  <si>
    <t>Oftringen</t>
  </si>
  <si>
    <t>Reitnau</t>
  </si>
  <si>
    <t>Rothrist</t>
  </si>
  <si>
    <t>Safenwil</t>
  </si>
  <si>
    <t>Staffelbach</t>
  </si>
  <si>
    <t>Strengelbach</t>
  </si>
  <si>
    <t>Uerkheim</t>
  </si>
  <si>
    <t>Vordemwald</t>
  </si>
  <si>
    <t>Wiliberg</t>
  </si>
  <si>
    <t>Zofingen</t>
  </si>
  <si>
    <t>Bezirk Zurzach</t>
  </si>
  <si>
    <t>Böttstein</t>
  </si>
  <si>
    <t>Döttingen</t>
  </si>
  <si>
    <t>Endingen</t>
  </si>
  <si>
    <t>Fisibach</t>
  </si>
  <si>
    <t>Full-Reuenthal</t>
  </si>
  <si>
    <t>Klingnau</t>
  </si>
  <si>
    <t>Koblenz</t>
  </si>
  <si>
    <t>Leibstadt</t>
  </si>
  <si>
    <t>Lengnau (AG)</t>
  </si>
  <si>
    <t>Leuggern</t>
  </si>
  <si>
    <t>Mellikon</t>
  </si>
  <si>
    <t>Schneisingen</t>
  </si>
  <si>
    <t>Siglistorf</t>
  </si>
  <si>
    <t>Tegerfelden</t>
  </si>
  <si>
    <t>Zurzach</t>
  </si>
  <si>
    <r>
      <rPr>
        <b/>
        <sz val="10"/>
        <rFont val="Arial"/>
      </rPr>
      <t>Investitionsausgaben</t>
    </r>
    <r>
      <rPr>
        <b/>
        <vertAlign val="superscript"/>
        <sz val="10"/>
        <rFont val="Arial"/>
      </rPr>
      <t>1</t>
    </r>
    <r>
      <rPr>
        <b/>
        <sz val="10"/>
        <rFont val="Arial"/>
      </rPr>
      <t/>
    </r>
  </si>
  <si>
    <r>
      <rPr>
        <b/>
        <sz val="10"/>
        <rFont val="Arial"/>
      </rPr>
      <t>Investitionseinnahmen</t>
    </r>
    <r>
      <rPr>
        <b/>
        <vertAlign val="superscript"/>
        <sz val="10"/>
        <rFont val="Arial"/>
      </rPr>
      <t>2</t>
    </r>
    <r>
      <rPr>
        <b/>
        <sz val="10"/>
        <rFont val="Arial"/>
      </rPr>
      <t/>
    </r>
  </si>
  <si>
    <t>Total
Ausgaben</t>
  </si>
  <si>
    <t>Total Ein-
nahmen</t>
  </si>
  <si>
    <t>1)  Exklusive Konto 59 "Übertrag an Bilanz"</t>
  </si>
  <si>
    <t>2)  Exklusive Konto 69 "Übertrag an Bilanz"</t>
  </si>
  <si>
    <t>Aufwand</t>
  </si>
  <si>
    <t>Ertrag</t>
  </si>
  <si>
    <t>Personal-
aufwand</t>
  </si>
  <si>
    <t>Sach- und
übriger
Betriebs-
aufwand</t>
  </si>
  <si>
    <t>Abschrei-
bungen Ver-
waltungs-
vermögen</t>
  </si>
  <si>
    <t>Finanz-
aufwand</t>
  </si>
  <si>
    <t>Einlagen in
Fonds und
Spezial-
finan-
zierungen</t>
  </si>
  <si>
    <t>Transfer-
aufwand</t>
  </si>
  <si>
    <t>Durch-
laufende
Beiträge</t>
  </si>
  <si>
    <t>Ausser-
ordent-
licher
Aufwand</t>
  </si>
  <si>
    <r>
      <rPr>
        <b/>
        <sz val="10"/>
        <rFont val="Arial"/>
      </rPr>
      <t>Total</t>
    </r>
    <r>
      <rPr>
        <b/>
        <vertAlign val="superscript"/>
        <sz val="10"/>
        <rFont val="Arial"/>
      </rPr>
      <t>1</t>
    </r>
    <r>
      <rPr>
        <b/>
        <sz val="10"/>
        <rFont val="Arial"/>
      </rPr>
      <t/>
    </r>
  </si>
  <si>
    <t>Fiskalertrag</t>
  </si>
  <si>
    <t>Regalien
und Konzes-
sionen</t>
  </si>
  <si>
    <t>Entgelte</t>
  </si>
  <si>
    <t>Verschie-
dene
Erträge</t>
  </si>
  <si>
    <t>Finanz-
ertrag</t>
  </si>
  <si>
    <t>Entnahmen
aus
Fonds und
Spezial-
finan-
zierungen</t>
  </si>
  <si>
    <t>Transfer-
ertrag</t>
  </si>
  <si>
    <t>Ausser-
ordent-
licher
Ertrag</t>
  </si>
  <si>
    <r>
      <rPr>
        <b/>
        <sz val="10"/>
        <rFont val="Arial"/>
      </rPr>
      <t>Total</t>
    </r>
    <r>
      <rPr>
        <b/>
        <vertAlign val="superscript"/>
        <sz val="10"/>
        <rFont val="Arial"/>
      </rPr>
      <t>2</t>
    </r>
    <r>
      <rPr>
        <b/>
        <sz val="10"/>
        <rFont val="Arial"/>
      </rPr>
      <t/>
    </r>
  </si>
  <si>
    <t>1)  Exklusive Konto 39 "Interne Verrechnungen"</t>
  </si>
  <si>
    <t>2)  Exklusive Konto 49 "Interne Verrechnungen"</t>
  </si>
  <si>
    <t>Investitionsausgaben</t>
  </si>
  <si>
    <t>Investitionseinnahmen</t>
  </si>
  <si>
    <t>Sach-
anlagen</t>
  </si>
  <si>
    <t>Investitionen
auf
Rechnung
Dritter</t>
  </si>
  <si>
    <t>Immaterielle
Anlagen</t>
  </si>
  <si>
    <t>Darlehen</t>
  </si>
  <si>
    <t>Beteili-
gungen,
Grund-
kapitalien</t>
  </si>
  <si>
    <t>Investitions-
beiträge</t>
  </si>
  <si>
    <t>Durch-
laufende
Investitions-
beiträge</t>
  </si>
  <si>
    <t>Ausser-
ordentliche
Investitionen</t>
  </si>
  <si>
    <t>Abgang
von
Sachanlagen</t>
  </si>
  <si>
    <t>Rücker-
stattungen
Investitionen
auf
Rechnung
Dritter</t>
  </si>
  <si>
    <t>Abgang
von immate-
riellen
Anlagen</t>
  </si>
  <si>
    <t>Rückzahlung
von
Darlehen</t>
  </si>
  <si>
    <t>Abgang
von Beteili-
gungen,
Grund-
kapitalien</t>
  </si>
  <si>
    <t>Rückzahlung
von
Investitions-
beiträgen</t>
  </si>
  <si>
    <t>Ausser-
ordentliche
Investitions-
einnahmen</t>
  </si>
  <si>
    <t>Aktiven</t>
  </si>
  <si>
    <t>Passiven</t>
  </si>
  <si>
    <t>Finanz-
vermögen</t>
  </si>
  <si>
    <t>Verwaltungs-
vermögen</t>
  </si>
  <si>
    <t>Total Aktiven</t>
  </si>
  <si>
    <t>Fremdkapital</t>
  </si>
  <si>
    <t>Eigenkapital</t>
  </si>
  <si>
    <t>Total
Passiven</t>
  </si>
  <si>
    <t>Betriebl.
Aufwand</t>
  </si>
  <si>
    <t>Betriebl.
Ertrag</t>
  </si>
  <si>
    <t>Ergebnis
Betriebl.
Tätigkeit</t>
  </si>
  <si>
    <t>Ergebnis
Finan-
zierung</t>
  </si>
  <si>
    <t>Operatives
Ergebnis</t>
  </si>
  <si>
    <t>Ausser-
ordentliches
Ergebnis</t>
  </si>
  <si>
    <t>Gesamt-
ergebnis
Erfolgs-
rechnung</t>
  </si>
  <si>
    <t>Investitions-
ausgaben</t>
  </si>
  <si>
    <t>Investitions-
einnahmen</t>
  </si>
  <si>
    <t>Ergebnis
Investitions-
rechnung</t>
  </si>
  <si>
    <t>Finan-
zierungs-
ergebnis</t>
  </si>
  <si>
    <t>Selbst-
finanzierung</t>
  </si>
  <si>
    <t>Einwohner/
innen per
31. Dezember</t>
  </si>
  <si>
    <r>
      <rPr>
        <b/>
        <sz val="10"/>
        <rFont val="Arial"/>
      </rPr>
      <t>Steuerfuss</t>
    </r>
    <r>
      <rPr>
        <b/>
        <vertAlign val="superscript"/>
        <sz val="10"/>
        <rFont val="Arial"/>
      </rPr>
      <t>1</t>
    </r>
    <r>
      <rPr>
        <b/>
        <sz val="10"/>
        <rFont val="Arial"/>
      </rPr>
      <t/>
    </r>
  </si>
  <si>
    <t>Abschrei-
bungen
Verwaltungs-
vermögen,
in 1'000
Franken</t>
  </si>
  <si>
    <t>Laufender
Ertrag, in
1'000
Franken</t>
  </si>
  <si>
    <t>Fiskalertrag
und Finanz-
ausgleich,
in 1'000
Franken</t>
  </si>
  <si>
    <t>Nettozins-
aufwand, in
1'000
Franken</t>
  </si>
  <si>
    <t>Nettoschuld
I (+)
bzw.
Nettover-
mögen (-),
in 1'000
Franken</t>
  </si>
  <si>
    <t>Nettoschuld
I pro
Einwohner/in,
in Franken</t>
  </si>
  <si>
    <t>Nettover-
schuldungs-
quotient, in
Prozent</t>
  </si>
  <si>
    <t>Bruttover-
schuldungs-
anteil,
in Prozent</t>
  </si>
  <si>
    <t>Investitions-
anteil,
in Prozent</t>
  </si>
  <si>
    <t>Zinsbe-
lastungs-
anteil, in
Prozent</t>
  </si>
  <si>
    <r>
      <rPr>
        <b/>
        <sz val="10"/>
        <rFont val="Arial"/>
      </rPr>
      <t>Selbst-
finanzie-
rungsgrad</t>
    </r>
    <r>
      <rPr>
        <b/>
        <vertAlign val="superscript"/>
        <sz val="10"/>
        <rFont val="Arial"/>
      </rPr>
      <t>2</t>
    </r>
    <r>
      <rPr>
        <b/>
        <sz val="10"/>
        <rFont val="Arial"/>
      </rPr>
      <t>,
in Prozent</t>
    </r>
  </si>
  <si>
    <r>
      <rPr>
        <b/>
        <sz val="10"/>
        <rFont val="Arial"/>
      </rPr>
      <t>Selbst-
finanzie-
rungsanteil</t>
    </r>
    <r>
      <rPr>
        <b/>
        <vertAlign val="superscript"/>
        <sz val="10"/>
        <rFont val="Arial"/>
      </rPr>
      <t>3</t>
    </r>
    <r>
      <rPr>
        <b/>
        <sz val="10"/>
        <rFont val="Arial"/>
      </rPr>
      <t>,
in Prozent</t>
    </r>
  </si>
  <si>
    <t>Kapital-
dienst-
anteil, in
Prozent</t>
  </si>
  <si>
    <t>1)  Die durchschnittlichen Steuerfüsse der Bezirke und des Kantons sind mit dem Steuerertrag der natürlichen Personen gewichtet (für Details siehe Erläuterungen).</t>
  </si>
  <si>
    <t>2)  Der Selbstfinanzierungsgrad wird gepunktet (nicht berechenbar) ausgewiesen, wenn die Investitionseinnahmen &gt; Investitionsausgaben und / oder die Selbstfinanzierung negativ ist.</t>
  </si>
  <si>
    <t>3)  Der Selbstfinanzierungsanteil wird gepunktet (nicht berechenbar) ausgewiesen, wenn die Selbstfinanzierung negativ ist.</t>
  </si>
  <si>
    <r>
      <rPr>
        <b/>
        <sz val="10"/>
        <rFont val="Arial"/>
      </rPr>
      <t>Das neue Rechnungslegungsmodell HRM2</t>
    </r>
    <r>
      <rPr>
        <sz val="10"/>
        <color rgb="FF000000"/>
        <rFont val="Arial"/>
      </rPr>
      <t/>
    </r>
  </si>
  <si>
    <t>Das "Harmonisierte Rechnungslegungsmodell für die Kantone und Gemeinden" (HRM2) ist die Grundlage für die Rechnungslegung der Kantone und Gemeinden. Es wurde im Auftrag der Konferenz der Kantonalen Finanzdirektorinnen und Finanzdirektoren von der Fachgruppe für kantonale Finanzfragen (FkF) als Weiterentwicklung von HRM1 erarbeitet. Die Umsetzung sowie Weiterentwicklung wird durch das Schweizerische Rechnungslegungsgremium für den öffentlichen Sektor (SRS-CSPCP) begleitet, welches laufend Praxisempfehlungen und Auslegungen erarbeitet.</t>
  </si>
  <si>
    <t>Seit 2014 gilt das neue Rechnungslegungsmodell HRM2 für alle Aargauer Gemeinden. HRM2 basiert auf einem neuen Kontenrahmen und die Berechnung der Kennzahlen wurde harmonisiert. Daneben wurden weitere Anpassungen vorgenommen, beispielsweise wurde das Finanzvermögen gemäss Verkehrswert neu bewertet. Und neu sind in allen Kennzahlen die Spezialfinanzierungen enthalten. Die Daten der Gemeindefinanzstatistik ab 2014 sind deshalb nur sehr eingeschränkt mit jenen der Vorjahre vergleichbar.</t>
  </si>
  <si>
    <t>Weitere Informationen finden Sie auf folgenden Internetseiten:</t>
  </si>
  <si>
    <r>
      <rPr>
        <b/>
        <sz val="10"/>
        <rFont val="Arial"/>
      </rPr>
      <t>Abschreibungen Verwaltungsvermögen (T12)</t>
    </r>
    <r>
      <rPr>
        <sz val="10"/>
        <color rgb="FF000000"/>
        <rFont val="Arial"/>
      </rPr>
      <t/>
    </r>
  </si>
  <si>
    <t>Konto-Nr. 330 Abschreibungen Sachanlagen + 332 Abschreibungen immaterielle Sachanlagen + 364 Wertberichtigungen Darlehen + 365 Wertberichtigungen Beteiligungen + 366 Abschreibungen Investitionsbeiträge - 466 Auflösung passivierte Investitionsbeiträge.</t>
  </si>
  <si>
    <r>
      <rPr>
        <b/>
        <sz val="10"/>
        <rFont val="Arial"/>
      </rPr>
      <t>Bruttoinvestitionen (T12)</t>
    </r>
    <r>
      <rPr>
        <sz val="10"/>
        <color rgb="FF000000"/>
        <rFont val="Arial"/>
      </rPr>
      <t/>
    </r>
  </si>
  <si>
    <t>Konto-Nr. 50 Sachanlagen + 51 Investitionsausgaben auf Rechnung Dritter + 52 Immaterielle Anlagen + 54 Darlehen + 55 Beteiligungen und Grundkapitalien + 56 Eigene Investitionsbeiträge + 58 Ausserordentliche Investitionsausgaben.</t>
  </si>
  <si>
    <r>
      <rPr>
        <b/>
        <sz val="10"/>
        <rFont val="Arial"/>
      </rPr>
      <t>Bruttoschuld (T12)</t>
    </r>
    <r>
      <rPr>
        <sz val="10"/>
        <color rgb="FF000000"/>
        <rFont val="Arial"/>
      </rPr>
      <t/>
    </r>
  </si>
  <si>
    <t>Konto-Nr. 200 Laufende Verbindlichkeiten + 201 Kurzfristige Finanzverbindlichkeiten - 2016 Kurzfristige derivative Finanzinstrumente + 206 Langfristige Finanzverbindlichkeiten - 2066 Langfristige derivative Finanzinstrumente - 2068 passivierte Investitionsbeiträge.</t>
  </si>
  <si>
    <r>
      <rPr>
        <b/>
        <sz val="10"/>
        <rFont val="Arial"/>
      </rPr>
      <t>Bruttoverschuldungsanteil (T12)</t>
    </r>
    <r>
      <rPr>
        <sz val="10"/>
        <color rgb="FF000000"/>
        <rFont val="Arial"/>
      </rPr>
      <t/>
    </r>
  </si>
  <si>
    <t>Bruttoschulden * 100 / Laufender Ertrag. Der Bruttoverschuldungsanteil ist eine Grösse zur Beurteilung der Verschuldungssituation bzw. der Frage, ob die Verschuldung in einem angemessenen Verhältnis zu den erwirtschafteten Erträgen steht.</t>
  </si>
  <si>
    <r>
      <rPr>
        <b/>
        <sz val="10"/>
        <rFont val="Arial"/>
      </rPr>
      <t>Durchschnittlicher Steuerfuss (ab 2017)</t>
    </r>
    <r>
      <rPr>
        <sz val="10"/>
        <color rgb="FF000000"/>
        <rFont val="Arial"/>
      </rPr>
      <t/>
    </r>
  </si>
  <si>
    <t>Gemäss Art. 5 Abs. 3 des Gesetzes über den Finanzausgleich zwischen den Gemeinden (FiAG) ergibt sich der durchschnittliche Steuerfuss (ausgedrückt in Prozentpunkten) aus der Division der über alle Gemeinden summierten Erträge der Gemeindesteuern der natürlichen Personen durch die Summe der für alle Gemeinden auf 100 Prozent umgerechneten Erträge der Gemeindesteuern der natürlichen Personen, multipliziert mit 100.</t>
  </si>
  <si>
    <r>
      <rPr>
        <b/>
        <sz val="10"/>
        <rFont val="Arial"/>
      </rPr>
      <t>Einwohnerzahl</t>
    </r>
    <r>
      <rPr>
        <sz val="10"/>
        <color rgb="FF000000"/>
        <rFont val="Arial"/>
      </rPr>
      <t/>
    </r>
  </si>
  <si>
    <t>Massgebend ist die Anzahl Einwohner/innen gemäss kantonaler Bevölkerungsstatistik per 31. Dezember.</t>
  </si>
  <si>
    <r>
      <rPr>
        <b/>
        <sz val="10"/>
        <rFont val="Arial"/>
      </rPr>
      <t>Fiskalertrag / Finanzausgleich</t>
    </r>
    <r>
      <rPr>
        <sz val="10"/>
        <color rgb="FF000000"/>
        <rFont val="Arial"/>
      </rPr>
      <t/>
    </r>
  </si>
  <si>
    <t>Konto-Nr. 40 Fiskalertrag + 462 Beiträge aus dem Finanz- und Lastenausgleich - 362 Abgaben in den Finanz- und Lastenausgleich.</t>
  </si>
  <si>
    <r>
      <rPr>
        <b/>
        <sz val="10"/>
        <rFont val="Arial"/>
      </rPr>
      <t>Gemeinde</t>
    </r>
    <r>
      <rPr>
        <sz val="10"/>
        <color rgb="FF000000"/>
        <rFont val="Arial"/>
      </rPr>
      <t/>
    </r>
  </si>
  <si>
    <t>In der Gemeindefinanzstatistik entsprechen die Gemeinden den Einwohnergemeinden.</t>
  </si>
  <si>
    <r>
      <rPr>
        <b/>
        <sz val="10"/>
        <rFont val="Arial"/>
      </rPr>
      <t>Gesamtausgaben</t>
    </r>
    <r>
      <rPr>
        <sz val="10"/>
        <color rgb="FF000000"/>
        <rFont val="Arial"/>
      </rPr>
      <t/>
    </r>
  </si>
  <si>
    <t>Laufende Ausgaben + Bruttoinvestitionen.</t>
  </si>
  <si>
    <r>
      <rPr>
        <b/>
        <sz val="10"/>
        <rFont val="Arial"/>
      </rPr>
      <t>Investitionsanteil</t>
    </r>
    <r>
      <rPr>
        <sz val="10"/>
        <color rgb="FF000000"/>
        <rFont val="Arial"/>
      </rPr>
      <t/>
    </r>
  </si>
  <si>
    <t>Bruttoinvestitionen * 100 / Gesamtausgaben. Zeigt die Aktivität im Bereich der Investitionen.</t>
  </si>
  <si>
    <r>
      <rPr>
        <b/>
        <sz val="10"/>
        <rFont val="Arial"/>
      </rPr>
      <t>Kapitaldienstanteil</t>
    </r>
    <r>
      <rPr>
        <sz val="10"/>
        <color rgb="FF000000"/>
        <rFont val="Arial"/>
      </rPr>
      <t/>
    </r>
  </si>
  <si>
    <t>Nettozinsaufwand + Abschreibungen * 100 / Laufender Ertrag.</t>
  </si>
  <si>
    <t>Zeigt, wie stark der laufende Ertrag durch den Zinsendienst und die Abschreibungen (Kapitaldienst) belastet ist. Ein hoher Anteil weist auf einen enger werdenden finanziellen Spielraum hin. Ein Wert bis 5 Prozent ist gut, der Anteil sollte nicht über 15 Prozent betragen.</t>
  </si>
  <si>
    <r>
      <rPr>
        <b/>
        <sz val="10"/>
        <rFont val="Arial"/>
      </rPr>
      <t>Laufender Ertrag</t>
    </r>
    <r>
      <rPr>
        <sz val="10"/>
        <color rgb="FF000000"/>
        <rFont val="Arial"/>
      </rPr>
      <t/>
    </r>
  </si>
  <si>
    <t>40 Fiskalertrag + 41 Regalien und Konzessionen + 42 Entgelte + 43 Verschiedene Erträge + 44 Finanzertrag + 45 Entnahmen aus Spezialfinanzierungen und Fonds - 451 Entnahmen aus Spezialfinanzierungen und Fonds des Eigenkapitals + 46 Transferertrag + 48 Ausserordentlicher Ertrag - 489 Entnahmen aus dem Eigenkapitel + 4895 Entnahmen aus Aufwertungsreserve.</t>
  </si>
  <si>
    <r>
      <rPr>
        <b/>
        <sz val="10"/>
        <rFont val="Arial"/>
      </rPr>
      <t>Nettoinvestitionen ( = Ergebnis Investitionsrechnung)</t>
    </r>
    <r>
      <rPr>
        <sz val="10"/>
        <color rgb="FF000000"/>
        <rFont val="Arial"/>
      </rPr>
      <t/>
    </r>
  </si>
  <si>
    <t>Investitionsausgaben (Konto-Nr. 50 bis und mit 58) - Investitionseinnahmen (60 bis und mit 68).</t>
  </si>
  <si>
    <r>
      <rPr>
        <b/>
        <sz val="10"/>
        <rFont val="Arial"/>
      </rPr>
      <t>Nettoschuld I</t>
    </r>
    <r>
      <rPr>
        <sz val="10"/>
        <color rgb="FF000000"/>
        <rFont val="Arial"/>
      </rPr>
      <t/>
    </r>
  </si>
  <si>
    <t>20 Fremdkapital - 2068 passivierte Investitionsbeiträge - 10 Finanzvermögen.</t>
  </si>
  <si>
    <r>
      <rPr>
        <b/>
        <sz val="10"/>
        <rFont val="Arial"/>
      </rPr>
      <t>Nettoschuld I pro Einwohner/in</t>
    </r>
    <r>
      <rPr>
        <sz val="10"/>
        <color rgb="FF000000"/>
        <rFont val="Arial"/>
      </rPr>
      <t/>
    </r>
  </si>
  <si>
    <t>Nettoschuld I in Franken pro Einwohner/in (Pro-Kopf-Verschuldung).</t>
  </si>
  <si>
    <t>Die Nettoschuld I pro Einwohner/in wird als Gradmesser für die Verschuldung verwendet. Eine Pro-Kopf-Verschuldung bis 2'500 Franken wird in der Regel als nicht problematisch eingestuft. Die Kennzahl für sich allein hat beschränkte Aussagekraft. Bei der Beurteilung der Tragbarkeit einer höheren Verschuldung ist die Finanzkraft zu berücksichtigen (siehe Nettoverschuldungsquotient) sowie auch der Zustand der kommunalen Infrastruktur.</t>
  </si>
  <si>
    <r>
      <rPr>
        <b/>
        <sz val="10"/>
        <rFont val="Arial"/>
      </rPr>
      <t>Nettoverschuldungsquotient</t>
    </r>
    <r>
      <rPr>
        <sz val="10"/>
        <color rgb="FF000000"/>
        <rFont val="Arial"/>
      </rPr>
      <t/>
    </r>
  </si>
  <si>
    <t>Nettoschuld I in Prozent des "Fiskalertrags und Finanzausgleichs".</t>
  </si>
  <si>
    <t>Zeigt, welcher Anteil vom "Fiskalertrag und Finanzausgleich" erforderlich wäre, um die Nettoschuld I abzutragen. Ein Nettoverschuldungsquotient von unter 100 Prozent weist auf eine kurze Bindungsdauer hin. Der Quotient sollte jedoch nicht über 150 Prozent betragen.</t>
  </si>
  <si>
    <r>
      <rPr>
        <b/>
        <sz val="10"/>
        <rFont val="Arial"/>
      </rPr>
      <t>Nettozinsaufwand</t>
    </r>
    <r>
      <rPr>
        <sz val="10"/>
        <color rgb="FF000000"/>
        <rFont val="Arial"/>
      </rPr>
      <t/>
    </r>
  </si>
  <si>
    <t>340 Zinsaufwand - 440 Zinsertrag.</t>
  </si>
  <si>
    <r>
      <rPr>
        <b/>
        <sz val="10"/>
        <rFont val="Arial"/>
      </rPr>
      <t>Normsteuerertrag</t>
    </r>
    <r>
      <rPr>
        <sz val="10"/>
        <color rgb="FF000000"/>
        <rFont val="Arial"/>
      </rPr>
      <t/>
    </r>
  </si>
  <si>
    <t>Summe verschiedener Gemeindesteuererträge gemäss Art. 5 Abs. 2 FiAG, wobei die Erträge aus dem jeweiligen Rechnungsjahr massgebend sind.</t>
  </si>
  <si>
    <t>Ertrag der Einkommens- und Vermögenssteuern der natürlichen Personen (inkl. Quellensteuern) bei Anwendung des durchschnittlichen Steuerfusses + Gemeindeanteil an den Kapital- und Gewinnsteuern der juristischen Personen + Gemeindeanteil an der Grundstückgewinnsteuer + Gemeindeanteil an den Erbschafts- und Schenkungssteuern.</t>
  </si>
  <si>
    <r>
      <rPr>
        <b/>
        <sz val="10"/>
        <rFont val="Arial"/>
      </rPr>
      <t>Operativer Aufwand Vorjahr</t>
    </r>
    <r>
      <rPr>
        <sz val="10"/>
        <color rgb="FF000000"/>
        <rFont val="Arial"/>
      </rPr>
      <t/>
    </r>
  </si>
  <si>
    <t>Betrieblicher Aufwand gemäss Erfolgsausweis Vorjahr zuzüglich Finanzaufwand (Konto-Nr. 34) Vorjahr.</t>
  </si>
  <si>
    <r>
      <rPr>
        <b/>
        <sz val="10"/>
        <rFont val="Arial"/>
      </rPr>
      <t>Selbstfinanzierung</t>
    </r>
    <r>
      <rPr>
        <sz val="10"/>
        <color rgb="FF000000"/>
        <rFont val="Arial"/>
      </rPr>
      <t/>
    </r>
  </si>
  <si>
    <t>Gesamtergebnis Erfolgsrechnung gemäss Erfolgsausweis + berechnete Abschreibungen Verwaltungsvermögen + 351 Einlagen in Fonds und Spezialfinanzierungen im Eigenkapital + 389 Einlagen in Eigenkapital - 4490 Aufwertungen im Verwaltungsvermögen - 451 Entnahmen aus Fonds und Spezialfinanzierungen im Eigenkapital - 489 Entnahme aus Eigenkapital.</t>
  </si>
  <si>
    <r>
      <rPr>
        <b/>
        <sz val="10"/>
        <rFont val="Arial"/>
      </rPr>
      <t>Selbstfinanzierungsanteil</t>
    </r>
    <r>
      <rPr>
        <sz val="10"/>
        <color rgb="FF000000"/>
        <rFont val="Arial"/>
      </rPr>
      <t/>
    </r>
  </si>
  <si>
    <t>Selbstfinanzierung * 100 / Laufender Ertrag.</t>
  </si>
  <si>
    <t>Zeigt die Finanzkraft und den finanziellen Spielraum einer Gemeinde. Er gibt an, welcher Anteil des Ertrags zur Finanzierung der Investitionen oder zum Abbau von Schulden aufgewendet werden kann (finanzielle Leistungsfähigkeit). Ein Selbstfinanzierungsanteil von über 20 Prozent weist auf ein hohes Investitions-/Amortisationspotenzial hin. Der Anteil sollte nicht unter 10 Prozent betragen.</t>
  </si>
  <si>
    <r>
      <rPr>
        <b/>
        <sz val="10"/>
        <rFont val="Arial"/>
      </rPr>
      <t>Selbstfinanzierungsgrad</t>
    </r>
    <r>
      <rPr>
        <sz val="10"/>
        <color rgb="FF000000"/>
        <rFont val="Arial"/>
      </rPr>
      <t/>
    </r>
  </si>
  <si>
    <t>Selbstfinanzierung * 100 / Nettoinvestitionen.</t>
  </si>
  <si>
    <t>Zeigt, welcher Anteil der Nettoinvestitionen aus eigenen Mitteln finanziert werden kann. Ein Selbstfinanzierungsgrad von über 100 Prozent weist auf eine hohe Eigenfinanzierung hin. Der Anteil sollte nicht unter 50 Prozent betragen. Jährliche Schwankungen beim Selbstfinanzierungsgrad sind nicht ungewöhnlich, langfristig sollte ein Selbstfinanzierungsgrad von 100 Prozent angestrebt werden.</t>
  </si>
  <si>
    <r>
      <rPr>
        <b/>
        <sz val="10"/>
        <rFont val="Arial"/>
      </rPr>
      <t>Spezialfinanzierungen</t>
    </r>
    <r>
      <rPr>
        <sz val="10"/>
        <color rgb="FF000000"/>
        <rFont val="Arial"/>
      </rPr>
      <t/>
    </r>
  </si>
  <si>
    <t>Unter 'Spezialfinanzierung' wird die Bindung von Einnahmen an bestimmte Aufgaben (Zweckbindung) verstanden. Das bedeutet, dass diese Einnahmen für jene Aufgabe (z. B. Abwasser, Kehricht), für welche sie eingenommen worden sind, eingesetzt werden müssen. Sie stehen daher für allgemeine bzw. andere Gemeindeaufgaben nicht zur Verfügung. Spezialfinanzierungen bedürfen einer gesetzlichen Grundlage. Dies kann ein Gemeindeversammlungsbeschluss oder übergeordnetes Recht sein.</t>
  </si>
  <si>
    <r>
      <rPr>
        <b/>
        <sz val="10"/>
        <rFont val="Arial"/>
      </rPr>
      <t>Steuerkraft</t>
    </r>
    <r>
      <rPr>
        <sz val="10"/>
        <color rgb="FF000000"/>
        <rFont val="Arial"/>
      </rPr>
      <t/>
    </r>
  </si>
  <si>
    <t>Auf 100 % umgerechneter Gemeindsteuerertrag der natürlichen Personen (Sollsteuer) + Gemeindeanteil an den Gewinn- und Kapitalsteuern der juristischen Personen (Aktiensteuer). Mit dem Wechsel zum neuen Finanzausgleich, welcher ab Anfang 2018 in Kraft getreten ist, wird dieser Wert nicht mehr weitergeführt und vom Normsteuerertrag abgelöst.</t>
  </si>
  <si>
    <r>
      <rPr>
        <b/>
        <sz val="10"/>
        <rFont val="Arial"/>
      </rPr>
      <t>Zinsbelastungsanteil</t>
    </r>
    <r>
      <rPr>
        <sz val="10"/>
        <color rgb="FF000000"/>
        <rFont val="Arial"/>
      </rPr>
      <t/>
    </r>
  </si>
  <si>
    <t>Nettozinsaufwand * 100 / Laufender Ertrag.</t>
  </si>
  <si>
    <t>Zeigt, welcher Anteil des laufenden Ertrags durch den Nettozinsaufwand gebunden ist. Je tiefer der Wert, desto grösser der Handlungsspielraum. Ein Wert bis 4 Prozent ist gut, der Anteil sollte nicht über 9 Prozent betragen.</t>
  </si>
  <si>
    <r>
      <rPr>
        <b/>
        <sz val="10"/>
        <rFont val="Arial"/>
      </rPr>
      <t>Legende:</t>
    </r>
    <r>
      <rPr>
        <sz val="10"/>
        <color rgb="FF000000"/>
        <rFont val="Arial"/>
      </rPr>
      <t/>
    </r>
  </si>
  <si>
    <t>...  Drei Punkte an Stelle einer Zahl bedeuten, dass diese nicht erhältlich, nicht berechenbar oder ohne Bedeutung ist oder aus anderen Gründen weggelassen wurde.</t>
  </si>
  <si>
    <r>
      <rPr>
        <b/>
        <sz val="10"/>
        <rFont val="Arial"/>
      </rPr>
      <t>Quellen:</t>
    </r>
    <r>
      <rPr>
        <sz val="10"/>
        <color rgb="FF000000"/>
        <rFont val="Arial"/>
      </rPr>
      <t/>
    </r>
  </si>
  <si>
    <t>Kapitel 11, Finanzkennzahlen und Statistik</t>
  </si>
  <si>
    <t>FiAG (Gesetz über den Finanzausgleich zwischen den Gemeinden, Finanzausgleichsgesetz, Stand: 31. Dezember 2017)</t>
  </si>
  <si>
    <r>
      <rPr>
        <b/>
        <sz val="10"/>
        <rFont val="Arial"/>
      </rPr>
      <t>Datenquellen:</t>
    </r>
    <r>
      <rPr>
        <sz val="10"/>
        <color rgb="FF000000"/>
        <rFont val="Arial"/>
      </rPr>
      <t/>
    </r>
  </si>
  <si>
    <t>T1−T4: Kantonales Steueramt, Kanton Aargau.</t>
  </si>
  <si>
    <t>T5−T12: Jahresrechnungen der Aargauer Gemeinden.</t>
  </si>
  <si>
    <t>T2−T4, T12: Kantonale Bevölkerungsstatistik (ständige Wohnbevölkerung), Statistik Aargau.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</si>
</sst>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
  </numFmts>
  <fonts count="11" x14ac:knownFonts="1">
    <font>
      <sz val="10"/>
      <color rgb="FF000000"/>
      <name val="Arial"/>
    </font>
    <font>
      <b/>
      <sz val="16"/>
      <color rgb="FFFFFFFF"/>
      <name val="Arial"/>
    </font>
    <font>
      <b/>
      <sz val="12"/>
      <color rgb="FF000000"/>
      <name val="Arial"/>
    </font>
    <font>
      <b/>
      <sz val="14"/>
      <color rgb="FF000000"/>
      <name val="Arial"/>
    </font>
    <font>
      <sz val="10"/>
      <color rgb="FFFFFFFF"/>
      <name val="Arial"/>
    </font>
    <font>
      <u/>
      <sz val="10"/>
      <color rgb="FF000000"/>
      <name val="Arial"/>
    </font>
    <font>
      <i/>
      <sz val="10"/>
      <color rgb="FF000000"/>
      <name val="Arial"/>
    </font>
    <font>
      <b/>
      <sz val="10"/>
      <color rgb="FF000000"/>
      <name val="Arial"/>
    </font>
    <font>
      <u/>
      <sz val="10"/>
      <color rgb="FF0000FF"/>
      <name val="Arial"/>
    </font>
    <font>
      <b/>
      <sz val="10"/>
      <name val="Arial"/>
    </font>
    <font>
      <b/>
      <vertAlign val="superscript"/>
      <sz val="10"/>
      <name val="Arial"/>
    </font>
  </fonts>
  <fills count="6">
    <fill>
      <patternFill patternType="none"/>
    </fill>
    <fill>
      <patternFill patternType="gray125"/>
    </fill>
    <fill>
      <patternFill patternType="solid">
        <fgColor rgb="FF007AB8"/>
      </patternFill>
    </fill>
    <fill>
      <patternFill patternType="solid">
        <fgColor rgb="FF96D4FF"/>
      </patternFill>
    </fill>
    <fill>
      <patternFill patternType="solid">
        <fgColor rgb="FFFFA81F"/>
      </patternFill>
    </fill>
    <fill>
      <patternFill patternType="solid">
        <fgColor rgb="FFFFE562"/>
      </patternFill>
    </fill>
  </fills>
  <borders count="4">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s>
  <cellStyleXfs count="1">
    <xf numFmtId="0" fontId="0" fillId="0" borderId="0"/>
  </cellStyleXfs>
  <cellXfs count="35">
    <xf numFmtId="0" fontId="0" fillId="0" borderId="0" xfId="0"/>
    <xf numFmtId="0" fontId="1" fillId="2" borderId="0" xfId="0" applyFont="1" applyFill="1" applyAlignment="1">
      <alignment horizontal="left" wrapText="1"/>
    </xf>
    <xf numFmtId="0" fontId="2" fillId="0" borderId="0" xfId="0" applyFont="1"/>
    <xf numFmtId="0" fontId="3" fillId="0" borderId="0" xfId="0" applyFont="1"/>
    <xf numFmtId="0" fontId="4" fillId="2" borderId="1" xfId="0" applyFont="1" applyFill="1" applyBorder="1"/>
    <xf numFmtId="0" fontId="5" fillId="0" borderId="0" xfId="0" applyFont="1"/>
    <xf numFmtId="0" fontId="6" fillId="0" borderId="0" xfId="0" applyFont="1"/>
    <xf numFmtId="0" fontId="0" fillId="3" borderId="1" xfId="0" applyFill="1" applyBorder="1"/>
    <xf numFmtId="0" fontId="0" fillId="4" borderId="1" xfId="0" applyFill="1" applyBorder="1"/>
    <xf numFmtId="0" fontId="0" fillId="5" borderId="1" xfId="0" applyFill="1" applyBorder="1"/>
    <xf numFmtId="0" fontId="7" fillId="0" borderId="2" xfId="0" applyFont="1" applyBorder="1" applyAlignment="1">
      <alignment horizontal="right" vertical="top" wrapText="1"/>
    </xf>
    <xf numFmtId="164" fontId="0" fillId="0" borderId="0" xfId="0" applyNumberFormat="1" applyAlignment="1">
      <alignment horizontal="center" vertical="center"/>
    </xf>
    <xf numFmtId="3" fontId="0" fillId="0" borderId="0" xfId="0" applyNumberFormat="1" applyAlignment="1">
      <alignment horizontal="right" vertical="center"/>
    </xf>
    <xf numFmtId="164" fontId="0" fillId="0" borderId="3" xfId="0" applyNumberFormat="1" applyBorder="1" applyAlignment="1">
      <alignment horizontal="center" vertical="center"/>
    </xf>
    <xf numFmtId="3" fontId="0" fillId="0" borderId="3" xfId="0" applyNumberFormat="1" applyBorder="1" applyAlignment="1">
      <alignment horizontal="right" vertical="center"/>
    </xf>
    <xf numFmtId="0" fontId="7" fillId="0" borderId="2" xfId="0" applyFont="1" applyBorder="1" applyAlignment="1">
      <alignment horizontal="left" vertical="top" wrapText="1"/>
    </xf>
    <xf numFmtId="0" fontId="0" fillId="0" borderId="0" xfId="0" applyAlignment="1">
      <alignment horizontal="left" vertical="center"/>
    </xf>
    <xf numFmtId="0" fontId="7" fillId="0" borderId="3" xfId="0" applyFont="1" applyBorder="1" applyAlignment="1">
      <alignment horizontal="left" vertical="center"/>
    </xf>
    <xf numFmtId="3" fontId="7" fillId="0" borderId="3" xfId="0" applyNumberFormat="1" applyFont="1" applyBorder="1" applyAlignment="1">
      <alignment horizontal="right" vertical="center"/>
    </xf>
    <xf numFmtId="4" fontId="0" fillId="0" borderId="0" xfId="0" applyNumberFormat="1" applyAlignment="1">
      <alignment horizontal="right" vertical="center"/>
    </xf>
    <xf numFmtId="4" fontId="0" fillId="0" borderId="3" xfId="0" applyNumberFormat="1" applyBorder="1" applyAlignment="1">
      <alignment horizontal="right" vertical="center"/>
    </xf>
    <xf numFmtId="0" fontId="7" fillId="0" borderId="0" xfId="0" applyFont="1" applyAlignment="1">
      <alignment horizontal="left" vertical="center"/>
    </xf>
    <xf numFmtId="3" fontId="7" fillId="0" borderId="0" xfId="0" applyNumberFormat="1" applyFont="1" applyAlignment="1">
      <alignment horizontal="right" vertical="center"/>
    </xf>
    <xf numFmtId="0" fontId="0" fillId="0" borderId="3" xfId="0" applyBorder="1" applyAlignment="1">
      <alignment horizontal="left" vertical="center"/>
    </xf>
    <xf numFmtId="0" fontId="0" fillId="0" borderId="0" xfId="0" applyAlignment="1">
      <alignment horizontal="left" vertical="top" wrapText="1"/>
    </xf>
    <xf numFmtId="0" fontId="8" fillId="0" borderId="0" xfId="0" applyFont="1" applyAlignment="1">
      <alignment horizontal="left" vertical="top" wrapText="1"/>
    </xf>
    <xf numFmtId="0" fontId="1" fillId="2" borderId="0" xfId="0" applyFont="1" applyFill="1" applyAlignment="1">
      <alignment horizontal="left" wrapText="1"/>
    </xf>
    <xf numFmtId="0" fontId="7" fillId="0" borderId="2" xfId="0" applyFont="1" applyBorder="1" applyAlignment="1">
      <alignment horizontal="center" vertical="top" wrapText="1"/>
    </xf>
    <xf numFmtId="0" fontId="0" fillId="0" borderId="0" xfId="0" applyAlignment="1">
      <alignment horizontal="left" vertical="center" wrapText="1"/>
    </xf>
    <xf numFmtId="0" fontId="0" fillId="0" borderId="0" xfId="0"/>
    <xf numFmtId="0" fontId="7" fillId="0" borderId="2" xfId="0" applyFont="1" applyBorder="1" applyAlignment="1">
      <alignment horizontal="left" vertical="top" wrapText="1"/>
    </xf>
    <xf numFmtId="165" fontId="0" fillId="0" borderId="0" xfId="0" applyNumberFormat="1" applyAlignment="1">
      <alignment horizontal="right" vertical="center"/>
    </xf>
    <xf numFmtId="165" fontId="7" fillId="0" borderId="3" xfId="0" applyNumberFormat="1" applyFont="1" applyBorder="1" applyAlignment="1">
      <alignment horizontal="right" vertical="center"/>
    </xf>
    <xf numFmtId="166" fontId="0" fillId="0" borderId="0" xfId="0" applyNumberFormat="1" applyAlignment="1">
      <alignment horizontal="right" vertical="center"/>
    </xf>
    <xf numFmtId="166" fontId="0" fillId="0" borderId="3" xfId="0" applyNumberFormat="1" applyBorder="1" applyAlignment="1">
      <alignment horizontal="righ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0</xdr:rowOff>
    </xdr:from>
    <xdr:ext cx="6840000" cy="66240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D33"/>
  <sheetViews>
    <sheetView showGridLines="0" tabSelected="1" view="pageBreakPreview" zoomScaleNormal="100" zoomScaleSheetLayoutView="100" workbookViewId="0">
      <selection activeCell="A3" sqref="A3"/>
    </sheetView>
  </sheetViews>
  <sheetFormatPr baseColWidth="10" defaultRowHeight="12.75" x14ac:dyDescent="0.2"/>
  <cols>
    <col min="1" max="1" width="2.5703125" customWidth="1"/>
    <col min="2" max="2" width="12.5703125" customWidth="1"/>
    <col min="3" max="3" width="3.5703125" customWidth="1"/>
    <col min="4" max="4" width="105.5703125" customWidth="1"/>
  </cols>
  <sheetData>
    <row r="4" spans="2:4" ht="14.45" customHeight="1" x14ac:dyDescent="0.3">
      <c r="B4" s="1"/>
      <c r="C4" s="1"/>
      <c r="D4" s="1"/>
    </row>
    <row r="5" spans="2:4" ht="14.45" customHeight="1" x14ac:dyDescent="0.3">
      <c r="B5" s="1"/>
      <c r="C5" s="1"/>
      <c r="D5" s="1"/>
    </row>
    <row r="6" spans="2:4" ht="21" customHeight="1" x14ac:dyDescent="0.3">
      <c r="B6" s="26" t="s">
        <v>0</v>
      </c>
      <c r="C6" s="26"/>
      <c r="D6" s="26"/>
    </row>
    <row r="7" spans="2:4" ht="6" customHeight="1" x14ac:dyDescent="0.2"/>
    <row r="8" spans="2:4" x14ac:dyDescent="0.2">
      <c r="B8" t="s">
        <v>1</v>
      </c>
    </row>
    <row r="9" spans="2:4" x14ac:dyDescent="0.2">
      <c r="B9" t="s">
        <v>2</v>
      </c>
    </row>
    <row r="14" spans="2:4" ht="15.75" x14ac:dyDescent="0.25">
      <c r="B14" s="2" t="s">
        <v>3</v>
      </c>
    </row>
    <row r="16" spans="2:4" x14ac:dyDescent="0.2">
      <c r="B16" s="4" t="str">
        <f>HYPERLINK("#'T1'!A1", "Tabelle 1:")</f>
        <v>Tabelle 1:</v>
      </c>
      <c r="C16" t="s">
        <v>8</v>
      </c>
      <c r="D16" s="5" t="str">
        <f>HYPERLINK("#'T1'!A1", "Gemeinden nach Gemeindesteuerfussklasse, 1975−2025")</f>
        <v>Gemeinden nach Gemeindesteuerfussklasse, 1975−2025</v>
      </c>
    </row>
    <row r="17" spans="2:4" x14ac:dyDescent="0.2">
      <c r="B17" s="4" t="str">
        <f>HYPERLINK("#'T2'!A1", "Tabelle 2:")</f>
        <v>Tabelle 2:</v>
      </c>
      <c r="C17" t="s">
        <v>8</v>
      </c>
      <c r="D17" s="5" t="str">
        <f>HYPERLINK("#'T2'!A1", "Gemeinden nach Gemeindesteuerfussklasse und Gemeindegrösse, 2025")</f>
        <v>Gemeinden nach Gemeindesteuerfussklasse und Gemeindegrösse, 2025</v>
      </c>
    </row>
    <row r="18" spans="2:4" x14ac:dyDescent="0.2">
      <c r="B18" s="4" t="str">
        <f>HYPERLINK("#'T3'!A1", "Tabelle 3:")</f>
        <v>Tabelle 3:</v>
      </c>
      <c r="C18" t="s">
        <v>8</v>
      </c>
      <c r="D18" s="5" t="str">
        <f>HYPERLINK("#'T3'!A1", "Gemeinden, Einwohner/innen und Normsteuerertrag nach Grössenklasse des Normsteuerertrags, absolut und in Prozent, 2025")</f>
        <v>Gemeinden, Einwohner/innen und Normsteuerertrag nach Grössenklasse des Normsteuerertrags, absolut und in Prozent, 2025</v>
      </c>
    </row>
    <row r="19" spans="2:4" x14ac:dyDescent="0.2">
      <c r="B19" s="4" t="str">
        <f>HYPERLINK("#'T4'!A1", "Tabelle 4:")</f>
        <v>Tabelle 4:</v>
      </c>
      <c r="C19" t="s">
        <v>8</v>
      </c>
      <c r="D19" s="5" t="str">
        <f>HYPERLINK("#'T4'!A1", "Steuerfuss und Steuererträge, 1974−2025")</f>
        <v>Steuerfuss und Steuererträge, 1974−2025</v>
      </c>
    </row>
    <row r="21" spans="2:4" x14ac:dyDescent="0.2">
      <c r="B21" s="6" t="s">
        <v>21</v>
      </c>
    </row>
    <row r="22" spans="2:4" x14ac:dyDescent="0.2">
      <c r="B22" s="7" t="str">
        <f>HYPERLINK("#'T5'!A1", "Tabelle 5:")</f>
        <v>Tabelle 5:</v>
      </c>
      <c r="C22" t="s">
        <v>8</v>
      </c>
      <c r="D22" s="5" t="str">
        <f>HYPERLINK("#'T5'!A1", "Funktionale Gliederung der Erfolgsrechnung, Aufwand, in 1'000 Franken, 2025")</f>
        <v>Funktionale Gliederung der Erfolgsrechnung, Aufwand, in 1'000 Franken, 2025</v>
      </c>
    </row>
    <row r="23" spans="2:4" x14ac:dyDescent="0.2">
      <c r="B23" s="7" t="str">
        <f>HYPERLINK("#'T6'!A1", "Tabelle 6:")</f>
        <v>Tabelle 6:</v>
      </c>
      <c r="C23" t="s">
        <v>8</v>
      </c>
      <c r="D23" s="5" t="str">
        <f>HYPERLINK("#'T6'!A1", "Funktionale Gliederung der Erfolgsrechnung, Ertrag, in 1'000 Franken, 2025")</f>
        <v>Funktionale Gliederung der Erfolgsrechnung, Ertrag, in 1'000 Franken, 2025</v>
      </c>
    </row>
    <row r="24" spans="2:4" x14ac:dyDescent="0.2">
      <c r="B24" s="7" t="str">
        <f>HYPERLINK("#'T7'!A1", "Tabelle 7:")</f>
        <v>Tabelle 7:</v>
      </c>
      <c r="C24" t="s">
        <v>8</v>
      </c>
      <c r="D24" s="5" t="str">
        <f>HYPERLINK("#'T7'!A1", "Funktionale Gliederung der Investitionsrechnung, Ausgaben und Einnahmen, in 1'000 Franken, 2025")</f>
        <v>Funktionale Gliederung der Investitionsrechnung, Ausgaben und Einnahmen, in 1'000 Franken, 2025</v>
      </c>
    </row>
    <row r="25" spans="2:4" x14ac:dyDescent="0.2">
      <c r="B25" s="7" t="str">
        <f>HYPERLINK("#'T8'!A1", "Tabelle 8:")</f>
        <v>Tabelle 8:</v>
      </c>
      <c r="C25" t="s">
        <v>8</v>
      </c>
      <c r="D25" s="5" t="str">
        <f>HYPERLINK("#'T8'!A1", "Artengliederung der Erfolgsrechnung, Aufwand und Ertrag, in 1'000 Franken, 2025")</f>
        <v>Artengliederung der Erfolgsrechnung, Aufwand und Ertrag, in 1'000 Franken, 2025</v>
      </c>
    </row>
    <row r="26" spans="2:4" x14ac:dyDescent="0.2">
      <c r="B26" s="7" t="str">
        <f>HYPERLINK("#'T9'!A1", "Tabelle 9:")</f>
        <v>Tabelle 9:</v>
      </c>
      <c r="C26" t="s">
        <v>8</v>
      </c>
      <c r="D26" s="5" t="str">
        <f>HYPERLINK("#'T9'!A1", "Artengliederung der Investitionsrechnung, Ausgaben und Einnahmen, in 1'000 Franken, 2025")</f>
        <v>Artengliederung der Investitionsrechnung, Ausgaben und Einnahmen, in 1'000 Franken, 2025</v>
      </c>
    </row>
    <row r="27" spans="2:4" x14ac:dyDescent="0.2">
      <c r="B27" s="7" t="str">
        <f>HYPERLINK("#'T10'!A1", "Tabelle 10:")</f>
        <v>Tabelle 10:</v>
      </c>
      <c r="C27" t="s">
        <v>8</v>
      </c>
      <c r="D27" s="5" t="str">
        <f>HYPERLINK("#'T10'!A1", "Bilanzrechnung, Aktiven und Passiven, in 1'000 Franken, 2025")</f>
        <v>Bilanzrechnung, Aktiven und Passiven, in 1'000 Franken, 2025</v>
      </c>
    </row>
    <row r="28" spans="2:4" x14ac:dyDescent="0.2">
      <c r="B28" s="7" t="str">
        <f>HYPERLINK("#'T11'!A1", "Tabelle 11:")</f>
        <v>Tabelle 11:</v>
      </c>
      <c r="C28" t="s">
        <v>8</v>
      </c>
      <c r="D28" s="5" t="str">
        <f>HYPERLINK("#'T11'!A1", "Ergebnis und Finanzierung, in 1'000 Franken, 2025")</f>
        <v>Ergebnis und Finanzierung, in 1'000 Franken, 2025</v>
      </c>
    </row>
    <row r="29" spans="2:4" x14ac:dyDescent="0.2">
      <c r="B29" s="7" t="str">
        <f>HYPERLINK("#'T12'!A1", "Tabelle 12:")</f>
        <v>Tabelle 12:</v>
      </c>
      <c r="C29" t="s">
        <v>8</v>
      </c>
      <c r="D29" s="5" t="str">
        <f>HYPERLINK("#'T12'!A1", "Kennzahlen, 2025")</f>
        <v>Kennzahlen, 2025</v>
      </c>
    </row>
    <row r="31" spans="2:4" x14ac:dyDescent="0.2">
      <c r="B31" s="8" t="str">
        <f>HYPERLINK("#'K1'!A1", "Karte 1:")</f>
        <v>Karte 1:</v>
      </c>
      <c r="C31" t="s">
        <v>8</v>
      </c>
      <c r="D31" s="5" t="str">
        <f>HYPERLINK("#'K1'!A1", "Selbstfinanzierungsgrad der Gemeinden im Fünfjahresdurchschnitt, 2021–2025")</f>
        <v>Selbstfinanzierungsgrad der Gemeinden im Fünfjahresdurchschnitt, 2021–2025</v>
      </c>
    </row>
    <row r="33" spans="2:4" x14ac:dyDescent="0.2">
      <c r="B33" s="9" t="str">
        <f>HYPERLINK("#'Erläuterungen'!A1", "Erläuterungen:")</f>
        <v>Erläuterungen:</v>
      </c>
      <c r="C33" t="s">
        <v>8</v>
      </c>
      <c r="D33" s="5" t="str">
        <f>HYPERLINK("#'Erläuterungen'!A1", "Begriffe und Definitionen")</f>
        <v>Begriffe und Definitionen</v>
      </c>
    </row>
  </sheetData>
  <mergeCells count="1">
    <mergeCell ref="B6:D6"/>
  </mergeCells>
  <pageMargins left="0.70866141732283472" right="0.70866141732283472" top="0.74803149606299213" bottom="0.74803149606299213" header="0.31496062992125984" footer="0.31496062992125984"/>
  <pageSetup paperSize="9" scale="65" fitToHeight="0" orientation="portrait" horizontalDpi="300" verticalDpi="300" r:id="rId1"/>
  <headerFooter differentFirst="1" scaleWithDoc="0" alignWithMargins="0">
    <firstHeader>&amp;L&amp;C&amp;R&amp;B DEPARTEMENT FINANZEN UND RESSOURCEN
Statistik Aargau</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6D4FF"/>
  </sheetPr>
  <dimension ref="B1:V218"/>
  <sheetViews>
    <sheetView showGridLines="0" view="pageBreakPreview" zoomScaleNormal="100" zoomScaleSheetLayoutView="100" workbookViewId="0">
      <pane ySplit="6" topLeftCell="A7" activePane="bottomLeft" state="frozen"/>
      <selection activeCell="A3" sqref="A3"/>
      <selection pane="bottomLeft" activeCell="A3" sqref="A3"/>
    </sheetView>
  </sheetViews>
  <sheetFormatPr baseColWidth="10" defaultRowHeight="12.75" x14ac:dyDescent="0.2"/>
  <cols>
    <col min="1" max="1" width="2.5703125" customWidth="1"/>
    <col min="2" max="2" width="11.85546875" customWidth="1"/>
    <col min="3" max="3" width="24.140625" customWidth="1"/>
    <col min="4" max="12" width="13.7109375" customWidth="1"/>
    <col min="13" max="22" width="14.28515625" customWidth="1"/>
  </cols>
  <sheetData>
    <row r="1" spans="2:22" ht="18" x14ac:dyDescent="0.25">
      <c r="B1" s="3" t="s">
        <v>17</v>
      </c>
    </row>
    <row r="2" spans="2:22" x14ac:dyDescent="0.2">
      <c r="B2" t="s">
        <v>14</v>
      </c>
    </row>
    <row r="5" spans="2:22" x14ac:dyDescent="0.2">
      <c r="B5" s="30" t="s">
        <v>79</v>
      </c>
      <c r="C5" s="30" t="s">
        <v>80</v>
      </c>
      <c r="D5" s="27" t="s">
        <v>328</v>
      </c>
      <c r="E5" s="27" t="s">
        <v>328</v>
      </c>
      <c r="F5" s="27" t="s">
        <v>328</v>
      </c>
      <c r="G5" s="27" t="s">
        <v>328</v>
      </c>
      <c r="H5" s="27" t="s">
        <v>328</v>
      </c>
      <c r="I5" s="27" t="s">
        <v>328</v>
      </c>
      <c r="J5" s="27" t="s">
        <v>328</v>
      </c>
      <c r="K5" s="27" t="s">
        <v>328</v>
      </c>
      <c r="L5" s="27" t="s">
        <v>328</v>
      </c>
      <c r="M5" s="27" t="s">
        <v>329</v>
      </c>
      <c r="N5" s="27" t="s">
        <v>329</v>
      </c>
      <c r="O5" s="27" t="s">
        <v>329</v>
      </c>
      <c r="P5" s="27" t="s">
        <v>329</v>
      </c>
      <c r="Q5" s="27" t="s">
        <v>329</v>
      </c>
      <c r="R5" s="27" t="s">
        <v>329</v>
      </c>
      <c r="S5" s="27" t="s">
        <v>329</v>
      </c>
      <c r="T5" s="27" t="s">
        <v>329</v>
      </c>
      <c r="U5" s="27" t="s">
        <v>329</v>
      </c>
      <c r="V5" s="27" t="s">
        <v>329</v>
      </c>
    </row>
    <row r="6" spans="2:22" ht="84" customHeight="1" x14ac:dyDescent="0.2">
      <c r="B6" s="30" t="s">
        <v>79</v>
      </c>
      <c r="C6" s="30" t="s">
        <v>80</v>
      </c>
      <c r="D6" s="10" t="s">
        <v>330</v>
      </c>
      <c r="E6" s="10" t="s">
        <v>331</v>
      </c>
      <c r="F6" s="10" t="s">
        <v>332</v>
      </c>
      <c r="G6" s="10" t="s">
        <v>333</v>
      </c>
      <c r="H6" s="10" t="s">
        <v>334</v>
      </c>
      <c r="I6" s="10" t="s">
        <v>335</v>
      </c>
      <c r="J6" s="10" t="s">
        <v>336</v>
      </c>
      <c r="K6" s="10" t="s">
        <v>337</v>
      </c>
      <c r="L6" s="10" t="s">
        <v>316</v>
      </c>
      <c r="M6" s="10" t="s">
        <v>338</v>
      </c>
      <c r="N6" s="10" t="s">
        <v>339</v>
      </c>
      <c r="O6" s="10" t="s">
        <v>340</v>
      </c>
      <c r="P6" s="10" t="s">
        <v>335</v>
      </c>
      <c r="Q6" s="10" t="s">
        <v>341</v>
      </c>
      <c r="R6" s="10" t="s">
        <v>342</v>
      </c>
      <c r="S6" s="10" t="s">
        <v>343</v>
      </c>
      <c r="T6" s="10" t="s">
        <v>336</v>
      </c>
      <c r="U6" s="10" t="s">
        <v>344</v>
      </c>
      <c r="V6" s="10" t="s">
        <v>325</v>
      </c>
    </row>
    <row r="7" spans="2:22" x14ac:dyDescent="0.2">
      <c r="B7" s="21">
        <v>4335</v>
      </c>
      <c r="C7" s="21" t="s">
        <v>91</v>
      </c>
      <c r="D7" s="22">
        <v>534672.43229999999</v>
      </c>
      <c r="E7" s="22">
        <v>28.55</v>
      </c>
      <c r="F7" s="22">
        <v>19254.487359999999</v>
      </c>
      <c r="G7" s="22">
        <v>6166.9139800000003</v>
      </c>
      <c r="H7" s="22">
        <v>6174.9706500000002</v>
      </c>
      <c r="I7" s="22">
        <v>41258.009590000001</v>
      </c>
      <c r="J7" s="22">
        <v>0</v>
      </c>
      <c r="K7" s="22">
        <v>0</v>
      </c>
      <c r="L7" s="22">
        <v>607555.36387999996</v>
      </c>
      <c r="M7" s="22">
        <v>13328.84535</v>
      </c>
      <c r="N7" s="22">
        <v>37.56035</v>
      </c>
      <c r="O7" s="22">
        <v>13.889950000000001</v>
      </c>
      <c r="P7" s="22">
        <v>109140.74391</v>
      </c>
      <c r="Q7" s="22">
        <v>3144.4058500000001</v>
      </c>
      <c r="R7" s="22">
        <v>59.605600000000003</v>
      </c>
      <c r="S7" s="22">
        <v>143.67044999999999</v>
      </c>
      <c r="T7" s="22">
        <v>0</v>
      </c>
      <c r="U7" s="22">
        <v>151.83330000000001</v>
      </c>
      <c r="V7" s="22">
        <v>126020.55476</v>
      </c>
    </row>
    <row r="8" spans="2:22" x14ac:dyDescent="0.2">
      <c r="B8" s="21">
        <v>4019</v>
      </c>
      <c r="C8" s="21" t="s">
        <v>92</v>
      </c>
      <c r="D8" s="22">
        <v>78390.944579999996</v>
      </c>
      <c r="E8" s="22">
        <v>0</v>
      </c>
      <c r="F8" s="22">
        <v>3261.13031</v>
      </c>
      <c r="G8" s="22">
        <v>235</v>
      </c>
      <c r="H8" s="22">
        <v>22.5</v>
      </c>
      <c r="I8" s="22">
        <v>13848.62635</v>
      </c>
      <c r="J8" s="22">
        <v>0</v>
      </c>
      <c r="K8" s="22">
        <v>0</v>
      </c>
      <c r="L8" s="22">
        <v>95758.201239999995</v>
      </c>
      <c r="M8" s="22">
        <v>0</v>
      </c>
      <c r="N8" s="22">
        <v>33.010350000000003</v>
      </c>
      <c r="O8" s="22">
        <v>12.91705</v>
      </c>
      <c r="P8" s="22">
        <v>9841.9650500000007</v>
      </c>
      <c r="Q8" s="22">
        <v>1078.932</v>
      </c>
      <c r="R8" s="22">
        <v>5</v>
      </c>
      <c r="S8" s="22">
        <v>32.082000000000001</v>
      </c>
      <c r="T8" s="22">
        <v>0</v>
      </c>
      <c r="U8" s="22">
        <v>0</v>
      </c>
      <c r="V8" s="22">
        <v>11003.90645</v>
      </c>
    </row>
    <row r="9" spans="2:22" x14ac:dyDescent="0.2">
      <c r="B9" s="16">
        <v>4001</v>
      </c>
      <c r="C9" s="16" t="s">
        <v>93</v>
      </c>
      <c r="D9" s="12">
        <v>45995.465579999996</v>
      </c>
      <c r="E9" s="12">
        <v>0</v>
      </c>
      <c r="F9" s="12">
        <v>2348.85779</v>
      </c>
      <c r="G9" s="12">
        <v>0</v>
      </c>
      <c r="H9" s="12">
        <v>0</v>
      </c>
      <c r="I9" s="12">
        <v>4772.18595</v>
      </c>
      <c r="J9" s="12">
        <v>0</v>
      </c>
      <c r="K9" s="12">
        <v>0</v>
      </c>
      <c r="L9" s="12">
        <v>53116.509319999997</v>
      </c>
      <c r="M9" s="12">
        <v>0</v>
      </c>
      <c r="N9" s="12">
        <v>0</v>
      </c>
      <c r="O9" s="12">
        <v>12.91705</v>
      </c>
      <c r="P9" s="12">
        <v>1612.4202</v>
      </c>
      <c r="Q9" s="12">
        <v>72.400000000000006</v>
      </c>
      <c r="R9" s="12">
        <v>5</v>
      </c>
      <c r="S9" s="12">
        <v>0</v>
      </c>
      <c r="T9" s="12">
        <v>0</v>
      </c>
      <c r="U9" s="12">
        <v>0</v>
      </c>
      <c r="V9" s="12">
        <v>1702.7372499999999</v>
      </c>
    </row>
    <row r="10" spans="2:22" x14ac:dyDescent="0.2">
      <c r="B10" s="16">
        <v>4002</v>
      </c>
      <c r="C10" s="16" t="s">
        <v>94</v>
      </c>
      <c r="D10" s="12">
        <v>1063.0844500000001</v>
      </c>
      <c r="E10" s="12">
        <v>0</v>
      </c>
      <c r="F10" s="12">
        <v>15.6724</v>
      </c>
      <c r="G10" s="12">
        <v>235</v>
      </c>
      <c r="H10" s="12">
        <v>0</v>
      </c>
      <c r="I10" s="12">
        <v>25</v>
      </c>
      <c r="J10" s="12">
        <v>0</v>
      </c>
      <c r="K10" s="12">
        <v>0</v>
      </c>
      <c r="L10" s="12">
        <v>1338.75685</v>
      </c>
      <c r="M10" s="12">
        <v>0</v>
      </c>
      <c r="N10" s="12">
        <v>0</v>
      </c>
      <c r="O10" s="12">
        <v>0</v>
      </c>
      <c r="P10" s="12">
        <v>44.085999999999999</v>
      </c>
      <c r="Q10" s="12">
        <v>0</v>
      </c>
      <c r="R10" s="12">
        <v>0</v>
      </c>
      <c r="S10" s="12">
        <v>0</v>
      </c>
      <c r="T10" s="12">
        <v>0</v>
      </c>
      <c r="U10" s="12">
        <v>0</v>
      </c>
      <c r="V10" s="12">
        <v>44.085999999999999</v>
      </c>
    </row>
    <row r="11" spans="2:22" x14ac:dyDescent="0.2">
      <c r="B11" s="16">
        <v>4003</v>
      </c>
      <c r="C11" s="16" t="s">
        <v>95</v>
      </c>
      <c r="D11" s="12">
        <v>2524.75668</v>
      </c>
      <c r="E11" s="12">
        <v>0</v>
      </c>
      <c r="F11" s="12">
        <v>0</v>
      </c>
      <c r="G11" s="12">
        <v>0</v>
      </c>
      <c r="H11" s="12">
        <v>0</v>
      </c>
      <c r="I11" s="12">
        <v>418.28395</v>
      </c>
      <c r="J11" s="12">
        <v>0</v>
      </c>
      <c r="K11" s="12">
        <v>0</v>
      </c>
      <c r="L11" s="12">
        <v>2943.04063</v>
      </c>
      <c r="M11" s="12">
        <v>0</v>
      </c>
      <c r="N11" s="12">
        <v>0</v>
      </c>
      <c r="O11" s="12">
        <v>0</v>
      </c>
      <c r="P11" s="12">
        <v>620.85325</v>
      </c>
      <c r="Q11" s="12">
        <v>0</v>
      </c>
      <c r="R11" s="12">
        <v>0</v>
      </c>
      <c r="S11" s="12">
        <v>0</v>
      </c>
      <c r="T11" s="12">
        <v>0</v>
      </c>
      <c r="U11" s="12">
        <v>0</v>
      </c>
      <c r="V11" s="12">
        <v>620.85325</v>
      </c>
    </row>
    <row r="12" spans="2:22" x14ac:dyDescent="0.2">
      <c r="B12" s="16">
        <v>4004</v>
      </c>
      <c r="C12" s="16" t="s">
        <v>96</v>
      </c>
      <c r="D12" s="12">
        <v>155.55312000000001</v>
      </c>
      <c r="E12" s="12">
        <v>0</v>
      </c>
      <c r="F12" s="12">
        <v>72.428899999999999</v>
      </c>
      <c r="G12" s="12">
        <v>0</v>
      </c>
      <c r="H12" s="12">
        <v>0</v>
      </c>
      <c r="I12" s="12">
        <v>0</v>
      </c>
      <c r="J12" s="12">
        <v>0</v>
      </c>
      <c r="K12" s="12">
        <v>0</v>
      </c>
      <c r="L12" s="12">
        <v>227.98202000000001</v>
      </c>
      <c r="M12" s="12">
        <v>0</v>
      </c>
      <c r="N12" s="12">
        <v>0</v>
      </c>
      <c r="O12" s="12">
        <v>0</v>
      </c>
      <c r="P12" s="12">
        <v>-52.484850000000002</v>
      </c>
      <c r="Q12" s="12">
        <v>0</v>
      </c>
      <c r="R12" s="12">
        <v>0</v>
      </c>
      <c r="S12" s="12">
        <v>0</v>
      </c>
      <c r="T12" s="12">
        <v>0</v>
      </c>
      <c r="U12" s="12">
        <v>0</v>
      </c>
      <c r="V12" s="12">
        <v>-52.484850000000002</v>
      </c>
    </row>
    <row r="13" spans="2:22" x14ac:dyDescent="0.2">
      <c r="B13" s="16">
        <v>4005</v>
      </c>
      <c r="C13" s="16" t="s">
        <v>97</v>
      </c>
      <c r="D13" s="12">
        <v>1033.2575999999999</v>
      </c>
      <c r="E13" s="12">
        <v>0</v>
      </c>
      <c r="F13" s="12">
        <v>163.21494999999999</v>
      </c>
      <c r="G13" s="12">
        <v>0</v>
      </c>
      <c r="H13" s="12">
        <v>0</v>
      </c>
      <c r="I13" s="12">
        <v>186.09899999999999</v>
      </c>
      <c r="J13" s="12">
        <v>0</v>
      </c>
      <c r="K13" s="12">
        <v>0</v>
      </c>
      <c r="L13" s="12">
        <v>1382.5715499999999</v>
      </c>
      <c r="M13" s="12">
        <v>0</v>
      </c>
      <c r="N13" s="12">
        <v>0</v>
      </c>
      <c r="O13" s="12">
        <v>0</v>
      </c>
      <c r="P13" s="12">
        <v>1513.057</v>
      </c>
      <c r="Q13" s="12">
        <v>0</v>
      </c>
      <c r="R13" s="12">
        <v>0</v>
      </c>
      <c r="S13" s="12">
        <v>0</v>
      </c>
      <c r="T13" s="12">
        <v>0</v>
      </c>
      <c r="U13" s="12">
        <v>0</v>
      </c>
      <c r="V13" s="12">
        <v>1513.057</v>
      </c>
    </row>
    <row r="14" spans="2:22" x14ac:dyDescent="0.2">
      <c r="B14" s="16">
        <v>4006</v>
      </c>
      <c r="C14" s="16" t="s">
        <v>98</v>
      </c>
      <c r="D14" s="12">
        <v>1429.6431500000001</v>
      </c>
      <c r="E14" s="12">
        <v>0</v>
      </c>
      <c r="F14" s="12">
        <v>281.81157000000002</v>
      </c>
      <c r="G14" s="12">
        <v>0</v>
      </c>
      <c r="H14" s="12">
        <v>0</v>
      </c>
      <c r="I14" s="12">
        <v>154.15020000000001</v>
      </c>
      <c r="J14" s="12">
        <v>0</v>
      </c>
      <c r="K14" s="12">
        <v>0</v>
      </c>
      <c r="L14" s="12">
        <v>1865.60492</v>
      </c>
      <c r="M14" s="12">
        <v>0</v>
      </c>
      <c r="N14" s="12">
        <v>0</v>
      </c>
      <c r="O14" s="12">
        <v>0</v>
      </c>
      <c r="P14" s="12">
        <v>733.60350000000005</v>
      </c>
      <c r="Q14" s="12">
        <v>0</v>
      </c>
      <c r="R14" s="12">
        <v>0</v>
      </c>
      <c r="S14" s="12">
        <v>0</v>
      </c>
      <c r="T14" s="12">
        <v>0</v>
      </c>
      <c r="U14" s="12">
        <v>0</v>
      </c>
      <c r="V14" s="12">
        <v>733.60350000000005</v>
      </c>
    </row>
    <row r="15" spans="2:22" x14ac:dyDescent="0.2">
      <c r="B15" s="16">
        <v>4007</v>
      </c>
      <c r="C15" s="16" t="s">
        <v>99</v>
      </c>
      <c r="D15" s="12">
        <v>2829.2231499999998</v>
      </c>
      <c r="E15" s="12">
        <v>0</v>
      </c>
      <c r="F15" s="12">
        <v>0</v>
      </c>
      <c r="G15" s="12">
        <v>0</v>
      </c>
      <c r="H15" s="12">
        <v>0</v>
      </c>
      <c r="I15" s="12">
        <v>0</v>
      </c>
      <c r="J15" s="12">
        <v>0</v>
      </c>
      <c r="K15" s="12">
        <v>0</v>
      </c>
      <c r="L15" s="12">
        <v>2829.2231499999998</v>
      </c>
      <c r="M15" s="12">
        <v>0</v>
      </c>
      <c r="N15" s="12">
        <v>33.010350000000003</v>
      </c>
      <c r="O15" s="12">
        <v>0</v>
      </c>
      <c r="P15" s="12">
        <v>55.6402</v>
      </c>
      <c r="Q15" s="12">
        <v>0</v>
      </c>
      <c r="R15" s="12">
        <v>0</v>
      </c>
      <c r="S15" s="12">
        <v>0</v>
      </c>
      <c r="T15" s="12">
        <v>0</v>
      </c>
      <c r="U15" s="12">
        <v>0</v>
      </c>
      <c r="V15" s="12">
        <v>88.650549999999996</v>
      </c>
    </row>
    <row r="16" spans="2:22" x14ac:dyDescent="0.2">
      <c r="B16" s="16">
        <v>4008</v>
      </c>
      <c r="C16" s="16" t="s">
        <v>100</v>
      </c>
      <c r="D16" s="12">
        <v>11223.30255</v>
      </c>
      <c r="E16" s="12">
        <v>0</v>
      </c>
      <c r="F16" s="12">
        <v>0</v>
      </c>
      <c r="G16" s="12">
        <v>0</v>
      </c>
      <c r="H16" s="12">
        <v>22.5</v>
      </c>
      <c r="I16" s="12">
        <v>461.26</v>
      </c>
      <c r="J16" s="12">
        <v>0</v>
      </c>
      <c r="K16" s="12">
        <v>0</v>
      </c>
      <c r="L16" s="12">
        <v>11707.062550000001</v>
      </c>
      <c r="M16" s="12">
        <v>0</v>
      </c>
      <c r="N16" s="12">
        <v>0</v>
      </c>
      <c r="O16" s="12">
        <v>0</v>
      </c>
      <c r="P16" s="12">
        <v>937.24540000000002</v>
      </c>
      <c r="Q16" s="12">
        <v>0</v>
      </c>
      <c r="R16" s="12">
        <v>0</v>
      </c>
      <c r="S16" s="12">
        <v>0</v>
      </c>
      <c r="T16" s="12">
        <v>0</v>
      </c>
      <c r="U16" s="12">
        <v>0</v>
      </c>
      <c r="V16" s="12">
        <v>937.24540000000002</v>
      </c>
    </row>
    <row r="17" spans="2:22" x14ac:dyDescent="0.2">
      <c r="B17" s="16">
        <v>4009</v>
      </c>
      <c r="C17" s="16" t="s">
        <v>101</v>
      </c>
      <c r="D17" s="12">
        <v>2239.2725500000001</v>
      </c>
      <c r="E17" s="12">
        <v>0</v>
      </c>
      <c r="F17" s="12">
        <v>86.377549999999999</v>
      </c>
      <c r="G17" s="12">
        <v>0</v>
      </c>
      <c r="H17" s="12">
        <v>0</v>
      </c>
      <c r="I17" s="12">
        <v>11.751200000000001</v>
      </c>
      <c r="J17" s="12">
        <v>0</v>
      </c>
      <c r="K17" s="12">
        <v>0</v>
      </c>
      <c r="L17" s="12">
        <v>2337.4013</v>
      </c>
      <c r="M17" s="12">
        <v>0</v>
      </c>
      <c r="N17" s="12">
        <v>0</v>
      </c>
      <c r="O17" s="12">
        <v>0</v>
      </c>
      <c r="P17" s="12">
        <v>28.295000000000002</v>
      </c>
      <c r="Q17" s="12">
        <v>2.2454000000000001</v>
      </c>
      <c r="R17" s="12">
        <v>0</v>
      </c>
      <c r="S17" s="12">
        <v>0</v>
      </c>
      <c r="T17" s="12">
        <v>0</v>
      </c>
      <c r="U17" s="12">
        <v>0</v>
      </c>
      <c r="V17" s="12">
        <v>30.540400000000002</v>
      </c>
    </row>
    <row r="18" spans="2:22" x14ac:dyDescent="0.2">
      <c r="B18" s="16">
        <v>4010</v>
      </c>
      <c r="C18" s="16" t="s">
        <v>102</v>
      </c>
      <c r="D18" s="12">
        <v>5491.5187400000004</v>
      </c>
      <c r="E18" s="12">
        <v>0</v>
      </c>
      <c r="F18" s="12">
        <v>130.95349999999999</v>
      </c>
      <c r="G18" s="12">
        <v>0</v>
      </c>
      <c r="H18" s="12">
        <v>0</v>
      </c>
      <c r="I18" s="12">
        <v>5049.0596999999998</v>
      </c>
      <c r="J18" s="12">
        <v>0</v>
      </c>
      <c r="K18" s="12">
        <v>0</v>
      </c>
      <c r="L18" s="12">
        <v>10671.531940000001</v>
      </c>
      <c r="M18" s="12">
        <v>0</v>
      </c>
      <c r="N18" s="12">
        <v>0</v>
      </c>
      <c r="O18" s="12">
        <v>0</v>
      </c>
      <c r="P18" s="12">
        <v>2000.7759000000001</v>
      </c>
      <c r="Q18" s="12">
        <v>4.2866</v>
      </c>
      <c r="R18" s="12">
        <v>0</v>
      </c>
      <c r="S18" s="12">
        <v>0</v>
      </c>
      <c r="T18" s="12">
        <v>0</v>
      </c>
      <c r="U18" s="12">
        <v>0</v>
      </c>
      <c r="V18" s="12">
        <v>2005.0625</v>
      </c>
    </row>
    <row r="19" spans="2:22" x14ac:dyDescent="0.2">
      <c r="B19" s="16">
        <v>4012</v>
      </c>
      <c r="C19" s="16" t="s">
        <v>103</v>
      </c>
      <c r="D19" s="12">
        <v>3352.6270500000001</v>
      </c>
      <c r="E19" s="12">
        <v>0</v>
      </c>
      <c r="F19" s="12">
        <v>161.81365</v>
      </c>
      <c r="G19" s="12">
        <v>0</v>
      </c>
      <c r="H19" s="12">
        <v>0</v>
      </c>
      <c r="I19" s="12">
        <v>384.74865</v>
      </c>
      <c r="J19" s="12">
        <v>0</v>
      </c>
      <c r="K19" s="12">
        <v>0</v>
      </c>
      <c r="L19" s="12">
        <v>3899.1893500000001</v>
      </c>
      <c r="M19" s="12">
        <v>0</v>
      </c>
      <c r="N19" s="12">
        <v>0</v>
      </c>
      <c r="O19" s="12">
        <v>0</v>
      </c>
      <c r="P19" s="12">
        <v>2154.4232499999998</v>
      </c>
      <c r="Q19" s="12">
        <v>1000</v>
      </c>
      <c r="R19" s="12">
        <v>0</v>
      </c>
      <c r="S19" s="12">
        <v>0</v>
      </c>
      <c r="T19" s="12">
        <v>0</v>
      </c>
      <c r="U19" s="12">
        <v>0</v>
      </c>
      <c r="V19" s="12">
        <v>3154.4232499999998</v>
      </c>
    </row>
    <row r="20" spans="2:22" x14ac:dyDescent="0.2">
      <c r="B20" s="16">
        <v>4013</v>
      </c>
      <c r="C20" s="16" t="s">
        <v>104</v>
      </c>
      <c r="D20" s="12">
        <v>1053.2399600000001</v>
      </c>
      <c r="E20" s="12">
        <v>0</v>
      </c>
      <c r="F20" s="12">
        <v>0</v>
      </c>
      <c r="G20" s="12">
        <v>0</v>
      </c>
      <c r="H20" s="12">
        <v>0</v>
      </c>
      <c r="I20" s="12">
        <v>2386.0877</v>
      </c>
      <c r="J20" s="12">
        <v>0</v>
      </c>
      <c r="K20" s="12">
        <v>0</v>
      </c>
      <c r="L20" s="12">
        <v>3439.3276599999999</v>
      </c>
      <c r="M20" s="12">
        <v>0</v>
      </c>
      <c r="N20" s="12">
        <v>0</v>
      </c>
      <c r="O20" s="12">
        <v>0</v>
      </c>
      <c r="P20" s="12">
        <v>194.05019999999999</v>
      </c>
      <c r="Q20" s="12">
        <v>0</v>
      </c>
      <c r="R20" s="12">
        <v>0</v>
      </c>
      <c r="S20" s="12">
        <v>32.082000000000001</v>
      </c>
      <c r="T20" s="12">
        <v>0</v>
      </c>
      <c r="U20" s="12">
        <v>0</v>
      </c>
      <c r="V20" s="12">
        <v>226.13220000000001</v>
      </c>
    </row>
    <row r="21" spans="2:22" x14ac:dyDescent="0.2">
      <c r="B21" s="21">
        <v>4059</v>
      </c>
      <c r="C21" s="21" t="s">
        <v>105</v>
      </c>
      <c r="D21" s="22">
        <v>79592.597640000007</v>
      </c>
      <c r="E21" s="22">
        <v>4.55</v>
      </c>
      <c r="F21" s="22">
        <v>4031.4241000000002</v>
      </c>
      <c r="G21" s="22">
        <v>2131.9139799999998</v>
      </c>
      <c r="H21" s="22">
        <v>5207</v>
      </c>
      <c r="I21" s="22">
        <v>2174.0007799999998</v>
      </c>
      <c r="J21" s="22">
        <v>0</v>
      </c>
      <c r="K21" s="22">
        <v>0</v>
      </c>
      <c r="L21" s="22">
        <v>93141.486499999999</v>
      </c>
      <c r="M21" s="22">
        <v>2708.8638700000001</v>
      </c>
      <c r="N21" s="22">
        <v>4.55</v>
      </c>
      <c r="O21" s="22">
        <v>0</v>
      </c>
      <c r="P21" s="22">
        <v>18932.384819999999</v>
      </c>
      <c r="Q21" s="22">
        <v>87.8566</v>
      </c>
      <c r="R21" s="22">
        <v>1.0456000000000001</v>
      </c>
      <c r="S21" s="22">
        <v>10.946</v>
      </c>
      <c r="T21" s="22">
        <v>0</v>
      </c>
      <c r="U21" s="22">
        <v>3.9</v>
      </c>
      <c r="V21" s="22">
        <v>21749.546890000001</v>
      </c>
    </row>
    <row r="22" spans="2:22" x14ac:dyDescent="0.2">
      <c r="B22" s="16">
        <v>4021</v>
      </c>
      <c r="C22" s="16" t="s">
        <v>106</v>
      </c>
      <c r="D22" s="12">
        <v>11929.875599999999</v>
      </c>
      <c r="E22" s="12">
        <v>0</v>
      </c>
      <c r="F22" s="12">
        <v>548.53800999999999</v>
      </c>
      <c r="G22" s="12">
        <v>631.91398000000004</v>
      </c>
      <c r="H22" s="12">
        <v>0</v>
      </c>
      <c r="I22" s="12">
        <v>409.01339999999999</v>
      </c>
      <c r="J22" s="12">
        <v>0</v>
      </c>
      <c r="K22" s="12">
        <v>0</v>
      </c>
      <c r="L22" s="12">
        <v>13519.340990000001</v>
      </c>
      <c r="M22" s="12">
        <v>1176.18002</v>
      </c>
      <c r="N22" s="12">
        <v>0</v>
      </c>
      <c r="O22" s="12">
        <v>0</v>
      </c>
      <c r="P22" s="12">
        <v>2624.48929</v>
      </c>
      <c r="Q22" s="12">
        <v>0</v>
      </c>
      <c r="R22" s="12">
        <v>0</v>
      </c>
      <c r="S22" s="12">
        <v>0</v>
      </c>
      <c r="T22" s="12">
        <v>0</v>
      </c>
      <c r="U22" s="12">
        <v>3.9</v>
      </c>
      <c r="V22" s="12">
        <v>3804.5693099999999</v>
      </c>
    </row>
    <row r="23" spans="2:22" x14ac:dyDescent="0.2">
      <c r="B23" s="16">
        <v>4022</v>
      </c>
      <c r="C23" s="16" t="s">
        <v>107</v>
      </c>
      <c r="D23" s="12">
        <v>637.25662999999997</v>
      </c>
      <c r="E23" s="12">
        <v>0</v>
      </c>
      <c r="F23" s="12">
        <v>18.07488</v>
      </c>
      <c r="G23" s="12">
        <v>0</v>
      </c>
      <c r="H23" s="12">
        <v>0</v>
      </c>
      <c r="I23" s="12">
        <v>0</v>
      </c>
      <c r="J23" s="12">
        <v>0</v>
      </c>
      <c r="K23" s="12">
        <v>0</v>
      </c>
      <c r="L23" s="12">
        <v>655.33150999999998</v>
      </c>
      <c r="M23" s="12">
        <v>0</v>
      </c>
      <c r="N23" s="12">
        <v>0</v>
      </c>
      <c r="O23" s="12">
        <v>0</v>
      </c>
      <c r="P23" s="12">
        <v>204.69395</v>
      </c>
      <c r="Q23" s="12">
        <v>0</v>
      </c>
      <c r="R23" s="12">
        <v>0</v>
      </c>
      <c r="S23" s="12">
        <v>0</v>
      </c>
      <c r="T23" s="12">
        <v>0</v>
      </c>
      <c r="U23" s="12">
        <v>0</v>
      </c>
      <c r="V23" s="12">
        <v>204.69395</v>
      </c>
    </row>
    <row r="24" spans="2:22" x14ac:dyDescent="0.2">
      <c r="B24" s="16">
        <v>4023</v>
      </c>
      <c r="C24" s="16" t="s">
        <v>108</v>
      </c>
      <c r="D24" s="12">
        <v>4311.86733</v>
      </c>
      <c r="E24" s="12">
        <v>0</v>
      </c>
      <c r="F24" s="12">
        <v>45.414810000000003</v>
      </c>
      <c r="G24" s="12">
        <v>0</v>
      </c>
      <c r="H24" s="12">
        <v>0</v>
      </c>
      <c r="I24" s="12">
        <v>0</v>
      </c>
      <c r="J24" s="12">
        <v>0</v>
      </c>
      <c r="K24" s="12">
        <v>0</v>
      </c>
      <c r="L24" s="12">
        <v>4357.2821400000003</v>
      </c>
      <c r="M24" s="12">
        <v>0</v>
      </c>
      <c r="N24" s="12">
        <v>0</v>
      </c>
      <c r="O24" s="12">
        <v>0</v>
      </c>
      <c r="P24" s="12">
        <v>2318.92265</v>
      </c>
      <c r="Q24" s="12">
        <v>0</v>
      </c>
      <c r="R24" s="12">
        <v>0</v>
      </c>
      <c r="S24" s="12">
        <v>0</v>
      </c>
      <c r="T24" s="12">
        <v>0</v>
      </c>
      <c r="U24" s="12">
        <v>0</v>
      </c>
      <c r="V24" s="12">
        <v>2318.92265</v>
      </c>
    </row>
    <row r="25" spans="2:22" x14ac:dyDescent="0.2">
      <c r="B25" s="16">
        <v>4024</v>
      </c>
      <c r="C25" s="16" t="s">
        <v>109</v>
      </c>
      <c r="D25" s="12">
        <v>1011.53835</v>
      </c>
      <c r="E25" s="12">
        <v>0</v>
      </c>
      <c r="F25" s="12">
        <v>1.9035200000000001</v>
      </c>
      <c r="G25" s="12">
        <v>0</v>
      </c>
      <c r="H25" s="12">
        <v>0</v>
      </c>
      <c r="I25" s="12">
        <v>0</v>
      </c>
      <c r="J25" s="12">
        <v>0</v>
      </c>
      <c r="K25" s="12">
        <v>0</v>
      </c>
      <c r="L25" s="12">
        <v>1013.44187</v>
      </c>
      <c r="M25" s="12">
        <v>0</v>
      </c>
      <c r="N25" s="12">
        <v>0</v>
      </c>
      <c r="O25" s="12">
        <v>0</v>
      </c>
      <c r="P25" s="12">
        <v>491.37862999999999</v>
      </c>
      <c r="Q25" s="12">
        <v>0</v>
      </c>
      <c r="R25" s="12">
        <v>0</v>
      </c>
      <c r="S25" s="12">
        <v>0</v>
      </c>
      <c r="T25" s="12">
        <v>0</v>
      </c>
      <c r="U25" s="12">
        <v>0</v>
      </c>
      <c r="V25" s="12">
        <v>491.37862999999999</v>
      </c>
    </row>
    <row r="26" spans="2:22" x14ac:dyDescent="0.2">
      <c r="B26" s="16">
        <v>4049</v>
      </c>
      <c r="C26" s="16" t="s">
        <v>110</v>
      </c>
      <c r="D26" s="12">
        <v>2189.1007800000002</v>
      </c>
      <c r="E26" s="12">
        <v>0</v>
      </c>
      <c r="F26" s="12">
        <v>45.35745</v>
      </c>
      <c r="G26" s="12">
        <v>0</v>
      </c>
      <c r="H26" s="12">
        <v>0</v>
      </c>
      <c r="I26" s="12">
        <v>64.844700000000003</v>
      </c>
      <c r="J26" s="12">
        <v>0</v>
      </c>
      <c r="K26" s="12">
        <v>0</v>
      </c>
      <c r="L26" s="12">
        <v>2299.3029299999998</v>
      </c>
      <c r="M26" s="12">
        <v>13.96885</v>
      </c>
      <c r="N26" s="12">
        <v>0</v>
      </c>
      <c r="O26" s="12">
        <v>0</v>
      </c>
      <c r="P26" s="12">
        <v>268.97624999999999</v>
      </c>
      <c r="Q26" s="12">
        <v>0</v>
      </c>
      <c r="R26" s="12">
        <v>0</v>
      </c>
      <c r="S26" s="12">
        <v>0</v>
      </c>
      <c r="T26" s="12">
        <v>0</v>
      </c>
      <c r="U26" s="12">
        <v>0</v>
      </c>
      <c r="V26" s="12">
        <v>282.94510000000002</v>
      </c>
    </row>
    <row r="27" spans="2:22" x14ac:dyDescent="0.2">
      <c r="B27" s="16">
        <v>4026</v>
      </c>
      <c r="C27" s="16" t="s">
        <v>111</v>
      </c>
      <c r="D27" s="12">
        <v>3600.5210299999999</v>
      </c>
      <c r="E27" s="12">
        <v>0</v>
      </c>
      <c r="F27" s="12">
        <v>236.09190000000001</v>
      </c>
      <c r="G27" s="12">
        <v>0</v>
      </c>
      <c r="H27" s="12">
        <v>0</v>
      </c>
      <c r="I27" s="12">
        <v>73.282749999999993</v>
      </c>
      <c r="J27" s="12">
        <v>0</v>
      </c>
      <c r="K27" s="12">
        <v>0</v>
      </c>
      <c r="L27" s="12">
        <v>3909.8956800000001</v>
      </c>
      <c r="M27" s="12">
        <v>0</v>
      </c>
      <c r="N27" s="12">
        <v>0</v>
      </c>
      <c r="O27" s="12">
        <v>0</v>
      </c>
      <c r="P27" s="12">
        <v>220.92099999999999</v>
      </c>
      <c r="Q27" s="12">
        <v>0</v>
      </c>
      <c r="R27" s="12">
        <v>0</v>
      </c>
      <c r="S27" s="12">
        <v>0</v>
      </c>
      <c r="T27" s="12">
        <v>0</v>
      </c>
      <c r="U27" s="12">
        <v>0</v>
      </c>
      <c r="V27" s="12">
        <v>220.92099999999999</v>
      </c>
    </row>
    <row r="28" spans="2:22" x14ac:dyDescent="0.2">
      <c r="B28" s="16">
        <v>4027</v>
      </c>
      <c r="C28" s="16" t="s">
        <v>112</v>
      </c>
      <c r="D28" s="12">
        <v>3384.6105600000001</v>
      </c>
      <c r="E28" s="12">
        <v>0</v>
      </c>
      <c r="F28" s="12">
        <v>0</v>
      </c>
      <c r="G28" s="12">
        <v>0</v>
      </c>
      <c r="H28" s="12">
        <v>0</v>
      </c>
      <c r="I28" s="12">
        <v>5</v>
      </c>
      <c r="J28" s="12">
        <v>0</v>
      </c>
      <c r="K28" s="12">
        <v>0</v>
      </c>
      <c r="L28" s="12">
        <v>3389.6105600000001</v>
      </c>
      <c r="M28" s="12">
        <v>0</v>
      </c>
      <c r="N28" s="12">
        <v>0</v>
      </c>
      <c r="O28" s="12">
        <v>0</v>
      </c>
      <c r="P28" s="12">
        <v>626.76295000000005</v>
      </c>
      <c r="Q28" s="12">
        <v>0</v>
      </c>
      <c r="R28" s="12">
        <v>0</v>
      </c>
      <c r="S28" s="12">
        <v>0</v>
      </c>
      <c r="T28" s="12">
        <v>0</v>
      </c>
      <c r="U28" s="12">
        <v>0</v>
      </c>
      <c r="V28" s="12">
        <v>626.76295000000005</v>
      </c>
    </row>
    <row r="29" spans="2:22" x14ac:dyDescent="0.2">
      <c r="B29" s="16">
        <v>4028</v>
      </c>
      <c r="C29" s="16" t="s">
        <v>113</v>
      </c>
      <c r="D29" s="12">
        <v>1539.56088</v>
      </c>
      <c r="E29" s="12">
        <v>0</v>
      </c>
      <c r="F29" s="12">
        <v>35.79945</v>
      </c>
      <c r="G29" s="12">
        <v>0</v>
      </c>
      <c r="H29" s="12">
        <v>0</v>
      </c>
      <c r="I29" s="12">
        <v>25.8108</v>
      </c>
      <c r="J29" s="12">
        <v>0</v>
      </c>
      <c r="K29" s="12">
        <v>0</v>
      </c>
      <c r="L29" s="12">
        <v>1601.1711299999999</v>
      </c>
      <c r="M29" s="12">
        <v>0</v>
      </c>
      <c r="N29" s="12">
        <v>0</v>
      </c>
      <c r="O29" s="12">
        <v>0</v>
      </c>
      <c r="P29" s="12">
        <v>120.78403</v>
      </c>
      <c r="Q29" s="12">
        <v>0</v>
      </c>
      <c r="R29" s="12">
        <v>0</v>
      </c>
      <c r="S29" s="12">
        <v>0</v>
      </c>
      <c r="T29" s="12">
        <v>0</v>
      </c>
      <c r="U29" s="12">
        <v>0</v>
      </c>
      <c r="V29" s="12">
        <v>120.78403</v>
      </c>
    </row>
    <row r="30" spans="2:22" x14ac:dyDescent="0.2">
      <c r="B30" s="16">
        <v>4029</v>
      </c>
      <c r="C30" s="16" t="s">
        <v>114</v>
      </c>
      <c r="D30" s="12">
        <v>2068.6500500000002</v>
      </c>
      <c r="E30" s="12">
        <v>0</v>
      </c>
      <c r="F30" s="12">
        <v>157.78115</v>
      </c>
      <c r="G30" s="12">
        <v>1500</v>
      </c>
      <c r="H30" s="12">
        <v>0</v>
      </c>
      <c r="I30" s="12">
        <v>397.00125000000003</v>
      </c>
      <c r="J30" s="12">
        <v>0</v>
      </c>
      <c r="K30" s="12">
        <v>0</v>
      </c>
      <c r="L30" s="12">
        <v>4123.4324500000002</v>
      </c>
      <c r="M30" s="12">
        <v>0</v>
      </c>
      <c r="N30" s="12">
        <v>0</v>
      </c>
      <c r="O30" s="12">
        <v>0</v>
      </c>
      <c r="P30" s="12">
        <v>181.2841</v>
      </c>
      <c r="Q30" s="12">
        <v>0</v>
      </c>
      <c r="R30" s="12">
        <v>0</v>
      </c>
      <c r="S30" s="12">
        <v>0</v>
      </c>
      <c r="T30" s="12">
        <v>0</v>
      </c>
      <c r="U30" s="12">
        <v>0</v>
      </c>
      <c r="V30" s="12">
        <v>181.2841</v>
      </c>
    </row>
    <row r="31" spans="2:22" x14ac:dyDescent="0.2">
      <c r="B31" s="16">
        <v>4030</v>
      </c>
      <c r="C31" s="16" t="s">
        <v>115</v>
      </c>
      <c r="D31" s="12">
        <v>1983.73623</v>
      </c>
      <c r="E31" s="12">
        <v>0</v>
      </c>
      <c r="F31" s="12">
        <v>34.063380000000002</v>
      </c>
      <c r="G31" s="12">
        <v>0</v>
      </c>
      <c r="H31" s="12">
        <v>0</v>
      </c>
      <c r="I31" s="12">
        <v>87.557149999999993</v>
      </c>
      <c r="J31" s="12">
        <v>0</v>
      </c>
      <c r="K31" s="12">
        <v>0</v>
      </c>
      <c r="L31" s="12">
        <v>2105.3567600000001</v>
      </c>
      <c r="M31" s="12">
        <v>0</v>
      </c>
      <c r="N31" s="12">
        <v>0</v>
      </c>
      <c r="O31" s="12">
        <v>0</v>
      </c>
      <c r="P31" s="12">
        <v>267.61239999999998</v>
      </c>
      <c r="Q31" s="12">
        <v>0</v>
      </c>
      <c r="R31" s="12">
        <v>1.0456000000000001</v>
      </c>
      <c r="S31" s="12">
        <v>0</v>
      </c>
      <c r="T31" s="12">
        <v>0</v>
      </c>
      <c r="U31" s="12">
        <v>0</v>
      </c>
      <c r="V31" s="12">
        <v>268.65800000000002</v>
      </c>
    </row>
    <row r="32" spans="2:22" x14ac:dyDescent="0.2">
      <c r="B32" s="16">
        <v>4031</v>
      </c>
      <c r="C32" s="16" t="s">
        <v>116</v>
      </c>
      <c r="D32" s="12">
        <v>1642.1874299999999</v>
      </c>
      <c r="E32" s="12">
        <v>0</v>
      </c>
      <c r="F32" s="12">
        <v>85.7727</v>
      </c>
      <c r="G32" s="12">
        <v>0</v>
      </c>
      <c r="H32" s="12">
        <v>0</v>
      </c>
      <c r="I32" s="12">
        <v>0</v>
      </c>
      <c r="J32" s="12">
        <v>0</v>
      </c>
      <c r="K32" s="12">
        <v>0</v>
      </c>
      <c r="L32" s="12">
        <v>1727.9601299999999</v>
      </c>
      <c r="M32" s="12">
        <v>0</v>
      </c>
      <c r="N32" s="12">
        <v>0</v>
      </c>
      <c r="O32" s="12">
        <v>0</v>
      </c>
      <c r="P32" s="12">
        <v>347.70539000000002</v>
      </c>
      <c r="Q32" s="12">
        <v>0</v>
      </c>
      <c r="R32" s="12">
        <v>0</v>
      </c>
      <c r="S32" s="12">
        <v>0</v>
      </c>
      <c r="T32" s="12">
        <v>0</v>
      </c>
      <c r="U32" s="12">
        <v>0</v>
      </c>
      <c r="V32" s="12">
        <v>347.70539000000002</v>
      </c>
    </row>
    <row r="33" spans="2:22" x14ac:dyDescent="0.2">
      <c r="B33" s="16">
        <v>4032</v>
      </c>
      <c r="C33" s="16" t="s">
        <v>117</v>
      </c>
      <c r="D33" s="12">
        <v>372.14924000000002</v>
      </c>
      <c r="E33" s="12">
        <v>0</v>
      </c>
      <c r="F33" s="12">
        <v>67.298720000000003</v>
      </c>
      <c r="G33" s="12">
        <v>0</v>
      </c>
      <c r="H33" s="12">
        <v>71</v>
      </c>
      <c r="I33" s="12">
        <v>0</v>
      </c>
      <c r="J33" s="12">
        <v>0</v>
      </c>
      <c r="K33" s="12">
        <v>0</v>
      </c>
      <c r="L33" s="12">
        <v>510.44796000000002</v>
      </c>
      <c r="M33" s="12">
        <v>0</v>
      </c>
      <c r="N33" s="12">
        <v>0</v>
      </c>
      <c r="O33" s="12">
        <v>0</v>
      </c>
      <c r="P33" s="12">
        <v>1832.3876</v>
      </c>
      <c r="Q33" s="12">
        <v>0</v>
      </c>
      <c r="R33" s="12">
        <v>0</v>
      </c>
      <c r="S33" s="12">
        <v>0</v>
      </c>
      <c r="T33" s="12">
        <v>0</v>
      </c>
      <c r="U33" s="12">
        <v>0</v>
      </c>
      <c r="V33" s="12">
        <v>1832.3876</v>
      </c>
    </row>
    <row r="34" spans="2:22" x14ac:dyDescent="0.2">
      <c r="B34" s="16">
        <v>4033</v>
      </c>
      <c r="C34" s="16" t="s">
        <v>118</v>
      </c>
      <c r="D34" s="12">
        <v>2297.17085</v>
      </c>
      <c r="E34" s="12">
        <v>0</v>
      </c>
      <c r="F34" s="12">
        <v>0</v>
      </c>
      <c r="G34" s="12">
        <v>0</v>
      </c>
      <c r="H34" s="12">
        <v>89</v>
      </c>
      <c r="I34" s="12">
        <v>69</v>
      </c>
      <c r="J34" s="12">
        <v>0</v>
      </c>
      <c r="K34" s="12">
        <v>0</v>
      </c>
      <c r="L34" s="12">
        <v>2455.17085</v>
      </c>
      <c r="M34" s="12">
        <v>0</v>
      </c>
      <c r="N34" s="12">
        <v>0</v>
      </c>
      <c r="O34" s="12">
        <v>0</v>
      </c>
      <c r="P34" s="12">
        <v>711.71074999999996</v>
      </c>
      <c r="Q34" s="12">
        <v>2.8565999999999998</v>
      </c>
      <c r="R34" s="12">
        <v>0</v>
      </c>
      <c r="S34" s="12">
        <v>0</v>
      </c>
      <c r="T34" s="12">
        <v>0</v>
      </c>
      <c r="U34" s="12">
        <v>0</v>
      </c>
      <c r="V34" s="12">
        <v>714.56735000000003</v>
      </c>
    </row>
    <row r="35" spans="2:22" x14ac:dyDescent="0.2">
      <c r="B35" s="16">
        <v>4034</v>
      </c>
      <c r="C35" s="16" t="s">
        <v>119</v>
      </c>
      <c r="D35" s="12">
        <v>822.86275000000001</v>
      </c>
      <c r="E35" s="12">
        <v>4.55</v>
      </c>
      <c r="F35" s="12">
        <v>159.60265000000001</v>
      </c>
      <c r="G35" s="12">
        <v>0</v>
      </c>
      <c r="H35" s="12">
        <v>0</v>
      </c>
      <c r="I35" s="12">
        <v>0</v>
      </c>
      <c r="J35" s="12">
        <v>0</v>
      </c>
      <c r="K35" s="12">
        <v>0</v>
      </c>
      <c r="L35" s="12">
        <v>987.0154</v>
      </c>
      <c r="M35" s="12">
        <v>1518.713</v>
      </c>
      <c r="N35" s="12">
        <v>4.55</v>
      </c>
      <c r="O35" s="12">
        <v>0</v>
      </c>
      <c r="P35" s="12">
        <v>602.74734999999998</v>
      </c>
      <c r="Q35" s="12">
        <v>60</v>
      </c>
      <c r="R35" s="12">
        <v>0</v>
      </c>
      <c r="S35" s="12">
        <v>0</v>
      </c>
      <c r="T35" s="12">
        <v>0</v>
      </c>
      <c r="U35" s="12">
        <v>0</v>
      </c>
      <c r="V35" s="12">
        <v>2186.01035</v>
      </c>
    </row>
    <row r="36" spans="2:22" x14ac:dyDescent="0.2">
      <c r="B36" s="16">
        <v>4035</v>
      </c>
      <c r="C36" s="16" t="s">
        <v>120</v>
      </c>
      <c r="D36" s="12">
        <v>2845.1839500000001</v>
      </c>
      <c r="E36" s="12">
        <v>0</v>
      </c>
      <c r="F36" s="12">
        <v>53.80115</v>
      </c>
      <c r="G36" s="12">
        <v>0</v>
      </c>
      <c r="H36" s="12">
        <v>0</v>
      </c>
      <c r="I36" s="12">
        <v>0</v>
      </c>
      <c r="J36" s="12">
        <v>0</v>
      </c>
      <c r="K36" s="12">
        <v>0</v>
      </c>
      <c r="L36" s="12">
        <v>2898.9850999999999</v>
      </c>
      <c r="M36" s="12">
        <v>1E-3</v>
      </c>
      <c r="N36" s="12">
        <v>0</v>
      </c>
      <c r="O36" s="12">
        <v>0</v>
      </c>
      <c r="P36" s="12">
        <v>798.33849999999995</v>
      </c>
      <c r="Q36" s="12">
        <v>0</v>
      </c>
      <c r="R36" s="12">
        <v>0</v>
      </c>
      <c r="S36" s="12">
        <v>0</v>
      </c>
      <c r="T36" s="12">
        <v>0</v>
      </c>
      <c r="U36" s="12">
        <v>0</v>
      </c>
      <c r="V36" s="12">
        <v>798.33950000000004</v>
      </c>
    </row>
    <row r="37" spans="2:22" x14ac:dyDescent="0.2">
      <c r="B37" s="16">
        <v>4037</v>
      </c>
      <c r="C37" s="16" t="s">
        <v>121</v>
      </c>
      <c r="D37" s="12">
        <v>2472.0807100000002</v>
      </c>
      <c r="E37" s="12">
        <v>0</v>
      </c>
      <c r="F37" s="12">
        <v>30.600249999999999</v>
      </c>
      <c r="G37" s="12">
        <v>0</v>
      </c>
      <c r="H37" s="12">
        <v>0</v>
      </c>
      <c r="I37" s="12">
        <v>0</v>
      </c>
      <c r="J37" s="12">
        <v>0</v>
      </c>
      <c r="K37" s="12">
        <v>0</v>
      </c>
      <c r="L37" s="12">
        <v>2502.6809600000001</v>
      </c>
      <c r="M37" s="12">
        <v>0</v>
      </c>
      <c r="N37" s="12">
        <v>0</v>
      </c>
      <c r="O37" s="12">
        <v>0</v>
      </c>
      <c r="P37" s="12">
        <v>738.18025</v>
      </c>
      <c r="Q37" s="12">
        <v>0</v>
      </c>
      <c r="R37" s="12">
        <v>0</v>
      </c>
      <c r="S37" s="12">
        <v>0</v>
      </c>
      <c r="T37" s="12">
        <v>0</v>
      </c>
      <c r="U37" s="12">
        <v>0</v>
      </c>
      <c r="V37" s="12">
        <v>738.18025</v>
      </c>
    </row>
    <row r="38" spans="2:22" x14ac:dyDescent="0.2">
      <c r="B38" s="16">
        <v>4038</v>
      </c>
      <c r="C38" s="16" t="s">
        <v>122</v>
      </c>
      <c r="D38" s="12">
        <v>5975.2374399999999</v>
      </c>
      <c r="E38" s="12">
        <v>0</v>
      </c>
      <c r="F38" s="12">
        <v>4.8158500000000002</v>
      </c>
      <c r="G38" s="12">
        <v>0</v>
      </c>
      <c r="H38" s="12">
        <v>0</v>
      </c>
      <c r="I38" s="12">
        <v>12.05185</v>
      </c>
      <c r="J38" s="12">
        <v>0</v>
      </c>
      <c r="K38" s="12">
        <v>0</v>
      </c>
      <c r="L38" s="12">
        <v>5992.1051399999997</v>
      </c>
      <c r="M38" s="12">
        <v>0</v>
      </c>
      <c r="N38" s="12">
        <v>0</v>
      </c>
      <c r="O38" s="12">
        <v>0</v>
      </c>
      <c r="P38" s="12">
        <v>250.44232</v>
      </c>
      <c r="Q38" s="12">
        <v>0</v>
      </c>
      <c r="R38" s="12">
        <v>0</v>
      </c>
      <c r="S38" s="12">
        <v>0</v>
      </c>
      <c r="T38" s="12">
        <v>0</v>
      </c>
      <c r="U38" s="12">
        <v>0</v>
      </c>
      <c r="V38" s="12">
        <v>250.44232</v>
      </c>
    </row>
    <row r="39" spans="2:22" x14ac:dyDescent="0.2">
      <c r="B39" s="16">
        <v>4039</v>
      </c>
      <c r="C39" s="16" t="s">
        <v>123</v>
      </c>
      <c r="D39" s="12">
        <v>648.23950000000002</v>
      </c>
      <c r="E39" s="12">
        <v>0</v>
      </c>
      <c r="F39" s="12">
        <v>58.732300000000002</v>
      </c>
      <c r="G39" s="12">
        <v>0</v>
      </c>
      <c r="H39" s="12">
        <v>0</v>
      </c>
      <c r="I39" s="12">
        <v>82.7</v>
      </c>
      <c r="J39" s="12">
        <v>0</v>
      </c>
      <c r="K39" s="12">
        <v>0</v>
      </c>
      <c r="L39" s="12">
        <v>789.67179999999996</v>
      </c>
      <c r="M39" s="12">
        <v>0</v>
      </c>
      <c r="N39" s="12">
        <v>0</v>
      </c>
      <c r="O39" s="12">
        <v>0</v>
      </c>
      <c r="P39" s="12">
        <v>257.65154999999999</v>
      </c>
      <c r="Q39" s="12">
        <v>0</v>
      </c>
      <c r="R39" s="12">
        <v>0</v>
      </c>
      <c r="S39" s="12">
        <v>0</v>
      </c>
      <c r="T39" s="12">
        <v>0</v>
      </c>
      <c r="U39" s="12">
        <v>0</v>
      </c>
      <c r="V39" s="12">
        <v>257.65154999999999</v>
      </c>
    </row>
    <row r="40" spans="2:22" x14ac:dyDescent="0.2">
      <c r="B40" s="16">
        <v>4040</v>
      </c>
      <c r="C40" s="16" t="s">
        <v>124</v>
      </c>
      <c r="D40" s="12">
        <v>10677.49295</v>
      </c>
      <c r="E40" s="12">
        <v>0</v>
      </c>
      <c r="F40" s="12">
        <v>172.60554999999999</v>
      </c>
      <c r="G40" s="12">
        <v>0</v>
      </c>
      <c r="H40" s="12">
        <v>5000</v>
      </c>
      <c r="I40" s="12">
        <v>553.73298</v>
      </c>
      <c r="J40" s="12">
        <v>0</v>
      </c>
      <c r="K40" s="12">
        <v>0</v>
      </c>
      <c r="L40" s="12">
        <v>16403.831480000001</v>
      </c>
      <c r="M40" s="12">
        <v>0</v>
      </c>
      <c r="N40" s="12">
        <v>0</v>
      </c>
      <c r="O40" s="12">
        <v>0</v>
      </c>
      <c r="P40" s="12">
        <v>1164.6032299999999</v>
      </c>
      <c r="Q40" s="12">
        <v>0</v>
      </c>
      <c r="R40" s="12">
        <v>0</v>
      </c>
      <c r="S40" s="12">
        <v>0</v>
      </c>
      <c r="T40" s="12">
        <v>0</v>
      </c>
      <c r="U40" s="12">
        <v>0</v>
      </c>
      <c r="V40" s="12">
        <v>1164.6032299999999</v>
      </c>
    </row>
    <row r="41" spans="2:22" x14ac:dyDescent="0.2">
      <c r="B41" s="16">
        <v>4041</v>
      </c>
      <c r="C41" s="16" t="s">
        <v>125</v>
      </c>
      <c r="D41" s="12">
        <v>653.97389999999996</v>
      </c>
      <c r="E41" s="12">
        <v>0</v>
      </c>
      <c r="F41" s="12">
        <v>42.809600000000003</v>
      </c>
      <c r="G41" s="12">
        <v>0</v>
      </c>
      <c r="H41" s="12">
        <v>0</v>
      </c>
      <c r="I41" s="12">
        <v>311.23309999999998</v>
      </c>
      <c r="J41" s="12">
        <v>0</v>
      </c>
      <c r="K41" s="12">
        <v>0</v>
      </c>
      <c r="L41" s="12">
        <v>1008.0166</v>
      </c>
      <c r="M41" s="12">
        <v>0</v>
      </c>
      <c r="N41" s="12">
        <v>0</v>
      </c>
      <c r="O41" s="12">
        <v>0</v>
      </c>
      <c r="P41" s="12">
        <v>10.39645</v>
      </c>
      <c r="Q41" s="12">
        <v>0</v>
      </c>
      <c r="R41" s="12">
        <v>0</v>
      </c>
      <c r="S41" s="12">
        <v>0</v>
      </c>
      <c r="T41" s="12">
        <v>0</v>
      </c>
      <c r="U41" s="12">
        <v>0</v>
      </c>
      <c r="V41" s="12">
        <v>10.39645</v>
      </c>
    </row>
    <row r="42" spans="2:22" x14ac:dyDescent="0.2">
      <c r="B42" s="16">
        <v>4044</v>
      </c>
      <c r="C42" s="16" t="s">
        <v>126</v>
      </c>
      <c r="D42" s="12">
        <v>2939.4191500000002</v>
      </c>
      <c r="E42" s="12">
        <v>0</v>
      </c>
      <c r="F42" s="12">
        <v>141.49895000000001</v>
      </c>
      <c r="G42" s="12">
        <v>0</v>
      </c>
      <c r="H42" s="12">
        <v>0</v>
      </c>
      <c r="I42" s="12">
        <v>5.5674999999999999</v>
      </c>
      <c r="J42" s="12">
        <v>0</v>
      </c>
      <c r="K42" s="12">
        <v>0</v>
      </c>
      <c r="L42" s="12">
        <v>3086.4856</v>
      </c>
      <c r="M42" s="12">
        <v>0</v>
      </c>
      <c r="N42" s="12">
        <v>0</v>
      </c>
      <c r="O42" s="12">
        <v>0</v>
      </c>
      <c r="P42" s="12">
        <v>1001.81035</v>
      </c>
      <c r="Q42" s="12">
        <v>0</v>
      </c>
      <c r="R42" s="12">
        <v>0</v>
      </c>
      <c r="S42" s="12">
        <v>0</v>
      </c>
      <c r="T42" s="12">
        <v>0</v>
      </c>
      <c r="U42" s="12">
        <v>0</v>
      </c>
      <c r="V42" s="12">
        <v>1001.81035</v>
      </c>
    </row>
    <row r="43" spans="2:22" x14ac:dyDescent="0.2">
      <c r="B43" s="16">
        <v>4045</v>
      </c>
      <c r="C43" s="16" t="s">
        <v>127</v>
      </c>
      <c r="D43" s="12">
        <v>7461.3415100000002</v>
      </c>
      <c r="E43" s="12">
        <v>0</v>
      </c>
      <c r="F43" s="12">
        <v>1751.48415</v>
      </c>
      <c r="G43" s="12">
        <v>0</v>
      </c>
      <c r="H43" s="12">
        <v>0</v>
      </c>
      <c r="I43" s="12">
        <v>0</v>
      </c>
      <c r="J43" s="12">
        <v>0</v>
      </c>
      <c r="K43" s="12">
        <v>0</v>
      </c>
      <c r="L43" s="12">
        <v>9212.8256600000004</v>
      </c>
      <c r="M43" s="12">
        <v>0</v>
      </c>
      <c r="N43" s="12">
        <v>0</v>
      </c>
      <c r="O43" s="12">
        <v>0</v>
      </c>
      <c r="P43" s="12">
        <v>1303.86175</v>
      </c>
      <c r="Q43" s="12">
        <v>0</v>
      </c>
      <c r="R43" s="12">
        <v>0</v>
      </c>
      <c r="S43" s="12">
        <v>0</v>
      </c>
      <c r="T43" s="12">
        <v>0</v>
      </c>
      <c r="U43" s="12">
        <v>0</v>
      </c>
      <c r="V43" s="12">
        <v>1303.86175</v>
      </c>
    </row>
    <row r="44" spans="2:22" x14ac:dyDescent="0.2">
      <c r="B44" s="16">
        <v>4046</v>
      </c>
      <c r="C44" s="16" t="s">
        <v>128</v>
      </c>
      <c r="D44" s="12">
        <v>591.83266000000003</v>
      </c>
      <c r="E44" s="12">
        <v>0</v>
      </c>
      <c r="F44" s="12">
        <v>69.128730000000004</v>
      </c>
      <c r="G44" s="12">
        <v>0</v>
      </c>
      <c r="H44" s="12">
        <v>47</v>
      </c>
      <c r="I44" s="12">
        <v>0</v>
      </c>
      <c r="J44" s="12">
        <v>0</v>
      </c>
      <c r="K44" s="12">
        <v>0</v>
      </c>
      <c r="L44" s="12">
        <v>707.96139000000005</v>
      </c>
      <c r="M44" s="12">
        <v>0</v>
      </c>
      <c r="N44" s="12">
        <v>0</v>
      </c>
      <c r="O44" s="12">
        <v>0</v>
      </c>
      <c r="P44" s="12">
        <v>780.71365000000003</v>
      </c>
      <c r="Q44" s="12">
        <v>0</v>
      </c>
      <c r="R44" s="12">
        <v>0</v>
      </c>
      <c r="S44" s="12">
        <v>0</v>
      </c>
      <c r="T44" s="12">
        <v>0</v>
      </c>
      <c r="U44" s="12">
        <v>0</v>
      </c>
      <c r="V44" s="12">
        <v>780.71365000000003</v>
      </c>
    </row>
    <row r="45" spans="2:22" x14ac:dyDescent="0.2">
      <c r="B45" s="16">
        <v>4047</v>
      </c>
      <c r="C45" s="16" t="s">
        <v>129</v>
      </c>
      <c r="D45" s="12">
        <v>2933.9726900000001</v>
      </c>
      <c r="E45" s="12">
        <v>0</v>
      </c>
      <c r="F45" s="12">
        <v>145.98164</v>
      </c>
      <c r="G45" s="12">
        <v>0</v>
      </c>
      <c r="H45" s="12">
        <v>0</v>
      </c>
      <c r="I45" s="12">
        <v>0</v>
      </c>
      <c r="J45" s="12">
        <v>0</v>
      </c>
      <c r="K45" s="12">
        <v>0</v>
      </c>
      <c r="L45" s="12">
        <v>3079.95433</v>
      </c>
      <c r="M45" s="12">
        <v>1E-3</v>
      </c>
      <c r="N45" s="12">
        <v>0</v>
      </c>
      <c r="O45" s="12">
        <v>0</v>
      </c>
      <c r="P45" s="12">
        <v>999.1318</v>
      </c>
      <c r="Q45" s="12">
        <v>0</v>
      </c>
      <c r="R45" s="12">
        <v>0</v>
      </c>
      <c r="S45" s="12">
        <v>10.946</v>
      </c>
      <c r="T45" s="12">
        <v>0</v>
      </c>
      <c r="U45" s="12">
        <v>0</v>
      </c>
      <c r="V45" s="12">
        <v>1010.0788</v>
      </c>
    </row>
    <row r="46" spans="2:22" x14ac:dyDescent="0.2">
      <c r="B46" s="16">
        <v>4048</v>
      </c>
      <c r="C46" s="16" t="s">
        <v>130</v>
      </c>
      <c r="D46" s="12">
        <v>4602.7354699999996</v>
      </c>
      <c r="E46" s="12">
        <v>0</v>
      </c>
      <c r="F46" s="12">
        <v>124.26730999999999</v>
      </c>
      <c r="G46" s="12">
        <v>0</v>
      </c>
      <c r="H46" s="12">
        <v>0</v>
      </c>
      <c r="I46" s="12">
        <v>77.205299999999994</v>
      </c>
      <c r="J46" s="12">
        <v>0</v>
      </c>
      <c r="K46" s="12">
        <v>0</v>
      </c>
      <c r="L46" s="12">
        <v>4804.2080800000003</v>
      </c>
      <c r="M46" s="12">
        <v>0</v>
      </c>
      <c r="N46" s="12">
        <v>0</v>
      </c>
      <c r="O46" s="12">
        <v>0</v>
      </c>
      <c r="P46" s="12">
        <v>806.87863000000004</v>
      </c>
      <c r="Q46" s="12">
        <v>25</v>
      </c>
      <c r="R46" s="12">
        <v>0</v>
      </c>
      <c r="S46" s="12">
        <v>0</v>
      </c>
      <c r="T46" s="12">
        <v>0</v>
      </c>
      <c r="U46" s="12">
        <v>0</v>
      </c>
      <c r="V46" s="12">
        <v>831.87863000000004</v>
      </c>
    </row>
    <row r="47" spans="2:22" x14ac:dyDescent="0.2">
      <c r="B47" s="21">
        <v>4089</v>
      </c>
      <c r="C47" s="21" t="s">
        <v>131</v>
      </c>
      <c r="D47" s="22">
        <v>68038.99497</v>
      </c>
      <c r="E47" s="22">
        <v>0</v>
      </c>
      <c r="F47" s="22">
        <v>1145.53756</v>
      </c>
      <c r="G47" s="22">
        <v>0</v>
      </c>
      <c r="H47" s="22">
        <v>629.14390000000003</v>
      </c>
      <c r="I47" s="22">
        <v>5055.0039699999998</v>
      </c>
      <c r="J47" s="22">
        <v>0</v>
      </c>
      <c r="K47" s="22">
        <v>0</v>
      </c>
      <c r="L47" s="22">
        <v>74868.680399999997</v>
      </c>
      <c r="M47" s="22">
        <v>2228.6568600000001</v>
      </c>
      <c r="N47" s="22">
        <v>0</v>
      </c>
      <c r="O47" s="22">
        <v>0</v>
      </c>
      <c r="P47" s="22">
        <v>10915.333259999999</v>
      </c>
      <c r="Q47" s="22">
        <v>20.543600000000001</v>
      </c>
      <c r="R47" s="22">
        <v>2.56</v>
      </c>
      <c r="S47" s="22">
        <v>0</v>
      </c>
      <c r="T47" s="22">
        <v>0</v>
      </c>
      <c r="U47" s="22">
        <v>0</v>
      </c>
      <c r="V47" s="22">
        <v>13167.093720000001</v>
      </c>
    </row>
    <row r="48" spans="2:22" x14ac:dyDescent="0.2">
      <c r="B48" s="16">
        <v>4061</v>
      </c>
      <c r="C48" s="16" t="s">
        <v>132</v>
      </c>
      <c r="D48" s="12">
        <v>174.59603000000001</v>
      </c>
      <c r="E48" s="12">
        <v>0</v>
      </c>
      <c r="F48" s="12">
        <v>9.8772000000000002</v>
      </c>
      <c r="G48" s="12">
        <v>0</v>
      </c>
      <c r="H48" s="12">
        <v>0</v>
      </c>
      <c r="I48" s="12">
        <v>157.9599</v>
      </c>
      <c r="J48" s="12">
        <v>0</v>
      </c>
      <c r="K48" s="12">
        <v>0</v>
      </c>
      <c r="L48" s="12">
        <v>342.43313000000001</v>
      </c>
      <c r="M48" s="12">
        <v>0</v>
      </c>
      <c r="N48" s="12">
        <v>0</v>
      </c>
      <c r="O48" s="12">
        <v>0</v>
      </c>
      <c r="P48" s="12">
        <v>176.3802</v>
      </c>
      <c r="Q48" s="12">
        <v>0</v>
      </c>
      <c r="R48" s="12">
        <v>0</v>
      </c>
      <c r="S48" s="12">
        <v>0</v>
      </c>
      <c r="T48" s="12">
        <v>0</v>
      </c>
      <c r="U48" s="12">
        <v>0</v>
      </c>
      <c r="V48" s="12">
        <v>176.3802</v>
      </c>
    </row>
    <row r="49" spans="2:22" x14ac:dyDescent="0.2">
      <c r="B49" s="16">
        <v>4062</v>
      </c>
      <c r="C49" s="16" t="s">
        <v>133</v>
      </c>
      <c r="D49" s="12">
        <v>1910.02946</v>
      </c>
      <c r="E49" s="12">
        <v>0</v>
      </c>
      <c r="F49" s="12">
        <v>248.50022999999999</v>
      </c>
      <c r="G49" s="12">
        <v>0</v>
      </c>
      <c r="H49" s="12">
        <v>0</v>
      </c>
      <c r="I49" s="12">
        <v>437.45461</v>
      </c>
      <c r="J49" s="12">
        <v>0</v>
      </c>
      <c r="K49" s="12">
        <v>0</v>
      </c>
      <c r="L49" s="12">
        <v>2595.9843000000001</v>
      </c>
      <c r="M49" s="12">
        <v>0</v>
      </c>
      <c r="N49" s="12">
        <v>0</v>
      </c>
      <c r="O49" s="12">
        <v>0</v>
      </c>
      <c r="P49" s="12">
        <v>745.62373000000002</v>
      </c>
      <c r="Q49" s="12">
        <v>0</v>
      </c>
      <c r="R49" s="12">
        <v>0</v>
      </c>
      <c r="S49" s="12">
        <v>0</v>
      </c>
      <c r="T49" s="12">
        <v>0</v>
      </c>
      <c r="U49" s="12">
        <v>0</v>
      </c>
      <c r="V49" s="12">
        <v>745.62373000000002</v>
      </c>
    </row>
    <row r="50" spans="2:22" x14ac:dyDescent="0.2">
      <c r="B50" s="16">
        <v>4063</v>
      </c>
      <c r="C50" s="16" t="s">
        <v>134</v>
      </c>
      <c r="D50" s="12">
        <v>5390.6785900000004</v>
      </c>
      <c r="E50" s="12">
        <v>0</v>
      </c>
      <c r="F50" s="12">
        <v>81.128339999999994</v>
      </c>
      <c r="G50" s="12">
        <v>0</v>
      </c>
      <c r="H50" s="12">
        <v>188</v>
      </c>
      <c r="I50" s="12">
        <v>770.44839999999999</v>
      </c>
      <c r="J50" s="12">
        <v>0</v>
      </c>
      <c r="K50" s="12">
        <v>0</v>
      </c>
      <c r="L50" s="12">
        <v>6430.25533</v>
      </c>
      <c r="M50" s="12">
        <v>0</v>
      </c>
      <c r="N50" s="12">
        <v>0</v>
      </c>
      <c r="O50" s="12">
        <v>0</v>
      </c>
      <c r="P50" s="12">
        <v>573.44965999999999</v>
      </c>
      <c r="Q50" s="12">
        <v>0</v>
      </c>
      <c r="R50" s="12">
        <v>0</v>
      </c>
      <c r="S50" s="12">
        <v>0</v>
      </c>
      <c r="T50" s="12">
        <v>0</v>
      </c>
      <c r="U50" s="12">
        <v>0</v>
      </c>
      <c r="V50" s="12">
        <v>573.44965999999999</v>
      </c>
    </row>
    <row r="51" spans="2:22" x14ac:dyDescent="0.2">
      <c r="B51" s="16">
        <v>4064</v>
      </c>
      <c r="C51" s="16" t="s">
        <v>135</v>
      </c>
      <c r="D51" s="12">
        <v>97.677400000000006</v>
      </c>
      <c r="E51" s="12">
        <v>0</v>
      </c>
      <c r="F51" s="12">
        <v>6.3594499999999998</v>
      </c>
      <c r="G51" s="12">
        <v>0</v>
      </c>
      <c r="H51" s="12">
        <v>18</v>
      </c>
      <c r="I51" s="12">
        <v>12</v>
      </c>
      <c r="J51" s="12">
        <v>0</v>
      </c>
      <c r="K51" s="12">
        <v>0</v>
      </c>
      <c r="L51" s="12">
        <v>134.03684999999999</v>
      </c>
      <c r="M51" s="12">
        <v>0</v>
      </c>
      <c r="N51" s="12">
        <v>0</v>
      </c>
      <c r="O51" s="12">
        <v>0</v>
      </c>
      <c r="P51" s="12">
        <v>71.234200000000001</v>
      </c>
      <c r="Q51" s="12">
        <v>0</v>
      </c>
      <c r="R51" s="12">
        <v>0</v>
      </c>
      <c r="S51" s="12">
        <v>0</v>
      </c>
      <c r="T51" s="12">
        <v>0</v>
      </c>
      <c r="U51" s="12">
        <v>0</v>
      </c>
      <c r="V51" s="12">
        <v>71.234200000000001</v>
      </c>
    </row>
    <row r="52" spans="2:22" x14ac:dyDescent="0.2">
      <c r="B52" s="16">
        <v>4065</v>
      </c>
      <c r="C52" s="16" t="s">
        <v>136</v>
      </c>
      <c r="D52" s="12">
        <v>675.57135000000005</v>
      </c>
      <c r="E52" s="12">
        <v>0</v>
      </c>
      <c r="F52" s="12">
        <v>164.72752</v>
      </c>
      <c r="G52" s="12">
        <v>0</v>
      </c>
      <c r="H52" s="12">
        <v>85</v>
      </c>
      <c r="I52" s="12">
        <v>281.13004999999998</v>
      </c>
      <c r="J52" s="12">
        <v>0</v>
      </c>
      <c r="K52" s="12">
        <v>0</v>
      </c>
      <c r="L52" s="12">
        <v>1206.4289200000001</v>
      </c>
      <c r="M52" s="12">
        <v>0</v>
      </c>
      <c r="N52" s="12">
        <v>0</v>
      </c>
      <c r="O52" s="12">
        <v>0</v>
      </c>
      <c r="P52" s="12">
        <v>356.07465000000002</v>
      </c>
      <c r="Q52" s="12">
        <v>0</v>
      </c>
      <c r="R52" s="12">
        <v>0</v>
      </c>
      <c r="S52" s="12">
        <v>0</v>
      </c>
      <c r="T52" s="12">
        <v>0</v>
      </c>
      <c r="U52" s="12">
        <v>0</v>
      </c>
      <c r="V52" s="12">
        <v>356.07465000000002</v>
      </c>
    </row>
    <row r="53" spans="2:22" x14ac:dyDescent="0.2">
      <c r="B53" s="16">
        <v>4066</v>
      </c>
      <c r="C53" s="16" t="s">
        <v>137</v>
      </c>
      <c r="D53" s="12">
        <v>451.46764999999999</v>
      </c>
      <c r="E53" s="12">
        <v>0</v>
      </c>
      <c r="F53" s="12">
        <v>0</v>
      </c>
      <c r="G53" s="12">
        <v>0</v>
      </c>
      <c r="H53" s="12">
        <v>0</v>
      </c>
      <c r="I53" s="12">
        <v>150.8066</v>
      </c>
      <c r="J53" s="12">
        <v>0</v>
      </c>
      <c r="K53" s="12">
        <v>0</v>
      </c>
      <c r="L53" s="12">
        <v>602.27425000000005</v>
      </c>
      <c r="M53" s="12">
        <v>2216.1935100000001</v>
      </c>
      <c r="N53" s="12">
        <v>0</v>
      </c>
      <c r="O53" s="12">
        <v>0</v>
      </c>
      <c r="P53" s="12">
        <v>596.54719999999998</v>
      </c>
      <c r="Q53" s="12">
        <v>0.54359999999999997</v>
      </c>
      <c r="R53" s="12">
        <v>2.56</v>
      </c>
      <c r="S53" s="12">
        <v>0</v>
      </c>
      <c r="T53" s="12">
        <v>0</v>
      </c>
      <c r="U53" s="12">
        <v>0</v>
      </c>
      <c r="V53" s="12">
        <v>2815.84431</v>
      </c>
    </row>
    <row r="54" spans="2:22" x14ac:dyDescent="0.2">
      <c r="B54" s="16">
        <v>4067</v>
      </c>
      <c r="C54" s="16" t="s">
        <v>138</v>
      </c>
      <c r="D54" s="12">
        <v>238.50364999999999</v>
      </c>
      <c r="E54" s="12">
        <v>0</v>
      </c>
      <c r="F54" s="12">
        <v>132.8073</v>
      </c>
      <c r="G54" s="12">
        <v>0</v>
      </c>
      <c r="H54" s="12">
        <v>36</v>
      </c>
      <c r="I54" s="12">
        <v>221.15516</v>
      </c>
      <c r="J54" s="12">
        <v>0</v>
      </c>
      <c r="K54" s="12">
        <v>0</v>
      </c>
      <c r="L54" s="12">
        <v>628.46610999999996</v>
      </c>
      <c r="M54" s="12">
        <v>0</v>
      </c>
      <c r="N54" s="12">
        <v>0</v>
      </c>
      <c r="O54" s="12">
        <v>0</v>
      </c>
      <c r="P54" s="12">
        <v>745.1164</v>
      </c>
      <c r="Q54" s="12">
        <v>0</v>
      </c>
      <c r="R54" s="12">
        <v>0</v>
      </c>
      <c r="S54" s="12">
        <v>0</v>
      </c>
      <c r="T54" s="12">
        <v>0</v>
      </c>
      <c r="U54" s="12">
        <v>0</v>
      </c>
      <c r="V54" s="12">
        <v>745.1164</v>
      </c>
    </row>
    <row r="55" spans="2:22" x14ac:dyDescent="0.2">
      <c r="B55" s="16">
        <v>4068</v>
      </c>
      <c r="C55" s="16" t="s">
        <v>139</v>
      </c>
      <c r="D55" s="12">
        <v>715.83109999999999</v>
      </c>
      <c r="E55" s="12">
        <v>0</v>
      </c>
      <c r="F55" s="12">
        <v>0</v>
      </c>
      <c r="G55" s="12">
        <v>0</v>
      </c>
      <c r="H55" s="12">
        <v>30</v>
      </c>
      <c r="I55" s="12">
        <v>574.48535000000004</v>
      </c>
      <c r="J55" s="12">
        <v>0</v>
      </c>
      <c r="K55" s="12">
        <v>0</v>
      </c>
      <c r="L55" s="12">
        <v>1320.31645</v>
      </c>
      <c r="M55" s="12">
        <v>2.5</v>
      </c>
      <c r="N55" s="12">
        <v>0</v>
      </c>
      <c r="O55" s="12">
        <v>0</v>
      </c>
      <c r="P55" s="12">
        <v>502.7038</v>
      </c>
      <c r="Q55" s="12">
        <v>0</v>
      </c>
      <c r="R55" s="12">
        <v>0</v>
      </c>
      <c r="S55" s="12">
        <v>0</v>
      </c>
      <c r="T55" s="12">
        <v>0</v>
      </c>
      <c r="U55" s="12">
        <v>0</v>
      </c>
      <c r="V55" s="12">
        <v>505.2038</v>
      </c>
    </row>
    <row r="56" spans="2:22" x14ac:dyDescent="0.2">
      <c r="B56" s="16">
        <v>4084</v>
      </c>
      <c r="C56" s="16" t="s">
        <v>140</v>
      </c>
      <c r="D56" s="12">
        <v>42.463270000000001</v>
      </c>
      <c r="E56" s="12">
        <v>0</v>
      </c>
      <c r="F56" s="12">
        <v>2.6802999999999999</v>
      </c>
      <c r="G56" s="12">
        <v>0</v>
      </c>
      <c r="H56" s="12">
        <v>0</v>
      </c>
      <c r="I56" s="12">
        <v>41</v>
      </c>
      <c r="J56" s="12">
        <v>0</v>
      </c>
      <c r="K56" s="12">
        <v>0</v>
      </c>
      <c r="L56" s="12">
        <v>86.143569999999997</v>
      </c>
      <c r="M56" s="12">
        <v>0</v>
      </c>
      <c r="N56" s="12">
        <v>0</v>
      </c>
      <c r="O56" s="12">
        <v>0</v>
      </c>
      <c r="P56" s="12">
        <v>4.3520000000000003</v>
      </c>
      <c r="Q56" s="12">
        <v>0</v>
      </c>
      <c r="R56" s="12">
        <v>0</v>
      </c>
      <c r="S56" s="12">
        <v>0</v>
      </c>
      <c r="T56" s="12">
        <v>0</v>
      </c>
      <c r="U56" s="12">
        <v>0</v>
      </c>
      <c r="V56" s="12">
        <v>4.3520000000000003</v>
      </c>
    </row>
    <row r="57" spans="2:22" x14ac:dyDescent="0.2">
      <c r="B57" s="16">
        <v>4071</v>
      </c>
      <c r="C57" s="16" t="s">
        <v>141</v>
      </c>
      <c r="D57" s="12">
        <v>1191.5041900000001</v>
      </c>
      <c r="E57" s="12">
        <v>0</v>
      </c>
      <c r="F57" s="12">
        <v>20.637969999999999</v>
      </c>
      <c r="G57" s="12">
        <v>0</v>
      </c>
      <c r="H57" s="12">
        <v>0</v>
      </c>
      <c r="I57" s="12">
        <v>622.90652999999998</v>
      </c>
      <c r="J57" s="12">
        <v>0</v>
      </c>
      <c r="K57" s="12">
        <v>0</v>
      </c>
      <c r="L57" s="12">
        <v>1835.0486900000001</v>
      </c>
      <c r="M57" s="12">
        <v>0</v>
      </c>
      <c r="N57" s="12">
        <v>0</v>
      </c>
      <c r="O57" s="12">
        <v>0</v>
      </c>
      <c r="P57" s="12">
        <v>37.41865</v>
      </c>
      <c r="Q57" s="12">
        <v>0</v>
      </c>
      <c r="R57" s="12">
        <v>0</v>
      </c>
      <c r="S57" s="12">
        <v>0</v>
      </c>
      <c r="T57" s="12">
        <v>0</v>
      </c>
      <c r="U57" s="12">
        <v>0</v>
      </c>
      <c r="V57" s="12">
        <v>37.41865</v>
      </c>
    </row>
    <row r="58" spans="2:22" x14ac:dyDescent="0.2">
      <c r="B58" s="16">
        <v>4072</v>
      </c>
      <c r="C58" s="16" t="s">
        <v>142</v>
      </c>
      <c r="D58" s="12">
        <v>3490.4015899999999</v>
      </c>
      <c r="E58" s="12">
        <v>0</v>
      </c>
      <c r="F58" s="12">
        <v>63.212150000000001</v>
      </c>
      <c r="G58" s="12">
        <v>0</v>
      </c>
      <c r="H58" s="12">
        <v>82</v>
      </c>
      <c r="I58" s="12">
        <v>29.5944</v>
      </c>
      <c r="J58" s="12">
        <v>0</v>
      </c>
      <c r="K58" s="12">
        <v>0</v>
      </c>
      <c r="L58" s="12">
        <v>3665.2081400000002</v>
      </c>
      <c r="M58" s="12">
        <v>0</v>
      </c>
      <c r="N58" s="12">
        <v>0</v>
      </c>
      <c r="O58" s="12">
        <v>0</v>
      </c>
      <c r="P58" s="12">
        <v>532.95740000000001</v>
      </c>
      <c r="Q58" s="12">
        <v>0</v>
      </c>
      <c r="R58" s="12">
        <v>0</v>
      </c>
      <c r="S58" s="12">
        <v>0</v>
      </c>
      <c r="T58" s="12">
        <v>0</v>
      </c>
      <c r="U58" s="12">
        <v>0</v>
      </c>
      <c r="V58" s="12">
        <v>532.95740000000001</v>
      </c>
    </row>
    <row r="59" spans="2:22" x14ac:dyDescent="0.2">
      <c r="B59" s="16">
        <v>4073</v>
      </c>
      <c r="C59" s="16" t="s">
        <v>143</v>
      </c>
      <c r="D59" s="12">
        <v>1484.0234700000001</v>
      </c>
      <c r="E59" s="12">
        <v>0</v>
      </c>
      <c r="F59" s="12">
        <v>0</v>
      </c>
      <c r="G59" s="12">
        <v>0</v>
      </c>
      <c r="H59" s="12">
        <v>0</v>
      </c>
      <c r="I59" s="12">
        <v>145.71115</v>
      </c>
      <c r="J59" s="12">
        <v>0</v>
      </c>
      <c r="K59" s="12">
        <v>0</v>
      </c>
      <c r="L59" s="12">
        <v>1629.7346199999999</v>
      </c>
      <c r="M59" s="12">
        <v>0</v>
      </c>
      <c r="N59" s="12">
        <v>0</v>
      </c>
      <c r="O59" s="12">
        <v>0</v>
      </c>
      <c r="P59" s="12">
        <v>187.45285000000001</v>
      </c>
      <c r="Q59" s="12">
        <v>0</v>
      </c>
      <c r="R59" s="12">
        <v>0</v>
      </c>
      <c r="S59" s="12">
        <v>0</v>
      </c>
      <c r="T59" s="12">
        <v>0</v>
      </c>
      <c r="U59" s="12">
        <v>0</v>
      </c>
      <c r="V59" s="12">
        <v>187.45285000000001</v>
      </c>
    </row>
    <row r="60" spans="2:22" x14ac:dyDescent="0.2">
      <c r="B60" s="16">
        <v>4074</v>
      </c>
      <c r="C60" s="16" t="s">
        <v>144</v>
      </c>
      <c r="D60" s="12">
        <v>3744.40985</v>
      </c>
      <c r="E60" s="12">
        <v>0</v>
      </c>
      <c r="F60" s="12">
        <v>0</v>
      </c>
      <c r="G60" s="12">
        <v>0</v>
      </c>
      <c r="H60" s="12">
        <v>0</v>
      </c>
      <c r="I60" s="12">
        <v>83.161969999999997</v>
      </c>
      <c r="J60" s="12">
        <v>0</v>
      </c>
      <c r="K60" s="12">
        <v>0</v>
      </c>
      <c r="L60" s="12">
        <v>3827.5718200000001</v>
      </c>
      <c r="M60" s="12">
        <v>9.9633500000000002</v>
      </c>
      <c r="N60" s="12">
        <v>0</v>
      </c>
      <c r="O60" s="12">
        <v>0</v>
      </c>
      <c r="P60" s="12">
        <v>594.5367</v>
      </c>
      <c r="Q60" s="12">
        <v>0</v>
      </c>
      <c r="R60" s="12">
        <v>0</v>
      </c>
      <c r="S60" s="12">
        <v>0</v>
      </c>
      <c r="T60" s="12">
        <v>0</v>
      </c>
      <c r="U60" s="12">
        <v>0</v>
      </c>
      <c r="V60" s="12">
        <v>604.50004999999999</v>
      </c>
    </row>
    <row r="61" spans="2:22" x14ac:dyDescent="0.2">
      <c r="B61" s="16">
        <v>4075</v>
      </c>
      <c r="C61" s="16" t="s">
        <v>145</v>
      </c>
      <c r="D61" s="12">
        <v>9797.3175900000006</v>
      </c>
      <c r="E61" s="12">
        <v>0</v>
      </c>
      <c r="F61" s="12">
        <v>54.344949999999997</v>
      </c>
      <c r="G61" s="12">
        <v>0</v>
      </c>
      <c r="H61" s="12">
        <v>0</v>
      </c>
      <c r="I61" s="12">
        <v>322.83805999999998</v>
      </c>
      <c r="J61" s="12">
        <v>0</v>
      </c>
      <c r="K61" s="12">
        <v>0</v>
      </c>
      <c r="L61" s="12">
        <v>10174.500599999999</v>
      </c>
      <c r="M61" s="12">
        <v>0</v>
      </c>
      <c r="N61" s="12">
        <v>0</v>
      </c>
      <c r="O61" s="12">
        <v>0</v>
      </c>
      <c r="P61" s="12">
        <v>413.51580000000001</v>
      </c>
      <c r="Q61" s="12">
        <v>0</v>
      </c>
      <c r="R61" s="12">
        <v>0</v>
      </c>
      <c r="S61" s="12">
        <v>0</v>
      </c>
      <c r="T61" s="12">
        <v>0</v>
      </c>
      <c r="U61" s="12">
        <v>0</v>
      </c>
      <c r="V61" s="12">
        <v>413.51580000000001</v>
      </c>
    </row>
    <row r="62" spans="2:22" x14ac:dyDescent="0.2">
      <c r="B62" s="16">
        <v>4076</v>
      </c>
      <c r="C62" s="16" t="s">
        <v>146</v>
      </c>
      <c r="D62" s="12">
        <v>1192.80495</v>
      </c>
      <c r="E62" s="12">
        <v>0</v>
      </c>
      <c r="F62" s="12">
        <v>98.734750000000005</v>
      </c>
      <c r="G62" s="12">
        <v>0</v>
      </c>
      <c r="H62" s="12">
        <v>37</v>
      </c>
      <c r="I62" s="12">
        <v>23</v>
      </c>
      <c r="J62" s="12">
        <v>0</v>
      </c>
      <c r="K62" s="12">
        <v>0</v>
      </c>
      <c r="L62" s="12">
        <v>1351.5397</v>
      </c>
      <c r="M62" s="12">
        <v>0</v>
      </c>
      <c r="N62" s="12">
        <v>0</v>
      </c>
      <c r="O62" s="12">
        <v>0</v>
      </c>
      <c r="P62" s="12">
        <v>341.35651000000001</v>
      </c>
      <c r="Q62" s="12">
        <v>0</v>
      </c>
      <c r="R62" s="12">
        <v>0</v>
      </c>
      <c r="S62" s="12">
        <v>0</v>
      </c>
      <c r="T62" s="12">
        <v>0</v>
      </c>
      <c r="U62" s="12">
        <v>0</v>
      </c>
      <c r="V62" s="12">
        <v>341.35651000000001</v>
      </c>
    </row>
    <row r="63" spans="2:22" x14ac:dyDescent="0.2">
      <c r="B63" s="16">
        <v>4077</v>
      </c>
      <c r="C63" s="16" t="s">
        <v>147</v>
      </c>
      <c r="D63" s="12">
        <v>306.44211999999999</v>
      </c>
      <c r="E63" s="12">
        <v>0</v>
      </c>
      <c r="F63" s="12">
        <v>25.28528</v>
      </c>
      <c r="G63" s="12">
        <v>0</v>
      </c>
      <c r="H63" s="12">
        <v>17.143899999999999</v>
      </c>
      <c r="I63" s="12">
        <v>52</v>
      </c>
      <c r="J63" s="12">
        <v>0</v>
      </c>
      <c r="K63" s="12">
        <v>0</v>
      </c>
      <c r="L63" s="12">
        <v>400.87130000000002</v>
      </c>
      <c r="M63" s="12">
        <v>0</v>
      </c>
      <c r="N63" s="12">
        <v>0</v>
      </c>
      <c r="O63" s="12">
        <v>0</v>
      </c>
      <c r="P63" s="12">
        <v>41.604979999999998</v>
      </c>
      <c r="Q63" s="12">
        <v>0</v>
      </c>
      <c r="R63" s="12">
        <v>0</v>
      </c>
      <c r="S63" s="12">
        <v>0</v>
      </c>
      <c r="T63" s="12">
        <v>0</v>
      </c>
      <c r="U63" s="12">
        <v>0</v>
      </c>
      <c r="V63" s="12">
        <v>41.604979999999998</v>
      </c>
    </row>
    <row r="64" spans="2:22" x14ac:dyDescent="0.2">
      <c r="B64" s="16">
        <v>4078</v>
      </c>
      <c r="C64" s="16" t="s">
        <v>148</v>
      </c>
      <c r="D64" s="12">
        <v>347.97032999999999</v>
      </c>
      <c r="E64" s="12">
        <v>0</v>
      </c>
      <c r="F64" s="12">
        <v>0</v>
      </c>
      <c r="G64" s="12">
        <v>0</v>
      </c>
      <c r="H64" s="12">
        <v>9</v>
      </c>
      <c r="I64" s="12">
        <v>5</v>
      </c>
      <c r="J64" s="12">
        <v>0</v>
      </c>
      <c r="K64" s="12">
        <v>0</v>
      </c>
      <c r="L64" s="12">
        <v>361.97032999999999</v>
      </c>
      <c r="M64" s="12">
        <v>0</v>
      </c>
      <c r="N64" s="12">
        <v>0</v>
      </c>
      <c r="O64" s="12">
        <v>0</v>
      </c>
      <c r="P64" s="12">
        <v>18.05255</v>
      </c>
      <c r="Q64" s="12">
        <v>0</v>
      </c>
      <c r="R64" s="12">
        <v>0</v>
      </c>
      <c r="S64" s="12">
        <v>0</v>
      </c>
      <c r="T64" s="12">
        <v>0</v>
      </c>
      <c r="U64" s="12">
        <v>0</v>
      </c>
      <c r="V64" s="12">
        <v>18.05255</v>
      </c>
    </row>
    <row r="65" spans="2:22" x14ac:dyDescent="0.2">
      <c r="B65" s="16">
        <v>4079</v>
      </c>
      <c r="C65" s="16" t="s">
        <v>149</v>
      </c>
      <c r="D65" s="12">
        <v>354.12616000000003</v>
      </c>
      <c r="E65" s="12">
        <v>0</v>
      </c>
      <c r="F65" s="12">
        <v>48.543900000000001</v>
      </c>
      <c r="G65" s="12">
        <v>0</v>
      </c>
      <c r="H65" s="12">
        <v>0</v>
      </c>
      <c r="I65" s="12">
        <v>610.26459999999997</v>
      </c>
      <c r="J65" s="12">
        <v>0</v>
      </c>
      <c r="K65" s="12">
        <v>0</v>
      </c>
      <c r="L65" s="12">
        <v>1012.93466</v>
      </c>
      <c r="M65" s="12">
        <v>0</v>
      </c>
      <c r="N65" s="12">
        <v>0</v>
      </c>
      <c r="O65" s="12">
        <v>0</v>
      </c>
      <c r="P65" s="12">
        <v>40.736449999999998</v>
      </c>
      <c r="Q65" s="12">
        <v>0</v>
      </c>
      <c r="R65" s="12">
        <v>0</v>
      </c>
      <c r="S65" s="12">
        <v>0</v>
      </c>
      <c r="T65" s="12">
        <v>0</v>
      </c>
      <c r="U65" s="12">
        <v>0</v>
      </c>
      <c r="V65" s="12">
        <v>40.736449999999998</v>
      </c>
    </row>
    <row r="66" spans="2:22" x14ac:dyDescent="0.2">
      <c r="B66" s="16">
        <v>4080</v>
      </c>
      <c r="C66" s="16" t="s">
        <v>150</v>
      </c>
      <c r="D66" s="12">
        <v>7201.8263100000004</v>
      </c>
      <c r="E66" s="12">
        <v>0</v>
      </c>
      <c r="F66" s="12">
        <v>3.2020499999999998</v>
      </c>
      <c r="G66" s="12">
        <v>0</v>
      </c>
      <c r="H66" s="12">
        <v>127</v>
      </c>
      <c r="I66" s="12">
        <v>198.28326999999999</v>
      </c>
      <c r="J66" s="12">
        <v>0</v>
      </c>
      <c r="K66" s="12">
        <v>0</v>
      </c>
      <c r="L66" s="12">
        <v>7530.3116300000002</v>
      </c>
      <c r="M66" s="12">
        <v>0</v>
      </c>
      <c r="N66" s="12">
        <v>0</v>
      </c>
      <c r="O66" s="12">
        <v>0</v>
      </c>
      <c r="P66" s="12">
        <v>876.37563</v>
      </c>
      <c r="Q66" s="12">
        <v>20</v>
      </c>
      <c r="R66" s="12">
        <v>0</v>
      </c>
      <c r="S66" s="12">
        <v>0</v>
      </c>
      <c r="T66" s="12">
        <v>0</v>
      </c>
      <c r="U66" s="12">
        <v>0</v>
      </c>
      <c r="V66" s="12">
        <v>896.37563</v>
      </c>
    </row>
    <row r="67" spans="2:22" x14ac:dyDescent="0.2">
      <c r="B67" s="16">
        <v>4081</v>
      </c>
      <c r="C67" s="16" t="s">
        <v>151</v>
      </c>
      <c r="D67" s="12">
        <v>8058.9257900000002</v>
      </c>
      <c r="E67" s="12">
        <v>0</v>
      </c>
      <c r="F67" s="12">
        <v>0</v>
      </c>
      <c r="G67" s="12">
        <v>0</v>
      </c>
      <c r="H67" s="12">
        <v>0</v>
      </c>
      <c r="I67" s="12">
        <v>250.18351999999999</v>
      </c>
      <c r="J67" s="12">
        <v>0</v>
      </c>
      <c r="K67" s="12">
        <v>0</v>
      </c>
      <c r="L67" s="12">
        <v>8309.1093099999998</v>
      </c>
      <c r="M67" s="12">
        <v>0</v>
      </c>
      <c r="N67" s="12">
        <v>0</v>
      </c>
      <c r="O67" s="12">
        <v>0</v>
      </c>
      <c r="P67" s="12">
        <v>1937.1402</v>
      </c>
      <c r="Q67" s="12">
        <v>0</v>
      </c>
      <c r="R67" s="12">
        <v>0</v>
      </c>
      <c r="S67" s="12">
        <v>0</v>
      </c>
      <c r="T67" s="12">
        <v>0</v>
      </c>
      <c r="U67" s="12">
        <v>0</v>
      </c>
      <c r="V67" s="12">
        <v>1937.1402</v>
      </c>
    </row>
    <row r="68" spans="2:22" x14ac:dyDescent="0.2">
      <c r="B68" s="16">
        <v>4082</v>
      </c>
      <c r="C68" s="16" t="s">
        <v>152</v>
      </c>
      <c r="D68" s="12">
        <v>18910.64748</v>
      </c>
      <c r="E68" s="12">
        <v>0</v>
      </c>
      <c r="F68" s="12">
        <v>185.49617000000001</v>
      </c>
      <c r="G68" s="12">
        <v>0</v>
      </c>
      <c r="H68" s="12">
        <v>0</v>
      </c>
      <c r="I68" s="12">
        <v>65.620400000000004</v>
      </c>
      <c r="J68" s="12">
        <v>0</v>
      </c>
      <c r="K68" s="12">
        <v>0</v>
      </c>
      <c r="L68" s="12">
        <v>19161.764050000002</v>
      </c>
      <c r="M68" s="12">
        <v>0</v>
      </c>
      <c r="N68" s="12">
        <v>0</v>
      </c>
      <c r="O68" s="12">
        <v>0</v>
      </c>
      <c r="P68" s="12">
        <v>1686.0346500000001</v>
      </c>
      <c r="Q68" s="12">
        <v>0</v>
      </c>
      <c r="R68" s="12">
        <v>0</v>
      </c>
      <c r="S68" s="12">
        <v>0</v>
      </c>
      <c r="T68" s="12">
        <v>0</v>
      </c>
      <c r="U68" s="12">
        <v>0</v>
      </c>
      <c r="V68" s="12">
        <v>1686.0346500000001</v>
      </c>
    </row>
    <row r="69" spans="2:22" x14ac:dyDescent="0.2">
      <c r="B69" s="16">
        <v>4083</v>
      </c>
      <c r="C69" s="16" t="s">
        <v>153</v>
      </c>
      <c r="D69" s="12">
        <v>2261.77664</v>
      </c>
      <c r="E69" s="12">
        <v>0</v>
      </c>
      <c r="F69" s="12">
        <v>0</v>
      </c>
      <c r="G69" s="12">
        <v>0</v>
      </c>
      <c r="H69" s="12">
        <v>0</v>
      </c>
      <c r="I69" s="12">
        <v>0</v>
      </c>
      <c r="J69" s="12">
        <v>0</v>
      </c>
      <c r="K69" s="12">
        <v>0</v>
      </c>
      <c r="L69" s="12">
        <v>2261.77664</v>
      </c>
      <c r="M69" s="12">
        <v>0</v>
      </c>
      <c r="N69" s="12">
        <v>0</v>
      </c>
      <c r="O69" s="12">
        <v>0</v>
      </c>
      <c r="P69" s="12">
        <v>436.66905000000003</v>
      </c>
      <c r="Q69" s="12">
        <v>0</v>
      </c>
      <c r="R69" s="12">
        <v>0</v>
      </c>
      <c r="S69" s="12">
        <v>0</v>
      </c>
      <c r="T69" s="12">
        <v>0</v>
      </c>
      <c r="U69" s="12">
        <v>0</v>
      </c>
      <c r="V69" s="12">
        <v>436.66905000000003</v>
      </c>
    </row>
    <row r="70" spans="2:22" x14ac:dyDescent="0.2">
      <c r="B70" s="21">
        <v>4129</v>
      </c>
      <c r="C70" s="21" t="s">
        <v>154</v>
      </c>
      <c r="D70" s="22">
        <v>46560.49224</v>
      </c>
      <c r="E70" s="22">
        <v>24</v>
      </c>
      <c r="F70" s="22">
        <v>2235.6358700000001</v>
      </c>
      <c r="G70" s="22">
        <v>0</v>
      </c>
      <c r="H70" s="22">
        <v>0</v>
      </c>
      <c r="I70" s="22">
        <v>1915.8883900000001</v>
      </c>
      <c r="J70" s="22">
        <v>0</v>
      </c>
      <c r="K70" s="22">
        <v>0</v>
      </c>
      <c r="L70" s="22">
        <v>50736.016499999998</v>
      </c>
      <c r="M70" s="22">
        <v>423.50099999999998</v>
      </c>
      <c r="N70" s="22">
        <v>0</v>
      </c>
      <c r="O70" s="22">
        <v>0</v>
      </c>
      <c r="P70" s="22">
        <v>12411.373100000001</v>
      </c>
      <c r="Q70" s="22">
        <v>503.80959999999999</v>
      </c>
      <c r="R70" s="22">
        <v>1</v>
      </c>
      <c r="S70" s="22">
        <v>0</v>
      </c>
      <c r="T70" s="22">
        <v>0</v>
      </c>
      <c r="U70" s="22">
        <v>0</v>
      </c>
      <c r="V70" s="22">
        <v>13339.6837</v>
      </c>
    </row>
    <row r="71" spans="2:22" x14ac:dyDescent="0.2">
      <c r="B71" s="16">
        <v>4091</v>
      </c>
      <c r="C71" s="16" t="s">
        <v>155</v>
      </c>
      <c r="D71" s="12">
        <v>3053.3811599999999</v>
      </c>
      <c r="E71" s="12">
        <v>0</v>
      </c>
      <c r="F71" s="12">
        <v>95.327500000000001</v>
      </c>
      <c r="G71" s="12">
        <v>0</v>
      </c>
      <c r="H71" s="12">
        <v>0</v>
      </c>
      <c r="I71" s="12">
        <v>0</v>
      </c>
      <c r="J71" s="12">
        <v>0</v>
      </c>
      <c r="K71" s="12">
        <v>0</v>
      </c>
      <c r="L71" s="12">
        <v>3148.7086599999998</v>
      </c>
      <c r="M71" s="12">
        <v>0</v>
      </c>
      <c r="N71" s="12">
        <v>0</v>
      </c>
      <c r="O71" s="12">
        <v>0</v>
      </c>
      <c r="P71" s="12">
        <v>417.50125000000003</v>
      </c>
      <c r="Q71" s="12">
        <v>0</v>
      </c>
      <c r="R71" s="12">
        <v>0</v>
      </c>
      <c r="S71" s="12">
        <v>0</v>
      </c>
      <c r="T71" s="12">
        <v>0</v>
      </c>
      <c r="U71" s="12">
        <v>0</v>
      </c>
      <c r="V71" s="12">
        <v>417.50125000000003</v>
      </c>
    </row>
    <row r="72" spans="2:22" x14ac:dyDescent="0.2">
      <c r="B72" s="16">
        <v>4092</v>
      </c>
      <c r="C72" s="16" t="s">
        <v>156</v>
      </c>
      <c r="D72" s="12">
        <v>1727.4848999999999</v>
      </c>
      <c r="E72" s="12">
        <v>0</v>
      </c>
      <c r="F72" s="12">
        <v>6.0568999999999997</v>
      </c>
      <c r="G72" s="12">
        <v>0</v>
      </c>
      <c r="H72" s="12">
        <v>0</v>
      </c>
      <c r="I72" s="12">
        <v>11</v>
      </c>
      <c r="J72" s="12">
        <v>0</v>
      </c>
      <c r="K72" s="12">
        <v>0</v>
      </c>
      <c r="L72" s="12">
        <v>1744.5418</v>
      </c>
      <c r="M72" s="12">
        <v>0</v>
      </c>
      <c r="N72" s="12">
        <v>0</v>
      </c>
      <c r="O72" s="12">
        <v>0</v>
      </c>
      <c r="P72" s="12">
        <v>574.05930000000001</v>
      </c>
      <c r="Q72" s="12">
        <v>0</v>
      </c>
      <c r="R72" s="12">
        <v>0</v>
      </c>
      <c r="S72" s="12">
        <v>0</v>
      </c>
      <c r="T72" s="12">
        <v>0</v>
      </c>
      <c r="U72" s="12">
        <v>0</v>
      </c>
      <c r="V72" s="12">
        <v>574.05930000000001</v>
      </c>
    </row>
    <row r="73" spans="2:22" x14ac:dyDescent="0.2">
      <c r="B73" s="16">
        <v>4093</v>
      </c>
      <c r="C73" s="16" t="s">
        <v>157</v>
      </c>
      <c r="D73" s="12">
        <v>607.03414999999995</v>
      </c>
      <c r="E73" s="12">
        <v>0</v>
      </c>
      <c r="F73" s="12">
        <v>13.576750000000001</v>
      </c>
      <c r="G73" s="12">
        <v>0</v>
      </c>
      <c r="H73" s="12">
        <v>0</v>
      </c>
      <c r="I73" s="12">
        <v>0</v>
      </c>
      <c r="J73" s="12">
        <v>0</v>
      </c>
      <c r="K73" s="12">
        <v>0</v>
      </c>
      <c r="L73" s="12">
        <v>620.61090000000002</v>
      </c>
      <c r="M73" s="12">
        <v>0</v>
      </c>
      <c r="N73" s="12">
        <v>0</v>
      </c>
      <c r="O73" s="12">
        <v>0</v>
      </c>
      <c r="P73" s="12">
        <v>162.447</v>
      </c>
      <c r="Q73" s="12">
        <v>0</v>
      </c>
      <c r="R73" s="12">
        <v>0</v>
      </c>
      <c r="S73" s="12">
        <v>0</v>
      </c>
      <c r="T73" s="12">
        <v>0</v>
      </c>
      <c r="U73" s="12">
        <v>0</v>
      </c>
      <c r="V73" s="12">
        <v>162.447</v>
      </c>
    </row>
    <row r="74" spans="2:22" x14ac:dyDescent="0.2">
      <c r="B74" s="16">
        <v>4124</v>
      </c>
      <c r="C74" s="16" t="s">
        <v>158</v>
      </c>
      <c r="D74" s="12">
        <v>49.697249999999997</v>
      </c>
      <c r="E74" s="12">
        <v>0</v>
      </c>
      <c r="F74" s="12">
        <v>274.67122000000001</v>
      </c>
      <c r="G74" s="12">
        <v>0</v>
      </c>
      <c r="H74" s="12">
        <v>0</v>
      </c>
      <c r="I74" s="12">
        <v>192.59864999999999</v>
      </c>
      <c r="J74" s="12">
        <v>0</v>
      </c>
      <c r="K74" s="12">
        <v>0</v>
      </c>
      <c r="L74" s="12">
        <v>516.96712000000002</v>
      </c>
      <c r="M74" s="12">
        <v>0</v>
      </c>
      <c r="N74" s="12">
        <v>0</v>
      </c>
      <c r="O74" s="12">
        <v>0</v>
      </c>
      <c r="P74" s="12">
        <v>84.750399999999999</v>
      </c>
      <c r="Q74" s="12">
        <v>0</v>
      </c>
      <c r="R74" s="12">
        <v>0</v>
      </c>
      <c r="S74" s="12">
        <v>0</v>
      </c>
      <c r="T74" s="12">
        <v>0</v>
      </c>
      <c r="U74" s="12">
        <v>0</v>
      </c>
      <c r="V74" s="12">
        <v>84.750399999999999</v>
      </c>
    </row>
    <row r="75" spans="2:22" x14ac:dyDescent="0.2">
      <c r="B75" s="16">
        <v>4095</v>
      </c>
      <c r="C75" s="16" t="s">
        <v>159</v>
      </c>
      <c r="D75" s="12">
        <v>3707.7268300000001</v>
      </c>
      <c r="E75" s="12">
        <v>0</v>
      </c>
      <c r="F75" s="12">
        <v>204.40360000000001</v>
      </c>
      <c r="G75" s="12">
        <v>0</v>
      </c>
      <c r="H75" s="12">
        <v>0</v>
      </c>
      <c r="I75" s="12">
        <v>485.25475</v>
      </c>
      <c r="J75" s="12">
        <v>0</v>
      </c>
      <c r="K75" s="12">
        <v>0</v>
      </c>
      <c r="L75" s="12">
        <v>4397.3851800000002</v>
      </c>
      <c r="M75" s="12">
        <v>1E-3</v>
      </c>
      <c r="N75" s="12">
        <v>0</v>
      </c>
      <c r="O75" s="12">
        <v>0</v>
      </c>
      <c r="P75" s="12">
        <v>814.65454999999997</v>
      </c>
      <c r="Q75" s="12">
        <v>500</v>
      </c>
      <c r="R75" s="12">
        <v>0</v>
      </c>
      <c r="S75" s="12">
        <v>0</v>
      </c>
      <c r="T75" s="12">
        <v>0</v>
      </c>
      <c r="U75" s="12">
        <v>0</v>
      </c>
      <c r="V75" s="12">
        <v>1314.6555499999999</v>
      </c>
    </row>
    <row r="76" spans="2:22" x14ac:dyDescent="0.2">
      <c r="B76" s="16">
        <v>4099</v>
      </c>
      <c r="C76" s="16" t="s">
        <v>160</v>
      </c>
      <c r="D76" s="12">
        <v>122.18006</v>
      </c>
      <c r="E76" s="12">
        <v>0</v>
      </c>
      <c r="F76" s="12">
        <v>0</v>
      </c>
      <c r="G76" s="12">
        <v>0</v>
      </c>
      <c r="H76" s="12">
        <v>0</v>
      </c>
      <c r="I76" s="12">
        <v>1.9945999999999999</v>
      </c>
      <c r="J76" s="12">
        <v>0</v>
      </c>
      <c r="K76" s="12">
        <v>0</v>
      </c>
      <c r="L76" s="12">
        <v>124.17466</v>
      </c>
      <c r="M76" s="12">
        <v>0</v>
      </c>
      <c r="N76" s="12">
        <v>0</v>
      </c>
      <c r="O76" s="12">
        <v>0</v>
      </c>
      <c r="P76" s="12">
        <v>115.0564</v>
      </c>
      <c r="Q76" s="12">
        <v>0</v>
      </c>
      <c r="R76" s="12">
        <v>0</v>
      </c>
      <c r="S76" s="12">
        <v>0</v>
      </c>
      <c r="T76" s="12">
        <v>0</v>
      </c>
      <c r="U76" s="12">
        <v>0</v>
      </c>
      <c r="V76" s="12">
        <v>115.0564</v>
      </c>
    </row>
    <row r="77" spans="2:22" x14ac:dyDescent="0.2">
      <c r="B77" s="16">
        <v>4100</v>
      </c>
      <c r="C77" s="16" t="s">
        <v>161</v>
      </c>
      <c r="D77" s="12">
        <v>3969.1923999999999</v>
      </c>
      <c r="E77" s="12">
        <v>0</v>
      </c>
      <c r="F77" s="12">
        <v>0</v>
      </c>
      <c r="G77" s="12">
        <v>0</v>
      </c>
      <c r="H77" s="12">
        <v>0</v>
      </c>
      <c r="I77" s="12">
        <v>17.886050000000001</v>
      </c>
      <c r="J77" s="12">
        <v>0</v>
      </c>
      <c r="K77" s="12">
        <v>0</v>
      </c>
      <c r="L77" s="12">
        <v>3987.07845</v>
      </c>
      <c r="M77" s="12">
        <v>420</v>
      </c>
      <c r="N77" s="12">
        <v>0</v>
      </c>
      <c r="O77" s="12">
        <v>0</v>
      </c>
      <c r="P77" s="12">
        <v>1181.7546500000001</v>
      </c>
      <c r="Q77" s="12">
        <v>0</v>
      </c>
      <c r="R77" s="12">
        <v>0</v>
      </c>
      <c r="S77" s="12">
        <v>0</v>
      </c>
      <c r="T77" s="12">
        <v>0</v>
      </c>
      <c r="U77" s="12">
        <v>0</v>
      </c>
      <c r="V77" s="12">
        <v>1601.7546500000001</v>
      </c>
    </row>
    <row r="78" spans="2:22" x14ac:dyDescent="0.2">
      <c r="B78" s="16">
        <v>4104</v>
      </c>
      <c r="C78" s="16" t="s">
        <v>162</v>
      </c>
      <c r="D78" s="12">
        <v>1810.4651799999999</v>
      </c>
      <c r="E78" s="12">
        <v>0</v>
      </c>
      <c r="F78" s="12">
        <v>63.873939999999997</v>
      </c>
      <c r="G78" s="12">
        <v>0</v>
      </c>
      <c r="H78" s="12">
        <v>0</v>
      </c>
      <c r="I78" s="12">
        <v>380.89120000000003</v>
      </c>
      <c r="J78" s="12">
        <v>0</v>
      </c>
      <c r="K78" s="12">
        <v>0</v>
      </c>
      <c r="L78" s="12">
        <v>2255.2303200000001</v>
      </c>
      <c r="M78" s="12">
        <v>0</v>
      </c>
      <c r="N78" s="12">
        <v>0</v>
      </c>
      <c r="O78" s="12">
        <v>0</v>
      </c>
      <c r="P78" s="12">
        <v>2539.7406999999998</v>
      </c>
      <c r="Q78" s="12">
        <v>0</v>
      </c>
      <c r="R78" s="12">
        <v>0</v>
      </c>
      <c r="S78" s="12">
        <v>0</v>
      </c>
      <c r="T78" s="12">
        <v>0</v>
      </c>
      <c r="U78" s="12">
        <v>0</v>
      </c>
      <c r="V78" s="12">
        <v>2539.7406999999998</v>
      </c>
    </row>
    <row r="79" spans="2:22" x14ac:dyDescent="0.2">
      <c r="B79" s="16">
        <v>4105</v>
      </c>
      <c r="C79" s="16" t="s">
        <v>163</v>
      </c>
      <c r="D79" s="12">
        <v>949.15776000000005</v>
      </c>
      <c r="E79" s="12">
        <v>0</v>
      </c>
      <c r="F79" s="12">
        <v>49.432499999999997</v>
      </c>
      <c r="G79" s="12">
        <v>0</v>
      </c>
      <c r="H79" s="12">
        <v>0</v>
      </c>
      <c r="I79" s="12">
        <v>0</v>
      </c>
      <c r="J79" s="12">
        <v>0</v>
      </c>
      <c r="K79" s="12">
        <v>0</v>
      </c>
      <c r="L79" s="12">
        <v>998.59025999999994</v>
      </c>
      <c r="M79" s="12">
        <v>0</v>
      </c>
      <c r="N79" s="12">
        <v>0</v>
      </c>
      <c r="O79" s="12">
        <v>0</v>
      </c>
      <c r="P79" s="12">
        <v>145.45222000000001</v>
      </c>
      <c r="Q79" s="12">
        <v>0</v>
      </c>
      <c r="R79" s="12">
        <v>0</v>
      </c>
      <c r="S79" s="12">
        <v>0</v>
      </c>
      <c r="T79" s="12">
        <v>0</v>
      </c>
      <c r="U79" s="12">
        <v>0</v>
      </c>
      <c r="V79" s="12">
        <v>145.45222000000001</v>
      </c>
    </row>
    <row r="80" spans="2:22" x14ac:dyDescent="0.2">
      <c r="B80" s="16">
        <v>4106</v>
      </c>
      <c r="C80" s="16" t="s">
        <v>164</v>
      </c>
      <c r="D80" s="12">
        <v>41.041449999999998</v>
      </c>
      <c r="E80" s="12">
        <v>0</v>
      </c>
      <c r="F80" s="12">
        <v>52.391500000000001</v>
      </c>
      <c r="G80" s="12">
        <v>0</v>
      </c>
      <c r="H80" s="12">
        <v>0</v>
      </c>
      <c r="I80" s="12">
        <v>0</v>
      </c>
      <c r="J80" s="12">
        <v>0</v>
      </c>
      <c r="K80" s="12">
        <v>0</v>
      </c>
      <c r="L80" s="12">
        <v>93.432950000000005</v>
      </c>
      <c r="M80" s="12">
        <v>0</v>
      </c>
      <c r="N80" s="12">
        <v>0</v>
      </c>
      <c r="O80" s="12">
        <v>0</v>
      </c>
      <c r="P80" s="12">
        <v>145.44159999999999</v>
      </c>
      <c r="Q80" s="12">
        <v>0</v>
      </c>
      <c r="R80" s="12">
        <v>0</v>
      </c>
      <c r="S80" s="12">
        <v>0</v>
      </c>
      <c r="T80" s="12">
        <v>0</v>
      </c>
      <c r="U80" s="12">
        <v>0</v>
      </c>
      <c r="V80" s="12">
        <v>145.44159999999999</v>
      </c>
    </row>
    <row r="81" spans="2:22" x14ac:dyDescent="0.2">
      <c r="B81" s="16">
        <v>4107</v>
      </c>
      <c r="C81" s="16" t="s">
        <v>165</v>
      </c>
      <c r="D81" s="12">
        <v>100.31148</v>
      </c>
      <c r="E81" s="12">
        <v>24</v>
      </c>
      <c r="F81" s="12">
        <v>47.593820000000001</v>
      </c>
      <c r="G81" s="12">
        <v>0</v>
      </c>
      <c r="H81" s="12">
        <v>0</v>
      </c>
      <c r="I81" s="12">
        <v>94.7654</v>
      </c>
      <c r="J81" s="12">
        <v>0</v>
      </c>
      <c r="K81" s="12">
        <v>0</v>
      </c>
      <c r="L81" s="12">
        <v>266.67070000000001</v>
      </c>
      <c r="M81" s="12">
        <v>0</v>
      </c>
      <c r="N81" s="12">
        <v>0</v>
      </c>
      <c r="O81" s="12">
        <v>0</v>
      </c>
      <c r="P81" s="12">
        <v>-1.45499</v>
      </c>
      <c r="Q81" s="12">
        <v>0</v>
      </c>
      <c r="R81" s="12">
        <v>0</v>
      </c>
      <c r="S81" s="12">
        <v>0</v>
      </c>
      <c r="T81" s="12">
        <v>0</v>
      </c>
      <c r="U81" s="12">
        <v>0</v>
      </c>
      <c r="V81" s="12">
        <v>-1.45499</v>
      </c>
    </row>
    <row r="82" spans="2:22" x14ac:dyDescent="0.2">
      <c r="B82" s="16">
        <v>4110</v>
      </c>
      <c r="C82" s="16" t="s">
        <v>166</v>
      </c>
      <c r="D82" s="12">
        <v>464.02505000000002</v>
      </c>
      <c r="E82" s="12">
        <v>0</v>
      </c>
      <c r="F82" s="12">
        <v>62.504449999999999</v>
      </c>
      <c r="G82" s="12">
        <v>0</v>
      </c>
      <c r="H82" s="12">
        <v>0</v>
      </c>
      <c r="I82" s="12">
        <v>0</v>
      </c>
      <c r="J82" s="12">
        <v>0</v>
      </c>
      <c r="K82" s="12">
        <v>0</v>
      </c>
      <c r="L82" s="12">
        <v>526.52949999999998</v>
      </c>
      <c r="M82" s="12">
        <v>0</v>
      </c>
      <c r="N82" s="12">
        <v>0</v>
      </c>
      <c r="O82" s="12">
        <v>0</v>
      </c>
      <c r="P82" s="12">
        <v>7.1656000000000004</v>
      </c>
      <c r="Q82" s="12">
        <v>0</v>
      </c>
      <c r="R82" s="12">
        <v>0</v>
      </c>
      <c r="S82" s="12">
        <v>0</v>
      </c>
      <c r="T82" s="12">
        <v>0</v>
      </c>
      <c r="U82" s="12">
        <v>0</v>
      </c>
      <c r="V82" s="12">
        <v>7.1656000000000004</v>
      </c>
    </row>
    <row r="83" spans="2:22" x14ac:dyDescent="0.2">
      <c r="B83" s="16">
        <v>4111</v>
      </c>
      <c r="C83" s="16" t="s">
        <v>167</v>
      </c>
      <c r="D83" s="12">
        <v>439.43405000000001</v>
      </c>
      <c r="E83" s="12">
        <v>0</v>
      </c>
      <c r="F83" s="12">
        <v>0</v>
      </c>
      <c r="G83" s="12">
        <v>0</v>
      </c>
      <c r="H83" s="12">
        <v>0</v>
      </c>
      <c r="I83" s="12">
        <v>0.1095</v>
      </c>
      <c r="J83" s="12">
        <v>0</v>
      </c>
      <c r="K83" s="12">
        <v>0</v>
      </c>
      <c r="L83" s="12">
        <v>439.54354999999998</v>
      </c>
      <c r="M83" s="12">
        <v>0</v>
      </c>
      <c r="N83" s="12">
        <v>0</v>
      </c>
      <c r="O83" s="12">
        <v>0</v>
      </c>
      <c r="P83" s="12">
        <v>109.25964999999999</v>
      </c>
      <c r="Q83" s="12">
        <v>0</v>
      </c>
      <c r="R83" s="12">
        <v>0</v>
      </c>
      <c r="S83" s="12">
        <v>0</v>
      </c>
      <c r="T83" s="12">
        <v>0</v>
      </c>
      <c r="U83" s="12">
        <v>0</v>
      </c>
      <c r="V83" s="12">
        <v>109.25964999999999</v>
      </c>
    </row>
    <row r="84" spans="2:22" x14ac:dyDescent="0.2">
      <c r="B84" s="16">
        <v>4112</v>
      </c>
      <c r="C84" s="16" t="s">
        <v>168</v>
      </c>
      <c r="D84" s="12">
        <v>220.98155</v>
      </c>
      <c r="E84" s="12">
        <v>0</v>
      </c>
      <c r="F84" s="12">
        <v>55.885689999999997</v>
      </c>
      <c r="G84" s="12">
        <v>0</v>
      </c>
      <c r="H84" s="12">
        <v>0</v>
      </c>
      <c r="I84" s="12">
        <v>8.2101500000000005</v>
      </c>
      <c r="J84" s="12">
        <v>0</v>
      </c>
      <c r="K84" s="12">
        <v>0</v>
      </c>
      <c r="L84" s="12">
        <v>285.07738999999998</v>
      </c>
      <c r="M84" s="12">
        <v>0</v>
      </c>
      <c r="N84" s="12">
        <v>0</v>
      </c>
      <c r="O84" s="12">
        <v>0</v>
      </c>
      <c r="P84" s="12">
        <v>107.056</v>
      </c>
      <c r="Q84" s="12">
        <v>0</v>
      </c>
      <c r="R84" s="12">
        <v>0</v>
      </c>
      <c r="S84" s="12">
        <v>0</v>
      </c>
      <c r="T84" s="12">
        <v>0</v>
      </c>
      <c r="U84" s="12">
        <v>0</v>
      </c>
      <c r="V84" s="12">
        <v>107.056</v>
      </c>
    </row>
    <row r="85" spans="2:22" x14ac:dyDescent="0.2">
      <c r="B85" s="16">
        <v>4125</v>
      </c>
      <c r="C85" s="16" t="s">
        <v>169</v>
      </c>
      <c r="D85" s="12">
        <v>988.06280000000004</v>
      </c>
      <c r="E85" s="12">
        <v>0</v>
      </c>
      <c r="F85" s="12">
        <v>9.7600999999999996</v>
      </c>
      <c r="G85" s="12">
        <v>0</v>
      </c>
      <c r="H85" s="12">
        <v>0</v>
      </c>
      <c r="I85" s="12">
        <v>0</v>
      </c>
      <c r="J85" s="12">
        <v>0</v>
      </c>
      <c r="K85" s="12">
        <v>0</v>
      </c>
      <c r="L85" s="12">
        <v>997.8229</v>
      </c>
      <c r="M85" s="12">
        <v>3.5</v>
      </c>
      <c r="N85" s="12">
        <v>0</v>
      </c>
      <c r="O85" s="12">
        <v>0</v>
      </c>
      <c r="P85" s="12">
        <v>787.57740000000001</v>
      </c>
      <c r="Q85" s="12">
        <v>0</v>
      </c>
      <c r="R85" s="12">
        <v>0</v>
      </c>
      <c r="S85" s="12">
        <v>0</v>
      </c>
      <c r="T85" s="12">
        <v>0</v>
      </c>
      <c r="U85" s="12">
        <v>0</v>
      </c>
      <c r="V85" s="12">
        <v>791.07740000000001</v>
      </c>
    </row>
    <row r="86" spans="2:22" x14ac:dyDescent="0.2">
      <c r="B86" s="16">
        <v>4117</v>
      </c>
      <c r="C86" s="16" t="s">
        <v>170</v>
      </c>
      <c r="D86" s="12">
        <v>3019.27405</v>
      </c>
      <c r="E86" s="12">
        <v>0</v>
      </c>
      <c r="F86" s="12">
        <v>51.86195</v>
      </c>
      <c r="G86" s="12">
        <v>0</v>
      </c>
      <c r="H86" s="12">
        <v>0</v>
      </c>
      <c r="I86" s="12">
        <v>14</v>
      </c>
      <c r="J86" s="12">
        <v>0</v>
      </c>
      <c r="K86" s="12">
        <v>0</v>
      </c>
      <c r="L86" s="12">
        <v>3085.136</v>
      </c>
      <c r="M86" s="12">
        <v>0</v>
      </c>
      <c r="N86" s="12">
        <v>0</v>
      </c>
      <c r="O86" s="12">
        <v>0</v>
      </c>
      <c r="P86" s="12">
        <v>1728.9775</v>
      </c>
      <c r="Q86" s="12">
        <v>0</v>
      </c>
      <c r="R86" s="12">
        <v>0</v>
      </c>
      <c r="S86" s="12">
        <v>0</v>
      </c>
      <c r="T86" s="12">
        <v>0</v>
      </c>
      <c r="U86" s="12">
        <v>0</v>
      </c>
      <c r="V86" s="12">
        <v>1728.9775</v>
      </c>
    </row>
    <row r="87" spans="2:22" x14ac:dyDescent="0.2">
      <c r="B87" s="16">
        <v>4120</v>
      </c>
      <c r="C87" s="16" t="s">
        <v>171</v>
      </c>
      <c r="D87" s="12">
        <v>1492.5041200000001</v>
      </c>
      <c r="E87" s="12">
        <v>0</v>
      </c>
      <c r="F87" s="12">
        <v>64.733699999999999</v>
      </c>
      <c r="G87" s="12">
        <v>0</v>
      </c>
      <c r="H87" s="12">
        <v>0</v>
      </c>
      <c r="I87" s="12">
        <v>20.523340000000001</v>
      </c>
      <c r="J87" s="12">
        <v>0</v>
      </c>
      <c r="K87" s="12">
        <v>0</v>
      </c>
      <c r="L87" s="12">
        <v>1577.76116</v>
      </c>
      <c r="M87" s="12">
        <v>0</v>
      </c>
      <c r="N87" s="12">
        <v>0</v>
      </c>
      <c r="O87" s="12">
        <v>0</v>
      </c>
      <c r="P87" s="12">
        <v>398.86604999999997</v>
      </c>
      <c r="Q87" s="12">
        <v>0</v>
      </c>
      <c r="R87" s="12">
        <v>0</v>
      </c>
      <c r="S87" s="12">
        <v>0</v>
      </c>
      <c r="T87" s="12">
        <v>0</v>
      </c>
      <c r="U87" s="12">
        <v>0</v>
      </c>
      <c r="V87" s="12">
        <v>398.86604999999997</v>
      </c>
    </row>
    <row r="88" spans="2:22" x14ac:dyDescent="0.2">
      <c r="B88" s="16">
        <v>4121</v>
      </c>
      <c r="C88" s="16" t="s">
        <v>172</v>
      </c>
      <c r="D88" s="12">
        <v>1836.9919</v>
      </c>
      <c r="E88" s="12">
        <v>0</v>
      </c>
      <c r="F88" s="12">
        <v>9.5649999999999995</v>
      </c>
      <c r="G88" s="12">
        <v>0</v>
      </c>
      <c r="H88" s="12">
        <v>0</v>
      </c>
      <c r="I88" s="12">
        <v>480</v>
      </c>
      <c r="J88" s="12">
        <v>0</v>
      </c>
      <c r="K88" s="12">
        <v>0</v>
      </c>
      <c r="L88" s="12">
        <v>2326.5569</v>
      </c>
      <c r="M88" s="12">
        <v>0</v>
      </c>
      <c r="N88" s="12">
        <v>0</v>
      </c>
      <c r="O88" s="12">
        <v>0</v>
      </c>
      <c r="P88" s="12">
        <v>82.119249999999994</v>
      </c>
      <c r="Q88" s="12">
        <v>0</v>
      </c>
      <c r="R88" s="12">
        <v>0</v>
      </c>
      <c r="S88" s="12">
        <v>0</v>
      </c>
      <c r="T88" s="12">
        <v>0</v>
      </c>
      <c r="U88" s="12">
        <v>0</v>
      </c>
      <c r="V88" s="12">
        <v>82.119249999999994</v>
      </c>
    </row>
    <row r="89" spans="2:22" x14ac:dyDescent="0.2">
      <c r="B89" s="16">
        <v>4122</v>
      </c>
      <c r="C89" s="16" t="s">
        <v>173</v>
      </c>
      <c r="D89" s="12">
        <v>-38.260550000000002</v>
      </c>
      <c r="E89" s="12">
        <v>0</v>
      </c>
      <c r="F89" s="12">
        <v>78.15325</v>
      </c>
      <c r="G89" s="12">
        <v>0</v>
      </c>
      <c r="H89" s="12">
        <v>0</v>
      </c>
      <c r="I89" s="12">
        <v>63.054450000000003</v>
      </c>
      <c r="J89" s="12">
        <v>0</v>
      </c>
      <c r="K89" s="12">
        <v>0</v>
      </c>
      <c r="L89" s="12">
        <v>102.94714999999999</v>
      </c>
      <c r="M89" s="12">
        <v>0</v>
      </c>
      <c r="N89" s="12">
        <v>0</v>
      </c>
      <c r="O89" s="12">
        <v>0</v>
      </c>
      <c r="P89" s="12">
        <v>303.36779999999999</v>
      </c>
      <c r="Q89" s="12">
        <v>0</v>
      </c>
      <c r="R89" s="12">
        <v>0</v>
      </c>
      <c r="S89" s="12">
        <v>0</v>
      </c>
      <c r="T89" s="12">
        <v>0</v>
      </c>
      <c r="U89" s="12">
        <v>0</v>
      </c>
      <c r="V89" s="12">
        <v>303.36779999999999</v>
      </c>
    </row>
    <row r="90" spans="2:22" x14ac:dyDescent="0.2">
      <c r="B90" s="16">
        <v>4123</v>
      </c>
      <c r="C90" s="16" t="s">
        <v>174</v>
      </c>
      <c r="D90" s="12">
        <v>21999.806649999999</v>
      </c>
      <c r="E90" s="12">
        <v>0</v>
      </c>
      <c r="F90" s="12">
        <v>1095.8440000000001</v>
      </c>
      <c r="G90" s="12">
        <v>0</v>
      </c>
      <c r="H90" s="12">
        <v>0</v>
      </c>
      <c r="I90" s="12">
        <v>145.6003</v>
      </c>
      <c r="J90" s="12">
        <v>0</v>
      </c>
      <c r="K90" s="12">
        <v>0</v>
      </c>
      <c r="L90" s="12">
        <v>23241.250950000001</v>
      </c>
      <c r="M90" s="12">
        <v>0</v>
      </c>
      <c r="N90" s="12">
        <v>0</v>
      </c>
      <c r="O90" s="12">
        <v>0</v>
      </c>
      <c r="P90" s="12">
        <v>2707.58077</v>
      </c>
      <c r="Q90" s="12">
        <v>3.8096000000000001</v>
      </c>
      <c r="R90" s="12">
        <v>1</v>
      </c>
      <c r="S90" s="12">
        <v>0</v>
      </c>
      <c r="T90" s="12">
        <v>0</v>
      </c>
      <c r="U90" s="12">
        <v>0</v>
      </c>
      <c r="V90" s="12">
        <v>2712.3903700000001</v>
      </c>
    </row>
    <row r="91" spans="2:22" x14ac:dyDescent="0.2">
      <c r="B91" s="21">
        <v>4159</v>
      </c>
      <c r="C91" s="21" t="s">
        <v>175</v>
      </c>
      <c r="D91" s="22">
        <v>21871.616040000001</v>
      </c>
      <c r="E91" s="22">
        <v>0</v>
      </c>
      <c r="F91" s="22">
        <v>569.55427999999995</v>
      </c>
      <c r="G91" s="22">
        <v>0</v>
      </c>
      <c r="H91" s="22">
        <v>54.94</v>
      </c>
      <c r="I91" s="22">
        <v>3206.1846300000002</v>
      </c>
      <c r="J91" s="22">
        <v>0</v>
      </c>
      <c r="K91" s="22">
        <v>0</v>
      </c>
      <c r="L91" s="22">
        <v>25702.29495</v>
      </c>
      <c r="M91" s="22">
        <v>3373.8947699999999</v>
      </c>
      <c r="N91" s="22">
        <v>0</v>
      </c>
      <c r="O91" s="22">
        <v>0</v>
      </c>
      <c r="P91" s="22">
        <v>7006.6067800000001</v>
      </c>
      <c r="Q91" s="22">
        <v>100</v>
      </c>
      <c r="R91" s="22">
        <v>50</v>
      </c>
      <c r="S91" s="22">
        <v>0</v>
      </c>
      <c r="T91" s="22">
        <v>0</v>
      </c>
      <c r="U91" s="22">
        <v>0</v>
      </c>
      <c r="V91" s="22">
        <v>10530.501550000001</v>
      </c>
    </row>
    <row r="92" spans="2:22" x14ac:dyDescent="0.2">
      <c r="B92" s="16">
        <v>4131</v>
      </c>
      <c r="C92" s="16" t="s">
        <v>176</v>
      </c>
      <c r="D92" s="12">
        <v>1820.33905</v>
      </c>
      <c r="E92" s="12">
        <v>0</v>
      </c>
      <c r="F92" s="12">
        <v>36.589350000000003</v>
      </c>
      <c r="G92" s="12">
        <v>0</v>
      </c>
      <c r="H92" s="12">
        <v>0</v>
      </c>
      <c r="I92" s="12">
        <v>84.27364</v>
      </c>
      <c r="J92" s="12">
        <v>0</v>
      </c>
      <c r="K92" s="12">
        <v>0</v>
      </c>
      <c r="L92" s="12">
        <v>1941.2020399999999</v>
      </c>
      <c r="M92" s="12">
        <v>0</v>
      </c>
      <c r="N92" s="12">
        <v>0</v>
      </c>
      <c r="O92" s="12">
        <v>0</v>
      </c>
      <c r="P92" s="12">
        <v>901.0829</v>
      </c>
      <c r="Q92" s="12">
        <v>100</v>
      </c>
      <c r="R92" s="12">
        <v>0</v>
      </c>
      <c r="S92" s="12">
        <v>0</v>
      </c>
      <c r="T92" s="12">
        <v>0</v>
      </c>
      <c r="U92" s="12">
        <v>0</v>
      </c>
      <c r="V92" s="12">
        <v>1001.0829</v>
      </c>
    </row>
    <row r="93" spans="2:22" x14ac:dyDescent="0.2">
      <c r="B93" s="16">
        <v>4132</v>
      </c>
      <c r="C93" s="16" t="s">
        <v>177</v>
      </c>
      <c r="D93" s="12">
        <v>548.79345000000001</v>
      </c>
      <c r="E93" s="12">
        <v>0</v>
      </c>
      <c r="F93" s="12">
        <v>17.166350000000001</v>
      </c>
      <c r="G93" s="12">
        <v>0</v>
      </c>
      <c r="H93" s="12">
        <v>0</v>
      </c>
      <c r="I93" s="12">
        <v>16.026450000000001</v>
      </c>
      <c r="J93" s="12">
        <v>0</v>
      </c>
      <c r="K93" s="12">
        <v>0</v>
      </c>
      <c r="L93" s="12">
        <v>581.98625000000004</v>
      </c>
      <c r="M93" s="12">
        <v>0</v>
      </c>
      <c r="N93" s="12">
        <v>0</v>
      </c>
      <c r="O93" s="12">
        <v>0</v>
      </c>
      <c r="P93" s="12">
        <v>484.40195</v>
      </c>
      <c r="Q93" s="12">
        <v>0</v>
      </c>
      <c r="R93" s="12">
        <v>0</v>
      </c>
      <c r="S93" s="12">
        <v>0</v>
      </c>
      <c r="T93" s="12">
        <v>0</v>
      </c>
      <c r="U93" s="12">
        <v>0</v>
      </c>
      <c r="V93" s="12">
        <v>484.40195</v>
      </c>
    </row>
    <row r="94" spans="2:22" x14ac:dyDescent="0.2">
      <c r="B94" s="16">
        <v>4134</v>
      </c>
      <c r="C94" s="16" t="s">
        <v>178</v>
      </c>
      <c r="D94" s="12">
        <v>276.38850000000002</v>
      </c>
      <c r="E94" s="12">
        <v>0</v>
      </c>
      <c r="F94" s="12">
        <v>0</v>
      </c>
      <c r="G94" s="12">
        <v>0</v>
      </c>
      <c r="H94" s="12">
        <v>0</v>
      </c>
      <c r="I94" s="12">
        <v>207.45902000000001</v>
      </c>
      <c r="J94" s="12">
        <v>0</v>
      </c>
      <c r="K94" s="12">
        <v>0</v>
      </c>
      <c r="L94" s="12">
        <v>483.84751999999997</v>
      </c>
      <c r="M94" s="12">
        <v>3373.8947699999999</v>
      </c>
      <c r="N94" s="12">
        <v>0</v>
      </c>
      <c r="O94" s="12">
        <v>0</v>
      </c>
      <c r="P94" s="12">
        <v>216.54650000000001</v>
      </c>
      <c r="Q94" s="12">
        <v>0</v>
      </c>
      <c r="R94" s="12">
        <v>50</v>
      </c>
      <c r="S94" s="12">
        <v>0</v>
      </c>
      <c r="T94" s="12">
        <v>0</v>
      </c>
      <c r="U94" s="12">
        <v>0</v>
      </c>
      <c r="V94" s="12">
        <v>3640.4412699999998</v>
      </c>
    </row>
    <row r="95" spans="2:22" x14ac:dyDescent="0.2">
      <c r="B95" s="16">
        <v>4135</v>
      </c>
      <c r="C95" s="16" t="s">
        <v>179</v>
      </c>
      <c r="D95" s="12">
        <v>656.84154000000001</v>
      </c>
      <c r="E95" s="12">
        <v>0</v>
      </c>
      <c r="F95" s="12">
        <v>0</v>
      </c>
      <c r="G95" s="12">
        <v>0</v>
      </c>
      <c r="H95" s="12">
        <v>0</v>
      </c>
      <c r="I95" s="12">
        <v>6.35365</v>
      </c>
      <c r="J95" s="12">
        <v>0</v>
      </c>
      <c r="K95" s="12">
        <v>0</v>
      </c>
      <c r="L95" s="12">
        <v>663.19519000000003</v>
      </c>
      <c r="M95" s="12">
        <v>0</v>
      </c>
      <c r="N95" s="12">
        <v>0</v>
      </c>
      <c r="O95" s="12">
        <v>0</v>
      </c>
      <c r="P95" s="12">
        <v>93.9786</v>
      </c>
      <c r="Q95" s="12">
        <v>0</v>
      </c>
      <c r="R95" s="12">
        <v>0</v>
      </c>
      <c r="S95" s="12">
        <v>0</v>
      </c>
      <c r="T95" s="12">
        <v>0</v>
      </c>
      <c r="U95" s="12">
        <v>0</v>
      </c>
      <c r="V95" s="12">
        <v>93.9786</v>
      </c>
    </row>
    <row r="96" spans="2:22" x14ac:dyDescent="0.2">
      <c r="B96" s="16">
        <v>4136</v>
      </c>
      <c r="C96" s="16" t="s">
        <v>180</v>
      </c>
      <c r="D96" s="12">
        <v>792.90052000000003</v>
      </c>
      <c r="E96" s="12">
        <v>0</v>
      </c>
      <c r="F96" s="12">
        <v>10.82845</v>
      </c>
      <c r="G96" s="12">
        <v>0</v>
      </c>
      <c r="H96" s="12">
        <v>0</v>
      </c>
      <c r="I96" s="12">
        <v>49.292349999999999</v>
      </c>
      <c r="J96" s="12">
        <v>0</v>
      </c>
      <c r="K96" s="12">
        <v>0</v>
      </c>
      <c r="L96" s="12">
        <v>853.02131999999995</v>
      </c>
      <c r="M96" s="12">
        <v>0</v>
      </c>
      <c r="N96" s="12">
        <v>0</v>
      </c>
      <c r="O96" s="12">
        <v>0</v>
      </c>
      <c r="P96" s="12">
        <v>93.098200000000006</v>
      </c>
      <c r="Q96" s="12">
        <v>0</v>
      </c>
      <c r="R96" s="12">
        <v>0</v>
      </c>
      <c r="S96" s="12">
        <v>0</v>
      </c>
      <c r="T96" s="12">
        <v>0</v>
      </c>
      <c r="U96" s="12">
        <v>0</v>
      </c>
      <c r="V96" s="12">
        <v>93.098200000000006</v>
      </c>
    </row>
    <row r="97" spans="2:22" x14ac:dyDescent="0.2">
      <c r="B97" s="16">
        <v>4137</v>
      </c>
      <c r="C97" s="16" t="s">
        <v>181</v>
      </c>
      <c r="D97" s="12">
        <v>13.57485</v>
      </c>
      <c r="E97" s="12">
        <v>0</v>
      </c>
      <c r="F97" s="12">
        <v>0</v>
      </c>
      <c r="G97" s="12">
        <v>0</v>
      </c>
      <c r="H97" s="12">
        <v>0</v>
      </c>
      <c r="I97" s="12">
        <v>0</v>
      </c>
      <c r="J97" s="12">
        <v>0</v>
      </c>
      <c r="K97" s="12">
        <v>0</v>
      </c>
      <c r="L97" s="12">
        <v>13.57485</v>
      </c>
      <c r="M97" s="12">
        <v>0</v>
      </c>
      <c r="N97" s="12">
        <v>0</v>
      </c>
      <c r="O97" s="12">
        <v>0</v>
      </c>
      <c r="P97" s="12">
        <v>26.062750000000001</v>
      </c>
      <c r="Q97" s="12">
        <v>0</v>
      </c>
      <c r="R97" s="12">
        <v>0</v>
      </c>
      <c r="S97" s="12">
        <v>0</v>
      </c>
      <c r="T97" s="12">
        <v>0</v>
      </c>
      <c r="U97" s="12">
        <v>0</v>
      </c>
      <c r="V97" s="12">
        <v>26.062750000000001</v>
      </c>
    </row>
    <row r="98" spans="2:22" x14ac:dyDescent="0.2">
      <c r="B98" s="16">
        <v>4138</v>
      </c>
      <c r="C98" s="16" t="s">
        <v>182</v>
      </c>
      <c r="D98" s="12">
        <v>93.151049999999998</v>
      </c>
      <c r="E98" s="12">
        <v>0</v>
      </c>
      <c r="F98" s="12">
        <v>0</v>
      </c>
      <c r="G98" s="12">
        <v>0</v>
      </c>
      <c r="H98" s="12">
        <v>0</v>
      </c>
      <c r="I98" s="12">
        <v>101.90795</v>
      </c>
      <c r="J98" s="12">
        <v>0</v>
      </c>
      <c r="K98" s="12">
        <v>0</v>
      </c>
      <c r="L98" s="12">
        <v>195.059</v>
      </c>
      <c r="M98" s="12">
        <v>0</v>
      </c>
      <c r="N98" s="12">
        <v>0</v>
      </c>
      <c r="O98" s="12">
        <v>0</v>
      </c>
      <c r="P98" s="12">
        <v>3.6798999999999999</v>
      </c>
      <c r="Q98" s="12">
        <v>0</v>
      </c>
      <c r="R98" s="12">
        <v>0</v>
      </c>
      <c r="S98" s="12">
        <v>0</v>
      </c>
      <c r="T98" s="12">
        <v>0</v>
      </c>
      <c r="U98" s="12">
        <v>0</v>
      </c>
      <c r="V98" s="12">
        <v>3.6798999999999999</v>
      </c>
    </row>
    <row r="99" spans="2:22" x14ac:dyDescent="0.2">
      <c r="B99" s="16">
        <v>4139</v>
      </c>
      <c r="C99" s="16" t="s">
        <v>183</v>
      </c>
      <c r="D99" s="12">
        <v>630.62743999999998</v>
      </c>
      <c r="E99" s="12">
        <v>0</v>
      </c>
      <c r="F99" s="12">
        <v>0</v>
      </c>
      <c r="G99" s="12">
        <v>0</v>
      </c>
      <c r="H99" s="12">
        <v>0</v>
      </c>
      <c r="I99" s="12">
        <v>2215.9158200000002</v>
      </c>
      <c r="J99" s="12">
        <v>0</v>
      </c>
      <c r="K99" s="12">
        <v>0</v>
      </c>
      <c r="L99" s="12">
        <v>2846.5432599999999</v>
      </c>
      <c r="M99" s="12">
        <v>0</v>
      </c>
      <c r="N99" s="12">
        <v>0</v>
      </c>
      <c r="O99" s="12">
        <v>0</v>
      </c>
      <c r="P99" s="12">
        <v>1946.038</v>
      </c>
      <c r="Q99" s="12">
        <v>0</v>
      </c>
      <c r="R99" s="12">
        <v>0</v>
      </c>
      <c r="S99" s="12">
        <v>0</v>
      </c>
      <c r="T99" s="12">
        <v>0</v>
      </c>
      <c r="U99" s="12">
        <v>0</v>
      </c>
      <c r="V99" s="12">
        <v>1946.038</v>
      </c>
    </row>
    <row r="100" spans="2:22" x14ac:dyDescent="0.2">
      <c r="B100" s="16">
        <v>4140</v>
      </c>
      <c r="C100" s="16" t="s">
        <v>184</v>
      </c>
      <c r="D100" s="12">
        <v>1608.50812</v>
      </c>
      <c r="E100" s="12">
        <v>0</v>
      </c>
      <c r="F100" s="12">
        <v>7.4877500000000001</v>
      </c>
      <c r="G100" s="12">
        <v>0</v>
      </c>
      <c r="H100" s="12">
        <v>0</v>
      </c>
      <c r="I100" s="12">
        <v>366.88675000000001</v>
      </c>
      <c r="J100" s="12">
        <v>0</v>
      </c>
      <c r="K100" s="12">
        <v>0</v>
      </c>
      <c r="L100" s="12">
        <v>1982.8826200000001</v>
      </c>
      <c r="M100" s="12">
        <v>0</v>
      </c>
      <c r="N100" s="12">
        <v>0</v>
      </c>
      <c r="O100" s="12">
        <v>0</v>
      </c>
      <c r="P100" s="12">
        <v>402.31270000000001</v>
      </c>
      <c r="Q100" s="12">
        <v>0</v>
      </c>
      <c r="R100" s="12">
        <v>0</v>
      </c>
      <c r="S100" s="12">
        <v>0</v>
      </c>
      <c r="T100" s="12">
        <v>0</v>
      </c>
      <c r="U100" s="12">
        <v>0</v>
      </c>
      <c r="V100" s="12">
        <v>402.31270000000001</v>
      </c>
    </row>
    <row r="101" spans="2:22" x14ac:dyDescent="0.2">
      <c r="B101" s="16">
        <v>4141</v>
      </c>
      <c r="C101" s="16" t="s">
        <v>185</v>
      </c>
      <c r="D101" s="12">
        <v>3355.5568499999999</v>
      </c>
      <c r="E101" s="12">
        <v>0</v>
      </c>
      <c r="F101" s="12">
        <v>66.146000000000001</v>
      </c>
      <c r="G101" s="12">
        <v>0</v>
      </c>
      <c r="H101" s="12">
        <v>0</v>
      </c>
      <c r="I101" s="12">
        <v>4.7648999999999999</v>
      </c>
      <c r="J101" s="12">
        <v>0</v>
      </c>
      <c r="K101" s="12">
        <v>0</v>
      </c>
      <c r="L101" s="12">
        <v>3426.4677499999998</v>
      </c>
      <c r="M101" s="12">
        <v>0</v>
      </c>
      <c r="N101" s="12">
        <v>0</v>
      </c>
      <c r="O101" s="12">
        <v>0</v>
      </c>
      <c r="P101" s="12">
        <v>1753.076</v>
      </c>
      <c r="Q101" s="12">
        <v>0</v>
      </c>
      <c r="R101" s="12">
        <v>0</v>
      </c>
      <c r="S101" s="12">
        <v>0</v>
      </c>
      <c r="T101" s="12">
        <v>0</v>
      </c>
      <c r="U101" s="12">
        <v>0</v>
      </c>
      <c r="V101" s="12">
        <v>1753.076</v>
      </c>
    </row>
    <row r="102" spans="2:22" x14ac:dyDescent="0.2">
      <c r="B102" s="16">
        <v>4142</v>
      </c>
      <c r="C102" s="16" t="s">
        <v>186</v>
      </c>
      <c r="D102" s="12">
        <v>588.84294999999997</v>
      </c>
      <c r="E102" s="12">
        <v>0</v>
      </c>
      <c r="F102" s="12">
        <v>61.825780000000002</v>
      </c>
      <c r="G102" s="12">
        <v>0</v>
      </c>
      <c r="H102" s="12">
        <v>0</v>
      </c>
      <c r="I102" s="12">
        <v>0</v>
      </c>
      <c r="J102" s="12">
        <v>0</v>
      </c>
      <c r="K102" s="12">
        <v>0</v>
      </c>
      <c r="L102" s="12">
        <v>650.66872999999998</v>
      </c>
      <c r="M102" s="12">
        <v>0</v>
      </c>
      <c r="N102" s="12">
        <v>0</v>
      </c>
      <c r="O102" s="12">
        <v>0</v>
      </c>
      <c r="P102" s="12">
        <v>94.426050000000004</v>
      </c>
      <c r="Q102" s="12">
        <v>0</v>
      </c>
      <c r="R102" s="12">
        <v>0</v>
      </c>
      <c r="S102" s="12">
        <v>0</v>
      </c>
      <c r="T102" s="12">
        <v>0</v>
      </c>
      <c r="U102" s="12">
        <v>0</v>
      </c>
      <c r="V102" s="12">
        <v>94.426050000000004</v>
      </c>
    </row>
    <row r="103" spans="2:22" x14ac:dyDescent="0.2">
      <c r="B103" s="16">
        <v>4143</v>
      </c>
      <c r="C103" s="16" t="s">
        <v>187</v>
      </c>
      <c r="D103" s="12">
        <v>181.67935</v>
      </c>
      <c r="E103" s="12">
        <v>0</v>
      </c>
      <c r="F103" s="12">
        <v>23.825500000000002</v>
      </c>
      <c r="G103" s="12">
        <v>0</v>
      </c>
      <c r="H103" s="12">
        <v>0</v>
      </c>
      <c r="I103" s="12">
        <v>0</v>
      </c>
      <c r="J103" s="12">
        <v>0</v>
      </c>
      <c r="K103" s="12">
        <v>0</v>
      </c>
      <c r="L103" s="12">
        <v>205.50485</v>
      </c>
      <c r="M103" s="12">
        <v>0</v>
      </c>
      <c r="N103" s="12">
        <v>0</v>
      </c>
      <c r="O103" s="12">
        <v>0</v>
      </c>
      <c r="P103" s="12">
        <v>121.90055</v>
      </c>
      <c r="Q103" s="12">
        <v>0</v>
      </c>
      <c r="R103" s="12">
        <v>0</v>
      </c>
      <c r="S103" s="12">
        <v>0</v>
      </c>
      <c r="T103" s="12">
        <v>0</v>
      </c>
      <c r="U103" s="12">
        <v>0</v>
      </c>
      <c r="V103" s="12">
        <v>121.90055</v>
      </c>
    </row>
    <row r="104" spans="2:22" x14ac:dyDescent="0.2">
      <c r="B104" s="16">
        <v>4144</v>
      </c>
      <c r="C104" s="16" t="s">
        <v>188</v>
      </c>
      <c r="D104" s="12">
        <v>7426.0106500000002</v>
      </c>
      <c r="E104" s="12">
        <v>0</v>
      </c>
      <c r="F104" s="12">
        <v>29.82375</v>
      </c>
      <c r="G104" s="12">
        <v>0</v>
      </c>
      <c r="H104" s="12">
        <v>0</v>
      </c>
      <c r="I104" s="12">
        <v>38</v>
      </c>
      <c r="J104" s="12">
        <v>0</v>
      </c>
      <c r="K104" s="12">
        <v>0</v>
      </c>
      <c r="L104" s="12">
        <v>7493.8343999999997</v>
      </c>
      <c r="M104" s="12">
        <v>0</v>
      </c>
      <c r="N104" s="12">
        <v>0</v>
      </c>
      <c r="O104" s="12">
        <v>0</v>
      </c>
      <c r="P104" s="12">
        <v>411.71498000000003</v>
      </c>
      <c r="Q104" s="12">
        <v>0</v>
      </c>
      <c r="R104" s="12">
        <v>0</v>
      </c>
      <c r="S104" s="12">
        <v>0</v>
      </c>
      <c r="T104" s="12">
        <v>0</v>
      </c>
      <c r="U104" s="12">
        <v>0</v>
      </c>
      <c r="V104" s="12">
        <v>411.71498000000003</v>
      </c>
    </row>
    <row r="105" spans="2:22" x14ac:dyDescent="0.2">
      <c r="B105" s="16">
        <v>4145</v>
      </c>
      <c r="C105" s="16" t="s">
        <v>189</v>
      </c>
      <c r="D105" s="12">
        <v>1316.4700700000001</v>
      </c>
      <c r="E105" s="12">
        <v>0</v>
      </c>
      <c r="F105" s="12">
        <v>95.597800000000007</v>
      </c>
      <c r="G105" s="12">
        <v>0</v>
      </c>
      <c r="H105" s="12">
        <v>0</v>
      </c>
      <c r="I105" s="12">
        <v>22.33915</v>
      </c>
      <c r="J105" s="12">
        <v>0</v>
      </c>
      <c r="K105" s="12">
        <v>0</v>
      </c>
      <c r="L105" s="12">
        <v>1434.4070200000001</v>
      </c>
      <c r="M105" s="12">
        <v>0</v>
      </c>
      <c r="N105" s="12">
        <v>0</v>
      </c>
      <c r="O105" s="12">
        <v>0</v>
      </c>
      <c r="P105" s="12">
        <v>133.34784999999999</v>
      </c>
      <c r="Q105" s="12">
        <v>0</v>
      </c>
      <c r="R105" s="12">
        <v>0</v>
      </c>
      <c r="S105" s="12">
        <v>0</v>
      </c>
      <c r="T105" s="12">
        <v>0</v>
      </c>
      <c r="U105" s="12">
        <v>0</v>
      </c>
      <c r="V105" s="12">
        <v>133.34784999999999</v>
      </c>
    </row>
    <row r="106" spans="2:22" x14ac:dyDescent="0.2">
      <c r="B106" s="16">
        <v>4146</v>
      </c>
      <c r="C106" s="16" t="s">
        <v>190</v>
      </c>
      <c r="D106" s="12">
        <v>1521.8791000000001</v>
      </c>
      <c r="E106" s="12">
        <v>0</v>
      </c>
      <c r="F106" s="12">
        <v>220.26355000000001</v>
      </c>
      <c r="G106" s="12">
        <v>0</v>
      </c>
      <c r="H106" s="12">
        <v>54.94</v>
      </c>
      <c r="I106" s="12">
        <v>92.964950000000002</v>
      </c>
      <c r="J106" s="12">
        <v>0</v>
      </c>
      <c r="K106" s="12">
        <v>0</v>
      </c>
      <c r="L106" s="12">
        <v>1890.0476000000001</v>
      </c>
      <c r="M106" s="12">
        <v>0</v>
      </c>
      <c r="N106" s="12">
        <v>0</v>
      </c>
      <c r="O106" s="12">
        <v>0</v>
      </c>
      <c r="P106" s="12">
        <v>295.79924999999997</v>
      </c>
      <c r="Q106" s="12">
        <v>0</v>
      </c>
      <c r="R106" s="12">
        <v>0</v>
      </c>
      <c r="S106" s="12">
        <v>0</v>
      </c>
      <c r="T106" s="12">
        <v>0</v>
      </c>
      <c r="U106" s="12">
        <v>0</v>
      </c>
      <c r="V106" s="12">
        <v>295.79924999999997</v>
      </c>
    </row>
    <row r="107" spans="2:22" x14ac:dyDescent="0.2">
      <c r="B107" s="16">
        <v>4147</v>
      </c>
      <c r="C107" s="16" t="s">
        <v>191</v>
      </c>
      <c r="D107" s="12">
        <v>1040.0525500000001</v>
      </c>
      <c r="E107" s="12">
        <v>0</v>
      </c>
      <c r="F107" s="12">
        <v>0</v>
      </c>
      <c r="G107" s="12">
        <v>0</v>
      </c>
      <c r="H107" s="12">
        <v>0</v>
      </c>
      <c r="I107" s="12">
        <v>0</v>
      </c>
      <c r="J107" s="12">
        <v>0</v>
      </c>
      <c r="K107" s="12">
        <v>0</v>
      </c>
      <c r="L107" s="12">
        <v>1040.0525500000001</v>
      </c>
      <c r="M107" s="12">
        <v>0</v>
      </c>
      <c r="N107" s="12">
        <v>0</v>
      </c>
      <c r="O107" s="12">
        <v>0</v>
      </c>
      <c r="P107" s="12">
        <v>29.140599999999999</v>
      </c>
      <c r="Q107" s="12">
        <v>0</v>
      </c>
      <c r="R107" s="12">
        <v>0</v>
      </c>
      <c r="S107" s="12">
        <v>0</v>
      </c>
      <c r="T107" s="12">
        <v>0</v>
      </c>
      <c r="U107" s="12">
        <v>0</v>
      </c>
      <c r="V107" s="12">
        <v>29.140599999999999</v>
      </c>
    </row>
    <row r="108" spans="2:22" x14ac:dyDescent="0.2">
      <c r="B108" s="21">
        <v>4189</v>
      </c>
      <c r="C108" s="21" t="s">
        <v>192</v>
      </c>
      <c r="D108" s="22">
        <v>24653.670819999999</v>
      </c>
      <c r="E108" s="22">
        <v>0</v>
      </c>
      <c r="F108" s="22">
        <v>1062.4339199999999</v>
      </c>
      <c r="G108" s="22">
        <v>0</v>
      </c>
      <c r="H108" s="22">
        <v>0</v>
      </c>
      <c r="I108" s="22">
        <v>1727.8898099999999</v>
      </c>
      <c r="J108" s="22">
        <v>0</v>
      </c>
      <c r="K108" s="22">
        <v>0</v>
      </c>
      <c r="L108" s="22">
        <v>27443.994549999999</v>
      </c>
      <c r="M108" s="22">
        <v>69.8</v>
      </c>
      <c r="N108" s="22">
        <v>0</v>
      </c>
      <c r="O108" s="22">
        <v>0</v>
      </c>
      <c r="P108" s="22">
        <v>8078.6614799999998</v>
      </c>
      <c r="Q108" s="22">
        <v>8.2089999999999996</v>
      </c>
      <c r="R108" s="22">
        <v>0</v>
      </c>
      <c r="S108" s="22">
        <v>100.64245</v>
      </c>
      <c r="T108" s="22">
        <v>0</v>
      </c>
      <c r="U108" s="22">
        <v>0</v>
      </c>
      <c r="V108" s="22">
        <v>8257.3129300000001</v>
      </c>
    </row>
    <row r="109" spans="2:22" x14ac:dyDescent="0.2">
      <c r="B109" s="16">
        <v>4185</v>
      </c>
      <c r="C109" s="16" t="s">
        <v>193</v>
      </c>
      <c r="D109" s="12">
        <v>1777.01181</v>
      </c>
      <c r="E109" s="12">
        <v>0</v>
      </c>
      <c r="F109" s="12">
        <v>68.743049999999997</v>
      </c>
      <c r="G109" s="12">
        <v>0</v>
      </c>
      <c r="H109" s="12">
        <v>0</v>
      </c>
      <c r="I109" s="12">
        <v>528.13507000000004</v>
      </c>
      <c r="J109" s="12">
        <v>0</v>
      </c>
      <c r="K109" s="12">
        <v>0</v>
      </c>
      <c r="L109" s="12">
        <v>2373.8899299999998</v>
      </c>
      <c r="M109" s="12">
        <v>0</v>
      </c>
      <c r="N109" s="12">
        <v>0</v>
      </c>
      <c r="O109" s="12">
        <v>0</v>
      </c>
      <c r="P109" s="12">
        <v>602.7482</v>
      </c>
      <c r="Q109" s="12">
        <v>0</v>
      </c>
      <c r="R109" s="12">
        <v>0</v>
      </c>
      <c r="S109" s="12">
        <v>0</v>
      </c>
      <c r="T109" s="12">
        <v>0</v>
      </c>
      <c r="U109" s="12">
        <v>0</v>
      </c>
      <c r="V109" s="12">
        <v>602.7482</v>
      </c>
    </row>
    <row r="110" spans="2:22" x14ac:dyDescent="0.2">
      <c r="B110" s="16">
        <v>4161</v>
      </c>
      <c r="C110" s="16" t="s">
        <v>194</v>
      </c>
      <c r="D110" s="12">
        <v>2185.5757400000002</v>
      </c>
      <c r="E110" s="12">
        <v>0</v>
      </c>
      <c r="F110" s="12">
        <v>67.775000000000006</v>
      </c>
      <c r="G110" s="12">
        <v>0</v>
      </c>
      <c r="H110" s="12">
        <v>0</v>
      </c>
      <c r="I110" s="12">
        <v>76.395849999999996</v>
      </c>
      <c r="J110" s="12">
        <v>0</v>
      </c>
      <c r="K110" s="12">
        <v>0</v>
      </c>
      <c r="L110" s="12">
        <v>2329.7465900000002</v>
      </c>
      <c r="M110" s="12">
        <v>0</v>
      </c>
      <c r="N110" s="12">
        <v>0</v>
      </c>
      <c r="O110" s="12">
        <v>0</v>
      </c>
      <c r="P110" s="12">
        <v>1443.9963</v>
      </c>
      <c r="Q110" s="12">
        <v>0</v>
      </c>
      <c r="R110" s="12">
        <v>0</v>
      </c>
      <c r="S110" s="12">
        <v>0</v>
      </c>
      <c r="T110" s="12">
        <v>0</v>
      </c>
      <c r="U110" s="12">
        <v>0</v>
      </c>
      <c r="V110" s="12">
        <v>1443.9963</v>
      </c>
    </row>
    <row r="111" spans="2:22" x14ac:dyDescent="0.2">
      <c r="B111" s="16">
        <v>4163</v>
      </c>
      <c r="C111" s="16" t="s">
        <v>195</v>
      </c>
      <c r="D111" s="12">
        <v>1246.6508200000001</v>
      </c>
      <c r="E111" s="12">
        <v>0</v>
      </c>
      <c r="F111" s="12">
        <v>15.678900000000001</v>
      </c>
      <c r="G111" s="12">
        <v>0</v>
      </c>
      <c r="H111" s="12">
        <v>0</v>
      </c>
      <c r="I111" s="12">
        <v>399.72789999999998</v>
      </c>
      <c r="J111" s="12">
        <v>0</v>
      </c>
      <c r="K111" s="12">
        <v>0</v>
      </c>
      <c r="L111" s="12">
        <v>1662.05762</v>
      </c>
      <c r="M111" s="12">
        <v>0</v>
      </c>
      <c r="N111" s="12">
        <v>0</v>
      </c>
      <c r="O111" s="12">
        <v>0</v>
      </c>
      <c r="P111" s="12">
        <v>1209.3675499999999</v>
      </c>
      <c r="Q111" s="12">
        <v>0</v>
      </c>
      <c r="R111" s="12">
        <v>0</v>
      </c>
      <c r="S111" s="12">
        <v>0</v>
      </c>
      <c r="T111" s="12">
        <v>0</v>
      </c>
      <c r="U111" s="12">
        <v>0</v>
      </c>
      <c r="V111" s="12">
        <v>1209.3675499999999</v>
      </c>
    </row>
    <row r="112" spans="2:22" x14ac:dyDescent="0.2">
      <c r="B112" s="16">
        <v>4164</v>
      </c>
      <c r="C112" s="16" t="s">
        <v>196</v>
      </c>
      <c r="D112" s="12">
        <v>5751.2764100000004</v>
      </c>
      <c r="E112" s="12">
        <v>0</v>
      </c>
      <c r="F112" s="12">
        <v>0</v>
      </c>
      <c r="G112" s="12">
        <v>0</v>
      </c>
      <c r="H112" s="12">
        <v>0</v>
      </c>
      <c r="I112" s="12">
        <v>0</v>
      </c>
      <c r="J112" s="12">
        <v>0</v>
      </c>
      <c r="K112" s="12">
        <v>0</v>
      </c>
      <c r="L112" s="12">
        <v>5751.2764100000004</v>
      </c>
      <c r="M112" s="12">
        <v>0</v>
      </c>
      <c r="N112" s="12">
        <v>0</v>
      </c>
      <c r="O112" s="12">
        <v>0</v>
      </c>
      <c r="P112" s="12">
        <v>651.83191999999997</v>
      </c>
      <c r="Q112" s="12">
        <v>0</v>
      </c>
      <c r="R112" s="12">
        <v>0</v>
      </c>
      <c r="S112" s="12">
        <v>0</v>
      </c>
      <c r="T112" s="12">
        <v>0</v>
      </c>
      <c r="U112" s="12">
        <v>0</v>
      </c>
      <c r="V112" s="12">
        <v>651.83191999999997</v>
      </c>
    </row>
    <row r="113" spans="2:22" x14ac:dyDescent="0.2">
      <c r="B113" s="16">
        <v>4165</v>
      </c>
      <c r="C113" s="16" t="s">
        <v>197</v>
      </c>
      <c r="D113" s="12">
        <v>801.92359999999996</v>
      </c>
      <c r="E113" s="12">
        <v>0</v>
      </c>
      <c r="F113" s="12">
        <v>90.034549999999996</v>
      </c>
      <c r="G113" s="12">
        <v>0</v>
      </c>
      <c r="H113" s="12">
        <v>0</v>
      </c>
      <c r="I113" s="12">
        <v>0</v>
      </c>
      <c r="J113" s="12">
        <v>0</v>
      </c>
      <c r="K113" s="12">
        <v>0</v>
      </c>
      <c r="L113" s="12">
        <v>891.95815000000005</v>
      </c>
      <c r="M113" s="12">
        <v>0</v>
      </c>
      <c r="N113" s="12">
        <v>0</v>
      </c>
      <c r="O113" s="12">
        <v>0</v>
      </c>
      <c r="P113" s="12">
        <v>348.10509999999999</v>
      </c>
      <c r="Q113" s="12">
        <v>0</v>
      </c>
      <c r="R113" s="12">
        <v>0</v>
      </c>
      <c r="S113" s="12">
        <v>0</v>
      </c>
      <c r="T113" s="12">
        <v>0</v>
      </c>
      <c r="U113" s="12">
        <v>0</v>
      </c>
      <c r="V113" s="12">
        <v>348.10509999999999</v>
      </c>
    </row>
    <row r="114" spans="2:22" x14ac:dyDescent="0.2">
      <c r="B114" s="16">
        <v>4186</v>
      </c>
      <c r="C114" s="16" t="s">
        <v>198</v>
      </c>
      <c r="D114" s="12">
        <v>739.93055000000004</v>
      </c>
      <c r="E114" s="12">
        <v>0</v>
      </c>
      <c r="F114" s="12">
        <v>44.657139999999998</v>
      </c>
      <c r="G114" s="12">
        <v>0</v>
      </c>
      <c r="H114" s="12">
        <v>0</v>
      </c>
      <c r="I114" s="12">
        <v>0</v>
      </c>
      <c r="J114" s="12">
        <v>0</v>
      </c>
      <c r="K114" s="12">
        <v>0</v>
      </c>
      <c r="L114" s="12">
        <v>784.58768999999995</v>
      </c>
      <c r="M114" s="12">
        <v>0</v>
      </c>
      <c r="N114" s="12">
        <v>0</v>
      </c>
      <c r="O114" s="12">
        <v>0</v>
      </c>
      <c r="P114" s="12">
        <v>371.06885</v>
      </c>
      <c r="Q114" s="12">
        <v>0</v>
      </c>
      <c r="R114" s="12">
        <v>0</v>
      </c>
      <c r="S114" s="12">
        <v>0</v>
      </c>
      <c r="T114" s="12">
        <v>0</v>
      </c>
      <c r="U114" s="12">
        <v>0</v>
      </c>
      <c r="V114" s="12">
        <v>371.06885</v>
      </c>
    </row>
    <row r="115" spans="2:22" x14ac:dyDescent="0.2">
      <c r="B115" s="16">
        <v>4169</v>
      </c>
      <c r="C115" s="16" t="s">
        <v>199</v>
      </c>
      <c r="D115" s="12">
        <v>2203.8845500000002</v>
      </c>
      <c r="E115" s="12">
        <v>0</v>
      </c>
      <c r="F115" s="12">
        <v>86.8369</v>
      </c>
      <c r="G115" s="12">
        <v>0</v>
      </c>
      <c r="H115" s="12">
        <v>0</v>
      </c>
      <c r="I115" s="12">
        <v>18</v>
      </c>
      <c r="J115" s="12">
        <v>0</v>
      </c>
      <c r="K115" s="12">
        <v>0</v>
      </c>
      <c r="L115" s="12">
        <v>2308.72145</v>
      </c>
      <c r="M115" s="12">
        <v>0</v>
      </c>
      <c r="N115" s="12">
        <v>0</v>
      </c>
      <c r="O115" s="12">
        <v>0</v>
      </c>
      <c r="P115" s="12">
        <v>61.023499999999999</v>
      </c>
      <c r="Q115" s="12">
        <v>8.2089999999999996</v>
      </c>
      <c r="R115" s="12">
        <v>0</v>
      </c>
      <c r="S115" s="12">
        <v>0</v>
      </c>
      <c r="T115" s="12">
        <v>0</v>
      </c>
      <c r="U115" s="12">
        <v>0</v>
      </c>
      <c r="V115" s="12">
        <v>69.232500000000002</v>
      </c>
    </row>
    <row r="116" spans="2:22" x14ac:dyDescent="0.2">
      <c r="B116" s="16">
        <v>4170</v>
      </c>
      <c r="C116" s="16" t="s">
        <v>200</v>
      </c>
      <c r="D116" s="12">
        <v>5780.2421700000004</v>
      </c>
      <c r="E116" s="12">
        <v>0</v>
      </c>
      <c r="F116" s="12">
        <v>172.22986</v>
      </c>
      <c r="G116" s="12">
        <v>0</v>
      </c>
      <c r="H116" s="12">
        <v>0</v>
      </c>
      <c r="I116" s="12">
        <v>125</v>
      </c>
      <c r="J116" s="12">
        <v>0</v>
      </c>
      <c r="K116" s="12">
        <v>0</v>
      </c>
      <c r="L116" s="12">
        <v>6077.4720299999999</v>
      </c>
      <c r="M116" s="12">
        <v>0</v>
      </c>
      <c r="N116" s="12">
        <v>0</v>
      </c>
      <c r="O116" s="12">
        <v>0</v>
      </c>
      <c r="P116" s="12">
        <v>590.5625</v>
      </c>
      <c r="Q116" s="12">
        <v>0</v>
      </c>
      <c r="R116" s="12">
        <v>0</v>
      </c>
      <c r="S116" s="12">
        <v>0</v>
      </c>
      <c r="T116" s="12">
        <v>0</v>
      </c>
      <c r="U116" s="12">
        <v>0</v>
      </c>
      <c r="V116" s="12">
        <v>590.5625</v>
      </c>
    </row>
    <row r="117" spans="2:22" x14ac:dyDescent="0.2">
      <c r="B117" s="16">
        <v>4184</v>
      </c>
      <c r="C117" s="16" t="s">
        <v>201</v>
      </c>
      <c r="D117" s="12">
        <v>299.06225000000001</v>
      </c>
      <c r="E117" s="12">
        <v>0</v>
      </c>
      <c r="F117" s="12">
        <v>34.444699999999997</v>
      </c>
      <c r="G117" s="12">
        <v>0</v>
      </c>
      <c r="H117" s="12">
        <v>0</v>
      </c>
      <c r="I117" s="12">
        <v>125.74645</v>
      </c>
      <c r="J117" s="12">
        <v>0</v>
      </c>
      <c r="K117" s="12">
        <v>0</v>
      </c>
      <c r="L117" s="12">
        <v>459.2534</v>
      </c>
      <c r="M117" s="12">
        <v>0</v>
      </c>
      <c r="N117" s="12">
        <v>0</v>
      </c>
      <c r="O117" s="12">
        <v>0</v>
      </c>
      <c r="P117" s="12">
        <v>19.2972</v>
      </c>
      <c r="Q117" s="12">
        <v>0</v>
      </c>
      <c r="R117" s="12">
        <v>0</v>
      </c>
      <c r="S117" s="12">
        <v>0</v>
      </c>
      <c r="T117" s="12">
        <v>0</v>
      </c>
      <c r="U117" s="12">
        <v>0</v>
      </c>
      <c r="V117" s="12">
        <v>19.2972</v>
      </c>
    </row>
    <row r="118" spans="2:22" x14ac:dyDescent="0.2">
      <c r="B118" s="16">
        <v>4172</v>
      </c>
      <c r="C118" s="16" t="s">
        <v>202</v>
      </c>
      <c r="D118" s="12">
        <v>146.49413999999999</v>
      </c>
      <c r="E118" s="12">
        <v>0</v>
      </c>
      <c r="F118" s="12">
        <v>74.834419999999994</v>
      </c>
      <c r="G118" s="12">
        <v>0</v>
      </c>
      <c r="H118" s="12">
        <v>0</v>
      </c>
      <c r="I118" s="12">
        <v>28.449310000000001</v>
      </c>
      <c r="J118" s="12">
        <v>0</v>
      </c>
      <c r="K118" s="12">
        <v>0</v>
      </c>
      <c r="L118" s="12">
        <v>249.77787000000001</v>
      </c>
      <c r="M118" s="12">
        <v>9.8000000000000007</v>
      </c>
      <c r="N118" s="12">
        <v>0</v>
      </c>
      <c r="O118" s="12">
        <v>0</v>
      </c>
      <c r="P118" s="12">
        <v>30.802399999999999</v>
      </c>
      <c r="Q118" s="12">
        <v>0</v>
      </c>
      <c r="R118" s="12">
        <v>0</v>
      </c>
      <c r="S118" s="12">
        <v>0</v>
      </c>
      <c r="T118" s="12">
        <v>0</v>
      </c>
      <c r="U118" s="12">
        <v>0</v>
      </c>
      <c r="V118" s="12">
        <v>40.602400000000003</v>
      </c>
    </row>
    <row r="119" spans="2:22" x14ac:dyDescent="0.2">
      <c r="B119" s="16">
        <v>4173</v>
      </c>
      <c r="C119" s="16" t="s">
        <v>203</v>
      </c>
      <c r="D119" s="12">
        <v>86.930300000000003</v>
      </c>
      <c r="E119" s="12">
        <v>0</v>
      </c>
      <c r="F119" s="12">
        <v>51.586399999999998</v>
      </c>
      <c r="G119" s="12">
        <v>0</v>
      </c>
      <c r="H119" s="12">
        <v>0</v>
      </c>
      <c r="I119" s="12">
        <v>211.0403</v>
      </c>
      <c r="J119" s="12">
        <v>0</v>
      </c>
      <c r="K119" s="12">
        <v>0</v>
      </c>
      <c r="L119" s="12">
        <v>349.55700000000002</v>
      </c>
      <c r="M119" s="12">
        <v>0</v>
      </c>
      <c r="N119" s="12">
        <v>0</v>
      </c>
      <c r="O119" s="12">
        <v>0</v>
      </c>
      <c r="P119" s="12">
        <v>-8.9914199999999997</v>
      </c>
      <c r="Q119" s="12">
        <v>0</v>
      </c>
      <c r="R119" s="12">
        <v>0</v>
      </c>
      <c r="S119" s="12">
        <v>100.64245</v>
      </c>
      <c r="T119" s="12">
        <v>0</v>
      </c>
      <c r="U119" s="12">
        <v>0</v>
      </c>
      <c r="V119" s="12">
        <v>91.651030000000006</v>
      </c>
    </row>
    <row r="120" spans="2:22" x14ac:dyDescent="0.2">
      <c r="B120" s="16">
        <v>4175</v>
      </c>
      <c r="C120" s="16" t="s">
        <v>204</v>
      </c>
      <c r="D120" s="12">
        <v>514.10202000000004</v>
      </c>
      <c r="E120" s="12">
        <v>0</v>
      </c>
      <c r="F120" s="12">
        <v>7.58</v>
      </c>
      <c r="G120" s="12">
        <v>0</v>
      </c>
      <c r="H120" s="12">
        <v>0</v>
      </c>
      <c r="I120" s="12">
        <v>0</v>
      </c>
      <c r="J120" s="12">
        <v>0</v>
      </c>
      <c r="K120" s="12">
        <v>0</v>
      </c>
      <c r="L120" s="12">
        <v>521.68201999999997</v>
      </c>
      <c r="M120" s="12">
        <v>0</v>
      </c>
      <c r="N120" s="12">
        <v>0</v>
      </c>
      <c r="O120" s="12">
        <v>0</v>
      </c>
      <c r="P120" s="12">
        <v>575.22080000000005</v>
      </c>
      <c r="Q120" s="12">
        <v>0</v>
      </c>
      <c r="R120" s="12">
        <v>0</v>
      </c>
      <c r="S120" s="12">
        <v>0</v>
      </c>
      <c r="T120" s="12">
        <v>0</v>
      </c>
      <c r="U120" s="12">
        <v>0</v>
      </c>
      <c r="V120" s="12">
        <v>575.22080000000005</v>
      </c>
    </row>
    <row r="121" spans="2:22" x14ac:dyDescent="0.2">
      <c r="B121" s="16">
        <v>4176</v>
      </c>
      <c r="C121" s="16" t="s">
        <v>205</v>
      </c>
      <c r="D121" s="12">
        <v>166.04345000000001</v>
      </c>
      <c r="E121" s="12">
        <v>0</v>
      </c>
      <c r="F121" s="12">
        <v>218.16079999999999</v>
      </c>
      <c r="G121" s="12">
        <v>0</v>
      </c>
      <c r="H121" s="12">
        <v>0</v>
      </c>
      <c r="I121" s="12">
        <v>105.89864</v>
      </c>
      <c r="J121" s="12">
        <v>0</v>
      </c>
      <c r="K121" s="12">
        <v>0</v>
      </c>
      <c r="L121" s="12">
        <v>490.10289</v>
      </c>
      <c r="M121" s="12">
        <v>0</v>
      </c>
      <c r="N121" s="12">
        <v>0</v>
      </c>
      <c r="O121" s="12">
        <v>0</v>
      </c>
      <c r="P121" s="12">
        <v>33.122700000000002</v>
      </c>
      <c r="Q121" s="12">
        <v>0</v>
      </c>
      <c r="R121" s="12">
        <v>0</v>
      </c>
      <c r="S121" s="12">
        <v>0</v>
      </c>
      <c r="T121" s="12">
        <v>0</v>
      </c>
      <c r="U121" s="12">
        <v>0</v>
      </c>
      <c r="V121" s="12">
        <v>33.122700000000002</v>
      </c>
    </row>
    <row r="122" spans="2:22" x14ac:dyDescent="0.2">
      <c r="B122" s="16">
        <v>4177</v>
      </c>
      <c r="C122" s="16" t="s">
        <v>206</v>
      </c>
      <c r="D122" s="12">
        <v>1519.9666</v>
      </c>
      <c r="E122" s="12">
        <v>0</v>
      </c>
      <c r="F122" s="12">
        <v>0</v>
      </c>
      <c r="G122" s="12">
        <v>0</v>
      </c>
      <c r="H122" s="12">
        <v>0</v>
      </c>
      <c r="I122" s="12">
        <v>0</v>
      </c>
      <c r="J122" s="12">
        <v>0</v>
      </c>
      <c r="K122" s="12">
        <v>0</v>
      </c>
      <c r="L122" s="12">
        <v>1519.9666</v>
      </c>
      <c r="M122" s="12">
        <v>0</v>
      </c>
      <c r="N122" s="12">
        <v>0</v>
      </c>
      <c r="O122" s="12">
        <v>0</v>
      </c>
      <c r="P122" s="12">
        <v>471.66919999999999</v>
      </c>
      <c r="Q122" s="12">
        <v>0</v>
      </c>
      <c r="R122" s="12">
        <v>0</v>
      </c>
      <c r="S122" s="12">
        <v>0</v>
      </c>
      <c r="T122" s="12">
        <v>0</v>
      </c>
      <c r="U122" s="12">
        <v>0</v>
      </c>
      <c r="V122" s="12">
        <v>471.66919999999999</v>
      </c>
    </row>
    <row r="123" spans="2:22" x14ac:dyDescent="0.2">
      <c r="B123" s="16">
        <v>4181</v>
      </c>
      <c r="C123" s="16" t="s">
        <v>207</v>
      </c>
      <c r="D123" s="12">
        <v>170.52611999999999</v>
      </c>
      <c r="E123" s="12">
        <v>0</v>
      </c>
      <c r="F123" s="12">
        <v>129.87219999999999</v>
      </c>
      <c r="G123" s="12">
        <v>0</v>
      </c>
      <c r="H123" s="12">
        <v>0</v>
      </c>
      <c r="I123" s="12">
        <v>0</v>
      </c>
      <c r="J123" s="12">
        <v>0</v>
      </c>
      <c r="K123" s="12">
        <v>0</v>
      </c>
      <c r="L123" s="12">
        <v>300.39832000000001</v>
      </c>
      <c r="M123" s="12">
        <v>0</v>
      </c>
      <c r="N123" s="12">
        <v>0</v>
      </c>
      <c r="O123" s="12">
        <v>0</v>
      </c>
      <c r="P123" s="12">
        <v>61.369450000000001</v>
      </c>
      <c r="Q123" s="12">
        <v>0</v>
      </c>
      <c r="R123" s="12">
        <v>0</v>
      </c>
      <c r="S123" s="12">
        <v>0</v>
      </c>
      <c r="T123" s="12">
        <v>0</v>
      </c>
      <c r="U123" s="12">
        <v>0</v>
      </c>
      <c r="V123" s="12">
        <v>61.369450000000001</v>
      </c>
    </row>
    <row r="124" spans="2:22" x14ac:dyDescent="0.2">
      <c r="B124" s="16">
        <v>4182</v>
      </c>
      <c r="C124" s="16" t="s">
        <v>208</v>
      </c>
      <c r="D124" s="12">
        <v>1005.48725</v>
      </c>
      <c r="E124" s="12">
        <v>0</v>
      </c>
      <c r="F124" s="12">
        <v>0</v>
      </c>
      <c r="G124" s="12">
        <v>0</v>
      </c>
      <c r="H124" s="12">
        <v>0</v>
      </c>
      <c r="I124" s="12">
        <v>100.64245</v>
      </c>
      <c r="J124" s="12">
        <v>0</v>
      </c>
      <c r="K124" s="12">
        <v>0</v>
      </c>
      <c r="L124" s="12">
        <v>1106.1297</v>
      </c>
      <c r="M124" s="12">
        <v>60</v>
      </c>
      <c r="N124" s="12">
        <v>0</v>
      </c>
      <c r="O124" s="12">
        <v>0</v>
      </c>
      <c r="P124" s="12">
        <v>1296.5154500000001</v>
      </c>
      <c r="Q124" s="12">
        <v>0</v>
      </c>
      <c r="R124" s="12">
        <v>0</v>
      </c>
      <c r="S124" s="12">
        <v>0</v>
      </c>
      <c r="T124" s="12">
        <v>0</v>
      </c>
      <c r="U124" s="12">
        <v>0</v>
      </c>
      <c r="V124" s="12">
        <v>1356.5154500000001</v>
      </c>
    </row>
    <row r="125" spans="2:22" x14ac:dyDescent="0.2">
      <c r="B125" s="16">
        <v>4183</v>
      </c>
      <c r="C125" s="16" t="s">
        <v>209</v>
      </c>
      <c r="D125" s="12">
        <v>258.56304</v>
      </c>
      <c r="E125" s="12">
        <v>0</v>
      </c>
      <c r="F125" s="12">
        <v>0</v>
      </c>
      <c r="G125" s="12">
        <v>0</v>
      </c>
      <c r="H125" s="12">
        <v>0</v>
      </c>
      <c r="I125" s="12">
        <v>8.8538399999999999</v>
      </c>
      <c r="J125" s="12">
        <v>0</v>
      </c>
      <c r="K125" s="12">
        <v>0</v>
      </c>
      <c r="L125" s="12">
        <v>267.41687999999999</v>
      </c>
      <c r="M125" s="12">
        <v>0</v>
      </c>
      <c r="N125" s="12">
        <v>0</v>
      </c>
      <c r="O125" s="12">
        <v>0</v>
      </c>
      <c r="P125" s="12">
        <v>320.95177999999999</v>
      </c>
      <c r="Q125" s="12">
        <v>0</v>
      </c>
      <c r="R125" s="12">
        <v>0</v>
      </c>
      <c r="S125" s="12">
        <v>0</v>
      </c>
      <c r="T125" s="12">
        <v>0</v>
      </c>
      <c r="U125" s="12">
        <v>0</v>
      </c>
      <c r="V125" s="12">
        <v>320.95177999999999</v>
      </c>
    </row>
    <row r="126" spans="2:22" x14ac:dyDescent="0.2">
      <c r="B126" s="21">
        <v>4219</v>
      </c>
      <c r="C126" s="21" t="s">
        <v>210</v>
      </c>
      <c r="D126" s="22">
        <v>48530.873090000001</v>
      </c>
      <c r="E126" s="22">
        <v>0</v>
      </c>
      <c r="F126" s="22">
        <v>2116.0443799999998</v>
      </c>
      <c r="G126" s="22">
        <v>0</v>
      </c>
      <c r="H126" s="22">
        <v>145</v>
      </c>
      <c r="I126" s="22">
        <v>3130.9351700000002</v>
      </c>
      <c r="J126" s="22">
        <v>0</v>
      </c>
      <c r="K126" s="22">
        <v>0</v>
      </c>
      <c r="L126" s="22">
        <v>53922.852639999997</v>
      </c>
      <c r="M126" s="22">
        <v>88.970200000000006</v>
      </c>
      <c r="N126" s="22">
        <v>0</v>
      </c>
      <c r="O126" s="22">
        <v>0</v>
      </c>
      <c r="P126" s="22">
        <v>13402.266170000001</v>
      </c>
      <c r="Q126" s="22">
        <v>225.74879999999999</v>
      </c>
      <c r="R126" s="22">
        <v>0</v>
      </c>
      <c r="S126" s="22">
        <v>0</v>
      </c>
      <c r="T126" s="22">
        <v>0</v>
      </c>
      <c r="U126" s="22">
        <v>0</v>
      </c>
      <c r="V126" s="22">
        <v>13716.98517</v>
      </c>
    </row>
    <row r="127" spans="2:22" x14ac:dyDescent="0.2">
      <c r="B127" s="16">
        <v>4191</v>
      </c>
      <c r="C127" s="16" t="s">
        <v>211</v>
      </c>
      <c r="D127" s="12">
        <v>453.96269999999998</v>
      </c>
      <c r="E127" s="12">
        <v>0</v>
      </c>
      <c r="F127" s="12">
        <v>15.129390000000001</v>
      </c>
      <c r="G127" s="12">
        <v>0</v>
      </c>
      <c r="H127" s="12">
        <v>0</v>
      </c>
      <c r="I127" s="12">
        <v>0</v>
      </c>
      <c r="J127" s="12">
        <v>0</v>
      </c>
      <c r="K127" s="12">
        <v>0</v>
      </c>
      <c r="L127" s="12">
        <v>469.09208999999998</v>
      </c>
      <c r="M127" s="12">
        <v>0</v>
      </c>
      <c r="N127" s="12">
        <v>0</v>
      </c>
      <c r="O127" s="12">
        <v>0</v>
      </c>
      <c r="P127" s="12">
        <v>162.22726</v>
      </c>
      <c r="Q127" s="12">
        <v>0</v>
      </c>
      <c r="R127" s="12">
        <v>0</v>
      </c>
      <c r="S127" s="12">
        <v>0</v>
      </c>
      <c r="T127" s="12">
        <v>0</v>
      </c>
      <c r="U127" s="12">
        <v>0</v>
      </c>
      <c r="V127" s="12">
        <v>162.22726</v>
      </c>
    </row>
    <row r="128" spans="2:22" x14ac:dyDescent="0.2">
      <c r="B128" s="16">
        <v>4192</v>
      </c>
      <c r="C128" s="16" t="s">
        <v>212</v>
      </c>
      <c r="D128" s="12">
        <v>147.75951000000001</v>
      </c>
      <c r="E128" s="12">
        <v>0</v>
      </c>
      <c r="F128" s="12">
        <v>12.838699999999999</v>
      </c>
      <c r="G128" s="12">
        <v>0</v>
      </c>
      <c r="H128" s="12">
        <v>0</v>
      </c>
      <c r="I128" s="12">
        <v>11.73455</v>
      </c>
      <c r="J128" s="12">
        <v>0</v>
      </c>
      <c r="K128" s="12">
        <v>0</v>
      </c>
      <c r="L128" s="12">
        <v>172.33276000000001</v>
      </c>
      <c r="M128" s="12">
        <v>0</v>
      </c>
      <c r="N128" s="12">
        <v>0</v>
      </c>
      <c r="O128" s="12">
        <v>0</v>
      </c>
      <c r="P128" s="12">
        <v>344.9359</v>
      </c>
      <c r="Q128" s="12">
        <v>0</v>
      </c>
      <c r="R128" s="12">
        <v>0</v>
      </c>
      <c r="S128" s="12">
        <v>0</v>
      </c>
      <c r="T128" s="12">
        <v>0</v>
      </c>
      <c r="U128" s="12">
        <v>0</v>
      </c>
      <c r="V128" s="12">
        <v>344.9359</v>
      </c>
    </row>
    <row r="129" spans="2:22" x14ac:dyDescent="0.2">
      <c r="B129" s="16">
        <v>4193</v>
      </c>
      <c r="C129" s="16" t="s">
        <v>213</v>
      </c>
      <c r="D129" s="12">
        <v>854.32770000000005</v>
      </c>
      <c r="E129" s="12">
        <v>0</v>
      </c>
      <c r="F129" s="12">
        <v>0</v>
      </c>
      <c r="G129" s="12">
        <v>0</v>
      </c>
      <c r="H129" s="12">
        <v>0</v>
      </c>
      <c r="I129" s="12">
        <v>30.491800000000001</v>
      </c>
      <c r="J129" s="12">
        <v>0</v>
      </c>
      <c r="K129" s="12">
        <v>0</v>
      </c>
      <c r="L129" s="12">
        <v>884.81949999999995</v>
      </c>
      <c r="M129" s="12">
        <v>0</v>
      </c>
      <c r="N129" s="12">
        <v>0</v>
      </c>
      <c r="O129" s="12">
        <v>0</v>
      </c>
      <c r="P129" s="12">
        <v>39.140650000000001</v>
      </c>
      <c r="Q129" s="12">
        <v>0</v>
      </c>
      <c r="R129" s="12">
        <v>0</v>
      </c>
      <c r="S129" s="12">
        <v>0</v>
      </c>
      <c r="T129" s="12">
        <v>0</v>
      </c>
      <c r="U129" s="12">
        <v>0</v>
      </c>
      <c r="V129" s="12">
        <v>39.140650000000001</v>
      </c>
    </row>
    <row r="130" spans="2:22" x14ac:dyDescent="0.2">
      <c r="B130" s="16">
        <v>4194</v>
      </c>
      <c r="C130" s="16" t="s">
        <v>214</v>
      </c>
      <c r="D130" s="12">
        <v>2996.5575199999998</v>
      </c>
      <c r="E130" s="12">
        <v>0</v>
      </c>
      <c r="F130" s="12">
        <v>82.012749999999997</v>
      </c>
      <c r="G130" s="12">
        <v>0</v>
      </c>
      <c r="H130" s="12">
        <v>67</v>
      </c>
      <c r="I130" s="12">
        <v>0</v>
      </c>
      <c r="J130" s="12">
        <v>0</v>
      </c>
      <c r="K130" s="12">
        <v>0</v>
      </c>
      <c r="L130" s="12">
        <v>3145.5702700000002</v>
      </c>
      <c r="M130" s="12">
        <v>79.131900000000002</v>
      </c>
      <c r="N130" s="12">
        <v>0</v>
      </c>
      <c r="O130" s="12">
        <v>0</v>
      </c>
      <c r="P130" s="12">
        <v>791.59598000000005</v>
      </c>
      <c r="Q130" s="12">
        <v>0.74880000000000002</v>
      </c>
      <c r="R130" s="12">
        <v>0</v>
      </c>
      <c r="S130" s="12">
        <v>0</v>
      </c>
      <c r="T130" s="12">
        <v>0</v>
      </c>
      <c r="U130" s="12">
        <v>0</v>
      </c>
      <c r="V130" s="12">
        <v>871.47667999999999</v>
      </c>
    </row>
    <row r="131" spans="2:22" x14ac:dyDescent="0.2">
      <c r="B131" s="16">
        <v>4195</v>
      </c>
      <c r="C131" s="16" t="s">
        <v>215</v>
      </c>
      <c r="D131" s="12">
        <v>1350.3603499999999</v>
      </c>
      <c r="E131" s="12">
        <v>0</v>
      </c>
      <c r="F131" s="12">
        <v>5.6779500000000001</v>
      </c>
      <c r="G131" s="12">
        <v>0</v>
      </c>
      <c r="H131" s="12">
        <v>50</v>
      </c>
      <c r="I131" s="12">
        <v>49.1</v>
      </c>
      <c r="J131" s="12">
        <v>0</v>
      </c>
      <c r="K131" s="12">
        <v>0</v>
      </c>
      <c r="L131" s="12">
        <v>1455.1383000000001</v>
      </c>
      <c r="M131" s="12">
        <v>0</v>
      </c>
      <c r="N131" s="12">
        <v>0</v>
      </c>
      <c r="O131" s="12">
        <v>0</v>
      </c>
      <c r="P131" s="12">
        <v>41.376750000000001</v>
      </c>
      <c r="Q131" s="12">
        <v>0</v>
      </c>
      <c r="R131" s="12">
        <v>0</v>
      </c>
      <c r="S131" s="12">
        <v>0</v>
      </c>
      <c r="T131" s="12">
        <v>0</v>
      </c>
      <c r="U131" s="12">
        <v>0</v>
      </c>
      <c r="V131" s="12">
        <v>41.376750000000001</v>
      </c>
    </row>
    <row r="132" spans="2:22" x14ac:dyDescent="0.2">
      <c r="B132" s="16">
        <v>4196</v>
      </c>
      <c r="C132" s="16" t="s">
        <v>216</v>
      </c>
      <c r="D132" s="12">
        <v>678.27386000000001</v>
      </c>
      <c r="E132" s="12">
        <v>0</v>
      </c>
      <c r="F132" s="12">
        <v>14.8605</v>
      </c>
      <c r="G132" s="12">
        <v>0</v>
      </c>
      <c r="H132" s="12">
        <v>28</v>
      </c>
      <c r="I132" s="12">
        <v>159.57634999999999</v>
      </c>
      <c r="J132" s="12">
        <v>0</v>
      </c>
      <c r="K132" s="12">
        <v>0</v>
      </c>
      <c r="L132" s="12">
        <v>880.71070999999995</v>
      </c>
      <c r="M132" s="12">
        <v>0</v>
      </c>
      <c r="N132" s="12">
        <v>0</v>
      </c>
      <c r="O132" s="12">
        <v>0</v>
      </c>
      <c r="P132" s="12">
        <v>1500.3896999999999</v>
      </c>
      <c r="Q132" s="12">
        <v>0</v>
      </c>
      <c r="R132" s="12">
        <v>0</v>
      </c>
      <c r="S132" s="12">
        <v>0</v>
      </c>
      <c r="T132" s="12">
        <v>0</v>
      </c>
      <c r="U132" s="12">
        <v>0</v>
      </c>
      <c r="V132" s="12">
        <v>1500.3896999999999</v>
      </c>
    </row>
    <row r="133" spans="2:22" x14ac:dyDescent="0.2">
      <c r="B133" s="16">
        <v>4197</v>
      </c>
      <c r="C133" s="16" t="s">
        <v>217</v>
      </c>
      <c r="D133" s="12">
        <v>1201.5607500000001</v>
      </c>
      <c r="E133" s="12">
        <v>0</v>
      </c>
      <c r="F133" s="12">
        <v>-5.06602</v>
      </c>
      <c r="G133" s="12">
        <v>0</v>
      </c>
      <c r="H133" s="12">
        <v>0</v>
      </c>
      <c r="I133" s="12">
        <v>0</v>
      </c>
      <c r="J133" s="12">
        <v>0</v>
      </c>
      <c r="K133" s="12">
        <v>0</v>
      </c>
      <c r="L133" s="12">
        <v>1196.4947299999999</v>
      </c>
      <c r="M133" s="12">
        <v>0</v>
      </c>
      <c r="N133" s="12">
        <v>0</v>
      </c>
      <c r="O133" s="12">
        <v>0</v>
      </c>
      <c r="P133" s="12">
        <v>303.40744999999998</v>
      </c>
      <c r="Q133" s="12">
        <v>0</v>
      </c>
      <c r="R133" s="12">
        <v>0</v>
      </c>
      <c r="S133" s="12">
        <v>0</v>
      </c>
      <c r="T133" s="12">
        <v>0</v>
      </c>
      <c r="U133" s="12">
        <v>0</v>
      </c>
      <c r="V133" s="12">
        <v>303.40744999999998</v>
      </c>
    </row>
    <row r="134" spans="2:22" x14ac:dyDescent="0.2">
      <c r="B134" s="16">
        <v>4198</v>
      </c>
      <c r="C134" s="16" t="s">
        <v>218</v>
      </c>
      <c r="D134" s="12">
        <v>94.281700000000001</v>
      </c>
      <c r="E134" s="12">
        <v>0</v>
      </c>
      <c r="F134" s="12">
        <v>78.116439999999997</v>
      </c>
      <c r="G134" s="12">
        <v>0</v>
      </c>
      <c r="H134" s="12">
        <v>0</v>
      </c>
      <c r="I134" s="12">
        <v>49.521320000000003</v>
      </c>
      <c r="J134" s="12">
        <v>0</v>
      </c>
      <c r="K134" s="12">
        <v>0</v>
      </c>
      <c r="L134" s="12">
        <v>221.91945999999999</v>
      </c>
      <c r="M134" s="12">
        <v>0.1283</v>
      </c>
      <c r="N134" s="12">
        <v>0</v>
      </c>
      <c r="O134" s="12">
        <v>0</v>
      </c>
      <c r="P134" s="12">
        <v>0.38324999999999998</v>
      </c>
      <c r="Q134" s="12">
        <v>0</v>
      </c>
      <c r="R134" s="12">
        <v>0</v>
      </c>
      <c r="S134" s="12">
        <v>0</v>
      </c>
      <c r="T134" s="12">
        <v>0</v>
      </c>
      <c r="U134" s="12">
        <v>0</v>
      </c>
      <c r="V134" s="12">
        <v>0.51154999999999995</v>
      </c>
    </row>
    <row r="135" spans="2:22" x14ac:dyDescent="0.2">
      <c r="B135" s="16">
        <v>4199</v>
      </c>
      <c r="C135" s="16" t="s">
        <v>219</v>
      </c>
      <c r="D135" s="12">
        <v>138.5692</v>
      </c>
      <c r="E135" s="12">
        <v>0</v>
      </c>
      <c r="F135" s="12">
        <v>22.482199999999999</v>
      </c>
      <c r="G135" s="12">
        <v>0</v>
      </c>
      <c r="H135" s="12">
        <v>0</v>
      </c>
      <c r="I135" s="12">
        <v>28</v>
      </c>
      <c r="J135" s="12">
        <v>0</v>
      </c>
      <c r="K135" s="12">
        <v>0</v>
      </c>
      <c r="L135" s="12">
        <v>189.0514</v>
      </c>
      <c r="M135" s="12">
        <v>0</v>
      </c>
      <c r="N135" s="12">
        <v>0</v>
      </c>
      <c r="O135" s="12">
        <v>0</v>
      </c>
      <c r="P135" s="12">
        <v>165.73855</v>
      </c>
      <c r="Q135" s="12">
        <v>0</v>
      </c>
      <c r="R135" s="12">
        <v>0</v>
      </c>
      <c r="S135" s="12">
        <v>0</v>
      </c>
      <c r="T135" s="12">
        <v>0</v>
      </c>
      <c r="U135" s="12">
        <v>0</v>
      </c>
      <c r="V135" s="12">
        <v>165.73855</v>
      </c>
    </row>
    <row r="136" spans="2:22" x14ac:dyDescent="0.2">
      <c r="B136" s="16">
        <v>4200</v>
      </c>
      <c r="C136" s="16" t="s">
        <v>220</v>
      </c>
      <c r="D136" s="12">
        <v>820.07595000000003</v>
      </c>
      <c r="E136" s="12">
        <v>0</v>
      </c>
      <c r="F136" s="12">
        <v>0</v>
      </c>
      <c r="G136" s="12">
        <v>0</v>
      </c>
      <c r="H136" s="12">
        <v>0</v>
      </c>
      <c r="I136" s="12">
        <v>386.33755000000002</v>
      </c>
      <c r="J136" s="12">
        <v>0</v>
      </c>
      <c r="K136" s="12">
        <v>0</v>
      </c>
      <c r="L136" s="12">
        <v>1206.4135000000001</v>
      </c>
      <c r="M136" s="12">
        <v>0</v>
      </c>
      <c r="N136" s="12">
        <v>0</v>
      </c>
      <c r="O136" s="12">
        <v>0</v>
      </c>
      <c r="P136" s="12">
        <v>1078.50495</v>
      </c>
      <c r="Q136" s="12">
        <v>0</v>
      </c>
      <c r="R136" s="12">
        <v>0</v>
      </c>
      <c r="S136" s="12">
        <v>0</v>
      </c>
      <c r="T136" s="12">
        <v>0</v>
      </c>
      <c r="U136" s="12">
        <v>0</v>
      </c>
      <c r="V136" s="12">
        <v>1078.50495</v>
      </c>
    </row>
    <row r="137" spans="2:22" x14ac:dyDescent="0.2">
      <c r="B137" s="16">
        <v>4201</v>
      </c>
      <c r="C137" s="16" t="s">
        <v>221</v>
      </c>
      <c r="D137" s="12">
        <v>6857.0009700000001</v>
      </c>
      <c r="E137" s="12">
        <v>0</v>
      </c>
      <c r="F137" s="12">
        <v>413.02285000000001</v>
      </c>
      <c r="G137" s="12">
        <v>0</v>
      </c>
      <c r="H137" s="12">
        <v>0</v>
      </c>
      <c r="I137" s="12">
        <v>550.10985000000005</v>
      </c>
      <c r="J137" s="12">
        <v>0</v>
      </c>
      <c r="K137" s="12">
        <v>0</v>
      </c>
      <c r="L137" s="12">
        <v>7820.1336700000002</v>
      </c>
      <c r="M137" s="12">
        <v>0</v>
      </c>
      <c r="N137" s="12">
        <v>0</v>
      </c>
      <c r="O137" s="12">
        <v>0</v>
      </c>
      <c r="P137" s="12">
        <v>818.98139000000003</v>
      </c>
      <c r="Q137" s="12">
        <v>200</v>
      </c>
      <c r="R137" s="12">
        <v>0</v>
      </c>
      <c r="S137" s="12">
        <v>0</v>
      </c>
      <c r="T137" s="12">
        <v>0</v>
      </c>
      <c r="U137" s="12">
        <v>0</v>
      </c>
      <c r="V137" s="12">
        <v>1018.98139</v>
      </c>
    </row>
    <row r="138" spans="2:22" x14ac:dyDescent="0.2">
      <c r="B138" s="16">
        <v>4202</v>
      </c>
      <c r="C138" s="16" t="s">
        <v>222</v>
      </c>
      <c r="D138" s="12">
        <v>1517.7897</v>
      </c>
      <c r="E138" s="12">
        <v>0</v>
      </c>
      <c r="F138" s="12">
        <v>0</v>
      </c>
      <c r="G138" s="12">
        <v>0</v>
      </c>
      <c r="H138" s="12">
        <v>0</v>
      </c>
      <c r="I138" s="12">
        <v>37.203119999999998</v>
      </c>
      <c r="J138" s="12">
        <v>0</v>
      </c>
      <c r="K138" s="12">
        <v>0</v>
      </c>
      <c r="L138" s="12">
        <v>1554.9928199999999</v>
      </c>
      <c r="M138" s="12">
        <v>0</v>
      </c>
      <c r="N138" s="12">
        <v>0</v>
      </c>
      <c r="O138" s="12">
        <v>0</v>
      </c>
      <c r="P138" s="12">
        <v>428.2414</v>
      </c>
      <c r="Q138" s="12">
        <v>0</v>
      </c>
      <c r="R138" s="12">
        <v>0</v>
      </c>
      <c r="S138" s="12">
        <v>0</v>
      </c>
      <c r="T138" s="12">
        <v>0</v>
      </c>
      <c r="U138" s="12">
        <v>0</v>
      </c>
      <c r="V138" s="12">
        <v>428.2414</v>
      </c>
    </row>
    <row r="139" spans="2:22" x14ac:dyDescent="0.2">
      <c r="B139" s="16">
        <v>4203</v>
      </c>
      <c r="C139" s="16" t="s">
        <v>223</v>
      </c>
      <c r="D139" s="12">
        <v>12172.03083</v>
      </c>
      <c r="E139" s="12">
        <v>0</v>
      </c>
      <c r="F139" s="12">
        <v>131.20570000000001</v>
      </c>
      <c r="G139" s="12">
        <v>0</v>
      </c>
      <c r="H139" s="12">
        <v>0</v>
      </c>
      <c r="I139" s="12">
        <v>804.37723000000005</v>
      </c>
      <c r="J139" s="12">
        <v>0</v>
      </c>
      <c r="K139" s="12">
        <v>0</v>
      </c>
      <c r="L139" s="12">
        <v>13107.61376</v>
      </c>
      <c r="M139" s="12">
        <v>9.7080000000000002</v>
      </c>
      <c r="N139" s="12">
        <v>0</v>
      </c>
      <c r="O139" s="12">
        <v>0</v>
      </c>
      <c r="P139" s="12">
        <v>3109.9522499999998</v>
      </c>
      <c r="Q139" s="12">
        <v>0</v>
      </c>
      <c r="R139" s="12">
        <v>0</v>
      </c>
      <c r="S139" s="12">
        <v>0</v>
      </c>
      <c r="T139" s="12">
        <v>0</v>
      </c>
      <c r="U139" s="12">
        <v>0</v>
      </c>
      <c r="V139" s="12">
        <v>3119.6602499999999</v>
      </c>
    </row>
    <row r="140" spans="2:22" x14ac:dyDescent="0.2">
      <c r="B140" s="16">
        <v>4204</v>
      </c>
      <c r="C140" s="16" t="s">
        <v>224</v>
      </c>
      <c r="D140" s="12">
        <v>1010.0164</v>
      </c>
      <c r="E140" s="12">
        <v>0</v>
      </c>
      <c r="F140" s="12">
        <v>920.27784999999994</v>
      </c>
      <c r="G140" s="12">
        <v>0</v>
      </c>
      <c r="H140" s="12">
        <v>0</v>
      </c>
      <c r="I140" s="12">
        <v>0</v>
      </c>
      <c r="J140" s="12">
        <v>0</v>
      </c>
      <c r="K140" s="12">
        <v>0</v>
      </c>
      <c r="L140" s="12">
        <v>1930.2942499999999</v>
      </c>
      <c r="M140" s="12">
        <v>0</v>
      </c>
      <c r="N140" s="12">
        <v>0</v>
      </c>
      <c r="O140" s="12">
        <v>0</v>
      </c>
      <c r="P140" s="12">
        <v>351.59444999999999</v>
      </c>
      <c r="Q140" s="12">
        <v>0</v>
      </c>
      <c r="R140" s="12">
        <v>0</v>
      </c>
      <c r="S140" s="12">
        <v>0</v>
      </c>
      <c r="T140" s="12">
        <v>0</v>
      </c>
      <c r="U140" s="12">
        <v>0</v>
      </c>
      <c r="V140" s="12">
        <v>351.59444999999999</v>
      </c>
    </row>
    <row r="141" spans="2:22" x14ac:dyDescent="0.2">
      <c r="B141" s="16">
        <v>4205</v>
      </c>
      <c r="C141" s="16" t="s">
        <v>225</v>
      </c>
      <c r="D141" s="12">
        <v>792.49027999999998</v>
      </c>
      <c r="E141" s="12">
        <v>0</v>
      </c>
      <c r="F141" s="12">
        <v>26.645520000000001</v>
      </c>
      <c r="G141" s="12">
        <v>0</v>
      </c>
      <c r="H141" s="12">
        <v>0</v>
      </c>
      <c r="I141" s="12">
        <v>269.80950000000001</v>
      </c>
      <c r="J141" s="12">
        <v>0</v>
      </c>
      <c r="K141" s="12">
        <v>0</v>
      </c>
      <c r="L141" s="12">
        <v>1088.9453000000001</v>
      </c>
      <c r="M141" s="12">
        <v>0</v>
      </c>
      <c r="N141" s="12">
        <v>0</v>
      </c>
      <c r="O141" s="12">
        <v>0</v>
      </c>
      <c r="P141" s="12">
        <v>614.68595000000005</v>
      </c>
      <c r="Q141" s="12">
        <v>0</v>
      </c>
      <c r="R141" s="12">
        <v>0</v>
      </c>
      <c r="S141" s="12">
        <v>0</v>
      </c>
      <c r="T141" s="12">
        <v>0</v>
      </c>
      <c r="U141" s="12">
        <v>0</v>
      </c>
      <c r="V141" s="12">
        <v>614.68595000000005</v>
      </c>
    </row>
    <row r="142" spans="2:22" x14ac:dyDescent="0.2">
      <c r="B142" s="16">
        <v>4206</v>
      </c>
      <c r="C142" s="16" t="s">
        <v>226</v>
      </c>
      <c r="D142" s="12">
        <v>3434.73434</v>
      </c>
      <c r="E142" s="12">
        <v>0</v>
      </c>
      <c r="F142" s="12">
        <v>240.58322000000001</v>
      </c>
      <c r="G142" s="12">
        <v>0</v>
      </c>
      <c r="H142" s="12">
        <v>0</v>
      </c>
      <c r="I142" s="12">
        <v>0</v>
      </c>
      <c r="J142" s="12">
        <v>0</v>
      </c>
      <c r="K142" s="12">
        <v>0</v>
      </c>
      <c r="L142" s="12">
        <v>3675.31756</v>
      </c>
      <c r="M142" s="12">
        <v>2E-3</v>
      </c>
      <c r="N142" s="12">
        <v>0</v>
      </c>
      <c r="O142" s="12">
        <v>0</v>
      </c>
      <c r="P142" s="12">
        <v>663.61770000000001</v>
      </c>
      <c r="Q142" s="12">
        <v>25</v>
      </c>
      <c r="R142" s="12">
        <v>0</v>
      </c>
      <c r="S142" s="12">
        <v>0</v>
      </c>
      <c r="T142" s="12">
        <v>0</v>
      </c>
      <c r="U142" s="12">
        <v>0</v>
      </c>
      <c r="V142" s="12">
        <v>688.61969999999997</v>
      </c>
    </row>
    <row r="143" spans="2:22" x14ac:dyDescent="0.2">
      <c r="B143" s="16">
        <v>4207</v>
      </c>
      <c r="C143" s="16" t="s">
        <v>227</v>
      </c>
      <c r="D143" s="12">
        <v>3822.92209</v>
      </c>
      <c r="E143" s="12">
        <v>0</v>
      </c>
      <c r="F143" s="12">
        <v>0</v>
      </c>
      <c r="G143" s="12">
        <v>0</v>
      </c>
      <c r="H143" s="12">
        <v>0</v>
      </c>
      <c r="I143" s="12">
        <v>36</v>
      </c>
      <c r="J143" s="12">
        <v>0</v>
      </c>
      <c r="K143" s="12">
        <v>0</v>
      </c>
      <c r="L143" s="12">
        <v>3858.92209</v>
      </c>
      <c r="M143" s="12">
        <v>0</v>
      </c>
      <c r="N143" s="12">
        <v>0</v>
      </c>
      <c r="O143" s="12">
        <v>0</v>
      </c>
      <c r="P143" s="12">
        <v>893.41305</v>
      </c>
      <c r="Q143" s="12">
        <v>0</v>
      </c>
      <c r="R143" s="12">
        <v>0</v>
      </c>
      <c r="S143" s="12">
        <v>0</v>
      </c>
      <c r="T143" s="12">
        <v>0</v>
      </c>
      <c r="U143" s="12">
        <v>0</v>
      </c>
      <c r="V143" s="12">
        <v>893.41305</v>
      </c>
    </row>
    <row r="144" spans="2:22" x14ac:dyDescent="0.2">
      <c r="B144" s="16">
        <v>4208</v>
      </c>
      <c r="C144" s="16" t="s">
        <v>228</v>
      </c>
      <c r="D144" s="12">
        <v>1539.8136</v>
      </c>
      <c r="E144" s="12">
        <v>0</v>
      </c>
      <c r="F144" s="12">
        <v>0</v>
      </c>
      <c r="G144" s="12">
        <v>0</v>
      </c>
      <c r="H144" s="12">
        <v>0</v>
      </c>
      <c r="I144" s="12">
        <v>4.2157999999999998</v>
      </c>
      <c r="J144" s="12">
        <v>0</v>
      </c>
      <c r="K144" s="12">
        <v>0</v>
      </c>
      <c r="L144" s="12">
        <v>1544.0293999999999</v>
      </c>
      <c r="M144" s="12">
        <v>0</v>
      </c>
      <c r="N144" s="12">
        <v>0</v>
      </c>
      <c r="O144" s="12">
        <v>0</v>
      </c>
      <c r="P144" s="12">
        <v>1497.7540799999999</v>
      </c>
      <c r="Q144" s="12">
        <v>0</v>
      </c>
      <c r="R144" s="12">
        <v>0</v>
      </c>
      <c r="S144" s="12">
        <v>0</v>
      </c>
      <c r="T144" s="12">
        <v>0</v>
      </c>
      <c r="U144" s="12">
        <v>0</v>
      </c>
      <c r="V144" s="12">
        <v>1497.7540799999999</v>
      </c>
    </row>
    <row r="145" spans="2:22" x14ac:dyDescent="0.2">
      <c r="B145" s="16">
        <v>4209</v>
      </c>
      <c r="C145" s="16" t="s">
        <v>229</v>
      </c>
      <c r="D145" s="12">
        <v>3752.7893399999998</v>
      </c>
      <c r="E145" s="12">
        <v>0</v>
      </c>
      <c r="F145" s="12">
        <v>7.9205300000000003</v>
      </c>
      <c r="G145" s="12">
        <v>0</v>
      </c>
      <c r="H145" s="12">
        <v>0</v>
      </c>
      <c r="I145" s="12">
        <v>711.45809999999994</v>
      </c>
      <c r="J145" s="12">
        <v>0</v>
      </c>
      <c r="K145" s="12">
        <v>0</v>
      </c>
      <c r="L145" s="12">
        <v>4472.1679700000004</v>
      </c>
      <c r="M145" s="12">
        <v>0</v>
      </c>
      <c r="N145" s="12">
        <v>0</v>
      </c>
      <c r="O145" s="12">
        <v>0</v>
      </c>
      <c r="P145" s="12">
        <v>104.95806</v>
      </c>
      <c r="Q145" s="12">
        <v>0</v>
      </c>
      <c r="R145" s="12">
        <v>0</v>
      </c>
      <c r="S145" s="12">
        <v>0</v>
      </c>
      <c r="T145" s="12">
        <v>0</v>
      </c>
      <c r="U145" s="12">
        <v>0</v>
      </c>
      <c r="V145" s="12">
        <v>104.95806</v>
      </c>
    </row>
    <row r="146" spans="2:22" x14ac:dyDescent="0.2">
      <c r="B146" s="16">
        <v>4210</v>
      </c>
      <c r="C146" s="16" t="s">
        <v>230</v>
      </c>
      <c r="D146" s="12">
        <v>4895.5563000000002</v>
      </c>
      <c r="E146" s="12">
        <v>0</v>
      </c>
      <c r="F146" s="12">
        <v>150.33680000000001</v>
      </c>
      <c r="G146" s="12">
        <v>0</v>
      </c>
      <c r="H146" s="12">
        <v>0</v>
      </c>
      <c r="I146" s="12">
        <v>3</v>
      </c>
      <c r="J146" s="12">
        <v>0</v>
      </c>
      <c r="K146" s="12">
        <v>0</v>
      </c>
      <c r="L146" s="12">
        <v>5048.8931000000002</v>
      </c>
      <c r="M146" s="12">
        <v>0</v>
      </c>
      <c r="N146" s="12">
        <v>0</v>
      </c>
      <c r="O146" s="12">
        <v>0</v>
      </c>
      <c r="P146" s="12">
        <v>491.36739999999998</v>
      </c>
      <c r="Q146" s="12">
        <v>0</v>
      </c>
      <c r="R146" s="12">
        <v>0</v>
      </c>
      <c r="S146" s="12">
        <v>0</v>
      </c>
      <c r="T146" s="12">
        <v>0</v>
      </c>
      <c r="U146" s="12">
        <v>0</v>
      </c>
      <c r="V146" s="12">
        <v>491.36739999999998</v>
      </c>
    </row>
    <row r="147" spans="2:22" x14ac:dyDescent="0.2">
      <c r="B147" s="21">
        <v>4249</v>
      </c>
      <c r="C147" s="21" t="s">
        <v>231</v>
      </c>
      <c r="D147" s="22">
        <v>23238.574479999999</v>
      </c>
      <c r="E147" s="22">
        <v>0</v>
      </c>
      <c r="F147" s="22">
        <v>721.57027000000005</v>
      </c>
      <c r="G147" s="22">
        <v>0</v>
      </c>
      <c r="H147" s="22">
        <v>90</v>
      </c>
      <c r="I147" s="22">
        <v>3657.9836300000002</v>
      </c>
      <c r="J147" s="22">
        <v>0</v>
      </c>
      <c r="K147" s="22">
        <v>0</v>
      </c>
      <c r="L147" s="22">
        <v>27708.128379999998</v>
      </c>
      <c r="M147" s="22">
        <v>3162.4702499999999</v>
      </c>
      <c r="N147" s="22">
        <v>0</v>
      </c>
      <c r="O147" s="22">
        <v>0</v>
      </c>
      <c r="P147" s="22">
        <v>7300.0856199999998</v>
      </c>
      <c r="Q147" s="22">
        <v>5</v>
      </c>
      <c r="R147" s="22">
        <v>0</v>
      </c>
      <c r="S147" s="22">
        <v>0</v>
      </c>
      <c r="T147" s="22">
        <v>0</v>
      </c>
      <c r="U147" s="22">
        <v>0</v>
      </c>
      <c r="V147" s="22">
        <v>10467.55587</v>
      </c>
    </row>
    <row r="148" spans="2:22" x14ac:dyDescent="0.2">
      <c r="B148" s="16">
        <v>4221</v>
      </c>
      <c r="C148" s="16" t="s">
        <v>232</v>
      </c>
      <c r="D148" s="12">
        <v>106.97305</v>
      </c>
      <c r="E148" s="12">
        <v>0</v>
      </c>
      <c r="F148" s="12">
        <v>0</v>
      </c>
      <c r="G148" s="12">
        <v>0</v>
      </c>
      <c r="H148" s="12">
        <v>0</v>
      </c>
      <c r="I148" s="12">
        <v>179.18360000000001</v>
      </c>
      <c r="J148" s="12">
        <v>0</v>
      </c>
      <c r="K148" s="12">
        <v>0</v>
      </c>
      <c r="L148" s="12">
        <v>286.15665000000001</v>
      </c>
      <c r="M148" s="12">
        <v>0</v>
      </c>
      <c r="N148" s="12">
        <v>0</v>
      </c>
      <c r="O148" s="12">
        <v>0</v>
      </c>
      <c r="P148" s="12">
        <v>61.314399999999999</v>
      </c>
      <c r="Q148" s="12">
        <v>5</v>
      </c>
      <c r="R148" s="12">
        <v>0</v>
      </c>
      <c r="S148" s="12">
        <v>0</v>
      </c>
      <c r="T148" s="12">
        <v>0</v>
      </c>
      <c r="U148" s="12">
        <v>0</v>
      </c>
      <c r="V148" s="12">
        <v>66.314400000000006</v>
      </c>
    </row>
    <row r="149" spans="2:22" x14ac:dyDescent="0.2">
      <c r="B149" s="16">
        <v>4222</v>
      </c>
      <c r="C149" s="16" t="s">
        <v>233</v>
      </c>
      <c r="D149" s="12">
        <v>609.7876</v>
      </c>
      <c r="E149" s="12">
        <v>0</v>
      </c>
      <c r="F149" s="12">
        <v>18.462299999999999</v>
      </c>
      <c r="G149" s="12">
        <v>0</v>
      </c>
      <c r="H149" s="12">
        <v>0</v>
      </c>
      <c r="I149" s="12">
        <v>55.757550000000002</v>
      </c>
      <c r="J149" s="12">
        <v>0</v>
      </c>
      <c r="K149" s="12">
        <v>0</v>
      </c>
      <c r="L149" s="12">
        <v>684.00744999999995</v>
      </c>
      <c r="M149" s="12">
        <v>0</v>
      </c>
      <c r="N149" s="12">
        <v>0</v>
      </c>
      <c r="O149" s="12">
        <v>0</v>
      </c>
      <c r="P149" s="12">
        <v>23.206299999999999</v>
      </c>
      <c r="Q149" s="12">
        <v>0</v>
      </c>
      <c r="R149" s="12">
        <v>0</v>
      </c>
      <c r="S149" s="12">
        <v>0</v>
      </c>
      <c r="T149" s="12">
        <v>0</v>
      </c>
      <c r="U149" s="12">
        <v>0</v>
      </c>
      <c r="V149" s="12">
        <v>23.206299999999999</v>
      </c>
    </row>
    <row r="150" spans="2:22" x14ac:dyDescent="0.2">
      <c r="B150" s="16">
        <v>4223</v>
      </c>
      <c r="C150" s="16" t="s">
        <v>234</v>
      </c>
      <c r="D150" s="12">
        <v>1355.84015</v>
      </c>
      <c r="E150" s="12">
        <v>0</v>
      </c>
      <c r="F150" s="12">
        <v>17.644549999999999</v>
      </c>
      <c r="G150" s="12">
        <v>0</v>
      </c>
      <c r="H150" s="12">
        <v>0</v>
      </c>
      <c r="I150" s="12">
        <v>44.3001</v>
      </c>
      <c r="J150" s="12">
        <v>0</v>
      </c>
      <c r="K150" s="12">
        <v>0</v>
      </c>
      <c r="L150" s="12">
        <v>1417.7847999999999</v>
      </c>
      <c r="M150" s="12">
        <v>0</v>
      </c>
      <c r="N150" s="12">
        <v>0</v>
      </c>
      <c r="O150" s="12">
        <v>0</v>
      </c>
      <c r="P150" s="12">
        <v>308.0326</v>
      </c>
      <c r="Q150" s="12">
        <v>0</v>
      </c>
      <c r="R150" s="12">
        <v>0</v>
      </c>
      <c r="S150" s="12">
        <v>0</v>
      </c>
      <c r="T150" s="12">
        <v>0</v>
      </c>
      <c r="U150" s="12">
        <v>0</v>
      </c>
      <c r="V150" s="12">
        <v>308.0326</v>
      </c>
    </row>
    <row r="151" spans="2:22" x14ac:dyDescent="0.2">
      <c r="B151" s="16">
        <v>4224</v>
      </c>
      <c r="C151" s="16" t="s">
        <v>235</v>
      </c>
      <c r="D151" s="12">
        <v>135.80154999999999</v>
      </c>
      <c r="E151" s="12">
        <v>0</v>
      </c>
      <c r="F151" s="12">
        <v>185.26824999999999</v>
      </c>
      <c r="G151" s="12">
        <v>0</v>
      </c>
      <c r="H151" s="12">
        <v>0</v>
      </c>
      <c r="I151" s="12">
        <v>93.531040000000004</v>
      </c>
      <c r="J151" s="12">
        <v>0</v>
      </c>
      <c r="K151" s="12">
        <v>0</v>
      </c>
      <c r="L151" s="12">
        <v>414.60084000000001</v>
      </c>
      <c r="M151" s="12">
        <v>0</v>
      </c>
      <c r="N151" s="12">
        <v>0</v>
      </c>
      <c r="O151" s="12">
        <v>0</v>
      </c>
      <c r="P151" s="12">
        <v>391.49470000000002</v>
      </c>
      <c r="Q151" s="12">
        <v>0</v>
      </c>
      <c r="R151" s="12">
        <v>0</v>
      </c>
      <c r="S151" s="12">
        <v>0</v>
      </c>
      <c r="T151" s="12">
        <v>0</v>
      </c>
      <c r="U151" s="12">
        <v>0</v>
      </c>
      <c r="V151" s="12">
        <v>391.49470000000002</v>
      </c>
    </row>
    <row r="152" spans="2:22" x14ac:dyDescent="0.2">
      <c r="B152" s="16">
        <v>4226</v>
      </c>
      <c r="C152" s="16" t="s">
        <v>236</v>
      </c>
      <c r="D152" s="12">
        <v>1781.9241300000001</v>
      </c>
      <c r="E152" s="12">
        <v>0</v>
      </c>
      <c r="F152" s="12">
        <v>3.8458000000000001</v>
      </c>
      <c r="G152" s="12">
        <v>0</v>
      </c>
      <c r="H152" s="12">
        <v>0</v>
      </c>
      <c r="I152" s="12">
        <v>0</v>
      </c>
      <c r="J152" s="12">
        <v>0</v>
      </c>
      <c r="K152" s="12">
        <v>0</v>
      </c>
      <c r="L152" s="12">
        <v>1785.7699299999999</v>
      </c>
      <c r="M152" s="12">
        <v>0</v>
      </c>
      <c r="N152" s="12">
        <v>0</v>
      </c>
      <c r="O152" s="12">
        <v>0</v>
      </c>
      <c r="P152" s="12">
        <v>0</v>
      </c>
      <c r="Q152" s="12">
        <v>0</v>
      </c>
      <c r="R152" s="12">
        <v>0</v>
      </c>
      <c r="S152" s="12">
        <v>0</v>
      </c>
      <c r="T152" s="12">
        <v>0</v>
      </c>
      <c r="U152" s="12">
        <v>0</v>
      </c>
      <c r="V152" s="12">
        <v>0</v>
      </c>
    </row>
    <row r="153" spans="2:22" x14ac:dyDescent="0.2">
      <c r="B153" s="16">
        <v>4227</v>
      </c>
      <c r="C153" s="16" t="s">
        <v>237</v>
      </c>
      <c r="D153" s="12">
        <v>704.29867000000002</v>
      </c>
      <c r="E153" s="12">
        <v>0</v>
      </c>
      <c r="F153" s="12">
        <v>0</v>
      </c>
      <c r="G153" s="12">
        <v>0</v>
      </c>
      <c r="H153" s="12">
        <v>13</v>
      </c>
      <c r="I153" s="12">
        <v>32.456150000000001</v>
      </c>
      <c r="J153" s="12">
        <v>0</v>
      </c>
      <c r="K153" s="12">
        <v>0</v>
      </c>
      <c r="L153" s="12">
        <v>749.75482</v>
      </c>
      <c r="M153" s="12">
        <v>0</v>
      </c>
      <c r="N153" s="12">
        <v>0</v>
      </c>
      <c r="O153" s="12">
        <v>0</v>
      </c>
      <c r="P153" s="12">
        <v>35.351590000000002</v>
      </c>
      <c r="Q153" s="12">
        <v>0</v>
      </c>
      <c r="R153" s="12">
        <v>0</v>
      </c>
      <c r="S153" s="12">
        <v>0</v>
      </c>
      <c r="T153" s="12">
        <v>0</v>
      </c>
      <c r="U153" s="12">
        <v>0</v>
      </c>
      <c r="V153" s="12">
        <v>35.351590000000002</v>
      </c>
    </row>
    <row r="154" spans="2:22" x14ac:dyDescent="0.2">
      <c r="B154" s="16">
        <v>4228</v>
      </c>
      <c r="C154" s="16" t="s">
        <v>238</v>
      </c>
      <c r="D154" s="12">
        <v>1411.42302</v>
      </c>
      <c r="E154" s="12">
        <v>0</v>
      </c>
      <c r="F154" s="12">
        <v>132.85669999999999</v>
      </c>
      <c r="G154" s="12">
        <v>0</v>
      </c>
      <c r="H154" s="12">
        <v>0</v>
      </c>
      <c r="I154" s="12">
        <v>0</v>
      </c>
      <c r="J154" s="12">
        <v>0</v>
      </c>
      <c r="K154" s="12">
        <v>0</v>
      </c>
      <c r="L154" s="12">
        <v>1544.27972</v>
      </c>
      <c r="M154" s="12">
        <v>0</v>
      </c>
      <c r="N154" s="12">
        <v>0</v>
      </c>
      <c r="O154" s="12">
        <v>0</v>
      </c>
      <c r="P154" s="12">
        <v>253.5943</v>
      </c>
      <c r="Q154" s="12">
        <v>0</v>
      </c>
      <c r="R154" s="12">
        <v>0</v>
      </c>
      <c r="S154" s="12">
        <v>0</v>
      </c>
      <c r="T154" s="12">
        <v>0</v>
      </c>
      <c r="U154" s="12">
        <v>0</v>
      </c>
      <c r="V154" s="12">
        <v>253.5943</v>
      </c>
    </row>
    <row r="155" spans="2:22" x14ac:dyDescent="0.2">
      <c r="B155" s="16">
        <v>4229</v>
      </c>
      <c r="C155" s="16" t="s">
        <v>239</v>
      </c>
      <c r="D155" s="12">
        <v>451.75740000000002</v>
      </c>
      <c r="E155" s="12">
        <v>0</v>
      </c>
      <c r="F155" s="12">
        <v>19.940550000000002</v>
      </c>
      <c r="G155" s="12">
        <v>0</v>
      </c>
      <c r="H155" s="12">
        <v>0</v>
      </c>
      <c r="I155" s="12">
        <v>189.49</v>
      </c>
      <c r="J155" s="12">
        <v>0</v>
      </c>
      <c r="K155" s="12">
        <v>0</v>
      </c>
      <c r="L155" s="12">
        <v>661.18795</v>
      </c>
      <c r="M155" s="12">
        <v>0</v>
      </c>
      <c r="N155" s="12">
        <v>0</v>
      </c>
      <c r="O155" s="12">
        <v>0</v>
      </c>
      <c r="P155" s="12">
        <v>98.347999999999999</v>
      </c>
      <c r="Q155" s="12">
        <v>0</v>
      </c>
      <c r="R155" s="12">
        <v>0</v>
      </c>
      <c r="S155" s="12">
        <v>0</v>
      </c>
      <c r="T155" s="12">
        <v>0</v>
      </c>
      <c r="U155" s="12">
        <v>0</v>
      </c>
      <c r="V155" s="12">
        <v>98.347999999999999</v>
      </c>
    </row>
    <row r="156" spans="2:22" x14ac:dyDescent="0.2">
      <c r="B156" s="16">
        <v>4230</v>
      </c>
      <c r="C156" s="16" t="s">
        <v>240</v>
      </c>
      <c r="D156" s="12">
        <v>505.11059</v>
      </c>
      <c r="E156" s="12">
        <v>0</v>
      </c>
      <c r="F156" s="12">
        <v>6.7619300000000004</v>
      </c>
      <c r="G156" s="12">
        <v>0</v>
      </c>
      <c r="H156" s="12">
        <v>0</v>
      </c>
      <c r="I156" s="12">
        <v>20.759350000000001</v>
      </c>
      <c r="J156" s="12">
        <v>0</v>
      </c>
      <c r="K156" s="12">
        <v>0</v>
      </c>
      <c r="L156" s="12">
        <v>532.63187000000005</v>
      </c>
      <c r="M156" s="12">
        <v>0</v>
      </c>
      <c r="N156" s="12">
        <v>0</v>
      </c>
      <c r="O156" s="12">
        <v>0</v>
      </c>
      <c r="P156" s="12">
        <v>145.34356</v>
      </c>
      <c r="Q156" s="12">
        <v>0</v>
      </c>
      <c r="R156" s="12">
        <v>0</v>
      </c>
      <c r="S156" s="12">
        <v>0</v>
      </c>
      <c r="T156" s="12">
        <v>0</v>
      </c>
      <c r="U156" s="12">
        <v>0</v>
      </c>
      <c r="V156" s="12">
        <v>145.34356</v>
      </c>
    </row>
    <row r="157" spans="2:22" x14ac:dyDescent="0.2">
      <c r="B157" s="16">
        <v>4231</v>
      </c>
      <c r="C157" s="16" t="s">
        <v>241</v>
      </c>
      <c r="D157" s="12">
        <v>499.93867999999998</v>
      </c>
      <c r="E157" s="12">
        <v>0</v>
      </c>
      <c r="F157" s="12">
        <v>57.447099999999999</v>
      </c>
      <c r="G157" s="12">
        <v>0</v>
      </c>
      <c r="H157" s="12">
        <v>0</v>
      </c>
      <c r="I157" s="12">
        <v>21.573899999999998</v>
      </c>
      <c r="J157" s="12">
        <v>0</v>
      </c>
      <c r="K157" s="12">
        <v>0</v>
      </c>
      <c r="L157" s="12">
        <v>578.95968000000005</v>
      </c>
      <c r="M157" s="12">
        <v>0</v>
      </c>
      <c r="N157" s="12">
        <v>0</v>
      </c>
      <c r="O157" s="12">
        <v>0</v>
      </c>
      <c r="P157" s="12">
        <v>529.08399999999995</v>
      </c>
      <c r="Q157" s="12">
        <v>0</v>
      </c>
      <c r="R157" s="12">
        <v>0</v>
      </c>
      <c r="S157" s="12">
        <v>0</v>
      </c>
      <c r="T157" s="12">
        <v>0</v>
      </c>
      <c r="U157" s="12">
        <v>0</v>
      </c>
      <c r="V157" s="12">
        <v>529.08399999999995</v>
      </c>
    </row>
    <row r="158" spans="2:22" x14ac:dyDescent="0.2">
      <c r="B158" s="16">
        <v>4232</v>
      </c>
      <c r="C158" s="16" t="s">
        <v>242</v>
      </c>
      <c r="D158" s="12">
        <v>119.3639</v>
      </c>
      <c r="E158" s="12">
        <v>0</v>
      </c>
      <c r="F158" s="12">
        <v>10.7506</v>
      </c>
      <c r="G158" s="12">
        <v>0</v>
      </c>
      <c r="H158" s="12">
        <v>0</v>
      </c>
      <c r="I158" s="12">
        <v>-38.935830000000003</v>
      </c>
      <c r="J158" s="12">
        <v>0</v>
      </c>
      <c r="K158" s="12">
        <v>0</v>
      </c>
      <c r="L158" s="12">
        <v>91.178669999999997</v>
      </c>
      <c r="M158" s="12">
        <v>0</v>
      </c>
      <c r="N158" s="12">
        <v>0</v>
      </c>
      <c r="O158" s="12">
        <v>0</v>
      </c>
      <c r="P158" s="12">
        <v>10.35575</v>
      </c>
      <c r="Q158" s="12">
        <v>0</v>
      </c>
      <c r="R158" s="12">
        <v>0</v>
      </c>
      <c r="S158" s="12">
        <v>0</v>
      </c>
      <c r="T158" s="12">
        <v>0</v>
      </c>
      <c r="U158" s="12">
        <v>0</v>
      </c>
      <c r="V158" s="12">
        <v>10.35575</v>
      </c>
    </row>
    <row r="159" spans="2:22" x14ac:dyDescent="0.2">
      <c r="B159" s="16">
        <v>4233</v>
      </c>
      <c r="C159" s="16" t="s">
        <v>243</v>
      </c>
      <c r="D159" s="12">
        <v>98.223200000000006</v>
      </c>
      <c r="E159" s="12">
        <v>0</v>
      </c>
      <c r="F159" s="12">
        <v>47.396799999999999</v>
      </c>
      <c r="G159" s="12">
        <v>0</v>
      </c>
      <c r="H159" s="12">
        <v>9</v>
      </c>
      <c r="I159" s="12">
        <v>0</v>
      </c>
      <c r="J159" s="12">
        <v>0</v>
      </c>
      <c r="K159" s="12">
        <v>0</v>
      </c>
      <c r="L159" s="12">
        <v>154.62</v>
      </c>
      <c r="M159" s="12">
        <v>1E-3</v>
      </c>
      <c r="N159" s="12">
        <v>0</v>
      </c>
      <c r="O159" s="12">
        <v>0</v>
      </c>
      <c r="P159" s="12">
        <v>1.31175</v>
      </c>
      <c r="Q159" s="12">
        <v>0</v>
      </c>
      <c r="R159" s="12">
        <v>0</v>
      </c>
      <c r="S159" s="12">
        <v>0</v>
      </c>
      <c r="T159" s="12">
        <v>0</v>
      </c>
      <c r="U159" s="12">
        <v>0</v>
      </c>
      <c r="V159" s="12">
        <v>1.3127500000000001</v>
      </c>
    </row>
    <row r="160" spans="2:22" x14ac:dyDescent="0.2">
      <c r="B160" s="16">
        <v>4234</v>
      </c>
      <c r="C160" s="16" t="s">
        <v>244</v>
      </c>
      <c r="D160" s="12">
        <v>6891.09339</v>
      </c>
      <c r="E160" s="12">
        <v>0</v>
      </c>
      <c r="F160" s="12">
        <v>10.088990000000001</v>
      </c>
      <c r="G160" s="12">
        <v>0</v>
      </c>
      <c r="H160" s="12">
        <v>0</v>
      </c>
      <c r="I160" s="12">
        <v>524.83416999999997</v>
      </c>
      <c r="J160" s="12">
        <v>0</v>
      </c>
      <c r="K160" s="12">
        <v>0</v>
      </c>
      <c r="L160" s="12">
        <v>7426.0165500000003</v>
      </c>
      <c r="M160" s="12">
        <v>0</v>
      </c>
      <c r="N160" s="12">
        <v>0</v>
      </c>
      <c r="O160" s="12">
        <v>0</v>
      </c>
      <c r="P160" s="12">
        <v>429.78372000000002</v>
      </c>
      <c r="Q160" s="12">
        <v>0</v>
      </c>
      <c r="R160" s="12">
        <v>0</v>
      </c>
      <c r="S160" s="12">
        <v>0</v>
      </c>
      <c r="T160" s="12">
        <v>0</v>
      </c>
      <c r="U160" s="12">
        <v>0</v>
      </c>
      <c r="V160" s="12">
        <v>429.78372000000002</v>
      </c>
    </row>
    <row r="161" spans="2:22" x14ac:dyDescent="0.2">
      <c r="B161" s="16">
        <v>4235</v>
      </c>
      <c r="C161" s="16" t="s">
        <v>245</v>
      </c>
      <c r="D161" s="12">
        <v>1144.133</v>
      </c>
      <c r="E161" s="12">
        <v>0</v>
      </c>
      <c r="F161" s="12">
        <v>0</v>
      </c>
      <c r="G161" s="12">
        <v>0</v>
      </c>
      <c r="H161" s="12">
        <v>0</v>
      </c>
      <c r="I161" s="12">
        <v>130.0256</v>
      </c>
      <c r="J161" s="12">
        <v>0</v>
      </c>
      <c r="K161" s="12">
        <v>0</v>
      </c>
      <c r="L161" s="12">
        <v>1274.1586</v>
      </c>
      <c r="M161" s="12">
        <v>5.7170500000000004</v>
      </c>
      <c r="N161" s="12">
        <v>0</v>
      </c>
      <c r="O161" s="12">
        <v>0</v>
      </c>
      <c r="P161" s="12">
        <v>727.65705000000003</v>
      </c>
      <c r="Q161" s="12">
        <v>0</v>
      </c>
      <c r="R161" s="12">
        <v>0</v>
      </c>
      <c r="S161" s="12">
        <v>0</v>
      </c>
      <c r="T161" s="12">
        <v>0</v>
      </c>
      <c r="U161" s="12">
        <v>0</v>
      </c>
      <c r="V161" s="12">
        <v>733.3741</v>
      </c>
    </row>
    <row r="162" spans="2:22" x14ac:dyDescent="0.2">
      <c r="B162" s="16">
        <v>4236</v>
      </c>
      <c r="C162" s="16" t="s">
        <v>246</v>
      </c>
      <c r="D162" s="12">
        <v>4145.4774600000001</v>
      </c>
      <c r="E162" s="12">
        <v>0</v>
      </c>
      <c r="F162" s="12">
        <v>48.91375</v>
      </c>
      <c r="G162" s="12">
        <v>0</v>
      </c>
      <c r="H162" s="12">
        <v>0</v>
      </c>
      <c r="I162" s="12">
        <v>-932.75025000000005</v>
      </c>
      <c r="J162" s="12">
        <v>0</v>
      </c>
      <c r="K162" s="12">
        <v>0</v>
      </c>
      <c r="L162" s="12">
        <v>3261.6409600000002</v>
      </c>
      <c r="M162" s="12">
        <v>3156.7521999999999</v>
      </c>
      <c r="N162" s="12">
        <v>0</v>
      </c>
      <c r="O162" s="12">
        <v>0</v>
      </c>
      <c r="P162" s="12">
        <v>2902.2375999999999</v>
      </c>
      <c r="Q162" s="12">
        <v>0</v>
      </c>
      <c r="R162" s="12">
        <v>0</v>
      </c>
      <c r="S162" s="12">
        <v>0</v>
      </c>
      <c r="T162" s="12">
        <v>0</v>
      </c>
      <c r="U162" s="12">
        <v>0</v>
      </c>
      <c r="V162" s="12">
        <v>6058.9898000000003</v>
      </c>
    </row>
    <row r="163" spans="2:22" x14ac:dyDescent="0.2">
      <c r="B163" s="16">
        <v>4237</v>
      </c>
      <c r="C163" s="16" t="s">
        <v>247</v>
      </c>
      <c r="D163" s="12">
        <v>0</v>
      </c>
      <c r="E163" s="12">
        <v>0</v>
      </c>
      <c r="F163" s="12">
        <v>32.438650000000003</v>
      </c>
      <c r="G163" s="12">
        <v>0</v>
      </c>
      <c r="H163" s="12">
        <v>0</v>
      </c>
      <c r="I163" s="12">
        <v>98.226799999999997</v>
      </c>
      <c r="J163" s="12">
        <v>0</v>
      </c>
      <c r="K163" s="12">
        <v>0</v>
      </c>
      <c r="L163" s="12">
        <v>130.66544999999999</v>
      </c>
      <c r="M163" s="12">
        <v>0</v>
      </c>
      <c r="N163" s="12">
        <v>0</v>
      </c>
      <c r="O163" s="12">
        <v>0</v>
      </c>
      <c r="P163" s="12">
        <v>11.57695</v>
      </c>
      <c r="Q163" s="12">
        <v>0</v>
      </c>
      <c r="R163" s="12">
        <v>0</v>
      </c>
      <c r="S163" s="12">
        <v>0</v>
      </c>
      <c r="T163" s="12">
        <v>0</v>
      </c>
      <c r="U163" s="12">
        <v>0</v>
      </c>
      <c r="V163" s="12">
        <v>11.57695</v>
      </c>
    </row>
    <row r="164" spans="2:22" x14ac:dyDescent="0.2">
      <c r="B164" s="16">
        <v>4238</v>
      </c>
      <c r="C164" s="16" t="s">
        <v>248</v>
      </c>
      <c r="D164" s="12">
        <v>180.58875</v>
      </c>
      <c r="E164" s="12">
        <v>0</v>
      </c>
      <c r="F164" s="12">
        <v>1.4047499999999999</v>
      </c>
      <c r="G164" s="12">
        <v>0</v>
      </c>
      <c r="H164" s="12">
        <v>0</v>
      </c>
      <c r="I164" s="12">
        <v>58.788849999999996</v>
      </c>
      <c r="J164" s="12">
        <v>0</v>
      </c>
      <c r="K164" s="12">
        <v>0</v>
      </c>
      <c r="L164" s="12">
        <v>240.78235000000001</v>
      </c>
      <c r="M164" s="12">
        <v>0</v>
      </c>
      <c r="N164" s="12">
        <v>0</v>
      </c>
      <c r="O164" s="12">
        <v>0</v>
      </c>
      <c r="P164" s="12">
        <v>239.75555</v>
      </c>
      <c r="Q164" s="12">
        <v>0</v>
      </c>
      <c r="R164" s="12">
        <v>0</v>
      </c>
      <c r="S164" s="12">
        <v>0</v>
      </c>
      <c r="T164" s="12">
        <v>0</v>
      </c>
      <c r="U164" s="12">
        <v>0</v>
      </c>
      <c r="V164" s="12">
        <v>239.75555</v>
      </c>
    </row>
    <row r="165" spans="2:22" x14ac:dyDescent="0.2">
      <c r="B165" s="16">
        <v>4239</v>
      </c>
      <c r="C165" s="16" t="s">
        <v>249</v>
      </c>
      <c r="D165" s="12">
        <v>1164.3389</v>
      </c>
      <c r="E165" s="12">
        <v>0</v>
      </c>
      <c r="F165" s="12">
        <v>110.74415</v>
      </c>
      <c r="G165" s="12">
        <v>0</v>
      </c>
      <c r="H165" s="12">
        <v>0</v>
      </c>
      <c r="I165" s="12">
        <v>3171.3649999999998</v>
      </c>
      <c r="J165" s="12">
        <v>0</v>
      </c>
      <c r="K165" s="12">
        <v>0</v>
      </c>
      <c r="L165" s="12">
        <v>4446.44805</v>
      </c>
      <c r="M165" s="12">
        <v>0</v>
      </c>
      <c r="N165" s="12">
        <v>0</v>
      </c>
      <c r="O165" s="12">
        <v>0</v>
      </c>
      <c r="P165" s="12">
        <v>1056.1940500000001</v>
      </c>
      <c r="Q165" s="12">
        <v>0</v>
      </c>
      <c r="R165" s="12">
        <v>0</v>
      </c>
      <c r="S165" s="12">
        <v>0</v>
      </c>
      <c r="T165" s="12">
        <v>0</v>
      </c>
      <c r="U165" s="12">
        <v>0</v>
      </c>
      <c r="V165" s="12">
        <v>1056.1940500000001</v>
      </c>
    </row>
    <row r="166" spans="2:22" x14ac:dyDescent="0.2">
      <c r="B166" s="16">
        <v>4240</v>
      </c>
      <c r="C166" s="16" t="s">
        <v>250</v>
      </c>
      <c r="D166" s="12">
        <v>1932.5010400000001</v>
      </c>
      <c r="E166" s="12">
        <v>0</v>
      </c>
      <c r="F166" s="12">
        <v>17.605399999999999</v>
      </c>
      <c r="G166" s="12">
        <v>0</v>
      </c>
      <c r="H166" s="12">
        <v>68</v>
      </c>
      <c r="I166" s="12">
        <v>9.3775999999999993</v>
      </c>
      <c r="J166" s="12">
        <v>0</v>
      </c>
      <c r="K166" s="12">
        <v>0</v>
      </c>
      <c r="L166" s="12">
        <v>2027.48404</v>
      </c>
      <c r="M166" s="12">
        <v>0</v>
      </c>
      <c r="N166" s="12">
        <v>0</v>
      </c>
      <c r="O166" s="12">
        <v>0</v>
      </c>
      <c r="P166" s="12">
        <v>75.443749999999994</v>
      </c>
      <c r="Q166" s="12">
        <v>0</v>
      </c>
      <c r="R166" s="12">
        <v>0</v>
      </c>
      <c r="S166" s="12">
        <v>0</v>
      </c>
      <c r="T166" s="12">
        <v>0</v>
      </c>
      <c r="U166" s="12">
        <v>0</v>
      </c>
      <c r="V166" s="12">
        <v>75.443749999999994</v>
      </c>
    </row>
    <row r="167" spans="2:22" x14ac:dyDescent="0.2">
      <c r="B167" s="21">
        <v>4269</v>
      </c>
      <c r="C167" s="21" t="s">
        <v>251</v>
      </c>
      <c r="D167" s="22">
        <v>54536.433749999997</v>
      </c>
      <c r="E167" s="22">
        <v>0</v>
      </c>
      <c r="F167" s="22">
        <v>1004.87859</v>
      </c>
      <c r="G167" s="22">
        <v>3800</v>
      </c>
      <c r="H167" s="22">
        <v>0</v>
      </c>
      <c r="I167" s="22">
        <v>1091.5178100000001</v>
      </c>
      <c r="J167" s="22">
        <v>0</v>
      </c>
      <c r="K167" s="22">
        <v>0</v>
      </c>
      <c r="L167" s="22">
        <v>60432.830150000002</v>
      </c>
      <c r="M167" s="22">
        <v>393.45429999999999</v>
      </c>
      <c r="N167" s="22">
        <v>0</v>
      </c>
      <c r="O167" s="22">
        <v>0</v>
      </c>
      <c r="P167" s="22">
        <v>5330.2535099999996</v>
      </c>
      <c r="Q167" s="22">
        <v>790.5</v>
      </c>
      <c r="R167" s="22">
        <v>0</v>
      </c>
      <c r="S167" s="22">
        <v>0</v>
      </c>
      <c r="T167" s="22">
        <v>0</v>
      </c>
      <c r="U167" s="22">
        <v>147.9333</v>
      </c>
      <c r="V167" s="22">
        <v>6662.1411099999996</v>
      </c>
    </row>
    <row r="168" spans="2:22" x14ac:dyDescent="0.2">
      <c r="B168" s="16">
        <v>4251</v>
      </c>
      <c r="C168" s="16" t="s">
        <v>252</v>
      </c>
      <c r="D168" s="12">
        <v>709.94268</v>
      </c>
      <c r="E168" s="12">
        <v>0</v>
      </c>
      <c r="F168" s="12">
        <v>46.757350000000002</v>
      </c>
      <c r="G168" s="12">
        <v>0</v>
      </c>
      <c r="H168" s="12">
        <v>0</v>
      </c>
      <c r="I168" s="12">
        <v>0</v>
      </c>
      <c r="J168" s="12">
        <v>0</v>
      </c>
      <c r="K168" s="12">
        <v>0</v>
      </c>
      <c r="L168" s="12">
        <v>756.70002999999997</v>
      </c>
      <c r="M168" s="12">
        <v>0</v>
      </c>
      <c r="N168" s="12">
        <v>0</v>
      </c>
      <c r="O168" s="12">
        <v>0</v>
      </c>
      <c r="P168" s="12">
        <v>68.666799999999995</v>
      </c>
      <c r="Q168" s="12">
        <v>0</v>
      </c>
      <c r="R168" s="12">
        <v>0</v>
      </c>
      <c r="S168" s="12">
        <v>0</v>
      </c>
      <c r="T168" s="12">
        <v>0</v>
      </c>
      <c r="U168" s="12">
        <v>0</v>
      </c>
      <c r="V168" s="12">
        <v>68.666799999999995</v>
      </c>
    </row>
    <row r="169" spans="2:22" x14ac:dyDescent="0.2">
      <c r="B169" s="16">
        <v>4252</v>
      </c>
      <c r="C169" s="16" t="s">
        <v>253</v>
      </c>
      <c r="D169" s="12">
        <v>2321.0762800000002</v>
      </c>
      <c r="E169" s="12">
        <v>0</v>
      </c>
      <c r="F169" s="12">
        <v>288.50256000000002</v>
      </c>
      <c r="G169" s="12">
        <v>3800</v>
      </c>
      <c r="H169" s="12">
        <v>0</v>
      </c>
      <c r="I169" s="12">
        <v>94.5</v>
      </c>
      <c r="J169" s="12">
        <v>0</v>
      </c>
      <c r="K169" s="12">
        <v>0</v>
      </c>
      <c r="L169" s="12">
        <v>6504.0788400000001</v>
      </c>
      <c r="M169" s="12">
        <v>0</v>
      </c>
      <c r="N169" s="12">
        <v>0</v>
      </c>
      <c r="O169" s="12">
        <v>0</v>
      </c>
      <c r="P169" s="12">
        <v>319.81117999999998</v>
      </c>
      <c r="Q169" s="12">
        <v>7.5</v>
      </c>
      <c r="R169" s="12">
        <v>0</v>
      </c>
      <c r="S169" s="12">
        <v>0</v>
      </c>
      <c r="T169" s="12">
        <v>0</v>
      </c>
      <c r="U169" s="12">
        <v>0</v>
      </c>
      <c r="V169" s="12">
        <v>327.31117999999998</v>
      </c>
    </row>
    <row r="170" spans="2:22" x14ac:dyDescent="0.2">
      <c r="B170" s="16">
        <v>4253</v>
      </c>
      <c r="C170" s="16" t="s">
        <v>254</v>
      </c>
      <c r="D170" s="12">
        <v>8325.8165499999996</v>
      </c>
      <c r="E170" s="12">
        <v>0</v>
      </c>
      <c r="F170" s="12">
        <v>237.2364</v>
      </c>
      <c r="G170" s="12">
        <v>0</v>
      </c>
      <c r="H170" s="12">
        <v>0</v>
      </c>
      <c r="I170" s="12">
        <v>107</v>
      </c>
      <c r="J170" s="12">
        <v>0</v>
      </c>
      <c r="K170" s="12">
        <v>0</v>
      </c>
      <c r="L170" s="12">
        <v>8670.0529499999993</v>
      </c>
      <c r="M170" s="12">
        <v>0</v>
      </c>
      <c r="N170" s="12">
        <v>0</v>
      </c>
      <c r="O170" s="12">
        <v>0</v>
      </c>
      <c r="P170" s="12">
        <v>279.42509999999999</v>
      </c>
      <c r="Q170" s="12">
        <v>50</v>
      </c>
      <c r="R170" s="12">
        <v>0</v>
      </c>
      <c r="S170" s="12">
        <v>0</v>
      </c>
      <c r="T170" s="12">
        <v>0</v>
      </c>
      <c r="U170" s="12">
        <v>0</v>
      </c>
      <c r="V170" s="12">
        <v>329.42509999999999</v>
      </c>
    </row>
    <row r="171" spans="2:22" x14ac:dyDescent="0.2">
      <c r="B171" s="16">
        <v>4254</v>
      </c>
      <c r="C171" s="16" t="s">
        <v>255</v>
      </c>
      <c r="D171" s="12">
        <v>5393.3889499999996</v>
      </c>
      <c r="E171" s="12">
        <v>0</v>
      </c>
      <c r="F171" s="12">
        <v>41.981900000000003</v>
      </c>
      <c r="G171" s="12">
        <v>0</v>
      </c>
      <c r="H171" s="12">
        <v>0</v>
      </c>
      <c r="I171" s="12">
        <v>0</v>
      </c>
      <c r="J171" s="12">
        <v>0</v>
      </c>
      <c r="K171" s="12">
        <v>0</v>
      </c>
      <c r="L171" s="12">
        <v>5435.3708500000002</v>
      </c>
      <c r="M171" s="12">
        <v>0</v>
      </c>
      <c r="N171" s="12">
        <v>0</v>
      </c>
      <c r="O171" s="12">
        <v>0</v>
      </c>
      <c r="P171" s="12">
        <v>859.21126000000004</v>
      </c>
      <c r="Q171" s="12">
        <v>5</v>
      </c>
      <c r="R171" s="12">
        <v>0</v>
      </c>
      <c r="S171" s="12">
        <v>0</v>
      </c>
      <c r="T171" s="12">
        <v>0</v>
      </c>
      <c r="U171" s="12">
        <v>0</v>
      </c>
      <c r="V171" s="12">
        <v>864.21126000000004</v>
      </c>
    </row>
    <row r="172" spans="2:22" x14ac:dyDescent="0.2">
      <c r="B172" s="16">
        <v>4255</v>
      </c>
      <c r="C172" s="16" t="s">
        <v>256</v>
      </c>
      <c r="D172" s="12">
        <v>3666.12111</v>
      </c>
      <c r="E172" s="12">
        <v>0</v>
      </c>
      <c r="F172" s="12">
        <v>11.38405</v>
      </c>
      <c r="G172" s="12">
        <v>0</v>
      </c>
      <c r="H172" s="12">
        <v>0</v>
      </c>
      <c r="I172" s="12">
        <v>0</v>
      </c>
      <c r="J172" s="12">
        <v>0</v>
      </c>
      <c r="K172" s="12">
        <v>0</v>
      </c>
      <c r="L172" s="12">
        <v>3677.5051600000002</v>
      </c>
      <c r="M172" s="12">
        <v>0</v>
      </c>
      <c r="N172" s="12">
        <v>0</v>
      </c>
      <c r="O172" s="12">
        <v>0</v>
      </c>
      <c r="P172" s="12">
        <v>108.52290000000001</v>
      </c>
      <c r="Q172" s="12">
        <v>0</v>
      </c>
      <c r="R172" s="12">
        <v>0</v>
      </c>
      <c r="S172" s="12">
        <v>0</v>
      </c>
      <c r="T172" s="12">
        <v>0</v>
      </c>
      <c r="U172" s="12">
        <v>0</v>
      </c>
      <c r="V172" s="12">
        <v>108.52290000000001</v>
      </c>
    </row>
    <row r="173" spans="2:22" x14ac:dyDescent="0.2">
      <c r="B173" s="16">
        <v>4256</v>
      </c>
      <c r="C173" s="16" t="s">
        <v>257</v>
      </c>
      <c r="D173" s="12">
        <v>129.57245</v>
      </c>
      <c r="E173" s="12">
        <v>0</v>
      </c>
      <c r="F173" s="12">
        <v>19.84535</v>
      </c>
      <c r="G173" s="12">
        <v>0</v>
      </c>
      <c r="H173" s="12">
        <v>0</v>
      </c>
      <c r="I173" s="12">
        <v>3</v>
      </c>
      <c r="J173" s="12">
        <v>0</v>
      </c>
      <c r="K173" s="12">
        <v>0</v>
      </c>
      <c r="L173" s="12">
        <v>152.4178</v>
      </c>
      <c r="M173" s="12">
        <v>0</v>
      </c>
      <c r="N173" s="12">
        <v>0</v>
      </c>
      <c r="O173" s="12">
        <v>0</v>
      </c>
      <c r="P173" s="12">
        <v>298.31099999999998</v>
      </c>
      <c r="Q173" s="12">
        <v>0</v>
      </c>
      <c r="R173" s="12">
        <v>0</v>
      </c>
      <c r="S173" s="12">
        <v>0</v>
      </c>
      <c r="T173" s="12">
        <v>0</v>
      </c>
      <c r="U173" s="12">
        <v>0</v>
      </c>
      <c r="V173" s="12">
        <v>298.31099999999998</v>
      </c>
    </row>
    <row r="174" spans="2:22" x14ac:dyDescent="0.2">
      <c r="B174" s="16">
        <v>4257</v>
      </c>
      <c r="C174" s="16" t="s">
        <v>258</v>
      </c>
      <c r="D174" s="12">
        <v>345.93538000000001</v>
      </c>
      <c r="E174" s="12">
        <v>0</v>
      </c>
      <c r="F174" s="12">
        <v>84.717950000000002</v>
      </c>
      <c r="G174" s="12">
        <v>0</v>
      </c>
      <c r="H174" s="12">
        <v>0</v>
      </c>
      <c r="I174" s="12">
        <v>0</v>
      </c>
      <c r="J174" s="12">
        <v>0</v>
      </c>
      <c r="K174" s="12">
        <v>0</v>
      </c>
      <c r="L174" s="12">
        <v>430.65332999999998</v>
      </c>
      <c r="M174" s="12">
        <v>0</v>
      </c>
      <c r="N174" s="12">
        <v>0</v>
      </c>
      <c r="O174" s="12">
        <v>0</v>
      </c>
      <c r="P174" s="12">
        <v>47.091450000000002</v>
      </c>
      <c r="Q174" s="12">
        <v>0</v>
      </c>
      <c r="R174" s="12">
        <v>0</v>
      </c>
      <c r="S174" s="12">
        <v>0</v>
      </c>
      <c r="T174" s="12">
        <v>0</v>
      </c>
      <c r="U174" s="12">
        <v>0</v>
      </c>
      <c r="V174" s="12">
        <v>47.091450000000002</v>
      </c>
    </row>
    <row r="175" spans="2:22" x14ac:dyDescent="0.2">
      <c r="B175" s="16">
        <v>4258</v>
      </c>
      <c r="C175" s="16" t="s">
        <v>259</v>
      </c>
      <c r="D175" s="12">
        <v>15413.6427</v>
      </c>
      <c r="E175" s="12">
        <v>0</v>
      </c>
      <c r="F175" s="12">
        <v>110.7914</v>
      </c>
      <c r="G175" s="12">
        <v>0</v>
      </c>
      <c r="H175" s="12">
        <v>0</v>
      </c>
      <c r="I175" s="12">
        <v>0</v>
      </c>
      <c r="J175" s="12">
        <v>0</v>
      </c>
      <c r="K175" s="12">
        <v>0</v>
      </c>
      <c r="L175" s="12">
        <v>15524.4341</v>
      </c>
      <c r="M175" s="12">
        <v>0</v>
      </c>
      <c r="N175" s="12">
        <v>0</v>
      </c>
      <c r="O175" s="12">
        <v>0</v>
      </c>
      <c r="P175" s="12">
        <v>890.2396</v>
      </c>
      <c r="Q175" s="12">
        <v>728</v>
      </c>
      <c r="R175" s="12">
        <v>0</v>
      </c>
      <c r="S175" s="12">
        <v>0</v>
      </c>
      <c r="T175" s="12">
        <v>0</v>
      </c>
      <c r="U175" s="12">
        <v>147.9333</v>
      </c>
      <c r="V175" s="12">
        <v>1766.1729</v>
      </c>
    </row>
    <row r="176" spans="2:22" x14ac:dyDescent="0.2">
      <c r="B176" s="16">
        <v>4259</v>
      </c>
      <c r="C176" s="16" t="s">
        <v>260</v>
      </c>
      <c r="D176" s="12">
        <v>399.70960000000002</v>
      </c>
      <c r="E176" s="12">
        <v>0</v>
      </c>
      <c r="F176" s="12">
        <v>19.2151</v>
      </c>
      <c r="G176" s="12">
        <v>0</v>
      </c>
      <c r="H176" s="12">
        <v>0</v>
      </c>
      <c r="I176" s="12">
        <v>11.035</v>
      </c>
      <c r="J176" s="12">
        <v>0</v>
      </c>
      <c r="K176" s="12">
        <v>0</v>
      </c>
      <c r="L176" s="12">
        <v>429.9597</v>
      </c>
      <c r="M176" s="12">
        <v>0</v>
      </c>
      <c r="N176" s="12">
        <v>0</v>
      </c>
      <c r="O176" s="12">
        <v>0</v>
      </c>
      <c r="P176" s="12">
        <v>192.19354999999999</v>
      </c>
      <c r="Q176" s="12">
        <v>0</v>
      </c>
      <c r="R176" s="12">
        <v>0</v>
      </c>
      <c r="S176" s="12">
        <v>0</v>
      </c>
      <c r="T176" s="12">
        <v>0</v>
      </c>
      <c r="U176" s="12">
        <v>0</v>
      </c>
      <c r="V176" s="12">
        <v>192.19354999999999</v>
      </c>
    </row>
    <row r="177" spans="2:22" x14ac:dyDescent="0.2">
      <c r="B177" s="16">
        <v>4260</v>
      </c>
      <c r="C177" s="16" t="s">
        <v>261</v>
      </c>
      <c r="D177" s="12">
        <v>6852.0672500000001</v>
      </c>
      <c r="E177" s="12">
        <v>0</v>
      </c>
      <c r="F177" s="12">
        <v>20.335000000000001</v>
      </c>
      <c r="G177" s="12">
        <v>0</v>
      </c>
      <c r="H177" s="12">
        <v>0</v>
      </c>
      <c r="I177" s="12">
        <v>92.934359999999998</v>
      </c>
      <c r="J177" s="12">
        <v>0</v>
      </c>
      <c r="K177" s="12">
        <v>0</v>
      </c>
      <c r="L177" s="12">
        <v>6965.3366100000003</v>
      </c>
      <c r="M177" s="12">
        <v>0</v>
      </c>
      <c r="N177" s="12">
        <v>0</v>
      </c>
      <c r="O177" s="12">
        <v>0</v>
      </c>
      <c r="P177" s="12">
        <v>542.75909999999999</v>
      </c>
      <c r="Q177" s="12">
        <v>0</v>
      </c>
      <c r="R177" s="12">
        <v>0</v>
      </c>
      <c r="S177" s="12">
        <v>0</v>
      </c>
      <c r="T177" s="12">
        <v>0</v>
      </c>
      <c r="U177" s="12">
        <v>0</v>
      </c>
      <c r="V177" s="12">
        <v>542.75909999999999</v>
      </c>
    </row>
    <row r="178" spans="2:22" x14ac:dyDescent="0.2">
      <c r="B178" s="16">
        <v>4261</v>
      </c>
      <c r="C178" s="16" t="s">
        <v>262</v>
      </c>
      <c r="D178" s="12">
        <v>555.37469999999996</v>
      </c>
      <c r="E178" s="12">
        <v>0</v>
      </c>
      <c r="F178" s="12">
        <v>87.842179999999999</v>
      </c>
      <c r="G178" s="12">
        <v>0</v>
      </c>
      <c r="H178" s="12">
        <v>0</v>
      </c>
      <c r="I178" s="12">
        <v>280.2</v>
      </c>
      <c r="J178" s="12">
        <v>0</v>
      </c>
      <c r="K178" s="12">
        <v>0</v>
      </c>
      <c r="L178" s="12">
        <v>923.41687999999999</v>
      </c>
      <c r="M178" s="12">
        <v>0</v>
      </c>
      <c r="N178" s="12">
        <v>0</v>
      </c>
      <c r="O178" s="12">
        <v>0</v>
      </c>
      <c r="P178" s="12">
        <v>650.53377</v>
      </c>
      <c r="Q178" s="12">
        <v>0</v>
      </c>
      <c r="R178" s="12">
        <v>0</v>
      </c>
      <c r="S178" s="12">
        <v>0</v>
      </c>
      <c r="T178" s="12">
        <v>0</v>
      </c>
      <c r="U178" s="12">
        <v>0</v>
      </c>
      <c r="V178" s="12">
        <v>650.53377</v>
      </c>
    </row>
    <row r="179" spans="2:22" x14ac:dyDescent="0.2">
      <c r="B179" s="16">
        <v>4262</v>
      </c>
      <c r="C179" s="16" t="s">
        <v>263</v>
      </c>
      <c r="D179" s="12">
        <v>769.55975999999998</v>
      </c>
      <c r="E179" s="12">
        <v>0</v>
      </c>
      <c r="F179" s="12">
        <v>0</v>
      </c>
      <c r="G179" s="12">
        <v>0</v>
      </c>
      <c r="H179" s="12">
        <v>0</v>
      </c>
      <c r="I179" s="12">
        <v>168.87915000000001</v>
      </c>
      <c r="J179" s="12">
        <v>0</v>
      </c>
      <c r="K179" s="12">
        <v>0</v>
      </c>
      <c r="L179" s="12">
        <v>938.43890999999996</v>
      </c>
      <c r="M179" s="12">
        <v>393.45429999999999</v>
      </c>
      <c r="N179" s="12">
        <v>0</v>
      </c>
      <c r="O179" s="12">
        <v>0</v>
      </c>
      <c r="P179" s="12">
        <v>369.23360000000002</v>
      </c>
      <c r="Q179" s="12">
        <v>0</v>
      </c>
      <c r="R179" s="12">
        <v>0</v>
      </c>
      <c r="S179" s="12">
        <v>0</v>
      </c>
      <c r="T179" s="12">
        <v>0</v>
      </c>
      <c r="U179" s="12">
        <v>0</v>
      </c>
      <c r="V179" s="12">
        <v>762.68790000000001</v>
      </c>
    </row>
    <row r="180" spans="2:22" x14ac:dyDescent="0.2">
      <c r="B180" s="16">
        <v>4263</v>
      </c>
      <c r="C180" s="16" t="s">
        <v>264</v>
      </c>
      <c r="D180" s="12">
        <v>9035.1871300000003</v>
      </c>
      <c r="E180" s="12">
        <v>0</v>
      </c>
      <c r="F180" s="12">
        <v>0</v>
      </c>
      <c r="G180" s="12">
        <v>0</v>
      </c>
      <c r="H180" s="12">
        <v>0</v>
      </c>
      <c r="I180" s="12">
        <v>166</v>
      </c>
      <c r="J180" s="12">
        <v>0</v>
      </c>
      <c r="K180" s="12">
        <v>0</v>
      </c>
      <c r="L180" s="12">
        <v>9201.1871300000003</v>
      </c>
      <c r="M180" s="12">
        <v>0</v>
      </c>
      <c r="N180" s="12">
        <v>0</v>
      </c>
      <c r="O180" s="12">
        <v>0</v>
      </c>
      <c r="P180" s="12">
        <v>608.05430000000001</v>
      </c>
      <c r="Q180" s="12">
        <v>0</v>
      </c>
      <c r="R180" s="12">
        <v>0</v>
      </c>
      <c r="S180" s="12">
        <v>0</v>
      </c>
      <c r="T180" s="12">
        <v>0</v>
      </c>
      <c r="U180" s="12">
        <v>0</v>
      </c>
      <c r="V180" s="12">
        <v>608.05430000000001</v>
      </c>
    </row>
    <row r="181" spans="2:22" x14ac:dyDescent="0.2">
      <c r="B181" s="16">
        <v>4264</v>
      </c>
      <c r="C181" s="16" t="s">
        <v>265</v>
      </c>
      <c r="D181" s="12">
        <v>619.03921000000003</v>
      </c>
      <c r="E181" s="12">
        <v>0</v>
      </c>
      <c r="F181" s="12">
        <v>36.269350000000003</v>
      </c>
      <c r="G181" s="12">
        <v>0</v>
      </c>
      <c r="H181" s="12">
        <v>0</v>
      </c>
      <c r="I181" s="12">
        <v>167.9693</v>
      </c>
      <c r="J181" s="12">
        <v>0</v>
      </c>
      <c r="K181" s="12">
        <v>0</v>
      </c>
      <c r="L181" s="12">
        <v>823.27786000000003</v>
      </c>
      <c r="M181" s="12">
        <v>0</v>
      </c>
      <c r="N181" s="12">
        <v>0</v>
      </c>
      <c r="O181" s="12">
        <v>0</v>
      </c>
      <c r="P181" s="12">
        <v>96.1999</v>
      </c>
      <c r="Q181" s="12">
        <v>0</v>
      </c>
      <c r="R181" s="12">
        <v>0</v>
      </c>
      <c r="S181" s="12">
        <v>0</v>
      </c>
      <c r="T181" s="12">
        <v>0</v>
      </c>
      <c r="U181" s="12">
        <v>0</v>
      </c>
      <c r="V181" s="12">
        <v>96.1999</v>
      </c>
    </row>
    <row r="182" spans="2:22" x14ac:dyDescent="0.2">
      <c r="B182" s="21">
        <v>4299</v>
      </c>
      <c r="C182" s="21" t="s">
        <v>266</v>
      </c>
      <c r="D182" s="22">
        <v>51166.326390000002</v>
      </c>
      <c r="E182" s="22">
        <v>0</v>
      </c>
      <c r="F182" s="22">
        <v>1672.6184800000001</v>
      </c>
      <c r="G182" s="22">
        <v>0</v>
      </c>
      <c r="H182" s="22">
        <v>26.386749999999999</v>
      </c>
      <c r="I182" s="22">
        <v>3453.13645</v>
      </c>
      <c r="J182" s="22">
        <v>0</v>
      </c>
      <c r="K182" s="22">
        <v>0</v>
      </c>
      <c r="L182" s="22">
        <v>56318.468070000003</v>
      </c>
      <c r="M182" s="22">
        <v>486.22334999999998</v>
      </c>
      <c r="N182" s="22">
        <v>0</v>
      </c>
      <c r="O182" s="22">
        <v>0.97289999999999999</v>
      </c>
      <c r="P182" s="22">
        <v>9067.2207799999996</v>
      </c>
      <c r="Q182" s="22">
        <v>318.19425000000001</v>
      </c>
      <c r="R182" s="22">
        <v>0</v>
      </c>
      <c r="S182" s="22">
        <v>0</v>
      </c>
      <c r="T182" s="22">
        <v>0</v>
      </c>
      <c r="U182" s="22">
        <v>0</v>
      </c>
      <c r="V182" s="22">
        <v>9872.6112799999992</v>
      </c>
    </row>
    <row r="183" spans="2:22" x14ac:dyDescent="0.2">
      <c r="B183" s="16">
        <v>4271</v>
      </c>
      <c r="C183" s="16" t="s">
        <v>267</v>
      </c>
      <c r="D183" s="12">
        <v>4773.8538500000004</v>
      </c>
      <c r="E183" s="12">
        <v>0</v>
      </c>
      <c r="F183" s="12">
        <v>129.8706</v>
      </c>
      <c r="G183" s="12">
        <v>0</v>
      </c>
      <c r="H183" s="12">
        <v>0</v>
      </c>
      <c r="I183" s="12">
        <v>684.37829999999997</v>
      </c>
      <c r="J183" s="12">
        <v>0</v>
      </c>
      <c r="K183" s="12">
        <v>0</v>
      </c>
      <c r="L183" s="12">
        <v>5588.10275</v>
      </c>
      <c r="M183" s="12">
        <v>0</v>
      </c>
      <c r="N183" s="12">
        <v>0</v>
      </c>
      <c r="O183" s="12">
        <v>0</v>
      </c>
      <c r="P183" s="12">
        <v>540.55125999999996</v>
      </c>
      <c r="Q183" s="12">
        <v>0</v>
      </c>
      <c r="R183" s="12">
        <v>0</v>
      </c>
      <c r="S183" s="12">
        <v>0</v>
      </c>
      <c r="T183" s="12">
        <v>0</v>
      </c>
      <c r="U183" s="12">
        <v>0</v>
      </c>
      <c r="V183" s="12">
        <v>540.55125999999996</v>
      </c>
    </row>
    <row r="184" spans="2:22" x14ac:dyDescent="0.2">
      <c r="B184" s="16">
        <v>4273</v>
      </c>
      <c r="C184" s="16" t="s">
        <v>268</v>
      </c>
      <c r="D184" s="12">
        <v>262.13310000000001</v>
      </c>
      <c r="E184" s="12">
        <v>0</v>
      </c>
      <c r="F184" s="12">
        <v>0</v>
      </c>
      <c r="G184" s="12">
        <v>0</v>
      </c>
      <c r="H184" s="12">
        <v>0</v>
      </c>
      <c r="I184" s="12">
        <v>4</v>
      </c>
      <c r="J184" s="12">
        <v>0</v>
      </c>
      <c r="K184" s="12">
        <v>0</v>
      </c>
      <c r="L184" s="12">
        <v>266.13310000000001</v>
      </c>
      <c r="M184" s="12">
        <v>0</v>
      </c>
      <c r="N184" s="12">
        <v>0</v>
      </c>
      <c r="O184" s="12">
        <v>0</v>
      </c>
      <c r="P184" s="12">
        <v>316.44895000000002</v>
      </c>
      <c r="Q184" s="12">
        <v>0</v>
      </c>
      <c r="R184" s="12">
        <v>0</v>
      </c>
      <c r="S184" s="12">
        <v>0</v>
      </c>
      <c r="T184" s="12">
        <v>0</v>
      </c>
      <c r="U184" s="12">
        <v>0</v>
      </c>
      <c r="V184" s="12">
        <v>316.44895000000002</v>
      </c>
    </row>
    <row r="185" spans="2:22" x14ac:dyDescent="0.2">
      <c r="B185" s="16">
        <v>4274</v>
      </c>
      <c r="C185" s="16" t="s">
        <v>269</v>
      </c>
      <c r="D185" s="12">
        <v>4721.5418200000004</v>
      </c>
      <c r="E185" s="12">
        <v>0</v>
      </c>
      <c r="F185" s="12">
        <v>78.054500000000004</v>
      </c>
      <c r="G185" s="12">
        <v>0</v>
      </c>
      <c r="H185" s="12">
        <v>0</v>
      </c>
      <c r="I185" s="12">
        <v>0</v>
      </c>
      <c r="J185" s="12">
        <v>0</v>
      </c>
      <c r="K185" s="12">
        <v>0</v>
      </c>
      <c r="L185" s="12">
        <v>4799.5963199999997</v>
      </c>
      <c r="M185" s="12">
        <v>0</v>
      </c>
      <c r="N185" s="12">
        <v>0</v>
      </c>
      <c r="O185" s="12">
        <v>0</v>
      </c>
      <c r="P185" s="12">
        <v>336.14785000000001</v>
      </c>
      <c r="Q185" s="12">
        <v>0</v>
      </c>
      <c r="R185" s="12">
        <v>0</v>
      </c>
      <c r="S185" s="12">
        <v>0</v>
      </c>
      <c r="T185" s="12">
        <v>0</v>
      </c>
      <c r="U185" s="12">
        <v>0</v>
      </c>
      <c r="V185" s="12">
        <v>336.14785000000001</v>
      </c>
    </row>
    <row r="186" spans="2:22" x14ac:dyDescent="0.2">
      <c r="B186" s="16">
        <v>4275</v>
      </c>
      <c r="C186" s="16" t="s">
        <v>270</v>
      </c>
      <c r="D186" s="12">
        <v>361.48086000000001</v>
      </c>
      <c r="E186" s="12">
        <v>0</v>
      </c>
      <c r="F186" s="12">
        <v>82.857669999999999</v>
      </c>
      <c r="G186" s="12">
        <v>0</v>
      </c>
      <c r="H186" s="12">
        <v>0</v>
      </c>
      <c r="I186" s="12">
        <v>0</v>
      </c>
      <c r="J186" s="12">
        <v>0</v>
      </c>
      <c r="K186" s="12">
        <v>0</v>
      </c>
      <c r="L186" s="12">
        <v>444.33852999999999</v>
      </c>
      <c r="M186" s="12">
        <v>31.005949999999999</v>
      </c>
      <c r="N186" s="12">
        <v>0</v>
      </c>
      <c r="O186" s="12">
        <v>0</v>
      </c>
      <c r="P186" s="12">
        <v>42.813499999999998</v>
      </c>
      <c r="Q186" s="12">
        <v>163.19425000000001</v>
      </c>
      <c r="R186" s="12">
        <v>0</v>
      </c>
      <c r="S186" s="12">
        <v>0</v>
      </c>
      <c r="T186" s="12">
        <v>0</v>
      </c>
      <c r="U186" s="12">
        <v>0</v>
      </c>
      <c r="V186" s="12">
        <v>237.0137</v>
      </c>
    </row>
    <row r="187" spans="2:22" x14ac:dyDescent="0.2">
      <c r="B187" s="16">
        <v>4276</v>
      </c>
      <c r="C187" s="16" t="s">
        <v>271</v>
      </c>
      <c r="D187" s="12">
        <v>5760.5564000000004</v>
      </c>
      <c r="E187" s="12">
        <v>0</v>
      </c>
      <c r="F187" s="12">
        <v>295.98829999999998</v>
      </c>
      <c r="G187" s="12">
        <v>0</v>
      </c>
      <c r="H187" s="12">
        <v>0</v>
      </c>
      <c r="I187" s="12">
        <v>4</v>
      </c>
      <c r="J187" s="12">
        <v>0</v>
      </c>
      <c r="K187" s="12">
        <v>0</v>
      </c>
      <c r="L187" s="12">
        <v>6060.5447000000004</v>
      </c>
      <c r="M187" s="12">
        <v>0</v>
      </c>
      <c r="N187" s="12">
        <v>0</v>
      </c>
      <c r="O187" s="12">
        <v>0</v>
      </c>
      <c r="P187" s="12">
        <v>685.16210000000001</v>
      </c>
      <c r="Q187" s="12">
        <v>154</v>
      </c>
      <c r="R187" s="12">
        <v>0</v>
      </c>
      <c r="S187" s="12">
        <v>0</v>
      </c>
      <c r="T187" s="12">
        <v>0</v>
      </c>
      <c r="U187" s="12">
        <v>0</v>
      </c>
      <c r="V187" s="12">
        <v>839.16210000000001</v>
      </c>
    </row>
    <row r="188" spans="2:22" x14ac:dyDescent="0.2">
      <c r="B188" s="16">
        <v>4277</v>
      </c>
      <c r="C188" s="16" t="s">
        <v>272</v>
      </c>
      <c r="D188" s="12">
        <v>341.44170000000003</v>
      </c>
      <c r="E188" s="12">
        <v>0</v>
      </c>
      <c r="F188" s="12">
        <v>0</v>
      </c>
      <c r="G188" s="12">
        <v>0</v>
      </c>
      <c r="H188" s="12">
        <v>26.386749999999999</v>
      </c>
      <c r="I188" s="12">
        <v>168</v>
      </c>
      <c r="J188" s="12">
        <v>0</v>
      </c>
      <c r="K188" s="12">
        <v>0</v>
      </c>
      <c r="L188" s="12">
        <v>535.82844999999998</v>
      </c>
      <c r="M188" s="12">
        <v>46.193849999999998</v>
      </c>
      <c r="N188" s="12">
        <v>0</v>
      </c>
      <c r="O188" s="12">
        <v>0</v>
      </c>
      <c r="P188" s="12">
        <v>423.84179999999998</v>
      </c>
      <c r="Q188" s="12">
        <v>0</v>
      </c>
      <c r="R188" s="12">
        <v>0</v>
      </c>
      <c r="S188" s="12">
        <v>0</v>
      </c>
      <c r="T188" s="12">
        <v>0</v>
      </c>
      <c r="U188" s="12">
        <v>0</v>
      </c>
      <c r="V188" s="12">
        <v>470.03564999999998</v>
      </c>
    </row>
    <row r="189" spans="2:22" x14ac:dyDescent="0.2">
      <c r="B189" s="16">
        <v>4279</v>
      </c>
      <c r="C189" s="16" t="s">
        <v>273</v>
      </c>
      <c r="D189" s="12">
        <v>1399.7004899999999</v>
      </c>
      <c r="E189" s="12">
        <v>0</v>
      </c>
      <c r="F189" s="12">
        <v>101.24065</v>
      </c>
      <c r="G189" s="12">
        <v>0</v>
      </c>
      <c r="H189" s="12">
        <v>0</v>
      </c>
      <c r="I189" s="12">
        <v>261</v>
      </c>
      <c r="J189" s="12">
        <v>0</v>
      </c>
      <c r="K189" s="12">
        <v>0</v>
      </c>
      <c r="L189" s="12">
        <v>1761.9411399999999</v>
      </c>
      <c r="M189" s="12">
        <v>0</v>
      </c>
      <c r="N189" s="12">
        <v>0</v>
      </c>
      <c r="O189" s="12">
        <v>0</v>
      </c>
      <c r="P189" s="12">
        <v>442.19736</v>
      </c>
      <c r="Q189" s="12">
        <v>0</v>
      </c>
      <c r="R189" s="12">
        <v>0</v>
      </c>
      <c r="S189" s="12">
        <v>0</v>
      </c>
      <c r="T189" s="12">
        <v>0</v>
      </c>
      <c r="U189" s="12">
        <v>0</v>
      </c>
      <c r="V189" s="12">
        <v>442.19736</v>
      </c>
    </row>
    <row r="190" spans="2:22" x14ac:dyDescent="0.2">
      <c r="B190" s="16">
        <v>4280</v>
      </c>
      <c r="C190" s="16" t="s">
        <v>274</v>
      </c>
      <c r="D190" s="12">
        <v>5446.5669200000002</v>
      </c>
      <c r="E190" s="12">
        <v>0</v>
      </c>
      <c r="F190" s="12">
        <v>57.881250000000001</v>
      </c>
      <c r="G190" s="12">
        <v>0</v>
      </c>
      <c r="H190" s="12">
        <v>0</v>
      </c>
      <c r="I190" s="12">
        <v>207.73214999999999</v>
      </c>
      <c r="J190" s="12">
        <v>0</v>
      </c>
      <c r="K190" s="12">
        <v>0</v>
      </c>
      <c r="L190" s="12">
        <v>5712.1803200000004</v>
      </c>
      <c r="M190" s="12">
        <v>145.10755</v>
      </c>
      <c r="N190" s="12">
        <v>0</v>
      </c>
      <c r="O190" s="12">
        <v>0.97289999999999999</v>
      </c>
      <c r="P190" s="12">
        <v>2445.9344999999998</v>
      </c>
      <c r="Q190" s="12">
        <v>0</v>
      </c>
      <c r="R190" s="12">
        <v>0</v>
      </c>
      <c r="S190" s="12">
        <v>0</v>
      </c>
      <c r="T190" s="12">
        <v>0</v>
      </c>
      <c r="U190" s="12">
        <v>0</v>
      </c>
      <c r="V190" s="12">
        <v>2592.0149500000002</v>
      </c>
    </row>
    <row r="191" spans="2:22" x14ac:dyDescent="0.2">
      <c r="B191" s="16">
        <v>4281</v>
      </c>
      <c r="C191" s="16" t="s">
        <v>275</v>
      </c>
      <c r="D191" s="12">
        <v>676.99154999999996</v>
      </c>
      <c r="E191" s="12">
        <v>0</v>
      </c>
      <c r="F191" s="12">
        <v>0</v>
      </c>
      <c r="G191" s="12">
        <v>0</v>
      </c>
      <c r="H191" s="12">
        <v>0</v>
      </c>
      <c r="I191" s="12">
        <v>12.84</v>
      </c>
      <c r="J191" s="12">
        <v>0</v>
      </c>
      <c r="K191" s="12">
        <v>0</v>
      </c>
      <c r="L191" s="12">
        <v>689.83154999999999</v>
      </c>
      <c r="M191" s="12">
        <v>0</v>
      </c>
      <c r="N191" s="12">
        <v>0</v>
      </c>
      <c r="O191" s="12">
        <v>0</v>
      </c>
      <c r="P191" s="12">
        <v>146.33706000000001</v>
      </c>
      <c r="Q191" s="12">
        <v>0</v>
      </c>
      <c r="R191" s="12">
        <v>0</v>
      </c>
      <c r="S191" s="12">
        <v>0</v>
      </c>
      <c r="T191" s="12">
        <v>0</v>
      </c>
      <c r="U191" s="12">
        <v>0</v>
      </c>
      <c r="V191" s="12">
        <v>146.33706000000001</v>
      </c>
    </row>
    <row r="192" spans="2:22" x14ac:dyDescent="0.2">
      <c r="B192" s="16">
        <v>4282</v>
      </c>
      <c r="C192" s="16" t="s">
        <v>276</v>
      </c>
      <c r="D192" s="12">
        <v>4683.2732999999998</v>
      </c>
      <c r="E192" s="12">
        <v>0</v>
      </c>
      <c r="F192" s="12">
        <v>9.6843000000000004</v>
      </c>
      <c r="G192" s="12">
        <v>0</v>
      </c>
      <c r="H192" s="12">
        <v>0</v>
      </c>
      <c r="I192" s="12">
        <v>18</v>
      </c>
      <c r="J192" s="12">
        <v>0</v>
      </c>
      <c r="K192" s="12">
        <v>0</v>
      </c>
      <c r="L192" s="12">
        <v>4710.9575999999997</v>
      </c>
      <c r="M192" s="12">
        <v>0</v>
      </c>
      <c r="N192" s="12">
        <v>0</v>
      </c>
      <c r="O192" s="12">
        <v>0</v>
      </c>
      <c r="P192" s="12">
        <v>156.52395000000001</v>
      </c>
      <c r="Q192" s="12">
        <v>1</v>
      </c>
      <c r="R192" s="12">
        <v>0</v>
      </c>
      <c r="S192" s="12">
        <v>0</v>
      </c>
      <c r="T192" s="12">
        <v>0</v>
      </c>
      <c r="U192" s="12">
        <v>0</v>
      </c>
      <c r="V192" s="12">
        <v>157.52395000000001</v>
      </c>
    </row>
    <row r="193" spans="2:22" x14ac:dyDescent="0.2">
      <c r="B193" s="16">
        <v>4283</v>
      </c>
      <c r="C193" s="16" t="s">
        <v>277</v>
      </c>
      <c r="D193" s="12">
        <v>1703.1441600000001</v>
      </c>
      <c r="E193" s="12">
        <v>0</v>
      </c>
      <c r="F193" s="12">
        <v>545.26890000000003</v>
      </c>
      <c r="G193" s="12">
        <v>0</v>
      </c>
      <c r="H193" s="12">
        <v>0</v>
      </c>
      <c r="I193" s="12">
        <v>7</v>
      </c>
      <c r="J193" s="12">
        <v>0</v>
      </c>
      <c r="K193" s="12">
        <v>0</v>
      </c>
      <c r="L193" s="12">
        <v>2255.4130599999999</v>
      </c>
      <c r="M193" s="12">
        <v>10</v>
      </c>
      <c r="N193" s="12">
        <v>0</v>
      </c>
      <c r="O193" s="12">
        <v>0</v>
      </c>
      <c r="P193" s="12">
        <v>97.741470000000007</v>
      </c>
      <c r="Q193" s="12">
        <v>0</v>
      </c>
      <c r="R193" s="12">
        <v>0</v>
      </c>
      <c r="S193" s="12">
        <v>0</v>
      </c>
      <c r="T193" s="12">
        <v>0</v>
      </c>
      <c r="U193" s="12">
        <v>0</v>
      </c>
      <c r="V193" s="12">
        <v>107.74147000000001</v>
      </c>
    </row>
    <row r="194" spans="2:22" x14ac:dyDescent="0.2">
      <c r="B194" s="16">
        <v>4284</v>
      </c>
      <c r="C194" s="16" t="s">
        <v>278</v>
      </c>
      <c r="D194" s="12">
        <v>2288.0752900000002</v>
      </c>
      <c r="E194" s="12">
        <v>0</v>
      </c>
      <c r="F194" s="12">
        <v>22.494499999999999</v>
      </c>
      <c r="G194" s="12">
        <v>0</v>
      </c>
      <c r="H194" s="12">
        <v>0</v>
      </c>
      <c r="I194" s="12">
        <v>70</v>
      </c>
      <c r="J194" s="12">
        <v>0</v>
      </c>
      <c r="K194" s="12">
        <v>0</v>
      </c>
      <c r="L194" s="12">
        <v>2380.56979</v>
      </c>
      <c r="M194" s="12">
        <v>0</v>
      </c>
      <c r="N194" s="12">
        <v>0</v>
      </c>
      <c r="O194" s="12">
        <v>0</v>
      </c>
      <c r="P194" s="12">
        <v>328.50558000000001</v>
      </c>
      <c r="Q194" s="12">
        <v>0</v>
      </c>
      <c r="R194" s="12">
        <v>0</v>
      </c>
      <c r="S194" s="12">
        <v>0</v>
      </c>
      <c r="T194" s="12">
        <v>0</v>
      </c>
      <c r="U194" s="12">
        <v>0</v>
      </c>
      <c r="V194" s="12">
        <v>328.50558000000001</v>
      </c>
    </row>
    <row r="195" spans="2:22" x14ac:dyDescent="0.2">
      <c r="B195" s="16">
        <v>4285</v>
      </c>
      <c r="C195" s="16" t="s">
        <v>279</v>
      </c>
      <c r="D195" s="12">
        <v>1926.8652</v>
      </c>
      <c r="E195" s="12">
        <v>0</v>
      </c>
      <c r="F195" s="12">
        <v>87.487350000000006</v>
      </c>
      <c r="G195" s="12">
        <v>0</v>
      </c>
      <c r="H195" s="12">
        <v>0</v>
      </c>
      <c r="I195" s="12">
        <v>188.39955</v>
      </c>
      <c r="J195" s="12">
        <v>0</v>
      </c>
      <c r="K195" s="12">
        <v>0</v>
      </c>
      <c r="L195" s="12">
        <v>2202.7521000000002</v>
      </c>
      <c r="M195" s="12">
        <v>0</v>
      </c>
      <c r="N195" s="12">
        <v>0</v>
      </c>
      <c r="O195" s="12">
        <v>0</v>
      </c>
      <c r="P195" s="12">
        <v>249.483</v>
      </c>
      <c r="Q195" s="12">
        <v>0</v>
      </c>
      <c r="R195" s="12">
        <v>0</v>
      </c>
      <c r="S195" s="12">
        <v>0</v>
      </c>
      <c r="T195" s="12">
        <v>0</v>
      </c>
      <c r="U195" s="12">
        <v>0</v>
      </c>
      <c r="V195" s="12">
        <v>249.483</v>
      </c>
    </row>
    <row r="196" spans="2:22" x14ac:dyDescent="0.2">
      <c r="B196" s="16">
        <v>4286</v>
      </c>
      <c r="C196" s="16" t="s">
        <v>280</v>
      </c>
      <c r="D196" s="12">
        <v>119.82313000000001</v>
      </c>
      <c r="E196" s="12">
        <v>0</v>
      </c>
      <c r="F196" s="12">
        <v>24.255939999999999</v>
      </c>
      <c r="G196" s="12">
        <v>0</v>
      </c>
      <c r="H196" s="12">
        <v>0</v>
      </c>
      <c r="I196" s="12">
        <v>128.48535999999999</v>
      </c>
      <c r="J196" s="12">
        <v>0</v>
      </c>
      <c r="K196" s="12">
        <v>0</v>
      </c>
      <c r="L196" s="12">
        <v>272.56443000000002</v>
      </c>
      <c r="M196" s="12">
        <v>0</v>
      </c>
      <c r="N196" s="12">
        <v>0</v>
      </c>
      <c r="O196" s="12">
        <v>0</v>
      </c>
      <c r="P196" s="12">
        <v>367.40811000000002</v>
      </c>
      <c r="Q196" s="12">
        <v>0</v>
      </c>
      <c r="R196" s="12">
        <v>0</v>
      </c>
      <c r="S196" s="12">
        <v>0</v>
      </c>
      <c r="T196" s="12">
        <v>0</v>
      </c>
      <c r="U196" s="12">
        <v>0</v>
      </c>
      <c r="V196" s="12">
        <v>367.40811000000002</v>
      </c>
    </row>
    <row r="197" spans="2:22" x14ac:dyDescent="0.2">
      <c r="B197" s="16">
        <v>4287</v>
      </c>
      <c r="C197" s="16" t="s">
        <v>281</v>
      </c>
      <c r="D197" s="12">
        <v>1173.3801000000001</v>
      </c>
      <c r="E197" s="12">
        <v>0</v>
      </c>
      <c r="F197" s="12">
        <v>62.075150000000001</v>
      </c>
      <c r="G197" s="12">
        <v>0</v>
      </c>
      <c r="H197" s="12">
        <v>0</v>
      </c>
      <c r="I197" s="12">
        <v>249.042</v>
      </c>
      <c r="J197" s="12">
        <v>0</v>
      </c>
      <c r="K197" s="12">
        <v>0</v>
      </c>
      <c r="L197" s="12">
        <v>1484.4972499999999</v>
      </c>
      <c r="M197" s="12">
        <v>0</v>
      </c>
      <c r="N197" s="12">
        <v>0</v>
      </c>
      <c r="O197" s="12">
        <v>0</v>
      </c>
      <c r="P197" s="12">
        <v>812.77179999999998</v>
      </c>
      <c r="Q197" s="12">
        <v>0</v>
      </c>
      <c r="R197" s="12">
        <v>0</v>
      </c>
      <c r="S197" s="12">
        <v>0</v>
      </c>
      <c r="T197" s="12">
        <v>0</v>
      </c>
      <c r="U197" s="12">
        <v>0</v>
      </c>
      <c r="V197" s="12">
        <v>812.77179999999998</v>
      </c>
    </row>
    <row r="198" spans="2:22" x14ac:dyDescent="0.2">
      <c r="B198" s="16">
        <v>4288</v>
      </c>
      <c r="C198" s="16" t="s">
        <v>282</v>
      </c>
      <c r="D198" s="12">
        <v>397.64384999999999</v>
      </c>
      <c r="E198" s="12">
        <v>0</v>
      </c>
      <c r="F198" s="12">
        <v>56.940800000000003</v>
      </c>
      <c r="G198" s="12">
        <v>0</v>
      </c>
      <c r="H198" s="12">
        <v>0</v>
      </c>
      <c r="I198" s="12">
        <v>0</v>
      </c>
      <c r="J198" s="12">
        <v>0</v>
      </c>
      <c r="K198" s="12">
        <v>0</v>
      </c>
      <c r="L198" s="12">
        <v>454.58465000000001</v>
      </c>
      <c r="M198" s="12">
        <v>0</v>
      </c>
      <c r="N198" s="12">
        <v>0</v>
      </c>
      <c r="O198" s="12">
        <v>0</v>
      </c>
      <c r="P198" s="12">
        <v>18.358250000000002</v>
      </c>
      <c r="Q198" s="12">
        <v>0</v>
      </c>
      <c r="R198" s="12">
        <v>0</v>
      </c>
      <c r="S198" s="12">
        <v>0</v>
      </c>
      <c r="T198" s="12">
        <v>0</v>
      </c>
      <c r="U198" s="12">
        <v>0</v>
      </c>
      <c r="V198" s="12">
        <v>18.358250000000002</v>
      </c>
    </row>
    <row r="199" spans="2:22" x14ac:dyDescent="0.2">
      <c r="B199" s="16">
        <v>4289</v>
      </c>
      <c r="C199" s="16" t="s">
        <v>283</v>
      </c>
      <c r="D199" s="12">
        <v>15129.854670000001</v>
      </c>
      <c r="E199" s="12">
        <v>0</v>
      </c>
      <c r="F199" s="12">
        <v>118.51857</v>
      </c>
      <c r="G199" s="12">
        <v>0</v>
      </c>
      <c r="H199" s="12">
        <v>0</v>
      </c>
      <c r="I199" s="12">
        <v>1450.25909</v>
      </c>
      <c r="J199" s="12">
        <v>0</v>
      </c>
      <c r="K199" s="12">
        <v>0</v>
      </c>
      <c r="L199" s="12">
        <v>16698.63233</v>
      </c>
      <c r="M199" s="12">
        <v>253.916</v>
      </c>
      <c r="N199" s="12">
        <v>0</v>
      </c>
      <c r="O199" s="12">
        <v>0</v>
      </c>
      <c r="P199" s="12">
        <v>1656.99424</v>
      </c>
      <c r="Q199" s="12">
        <v>0</v>
      </c>
      <c r="R199" s="12">
        <v>0</v>
      </c>
      <c r="S199" s="12">
        <v>0</v>
      </c>
      <c r="T199" s="12">
        <v>0</v>
      </c>
      <c r="U199" s="12">
        <v>0</v>
      </c>
      <c r="V199" s="12">
        <v>1910.9102399999999</v>
      </c>
    </row>
    <row r="200" spans="2:22" x14ac:dyDescent="0.2">
      <c r="B200" s="21">
        <v>4329</v>
      </c>
      <c r="C200" s="21" t="s">
        <v>284</v>
      </c>
      <c r="D200" s="22">
        <v>38091.908300000003</v>
      </c>
      <c r="E200" s="22">
        <v>0</v>
      </c>
      <c r="F200" s="22">
        <v>1433.6596</v>
      </c>
      <c r="G200" s="22">
        <v>0</v>
      </c>
      <c r="H200" s="22">
        <v>0</v>
      </c>
      <c r="I200" s="22">
        <v>1996.8425999999999</v>
      </c>
      <c r="J200" s="22">
        <v>0</v>
      </c>
      <c r="K200" s="22">
        <v>0</v>
      </c>
      <c r="L200" s="22">
        <v>41522.410499999998</v>
      </c>
      <c r="M200" s="22">
        <v>393.01074999999997</v>
      </c>
      <c r="N200" s="22">
        <v>0</v>
      </c>
      <c r="O200" s="22">
        <v>0</v>
      </c>
      <c r="P200" s="22">
        <v>6854.5933400000004</v>
      </c>
      <c r="Q200" s="22">
        <v>5.6120000000000001</v>
      </c>
      <c r="R200" s="22">
        <v>0</v>
      </c>
      <c r="S200" s="22">
        <v>0</v>
      </c>
      <c r="T200" s="22">
        <v>0</v>
      </c>
      <c r="U200" s="22">
        <v>0</v>
      </c>
      <c r="V200" s="22">
        <v>7253.2160899999999</v>
      </c>
    </row>
    <row r="201" spans="2:22" x14ac:dyDescent="0.2">
      <c r="B201" s="16">
        <v>4303</v>
      </c>
      <c r="C201" s="16" t="s">
        <v>285</v>
      </c>
      <c r="D201" s="12">
        <v>4171.0461100000002</v>
      </c>
      <c r="E201" s="12">
        <v>0</v>
      </c>
      <c r="F201" s="12">
        <v>4.8194999999999997</v>
      </c>
      <c r="G201" s="12">
        <v>0</v>
      </c>
      <c r="H201" s="12">
        <v>0</v>
      </c>
      <c r="I201" s="12">
        <v>40</v>
      </c>
      <c r="J201" s="12">
        <v>0</v>
      </c>
      <c r="K201" s="12">
        <v>0</v>
      </c>
      <c r="L201" s="12">
        <v>4215.8656099999998</v>
      </c>
      <c r="M201" s="12">
        <v>0</v>
      </c>
      <c r="N201" s="12">
        <v>0</v>
      </c>
      <c r="O201" s="12">
        <v>0</v>
      </c>
      <c r="P201" s="12">
        <v>461.30040000000002</v>
      </c>
      <c r="Q201" s="12">
        <v>0</v>
      </c>
      <c r="R201" s="12">
        <v>0</v>
      </c>
      <c r="S201" s="12">
        <v>0</v>
      </c>
      <c r="T201" s="12">
        <v>0</v>
      </c>
      <c r="U201" s="12">
        <v>0</v>
      </c>
      <c r="V201" s="12">
        <v>461.30040000000002</v>
      </c>
    </row>
    <row r="202" spans="2:22" x14ac:dyDescent="0.2">
      <c r="B202" s="16">
        <v>4304</v>
      </c>
      <c r="C202" s="16" t="s">
        <v>286</v>
      </c>
      <c r="D202" s="12">
        <v>8516.2947000000004</v>
      </c>
      <c r="E202" s="12">
        <v>0</v>
      </c>
      <c r="F202" s="12">
        <v>25.888999999999999</v>
      </c>
      <c r="G202" s="12">
        <v>0</v>
      </c>
      <c r="H202" s="12">
        <v>0</v>
      </c>
      <c r="I202" s="12">
        <v>53.911749999999998</v>
      </c>
      <c r="J202" s="12">
        <v>0</v>
      </c>
      <c r="K202" s="12">
        <v>0</v>
      </c>
      <c r="L202" s="12">
        <v>8596.0954500000007</v>
      </c>
      <c r="M202" s="12">
        <v>0</v>
      </c>
      <c r="N202" s="12">
        <v>0</v>
      </c>
      <c r="O202" s="12">
        <v>0</v>
      </c>
      <c r="P202" s="12">
        <v>2789.4025499999998</v>
      </c>
      <c r="Q202" s="12">
        <v>0</v>
      </c>
      <c r="R202" s="12">
        <v>0</v>
      </c>
      <c r="S202" s="12">
        <v>0</v>
      </c>
      <c r="T202" s="12">
        <v>0</v>
      </c>
      <c r="U202" s="12">
        <v>0</v>
      </c>
      <c r="V202" s="12">
        <v>2789.4025499999998</v>
      </c>
    </row>
    <row r="203" spans="2:22" x14ac:dyDescent="0.2">
      <c r="B203" s="16">
        <v>4305</v>
      </c>
      <c r="C203" s="16" t="s">
        <v>287</v>
      </c>
      <c r="D203" s="12">
        <v>4026.8453500000001</v>
      </c>
      <c r="E203" s="12">
        <v>0</v>
      </c>
      <c r="F203" s="12">
        <v>31.893350000000002</v>
      </c>
      <c r="G203" s="12">
        <v>0</v>
      </c>
      <c r="H203" s="12">
        <v>0</v>
      </c>
      <c r="I203" s="12">
        <v>795.49090000000001</v>
      </c>
      <c r="J203" s="12">
        <v>0</v>
      </c>
      <c r="K203" s="12">
        <v>0</v>
      </c>
      <c r="L203" s="12">
        <v>4854.2295999999997</v>
      </c>
      <c r="M203" s="12">
        <v>0</v>
      </c>
      <c r="N203" s="12">
        <v>0</v>
      </c>
      <c r="O203" s="12">
        <v>0</v>
      </c>
      <c r="P203" s="12">
        <v>722.77157999999997</v>
      </c>
      <c r="Q203" s="12">
        <v>0</v>
      </c>
      <c r="R203" s="12">
        <v>0</v>
      </c>
      <c r="S203" s="12">
        <v>0</v>
      </c>
      <c r="T203" s="12">
        <v>0</v>
      </c>
      <c r="U203" s="12">
        <v>0</v>
      </c>
      <c r="V203" s="12">
        <v>722.77157999999997</v>
      </c>
    </row>
    <row r="204" spans="2:22" x14ac:dyDescent="0.2">
      <c r="B204" s="16">
        <v>4306</v>
      </c>
      <c r="C204" s="16" t="s">
        <v>288</v>
      </c>
      <c r="D204" s="12">
        <v>471.79739999999998</v>
      </c>
      <c r="E204" s="12">
        <v>0</v>
      </c>
      <c r="F204" s="12">
        <v>50.404899999999998</v>
      </c>
      <c r="G204" s="12">
        <v>0</v>
      </c>
      <c r="H204" s="12">
        <v>0</v>
      </c>
      <c r="I204" s="12">
        <v>5</v>
      </c>
      <c r="J204" s="12">
        <v>0</v>
      </c>
      <c r="K204" s="12">
        <v>0</v>
      </c>
      <c r="L204" s="12">
        <v>527.20230000000004</v>
      </c>
      <c r="M204" s="12">
        <v>0</v>
      </c>
      <c r="N204" s="12">
        <v>0</v>
      </c>
      <c r="O204" s="12">
        <v>0</v>
      </c>
      <c r="P204" s="12">
        <v>36.177500000000002</v>
      </c>
      <c r="Q204" s="12">
        <v>0</v>
      </c>
      <c r="R204" s="12">
        <v>0</v>
      </c>
      <c r="S204" s="12">
        <v>0</v>
      </c>
      <c r="T204" s="12">
        <v>0</v>
      </c>
      <c r="U204" s="12">
        <v>0</v>
      </c>
      <c r="V204" s="12">
        <v>36.177500000000002</v>
      </c>
    </row>
    <row r="205" spans="2:22" x14ac:dyDescent="0.2">
      <c r="B205" s="16">
        <v>4307</v>
      </c>
      <c r="C205" s="16" t="s">
        <v>289</v>
      </c>
      <c r="D205" s="12">
        <v>233.19549000000001</v>
      </c>
      <c r="E205" s="12">
        <v>0</v>
      </c>
      <c r="F205" s="12">
        <v>0</v>
      </c>
      <c r="G205" s="12">
        <v>0</v>
      </c>
      <c r="H205" s="12">
        <v>0</v>
      </c>
      <c r="I205" s="12">
        <v>3.7139000000000002</v>
      </c>
      <c r="J205" s="12">
        <v>0</v>
      </c>
      <c r="K205" s="12">
        <v>0</v>
      </c>
      <c r="L205" s="12">
        <v>236.90939</v>
      </c>
      <c r="M205" s="12">
        <v>0</v>
      </c>
      <c r="N205" s="12">
        <v>0</v>
      </c>
      <c r="O205" s="12">
        <v>0</v>
      </c>
      <c r="P205" s="12">
        <v>240.43260000000001</v>
      </c>
      <c r="Q205" s="12">
        <v>0</v>
      </c>
      <c r="R205" s="12">
        <v>0</v>
      </c>
      <c r="S205" s="12">
        <v>0</v>
      </c>
      <c r="T205" s="12">
        <v>0</v>
      </c>
      <c r="U205" s="12">
        <v>0</v>
      </c>
      <c r="V205" s="12">
        <v>240.43260000000001</v>
      </c>
    </row>
    <row r="206" spans="2:22" x14ac:dyDescent="0.2">
      <c r="B206" s="16">
        <v>4309</v>
      </c>
      <c r="C206" s="16" t="s">
        <v>290</v>
      </c>
      <c r="D206" s="12">
        <v>8034.5396499999997</v>
      </c>
      <c r="E206" s="12">
        <v>0</v>
      </c>
      <c r="F206" s="12">
        <v>207.00825</v>
      </c>
      <c r="G206" s="12">
        <v>0</v>
      </c>
      <c r="H206" s="12">
        <v>0</v>
      </c>
      <c r="I206" s="12">
        <v>267.46875</v>
      </c>
      <c r="J206" s="12">
        <v>0</v>
      </c>
      <c r="K206" s="12">
        <v>0</v>
      </c>
      <c r="L206" s="12">
        <v>8509.0166499999996</v>
      </c>
      <c r="M206" s="12">
        <v>393.01074999999997</v>
      </c>
      <c r="N206" s="12">
        <v>0</v>
      </c>
      <c r="O206" s="12">
        <v>0</v>
      </c>
      <c r="P206" s="12">
        <v>78.959549999999993</v>
      </c>
      <c r="Q206" s="12">
        <v>0</v>
      </c>
      <c r="R206" s="12">
        <v>0</v>
      </c>
      <c r="S206" s="12">
        <v>0</v>
      </c>
      <c r="T206" s="12">
        <v>0</v>
      </c>
      <c r="U206" s="12">
        <v>0</v>
      </c>
      <c r="V206" s="12">
        <v>471.97030000000001</v>
      </c>
    </row>
    <row r="207" spans="2:22" x14ac:dyDescent="0.2">
      <c r="B207" s="16">
        <v>4310</v>
      </c>
      <c r="C207" s="16" t="s">
        <v>291</v>
      </c>
      <c r="D207" s="12">
        <v>769.1377</v>
      </c>
      <c r="E207" s="12">
        <v>0</v>
      </c>
      <c r="F207" s="12">
        <v>61.910899999999998</v>
      </c>
      <c r="G207" s="12">
        <v>0</v>
      </c>
      <c r="H207" s="12">
        <v>0</v>
      </c>
      <c r="I207" s="12">
        <v>6.3390500000000003</v>
      </c>
      <c r="J207" s="12">
        <v>0</v>
      </c>
      <c r="K207" s="12">
        <v>0</v>
      </c>
      <c r="L207" s="12">
        <v>837.38765000000001</v>
      </c>
      <c r="M207" s="12">
        <v>0</v>
      </c>
      <c r="N207" s="12">
        <v>0</v>
      </c>
      <c r="O207" s="12">
        <v>0</v>
      </c>
      <c r="P207" s="12">
        <v>-9.6667000000000005</v>
      </c>
      <c r="Q207" s="12">
        <v>0</v>
      </c>
      <c r="R207" s="12">
        <v>0</v>
      </c>
      <c r="S207" s="12">
        <v>0</v>
      </c>
      <c r="T207" s="12">
        <v>0</v>
      </c>
      <c r="U207" s="12">
        <v>0</v>
      </c>
      <c r="V207" s="12">
        <v>-9.6667000000000005</v>
      </c>
    </row>
    <row r="208" spans="2:22" x14ac:dyDescent="0.2">
      <c r="B208" s="16">
        <v>4311</v>
      </c>
      <c r="C208" s="16" t="s">
        <v>292</v>
      </c>
      <c r="D208" s="12">
        <v>1348.7058199999999</v>
      </c>
      <c r="E208" s="12">
        <v>0</v>
      </c>
      <c r="F208" s="12">
        <v>1.2749999999999999</v>
      </c>
      <c r="G208" s="12">
        <v>0</v>
      </c>
      <c r="H208" s="12">
        <v>0</v>
      </c>
      <c r="I208" s="12">
        <v>125</v>
      </c>
      <c r="J208" s="12">
        <v>0</v>
      </c>
      <c r="K208" s="12">
        <v>0</v>
      </c>
      <c r="L208" s="12">
        <v>1474.98082</v>
      </c>
      <c r="M208" s="12">
        <v>0</v>
      </c>
      <c r="N208" s="12">
        <v>0</v>
      </c>
      <c r="O208" s="12">
        <v>0</v>
      </c>
      <c r="P208" s="12">
        <v>686.85929999999996</v>
      </c>
      <c r="Q208" s="12">
        <v>0</v>
      </c>
      <c r="R208" s="12">
        <v>0</v>
      </c>
      <c r="S208" s="12">
        <v>0</v>
      </c>
      <c r="T208" s="12">
        <v>0</v>
      </c>
      <c r="U208" s="12">
        <v>0</v>
      </c>
      <c r="V208" s="12">
        <v>686.85929999999996</v>
      </c>
    </row>
    <row r="209" spans="2:22" x14ac:dyDescent="0.2">
      <c r="B209" s="16">
        <v>4312</v>
      </c>
      <c r="C209" s="16" t="s">
        <v>293</v>
      </c>
      <c r="D209" s="12">
        <v>944.11725000000001</v>
      </c>
      <c r="E209" s="12">
        <v>0</v>
      </c>
      <c r="F209" s="12">
        <v>337.71170000000001</v>
      </c>
      <c r="G209" s="12">
        <v>0</v>
      </c>
      <c r="H209" s="12">
        <v>0</v>
      </c>
      <c r="I209" s="12">
        <v>0</v>
      </c>
      <c r="J209" s="12">
        <v>0</v>
      </c>
      <c r="K209" s="12">
        <v>0</v>
      </c>
      <c r="L209" s="12">
        <v>1281.8289500000001</v>
      </c>
      <c r="M209" s="12">
        <v>0</v>
      </c>
      <c r="N209" s="12">
        <v>0</v>
      </c>
      <c r="O209" s="12">
        <v>0</v>
      </c>
      <c r="P209" s="12">
        <v>-0.13644999999999999</v>
      </c>
      <c r="Q209" s="12">
        <v>0</v>
      </c>
      <c r="R209" s="12">
        <v>0</v>
      </c>
      <c r="S209" s="12">
        <v>0</v>
      </c>
      <c r="T209" s="12">
        <v>0</v>
      </c>
      <c r="U209" s="12">
        <v>0</v>
      </c>
      <c r="V209" s="12">
        <v>-0.13644999999999999</v>
      </c>
    </row>
    <row r="210" spans="2:22" x14ac:dyDescent="0.2">
      <c r="B210" s="16">
        <v>4313</v>
      </c>
      <c r="C210" s="16" t="s">
        <v>294</v>
      </c>
      <c r="D210" s="12">
        <v>547.35787000000005</v>
      </c>
      <c r="E210" s="12">
        <v>0</v>
      </c>
      <c r="F210" s="12">
        <v>7.4333999999999998</v>
      </c>
      <c r="G210" s="12">
        <v>0</v>
      </c>
      <c r="H210" s="12">
        <v>0</v>
      </c>
      <c r="I210" s="12">
        <v>0</v>
      </c>
      <c r="J210" s="12">
        <v>0</v>
      </c>
      <c r="K210" s="12">
        <v>0</v>
      </c>
      <c r="L210" s="12">
        <v>554.79127000000005</v>
      </c>
      <c r="M210" s="12">
        <v>0</v>
      </c>
      <c r="N210" s="12">
        <v>0</v>
      </c>
      <c r="O210" s="12">
        <v>0</v>
      </c>
      <c r="P210" s="12">
        <v>24.261610000000001</v>
      </c>
      <c r="Q210" s="12">
        <v>0</v>
      </c>
      <c r="R210" s="12">
        <v>0</v>
      </c>
      <c r="S210" s="12">
        <v>0</v>
      </c>
      <c r="T210" s="12">
        <v>0</v>
      </c>
      <c r="U210" s="12">
        <v>0</v>
      </c>
      <c r="V210" s="12">
        <v>24.261610000000001</v>
      </c>
    </row>
    <row r="211" spans="2:22" x14ac:dyDescent="0.2">
      <c r="B211" s="16">
        <v>4314</v>
      </c>
      <c r="C211" s="16" t="s">
        <v>295</v>
      </c>
      <c r="D211" s="12">
        <v>44.575850000000003</v>
      </c>
      <c r="E211" s="12">
        <v>0</v>
      </c>
      <c r="F211" s="12">
        <v>69.542699999999996</v>
      </c>
      <c r="G211" s="12">
        <v>0</v>
      </c>
      <c r="H211" s="12">
        <v>0</v>
      </c>
      <c r="I211" s="12">
        <v>1.4631000000000001</v>
      </c>
      <c r="J211" s="12">
        <v>0</v>
      </c>
      <c r="K211" s="12">
        <v>0</v>
      </c>
      <c r="L211" s="12">
        <v>115.58165</v>
      </c>
      <c r="M211" s="12">
        <v>0</v>
      </c>
      <c r="N211" s="12">
        <v>0</v>
      </c>
      <c r="O211" s="12">
        <v>0</v>
      </c>
      <c r="P211" s="12">
        <v>0</v>
      </c>
      <c r="Q211" s="12">
        <v>0</v>
      </c>
      <c r="R211" s="12">
        <v>0</v>
      </c>
      <c r="S211" s="12">
        <v>0</v>
      </c>
      <c r="T211" s="12">
        <v>0</v>
      </c>
      <c r="U211" s="12">
        <v>0</v>
      </c>
      <c r="V211" s="12">
        <v>0</v>
      </c>
    </row>
    <row r="212" spans="2:22" x14ac:dyDescent="0.2">
      <c r="B212" s="16">
        <v>4318</v>
      </c>
      <c r="C212" s="16" t="s">
        <v>296</v>
      </c>
      <c r="D212" s="12">
        <v>2346.83061</v>
      </c>
      <c r="E212" s="12">
        <v>0</v>
      </c>
      <c r="F212" s="12">
        <v>6.9552500000000004</v>
      </c>
      <c r="G212" s="12">
        <v>0</v>
      </c>
      <c r="H212" s="12">
        <v>0</v>
      </c>
      <c r="I212" s="12">
        <v>0</v>
      </c>
      <c r="J212" s="12">
        <v>0</v>
      </c>
      <c r="K212" s="12">
        <v>0</v>
      </c>
      <c r="L212" s="12">
        <v>2353.78586</v>
      </c>
      <c r="M212" s="12">
        <v>0</v>
      </c>
      <c r="N212" s="12">
        <v>0</v>
      </c>
      <c r="O212" s="12">
        <v>0</v>
      </c>
      <c r="P212" s="12">
        <v>122.3595</v>
      </c>
      <c r="Q212" s="12">
        <v>0</v>
      </c>
      <c r="R212" s="12">
        <v>0</v>
      </c>
      <c r="S212" s="12">
        <v>0</v>
      </c>
      <c r="T212" s="12">
        <v>0</v>
      </c>
      <c r="U212" s="12">
        <v>0</v>
      </c>
      <c r="V212" s="12">
        <v>122.3595</v>
      </c>
    </row>
    <row r="213" spans="2:22" x14ac:dyDescent="0.2">
      <c r="B213" s="16">
        <v>4319</v>
      </c>
      <c r="C213" s="16" t="s">
        <v>297</v>
      </c>
      <c r="D213" s="12">
        <v>903.66427999999996</v>
      </c>
      <c r="E213" s="12">
        <v>0</v>
      </c>
      <c r="F213" s="12">
        <v>0</v>
      </c>
      <c r="G213" s="12">
        <v>0</v>
      </c>
      <c r="H213" s="12">
        <v>0</v>
      </c>
      <c r="I213" s="12">
        <v>0</v>
      </c>
      <c r="J213" s="12">
        <v>0</v>
      </c>
      <c r="K213" s="12">
        <v>0</v>
      </c>
      <c r="L213" s="12">
        <v>903.66427999999996</v>
      </c>
      <c r="M213" s="12">
        <v>0</v>
      </c>
      <c r="N213" s="12">
        <v>0</v>
      </c>
      <c r="O213" s="12">
        <v>0</v>
      </c>
      <c r="P213" s="12">
        <v>499.85764999999998</v>
      </c>
      <c r="Q213" s="12">
        <v>0</v>
      </c>
      <c r="R213" s="12">
        <v>0</v>
      </c>
      <c r="S213" s="12">
        <v>0</v>
      </c>
      <c r="T213" s="12">
        <v>0</v>
      </c>
      <c r="U213" s="12">
        <v>0</v>
      </c>
      <c r="V213" s="12">
        <v>499.85764999999998</v>
      </c>
    </row>
    <row r="214" spans="2:22" x14ac:dyDescent="0.2">
      <c r="B214" s="16">
        <v>4320</v>
      </c>
      <c r="C214" s="16" t="s">
        <v>298</v>
      </c>
      <c r="D214" s="12">
        <v>795.11977000000002</v>
      </c>
      <c r="E214" s="12">
        <v>0</v>
      </c>
      <c r="F214" s="12">
        <v>12.1351</v>
      </c>
      <c r="G214" s="12">
        <v>0</v>
      </c>
      <c r="H214" s="12">
        <v>0</v>
      </c>
      <c r="I214" s="12">
        <v>24.048500000000001</v>
      </c>
      <c r="J214" s="12">
        <v>0</v>
      </c>
      <c r="K214" s="12">
        <v>0</v>
      </c>
      <c r="L214" s="12">
        <v>831.30336999999997</v>
      </c>
      <c r="M214" s="12">
        <v>0</v>
      </c>
      <c r="N214" s="12">
        <v>0</v>
      </c>
      <c r="O214" s="12">
        <v>0</v>
      </c>
      <c r="P214" s="12">
        <v>186.49799999999999</v>
      </c>
      <c r="Q214" s="12">
        <v>0.61199999999999999</v>
      </c>
      <c r="R214" s="12">
        <v>0</v>
      </c>
      <c r="S214" s="12">
        <v>0</v>
      </c>
      <c r="T214" s="12">
        <v>0</v>
      </c>
      <c r="U214" s="12">
        <v>0</v>
      </c>
      <c r="V214" s="12">
        <v>187.11</v>
      </c>
    </row>
    <row r="215" spans="2:22" x14ac:dyDescent="0.2">
      <c r="B215" s="23">
        <v>4324</v>
      </c>
      <c r="C215" s="23" t="s">
        <v>299</v>
      </c>
      <c r="D215" s="14">
        <v>4938.6804499999998</v>
      </c>
      <c r="E215" s="14">
        <v>0</v>
      </c>
      <c r="F215" s="14">
        <v>616.68055000000004</v>
      </c>
      <c r="G215" s="14">
        <v>0</v>
      </c>
      <c r="H215" s="14">
        <v>0</v>
      </c>
      <c r="I215" s="14">
        <v>674.40665000000001</v>
      </c>
      <c r="J215" s="14">
        <v>0</v>
      </c>
      <c r="K215" s="14">
        <v>0</v>
      </c>
      <c r="L215" s="14">
        <v>6229.7676499999998</v>
      </c>
      <c r="M215" s="14">
        <v>0</v>
      </c>
      <c r="N215" s="14">
        <v>0</v>
      </c>
      <c r="O215" s="14">
        <v>0</v>
      </c>
      <c r="P215" s="14">
        <v>1015.51625</v>
      </c>
      <c r="Q215" s="14">
        <v>5</v>
      </c>
      <c r="R215" s="14">
        <v>0</v>
      </c>
      <c r="S215" s="14">
        <v>0</v>
      </c>
      <c r="T215" s="14">
        <v>0</v>
      </c>
      <c r="U215" s="14">
        <v>0</v>
      </c>
      <c r="V215" s="14">
        <v>1020.51625</v>
      </c>
    </row>
    <row r="217" spans="2:22" x14ac:dyDescent="0.2">
      <c r="B217" s="28" t="s">
        <v>304</v>
      </c>
      <c r="C217" s="29"/>
      <c r="D217" s="29"/>
      <c r="E217" s="29"/>
      <c r="F217" s="29"/>
      <c r="G217" s="29"/>
      <c r="H217" s="29"/>
      <c r="I217" s="29"/>
      <c r="J217" s="29"/>
      <c r="K217" s="29"/>
      <c r="L217" s="29"/>
      <c r="M217" s="29"/>
      <c r="N217" s="29"/>
      <c r="O217" s="29"/>
      <c r="P217" s="29"/>
      <c r="Q217" s="29"/>
      <c r="R217" s="29"/>
      <c r="S217" s="29"/>
      <c r="T217" s="29"/>
      <c r="U217" s="29"/>
      <c r="V217" s="29"/>
    </row>
    <row r="218" spans="2:22" x14ac:dyDescent="0.2">
      <c r="B218" s="28" t="s">
        <v>305</v>
      </c>
      <c r="C218" s="29"/>
      <c r="D218" s="29"/>
      <c r="E218" s="29"/>
      <c r="F218" s="29"/>
      <c r="G218" s="29"/>
      <c r="H218" s="29"/>
      <c r="I218" s="29"/>
      <c r="J218" s="29"/>
      <c r="K218" s="29"/>
      <c r="L218" s="29"/>
      <c r="M218" s="29"/>
      <c r="N218" s="29"/>
      <c r="O218" s="29"/>
      <c r="P218" s="29"/>
      <c r="Q218" s="29"/>
      <c r="R218" s="29"/>
      <c r="S218" s="29"/>
      <c r="T218" s="29"/>
      <c r="U218" s="29"/>
      <c r="V218" s="29"/>
    </row>
  </sheetData>
  <mergeCells count="6">
    <mergeCell ref="B218:V218"/>
    <mergeCell ref="B5:B6"/>
    <mergeCell ref="C5:C6"/>
    <mergeCell ref="D5:L5"/>
    <mergeCell ref="M5:V5"/>
    <mergeCell ref="B217:V217"/>
  </mergeCells>
  <pageMargins left="0.70866141732283472" right="0.70866141732283472" top="0.74803149606299213" bottom="0.74803149606299213" header="0.31496062992125984" footer="0.31496062992125984"/>
  <pageSetup paperSize="9" scale="53" fitToWidth="0" fitToHeight="0" orientation="landscape" horizontalDpi="300" verticalDpi="300" r:id="rId1"/>
  <headerFooter differentFirst="1" scaleWithDoc="0" alignWithMargins="0">
    <firstHeader>&amp;L&amp;C&amp;R&amp;B DEPARTEMENT FINANZEN UND RESSOURCEN
Statistik Aargau</firstHeader>
  </headerFooter>
  <rowBreaks count="3" manualBreakCount="3">
    <brk id="46" max="16383" man="1"/>
    <brk id="90" max="16383" man="1"/>
    <brk id="146" max="16383" man="1"/>
  </rowBreaks>
  <colBreaks count="1" manualBreakCount="1">
    <brk id="12"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6D4FF"/>
  </sheetPr>
  <dimension ref="B1:I215"/>
  <sheetViews>
    <sheetView showGridLines="0" view="pageBreakPreview" zoomScaleNormal="100" zoomScaleSheetLayoutView="100" workbookViewId="0">
      <pane ySplit="6" topLeftCell="A7" activePane="bottomLeft" state="frozen"/>
      <selection activeCell="A3" sqref="A3"/>
      <selection pane="bottomLeft" activeCell="A3" sqref="A3"/>
    </sheetView>
  </sheetViews>
  <sheetFormatPr baseColWidth="10" defaultRowHeight="12.75" x14ac:dyDescent="0.2"/>
  <cols>
    <col min="1" max="1" width="2.5703125" customWidth="1"/>
    <col min="2" max="2" width="11.85546875" customWidth="1"/>
    <col min="3" max="3" width="24.140625" customWidth="1"/>
    <col min="4" max="6" width="14.7109375" customWidth="1"/>
    <col min="7" max="9" width="14.140625" customWidth="1"/>
  </cols>
  <sheetData>
    <row r="1" spans="2:9" ht="18" x14ac:dyDescent="0.25">
      <c r="B1" s="3" t="s">
        <v>18</v>
      </c>
    </row>
    <row r="2" spans="2:9" x14ac:dyDescent="0.2">
      <c r="B2" t="s">
        <v>14</v>
      </c>
    </row>
    <row r="5" spans="2:9" x14ac:dyDescent="0.2">
      <c r="B5" s="30" t="s">
        <v>79</v>
      </c>
      <c r="C5" s="30" t="s">
        <v>80</v>
      </c>
      <c r="D5" s="27" t="s">
        <v>345</v>
      </c>
      <c r="E5" s="27" t="s">
        <v>345</v>
      </c>
      <c r="F5" s="27" t="s">
        <v>345</v>
      </c>
      <c r="G5" s="27" t="s">
        <v>346</v>
      </c>
      <c r="H5" s="27" t="s">
        <v>346</v>
      </c>
      <c r="I5" s="27" t="s">
        <v>346</v>
      </c>
    </row>
    <row r="6" spans="2:9" ht="27.95" customHeight="1" x14ac:dyDescent="0.2">
      <c r="B6" s="30" t="s">
        <v>79</v>
      </c>
      <c r="C6" s="30" t="s">
        <v>80</v>
      </c>
      <c r="D6" s="10" t="s">
        <v>347</v>
      </c>
      <c r="E6" s="10" t="s">
        <v>348</v>
      </c>
      <c r="F6" s="10" t="s">
        <v>349</v>
      </c>
      <c r="G6" s="10" t="s">
        <v>350</v>
      </c>
      <c r="H6" s="10" t="s">
        <v>351</v>
      </c>
      <c r="I6" s="10" t="s">
        <v>352</v>
      </c>
    </row>
    <row r="7" spans="2:9" x14ac:dyDescent="0.2">
      <c r="B7" s="21">
        <v>4335</v>
      </c>
      <c r="C7" s="21" t="s">
        <v>91</v>
      </c>
      <c r="D7" s="22">
        <v>4100098.6611100002</v>
      </c>
      <c r="E7" s="22">
        <v>10828232.447210001</v>
      </c>
      <c r="F7" s="22">
        <v>14928331.10832</v>
      </c>
      <c r="G7" s="22">
        <v>3842924.8657</v>
      </c>
      <c r="H7" s="22">
        <v>11085406.242620001</v>
      </c>
      <c r="I7" s="22">
        <v>14928331.10832</v>
      </c>
    </row>
    <row r="8" spans="2:9" x14ac:dyDescent="0.2">
      <c r="B8" s="21">
        <v>4019</v>
      </c>
      <c r="C8" s="21" t="s">
        <v>92</v>
      </c>
      <c r="D8" s="22">
        <v>618885.21325999999</v>
      </c>
      <c r="E8" s="22">
        <v>1243143.4307599999</v>
      </c>
      <c r="F8" s="22">
        <v>1862028.64402</v>
      </c>
      <c r="G8" s="22">
        <v>561034.53214000002</v>
      </c>
      <c r="H8" s="22">
        <v>1300994.11188</v>
      </c>
      <c r="I8" s="22">
        <v>1862028.64402</v>
      </c>
    </row>
    <row r="9" spans="2:9" x14ac:dyDescent="0.2">
      <c r="B9" s="16">
        <v>4001</v>
      </c>
      <c r="C9" s="16" t="s">
        <v>93</v>
      </c>
      <c r="D9" s="12">
        <v>347096.41762000002</v>
      </c>
      <c r="E9" s="12">
        <v>452936.36161000002</v>
      </c>
      <c r="F9" s="12">
        <v>800032.77922999999</v>
      </c>
      <c r="G9" s="12">
        <v>244084.41185</v>
      </c>
      <c r="H9" s="12">
        <v>555948.36737999995</v>
      </c>
      <c r="I9" s="12">
        <v>800032.77922999999</v>
      </c>
    </row>
    <row r="10" spans="2:9" x14ac:dyDescent="0.2">
      <c r="B10" s="16">
        <v>4002</v>
      </c>
      <c r="C10" s="16" t="s">
        <v>94</v>
      </c>
      <c r="D10" s="12">
        <v>8899.0851299999995</v>
      </c>
      <c r="E10" s="12">
        <v>28940.804</v>
      </c>
      <c r="F10" s="12">
        <v>37839.889130000003</v>
      </c>
      <c r="G10" s="12">
        <v>14174.80474</v>
      </c>
      <c r="H10" s="12">
        <v>23665.08439</v>
      </c>
      <c r="I10" s="12">
        <v>37839.889130000003</v>
      </c>
    </row>
    <row r="11" spans="2:9" x14ac:dyDescent="0.2">
      <c r="B11" s="16">
        <v>4003</v>
      </c>
      <c r="C11" s="16" t="s">
        <v>95</v>
      </c>
      <c r="D11" s="12">
        <v>31228.897099999998</v>
      </c>
      <c r="E11" s="12">
        <v>113230.13417999999</v>
      </c>
      <c r="F11" s="12">
        <v>144459.03128</v>
      </c>
      <c r="G11" s="12">
        <v>51338.511359999997</v>
      </c>
      <c r="H11" s="12">
        <v>93120.519920000006</v>
      </c>
      <c r="I11" s="12">
        <v>144459.03128</v>
      </c>
    </row>
    <row r="12" spans="2:9" x14ac:dyDescent="0.2">
      <c r="B12" s="16">
        <v>4004</v>
      </c>
      <c r="C12" s="16" t="s">
        <v>96</v>
      </c>
      <c r="D12" s="12">
        <v>3301.0814300000002</v>
      </c>
      <c r="E12" s="12">
        <v>10834.354069999999</v>
      </c>
      <c r="F12" s="12">
        <v>14135.4355</v>
      </c>
      <c r="G12" s="12">
        <v>3916.9463000000001</v>
      </c>
      <c r="H12" s="12">
        <v>10218.4892</v>
      </c>
      <c r="I12" s="12">
        <v>14135.4355</v>
      </c>
    </row>
    <row r="13" spans="2:9" x14ac:dyDescent="0.2">
      <c r="B13" s="16">
        <v>4005</v>
      </c>
      <c r="C13" s="16" t="s">
        <v>97</v>
      </c>
      <c r="D13" s="12">
        <v>21746.823919999999</v>
      </c>
      <c r="E13" s="12">
        <v>53944.033459999999</v>
      </c>
      <c r="F13" s="12">
        <v>75690.857380000001</v>
      </c>
      <c r="G13" s="12">
        <v>21794.938190000001</v>
      </c>
      <c r="H13" s="12">
        <v>53895.919190000001</v>
      </c>
      <c r="I13" s="12">
        <v>75690.857380000001</v>
      </c>
    </row>
    <row r="14" spans="2:9" x14ac:dyDescent="0.2">
      <c r="B14" s="16">
        <v>4006</v>
      </c>
      <c r="C14" s="16" t="s">
        <v>98</v>
      </c>
      <c r="D14" s="12">
        <v>41624.527970000003</v>
      </c>
      <c r="E14" s="12">
        <v>79654.488819999999</v>
      </c>
      <c r="F14" s="12">
        <v>121279.01678999999</v>
      </c>
      <c r="G14" s="12">
        <v>34719.308089999999</v>
      </c>
      <c r="H14" s="12">
        <v>86559.708700000003</v>
      </c>
      <c r="I14" s="12">
        <v>121279.01678999999</v>
      </c>
    </row>
    <row r="15" spans="2:9" x14ac:dyDescent="0.2">
      <c r="B15" s="16">
        <v>4007</v>
      </c>
      <c r="C15" s="16" t="s">
        <v>99</v>
      </c>
      <c r="D15" s="12">
        <v>7781.00119</v>
      </c>
      <c r="E15" s="12">
        <v>28827.35542</v>
      </c>
      <c r="F15" s="12">
        <v>36608.356610000003</v>
      </c>
      <c r="G15" s="12">
        <v>7902.9639500000003</v>
      </c>
      <c r="H15" s="12">
        <v>28705.392660000001</v>
      </c>
      <c r="I15" s="12">
        <v>36608.356610000003</v>
      </c>
    </row>
    <row r="16" spans="2:9" x14ac:dyDescent="0.2">
      <c r="B16" s="16">
        <v>4008</v>
      </c>
      <c r="C16" s="16" t="s">
        <v>100</v>
      </c>
      <c r="D16" s="12">
        <v>25659.958119999999</v>
      </c>
      <c r="E16" s="12">
        <v>102205.84995</v>
      </c>
      <c r="F16" s="12">
        <v>127865.80807</v>
      </c>
      <c r="G16" s="12">
        <v>31832.08337</v>
      </c>
      <c r="H16" s="12">
        <v>96033.724700000006</v>
      </c>
      <c r="I16" s="12">
        <v>127865.80807</v>
      </c>
    </row>
    <row r="17" spans="2:9" x14ac:dyDescent="0.2">
      <c r="B17" s="16">
        <v>4009</v>
      </c>
      <c r="C17" s="16" t="s">
        <v>101</v>
      </c>
      <c r="D17" s="12">
        <v>16891.81769</v>
      </c>
      <c r="E17" s="12">
        <v>63806.544159999998</v>
      </c>
      <c r="F17" s="12">
        <v>80698.361850000001</v>
      </c>
      <c r="G17" s="12">
        <v>21413.039789999999</v>
      </c>
      <c r="H17" s="12">
        <v>59285.322059999999</v>
      </c>
      <c r="I17" s="12">
        <v>80698.361850000001</v>
      </c>
    </row>
    <row r="18" spans="2:9" x14ac:dyDescent="0.2">
      <c r="B18" s="16">
        <v>4010</v>
      </c>
      <c r="C18" s="16" t="s">
        <v>102</v>
      </c>
      <c r="D18" s="12">
        <v>57745.612269999998</v>
      </c>
      <c r="E18" s="12">
        <v>94465.188009999998</v>
      </c>
      <c r="F18" s="12">
        <v>152210.80028</v>
      </c>
      <c r="G18" s="12">
        <v>65326.992980000003</v>
      </c>
      <c r="H18" s="12">
        <v>86883.8073</v>
      </c>
      <c r="I18" s="12">
        <v>152210.80028</v>
      </c>
    </row>
    <row r="19" spans="2:9" x14ac:dyDescent="0.2">
      <c r="B19" s="16">
        <v>4012</v>
      </c>
      <c r="C19" s="16" t="s">
        <v>103</v>
      </c>
      <c r="D19" s="12">
        <v>44958.143519999998</v>
      </c>
      <c r="E19" s="12">
        <v>158312.41824999999</v>
      </c>
      <c r="F19" s="12">
        <v>203270.56177</v>
      </c>
      <c r="G19" s="12">
        <v>46394.014840000003</v>
      </c>
      <c r="H19" s="12">
        <v>156876.54693000001</v>
      </c>
      <c r="I19" s="12">
        <v>203270.56177</v>
      </c>
    </row>
    <row r="20" spans="2:9" x14ac:dyDescent="0.2">
      <c r="B20" s="16">
        <v>4013</v>
      </c>
      <c r="C20" s="16" t="s">
        <v>104</v>
      </c>
      <c r="D20" s="12">
        <v>11951.847299999999</v>
      </c>
      <c r="E20" s="12">
        <v>55985.898829999998</v>
      </c>
      <c r="F20" s="12">
        <v>67937.74613</v>
      </c>
      <c r="G20" s="12">
        <v>18136.516680000001</v>
      </c>
      <c r="H20" s="12">
        <v>49801.229449999999</v>
      </c>
      <c r="I20" s="12">
        <v>67937.74613</v>
      </c>
    </row>
    <row r="21" spans="2:9" x14ac:dyDescent="0.2">
      <c r="B21" s="21">
        <v>4059</v>
      </c>
      <c r="C21" s="21" t="s">
        <v>105</v>
      </c>
      <c r="D21" s="22">
        <v>741483.82044000004</v>
      </c>
      <c r="E21" s="22">
        <v>2689493.1644799998</v>
      </c>
      <c r="F21" s="22">
        <v>3430976.9849200002</v>
      </c>
      <c r="G21" s="22">
        <v>886966.67165999999</v>
      </c>
      <c r="H21" s="22">
        <v>2544010.3132600002</v>
      </c>
      <c r="I21" s="22">
        <v>3430976.9849200002</v>
      </c>
    </row>
    <row r="22" spans="2:9" x14ac:dyDescent="0.2">
      <c r="B22" s="16">
        <v>4021</v>
      </c>
      <c r="C22" s="16" t="s">
        <v>106</v>
      </c>
      <c r="D22" s="12">
        <v>207346.36715999999</v>
      </c>
      <c r="E22" s="12">
        <v>683538.34203000006</v>
      </c>
      <c r="F22" s="12">
        <v>890884.70918999997</v>
      </c>
      <c r="G22" s="12">
        <v>204766.43612999999</v>
      </c>
      <c r="H22" s="12">
        <v>686118.27306000004</v>
      </c>
      <c r="I22" s="12">
        <v>890884.70918999997</v>
      </c>
    </row>
    <row r="23" spans="2:9" x14ac:dyDescent="0.2">
      <c r="B23" s="16">
        <v>4022</v>
      </c>
      <c r="C23" s="16" t="s">
        <v>107</v>
      </c>
      <c r="D23" s="12">
        <v>11666.43326</v>
      </c>
      <c r="E23" s="12">
        <v>28305.148420000001</v>
      </c>
      <c r="F23" s="12">
        <v>39971.581680000003</v>
      </c>
      <c r="G23" s="12">
        <v>8399.4623200000005</v>
      </c>
      <c r="H23" s="12">
        <v>31572.119360000001</v>
      </c>
      <c r="I23" s="12">
        <v>39971.581680000003</v>
      </c>
    </row>
    <row r="24" spans="2:9" x14ac:dyDescent="0.2">
      <c r="B24" s="16">
        <v>4023</v>
      </c>
      <c r="C24" s="16" t="s">
        <v>108</v>
      </c>
      <c r="D24" s="12">
        <v>10781.10108</v>
      </c>
      <c r="E24" s="12">
        <v>57992.569909999998</v>
      </c>
      <c r="F24" s="12">
        <v>68773.670989999999</v>
      </c>
      <c r="G24" s="12">
        <v>13989.47193</v>
      </c>
      <c r="H24" s="12">
        <v>54784.199059999999</v>
      </c>
      <c r="I24" s="12">
        <v>68773.670989999999</v>
      </c>
    </row>
    <row r="25" spans="2:9" x14ac:dyDescent="0.2">
      <c r="B25" s="16">
        <v>4024</v>
      </c>
      <c r="C25" s="16" t="s">
        <v>109</v>
      </c>
      <c r="D25" s="12">
        <v>16833.577140000001</v>
      </c>
      <c r="E25" s="12">
        <v>46824.81235</v>
      </c>
      <c r="F25" s="12">
        <v>63658.389490000001</v>
      </c>
      <c r="G25" s="12">
        <v>11426.753419999999</v>
      </c>
      <c r="H25" s="12">
        <v>52231.63607</v>
      </c>
      <c r="I25" s="12">
        <v>63658.389490000001</v>
      </c>
    </row>
    <row r="26" spans="2:9" x14ac:dyDescent="0.2">
      <c r="B26" s="16">
        <v>4049</v>
      </c>
      <c r="C26" s="16" t="s">
        <v>110</v>
      </c>
      <c r="D26" s="12">
        <v>15225.229869999999</v>
      </c>
      <c r="E26" s="12">
        <v>46939.1302</v>
      </c>
      <c r="F26" s="12">
        <v>62164.360070000002</v>
      </c>
      <c r="G26" s="12">
        <v>14949.5407</v>
      </c>
      <c r="H26" s="12">
        <v>47214.819369999997</v>
      </c>
      <c r="I26" s="12">
        <v>62164.360070000002</v>
      </c>
    </row>
    <row r="27" spans="2:9" x14ac:dyDescent="0.2">
      <c r="B27" s="16">
        <v>4026</v>
      </c>
      <c r="C27" s="16" t="s">
        <v>111</v>
      </c>
      <c r="D27" s="12">
        <v>26218.70681</v>
      </c>
      <c r="E27" s="12">
        <v>118986.19726</v>
      </c>
      <c r="F27" s="12">
        <v>145204.90406999999</v>
      </c>
      <c r="G27" s="12">
        <v>15678.82094</v>
      </c>
      <c r="H27" s="12">
        <v>129526.08313</v>
      </c>
      <c r="I27" s="12">
        <v>145204.90406999999</v>
      </c>
    </row>
    <row r="28" spans="2:9" x14ac:dyDescent="0.2">
      <c r="B28" s="16">
        <v>4027</v>
      </c>
      <c r="C28" s="16" t="s">
        <v>112</v>
      </c>
      <c r="D28" s="12">
        <v>11381.88334</v>
      </c>
      <c r="E28" s="12">
        <v>52897.378239999998</v>
      </c>
      <c r="F28" s="12">
        <v>64279.261579999999</v>
      </c>
      <c r="G28" s="12">
        <v>15378.51417</v>
      </c>
      <c r="H28" s="12">
        <v>48900.747410000004</v>
      </c>
      <c r="I28" s="12">
        <v>64279.261579999999</v>
      </c>
    </row>
    <row r="29" spans="2:9" x14ac:dyDescent="0.2">
      <c r="B29" s="16">
        <v>4028</v>
      </c>
      <c r="C29" s="16" t="s">
        <v>113</v>
      </c>
      <c r="D29" s="12">
        <v>6955.3647899999996</v>
      </c>
      <c r="E29" s="12">
        <v>16500.478319999998</v>
      </c>
      <c r="F29" s="12">
        <v>23455.843110000002</v>
      </c>
      <c r="G29" s="12">
        <v>10942.50232</v>
      </c>
      <c r="H29" s="12">
        <v>12513.34079</v>
      </c>
      <c r="I29" s="12">
        <v>23455.843110000002</v>
      </c>
    </row>
    <row r="30" spans="2:9" x14ac:dyDescent="0.2">
      <c r="B30" s="16">
        <v>4029</v>
      </c>
      <c r="C30" s="16" t="s">
        <v>114</v>
      </c>
      <c r="D30" s="12">
        <v>29861.841670000002</v>
      </c>
      <c r="E30" s="12">
        <v>93603.429090000005</v>
      </c>
      <c r="F30" s="12">
        <v>123465.27076</v>
      </c>
      <c r="G30" s="12">
        <v>27860.078850000002</v>
      </c>
      <c r="H30" s="12">
        <v>95605.191909999994</v>
      </c>
      <c r="I30" s="12">
        <v>123465.27076</v>
      </c>
    </row>
    <row r="31" spans="2:9" x14ac:dyDescent="0.2">
      <c r="B31" s="16">
        <v>4030</v>
      </c>
      <c r="C31" s="16" t="s">
        <v>115</v>
      </c>
      <c r="D31" s="12">
        <v>6900.6457</v>
      </c>
      <c r="E31" s="12">
        <v>39741.92944</v>
      </c>
      <c r="F31" s="12">
        <v>46642.575140000001</v>
      </c>
      <c r="G31" s="12">
        <v>15493.268550000001</v>
      </c>
      <c r="H31" s="12">
        <v>31149.30659</v>
      </c>
      <c r="I31" s="12">
        <v>46642.575140000001</v>
      </c>
    </row>
    <row r="32" spans="2:9" x14ac:dyDescent="0.2">
      <c r="B32" s="16">
        <v>4031</v>
      </c>
      <c r="C32" s="16" t="s">
        <v>116</v>
      </c>
      <c r="D32" s="12">
        <v>8706.3690800000004</v>
      </c>
      <c r="E32" s="12">
        <v>25939.85542</v>
      </c>
      <c r="F32" s="12">
        <v>34646.224499999997</v>
      </c>
      <c r="G32" s="12">
        <v>5979.8492299999998</v>
      </c>
      <c r="H32" s="12">
        <v>28666.37527</v>
      </c>
      <c r="I32" s="12">
        <v>34646.224499999997</v>
      </c>
    </row>
    <row r="33" spans="2:9" x14ac:dyDescent="0.2">
      <c r="B33" s="16">
        <v>4032</v>
      </c>
      <c r="C33" s="16" t="s">
        <v>117</v>
      </c>
      <c r="D33" s="12">
        <v>10750.536539999999</v>
      </c>
      <c r="E33" s="12">
        <v>29683.59734</v>
      </c>
      <c r="F33" s="12">
        <v>40434.133880000001</v>
      </c>
      <c r="G33" s="12">
        <v>15410.15345</v>
      </c>
      <c r="H33" s="12">
        <v>25023.98043</v>
      </c>
      <c r="I33" s="12">
        <v>40434.133880000001</v>
      </c>
    </row>
    <row r="34" spans="2:9" x14ac:dyDescent="0.2">
      <c r="B34" s="16">
        <v>4033</v>
      </c>
      <c r="C34" s="16" t="s">
        <v>118</v>
      </c>
      <c r="D34" s="12">
        <v>24358.805899999999</v>
      </c>
      <c r="E34" s="12">
        <v>109708.85535</v>
      </c>
      <c r="F34" s="12">
        <v>134067.66125</v>
      </c>
      <c r="G34" s="12">
        <v>34985.258889999997</v>
      </c>
      <c r="H34" s="12">
        <v>99082.402359999993</v>
      </c>
      <c r="I34" s="12">
        <v>134067.66125</v>
      </c>
    </row>
    <row r="35" spans="2:9" x14ac:dyDescent="0.2">
      <c r="B35" s="16">
        <v>4034</v>
      </c>
      <c r="C35" s="16" t="s">
        <v>119</v>
      </c>
      <c r="D35" s="12">
        <v>28092.79451</v>
      </c>
      <c r="E35" s="12">
        <v>106746.7237</v>
      </c>
      <c r="F35" s="12">
        <v>134839.51821000001</v>
      </c>
      <c r="G35" s="12">
        <v>42239.11232</v>
      </c>
      <c r="H35" s="12">
        <v>92600.405889999995</v>
      </c>
      <c r="I35" s="12">
        <v>134839.51821000001</v>
      </c>
    </row>
    <row r="36" spans="2:9" x14ac:dyDescent="0.2">
      <c r="B36" s="16">
        <v>4035</v>
      </c>
      <c r="C36" s="16" t="s">
        <v>120</v>
      </c>
      <c r="D36" s="12">
        <v>28632.10153</v>
      </c>
      <c r="E36" s="12">
        <v>85112.184800000003</v>
      </c>
      <c r="F36" s="12">
        <v>113744.28633</v>
      </c>
      <c r="G36" s="12">
        <v>19926.232810000001</v>
      </c>
      <c r="H36" s="12">
        <v>93818.053520000001</v>
      </c>
      <c r="I36" s="12">
        <v>113744.28633</v>
      </c>
    </row>
    <row r="37" spans="2:9" x14ac:dyDescent="0.2">
      <c r="B37" s="16">
        <v>4037</v>
      </c>
      <c r="C37" s="16" t="s">
        <v>121</v>
      </c>
      <c r="D37" s="12">
        <v>18696.949349999999</v>
      </c>
      <c r="E37" s="12">
        <v>69153.183709999998</v>
      </c>
      <c r="F37" s="12">
        <v>87850.133059999993</v>
      </c>
      <c r="G37" s="12">
        <v>11094.05276</v>
      </c>
      <c r="H37" s="12">
        <v>76756.080300000001</v>
      </c>
      <c r="I37" s="12">
        <v>87850.133059999993</v>
      </c>
    </row>
    <row r="38" spans="2:9" x14ac:dyDescent="0.2">
      <c r="B38" s="16">
        <v>4038</v>
      </c>
      <c r="C38" s="16" t="s">
        <v>122</v>
      </c>
      <c r="D38" s="12">
        <v>19420.00056</v>
      </c>
      <c r="E38" s="12">
        <v>111231.50932</v>
      </c>
      <c r="F38" s="12">
        <v>130651.50988</v>
      </c>
      <c r="G38" s="12">
        <v>35085.109920000003</v>
      </c>
      <c r="H38" s="12">
        <v>95566.399959999995</v>
      </c>
      <c r="I38" s="12">
        <v>130651.50988</v>
      </c>
    </row>
    <row r="39" spans="2:9" x14ac:dyDescent="0.2">
      <c r="B39" s="16">
        <v>4039</v>
      </c>
      <c r="C39" s="16" t="s">
        <v>123</v>
      </c>
      <c r="D39" s="12">
        <v>9213.4658500000005</v>
      </c>
      <c r="E39" s="12">
        <v>31912.857660000001</v>
      </c>
      <c r="F39" s="12">
        <v>41126.323510000002</v>
      </c>
      <c r="G39" s="12">
        <v>6205.1732400000001</v>
      </c>
      <c r="H39" s="12">
        <v>34921.150269999998</v>
      </c>
      <c r="I39" s="12">
        <v>41126.323510000002</v>
      </c>
    </row>
    <row r="40" spans="2:9" x14ac:dyDescent="0.2">
      <c r="B40" s="16">
        <v>4040</v>
      </c>
      <c r="C40" s="16" t="s">
        <v>124</v>
      </c>
      <c r="D40" s="12">
        <v>48198.932529999998</v>
      </c>
      <c r="E40" s="12">
        <v>198985.02807</v>
      </c>
      <c r="F40" s="12">
        <v>247183.96059999999</v>
      </c>
      <c r="G40" s="12">
        <v>47915.871950000001</v>
      </c>
      <c r="H40" s="12">
        <v>199268.08864999999</v>
      </c>
      <c r="I40" s="12">
        <v>247183.96059999999</v>
      </c>
    </row>
    <row r="41" spans="2:9" x14ac:dyDescent="0.2">
      <c r="B41" s="16">
        <v>4041</v>
      </c>
      <c r="C41" s="16" t="s">
        <v>125</v>
      </c>
      <c r="D41" s="12">
        <v>8697.7385699999995</v>
      </c>
      <c r="E41" s="12">
        <v>28079.29825</v>
      </c>
      <c r="F41" s="12">
        <v>36777.036820000001</v>
      </c>
      <c r="G41" s="12">
        <v>10427.32019</v>
      </c>
      <c r="H41" s="12">
        <v>26349.716629999999</v>
      </c>
      <c r="I41" s="12">
        <v>36777.036820000001</v>
      </c>
    </row>
    <row r="42" spans="2:9" x14ac:dyDescent="0.2">
      <c r="B42" s="16">
        <v>4044</v>
      </c>
      <c r="C42" s="16" t="s">
        <v>126</v>
      </c>
      <c r="D42" s="12">
        <v>43708.712699999996</v>
      </c>
      <c r="E42" s="12">
        <v>115644.40717000001</v>
      </c>
      <c r="F42" s="12">
        <v>159353.11986999999</v>
      </c>
      <c r="G42" s="12">
        <v>65489.4876</v>
      </c>
      <c r="H42" s="12">
        <v>93863.632270000002</v>
      </c>
      <c r="I42" s="12">
        <v>159353.11986999999</v>
      </c>
    </row>
    <row r="43" spans="2:9" x14ac:dyDescent="0.2">
      <c r="B43" s="16">
        <v>4045</v>
      </c>
      <c r="C43" s="16" t="s">
        <v>127</v>
      </c>
      <c r="D43" s="12">
        <v>66536.150510000007</v>
      </c>
      <c r="E43" s="12">
        <v>339250.01990999997</v>
      </c>
      <c r="F43" s="12">
        <v>405786.17041999998</v>
      </c>
      <c r="G43" s="12">
        <v>195269.86317</v>
      </c>
      <c r="H43" s="12">
        <v>210516.30725000001</v>
      </c>
      <c r="I43" s="12">
        <v>405786.17041999998</v>
      </c>
    </row>
    <row r="44" spans="2:9" x14ac:dyDescent="0.2">
      <c r="B44" s="16">
        <v>4046</v>
      </c>
      <c r="C44" s="16" t="s">
        <v>128</v>
      </c>
      <c r="D44" s="12">
        <v>11353.585800000001</v>
      </c>
      <c r="E44" s="12">
        <v>24971.858960000001</v>
      </c>
      <c r="F44" s="12">
        <v>36325.444759999998</v>
      </c>
      <c r="G44" s="12">
        <v>9676.4370199999994</v>
      </c>
      <c r="H44" s="12">
        <v>26649.007740000001</v>
      </c>
      <c r="I44" s="12">
        <v>36325.444759999998</v>
      </c>
    </row>
    <row r="45" spans="2:9" x14ac:dyDescent="0.2">
      <c r="B45" s="16">
        <v>4047</v>
      </c>
      <c r="C45" s="16" t="s">
        <v>129</v>
      </c>
      <c r="D45" s="12">
        <v>46385.253839999998</v>
      </c>
      <c r="E45" s="12">
        <v>98532.988870000001</v>
      </c>
      <c r="F45" s="12">
        <v>144918.24270999999</v>
      </c>
      <c r="G45" s="12">
        <v>20633.200990000001</v>
      </c>
      <c r="H45" s="12">
        <v>124285.04171999999</v>
      </c>
      <c r="I45" s="12">
        <v>144918.24270999999</v>
      </c>
    </row>
    <row r="46" spans="2:9" x14ac:dyDescent="0.2">
      <c r="B46" s="16">
        <v>4048</v>
      </c>
      <c r="C46" s="16" t="s">
        <v>130</v>
      </c>
      <c r="D46" s="12">
        <v>25561.272349999999</v>
      </c>
      <c r="E46" s="12">
        <v>129211.38069000001</v>
      </c>
      <c r="F46" s="12">
        <v>154772.65304</v>
      </c>
      <c r="G46" s="12">
        <v>27744.698789999999</v>
      </c>
      <c r="H46" s="12">
        <v>127027.95425</v>
      </c>
      <c r="I46" s="12">
        <v>154772.65304</v>
      </c>
    </row>
    <row r="47" spans="2:9" x14ac:dyDescent="0.2">
      <c r="B47" s="21">
        <v>4089</v>
      </c>
      <c r="C47" s="21" t="s">
        <v>131</v>
      </c>
      <c r="D47" s="22">
        <v>483033.45757999999</v>
      </c>
      <c r="E47" s="22">
        <v>1146820.4449799999</v>
      </c>
      <c r="F47" s="22">
        <v>1629853.9025600001</v>
      </c>
      <c r="G47" s="22">
        <v>434168.04009000002</v>
      </c>
      <c r="H47" s="22">
        <v>1195685.8624700001</v>
      </c>
      <c r="I47" s="22">
        <v>1629853.9025600001</v>
      </c>
    </row>
    <row r="48" spans="2:9" x14ac:dyDescent="0.2">
      <c r="B48" s="16">
        <v>4061</v>
      </c>
      <c r="C48" s="16" t="s">
        <v>132</v>
      </c>
      <c r="D48" s="12">
        <v>10646.27476</v>
      </c>
      <c r="E48" s="12">
        <v>19925.085869999999</v>
      </c>
      <c r="F48" s="12">
        <v>30571.360629999999</v>
      </c>
      <c r="G48" s="12">
        <v>6061.6074399999998</v>
      </c>
      <c r="H48" s="12">
        <v>24509.753189999999</v>
      </c>
      <c r="I48" s="12">
        <v>30571.360629999999</v>
      </c>
    </row>
    <row r="49" spans="2:9" x14ac:dyDescent="0.2">
      <c r="B49" s="16">
        <v>4062</v>
      </c>
      <c r="C49" s="16" t="s">
        <v>133</v>
      </c>
      <c r="D49" s="12">
        <v>44933.217080000002</v>
      </c>
      <c r="E49" s="12">
        <v>68227.113719999994</v>
      </c>
      <c r="F49" s="12">
        <v>113160.3308</v>
      </c>
      <c r="G49" s="12">
        <v>25273.974999999999</v>
      </c>
      <c r="H49" s="12">
        <v>87886.355800000005</v>
      </c>
      <c r="I49" s="12">
        <v>113160.3308</v>
      </c>
    </row>
    <row r="50" spans="2:9" x14ac:dyDescent="0.2">
      <c r="B50" s="16">
        <v>4063</v>
      </c>
      <c r="C50" s="16" t="s">
        <v>134</v>
      </c>
      <c r="D50" s="12">
        <v>29327.261109999999</v>
      </c>
      <c r="E50" s="12">
        <v>99070.116389999996</v>
      </c>
      <c r="F50" s="12">
        <v>128397.3775</v>
      </c>
      <c r="G50" s="12">
        <v>35217.124680000001</v>
      </c>
      <c r="H50" s="12">
        <v>93180.252819999994</v>
      </c>
      <c r="I50" s="12">
        <v>128397.3775</v>
      </c>
    </row>
    <row r="51" spans="2:9" x14ac:dyDescent="0.2">
      <c r="B51" s="16">
        <v>4064</v>
      </c>
      <c r="C51" s="16" t="s">
        <v>135</v>
      </c>
      <c r="D51" s="12">
        <v>7958.7875599999998</v>
      </c>
      <c r="E51" s="12">
        <v>9170.4503800000002</v>
      </c>
      <c r="F51" s="12">
        <v>17129.237939999999</v>
      </c>
      <c r="G51" s="12">
        <v>2231.8560200000002</v>
      </c>
      <c r="H51" s="12">
        <v>14897.38192</v>
      </c>
      <c r="I51" s="12">
        <v>17129.237939999999</v>
      </c>
    </row>
    <row r="52" spans="2:9" x14ac:dyDescent="0.2">
      <c r="B52" s="16">
        <v>4065</v>
      </c>
      <c r="C52" s="16" t="s">
        <v>136</v>
      </c>
      <c r="D52" s="12">
        <v>36435.356189999999</v>
      </c>
      <c r="E52" s="12">
        <v>41704.151539999999</v>
      </c>
      <c r="F52" s="12">
        <v>78139.507729999998</v>
      </c>
      <c r="G52" s="12">
        <v>8680.4256000000005</v>
      </c>
      <c r="H52" s="12">
        <v>69459.082129999995</v>
      </c>
      <c r="I52" s="12">
        <v>78139.507729999998</v>
      </c>
    </row>
    <row r="53" spans="2:9" x14ac:dyDescent="0.2">
      <c r="B53" s="16">
        <v>4066</v>
      </c>
      <c r="C53" s="16" t="s">
        <v>137</v>
      </c>
      <c r="D53" s="12">
        <v>3296.8161</v>
      </c>
      <c r="E53" s="12">
        <v>19699.50705</v>
      </c>
      <c r="F53" s="12">
        <v>22996.32315</v>
      </c>
      <c r="G53" s="12">
        <v>4090.2841699999999</v>
      </c>
      <c r="H53" s="12">
        <v>18906.038980000001</v>
      </c>
      <c r="I53" s="12">
        <v>22996.32315</v>
      </c>
    </row>
    <row r="54" spans="2:9" x14ac:dyDescent="0.2">
      <c r="B54" s="16">
        <v>4067</v>
      </c>
      <c r="C54" s="16" t="s">
        <v>138</v>
      </c>
      <c r="D54" s="12">
        <v>9451.1596699999991</v>
      </c>
      <c r="E54" s="12">
        <v>19341.2274</v>
      </c>
      <c r="F54" s="12">
        <v>28792.387070000001</v>
      </c>
      <c r="G54" s="12">
        <v>6626.5083599999998</v>
      </c>
      <c r="H54" s="12">
        <v>22165.878710000001</v>
      </c>
      <c r="I54" s="12">
        <v>28792.387070000001</v>
      </c>
    </row>
    <row r="55" spans="2:9" x14ac:dyDescent="0.2">
      <c r="B55" s="16">
        <v>4068</v>
      </c>
      <c r="C55" s="16" t="s">
        <v>139</v>
      </c>
      <c r="D55" s="12">
        <v>11452.95377</v>
      </c>
      <c r="E55" s="12">
        <v>35783.919909999997</v>
      </c>
      <c r="F55" s="12">
        <v>47236.873679999997</v>
      </c>
      <c r="G55" s="12">
        <v>12685.21636</v>
      </c>
      <c r="H55" s="12">
        <v>34551.657319999998</v>
      </c>
      <c r="I55" s="12">
        <v>47236.873679999997</v>
      </c>
    </row>
    <row r="56" spans="2:9" x14ac:dyDescent="0.2">
      <c r="B56" s="16">
        <v>4084</v>
      </c>
      <c r="C56" s="16" t="s">
        <v>140</v>
      </c>
      <c r="D56" s="12">
        <v>3251.7392</v>
      </c>
      <c r="E56" s="12">
        <v>9419.1938100000007</v>
      </c>
      <c r="F56" s="12">
        <v>12670.933010000001</v>
      </c>
      <c r="G56" s="12">
        <v>1801.9051300000001</v>
      </c>
      <c r="H56" s="12">
        <v>10869.02788</v>
      </c>
      <c r="I56" s="12">
        <v>12670.933010000001</v>
      </c>
    </row>
    <row r="57" spans="2:9" x14ac:dyDescent="0.2">
      <c r="B57" s="16">
        <v>4071</v>
      </c>
      <c r="C57" s="16" t="s">
        <v>141</v>
      </c>
      <c r="D57" s="12">
        <v>12397.590529999999</v>
      </c>
      <c r="E57" s="12">
        <v>51268.881710000001</v>
      </c>
      <c r="F57" s="12">
        <v>63666.472240000003</v>
      </c>
      <c r="G57" s="12">
        <v>6814.78035</v>
      </c>
      <c r="H57" s="12">
        <v>56851.691890000002</v>
      </c>
      <c r="I57" s="12">
        <v>63666.472240000003</v>
      </c>
    </row>
    <row r="58" spans="2:9" x14ac:dyDescent="0.2">
      <c r="B58" s="16">
        <v>4072</v>
      </c>
      <c r="C58" s="16" t="s">
        <v>142</v>
      </c>
      <c r="D58" s="12">
        <v>18060.030149999999</v>
      </c>
      <c r="E58" s="12">
        <v>50795.770940000002</v>
      </c>
      <c r="F58" s="12">
        <v>68855.801089999994</v>
      </c>
      <c r="G58" s="12">
        <v>18662.572349999999</v>
      </c>
      <c r="H58" s="12">
        <v>50193.228739999999</v>
      </c>
      <c r="I58" s="12">
        <v>68855.801089999994</v>
      </c>
    </row>
    <row r="59" spans="2:9" x14ac:dyDescent="0.2">
      <c r="B59" s="16">
        <v>4073</v>
      </c>
      <c r="C59" s="16" t="s">
        <v>143</v>
      </c>
      <c r="D59" s="12">
        <v>15038.951639999999</v>
      </c>
      <c r="E59" s="12">
        <v>31702.840560000001</v>
      </c>
      <c r="F59" s="12">
        <v>46741.792200000004</v>
      </c>
      <c r="G59" s="12">
        <v>7914.7177899999997</v>
      </c>
      <c r="H59" s="12">
        <v>38827.074410000001</v>
      </c>
      <c r="I59" s="12">
        <v>46741.792200000004</v>
      </c>
    </row>
    <row r="60" spans="2:9" x14ac:dyDescent="0.2">
      <c r="B60" s="16">
        <v>4074</v>
      </c>
      <c r="C60" s="16" t="s">
        <v>144</v>
      </c>
      <c r="D60" s="12">
        <v>48555.246590000002</v>
      </c>
      <c r="E60" s="12">
        <v>64518.011310000002</v>
      </c>
      <c r="F60" s="12">
        <v>113073.2579</v>
      </c>
      <c r="G60" s="12">
        <v>21598.848709999998</v>
      </c>
      <c r="H60" s="12">
        <v>91474.409190000006</v>
      </c>
      <c r="I60" s="12">
        <v>113073.2579</v>
      </c>
    </row>
    <row r="61" spans="2:9" x14ac:dyDescent="0.2">
      <c r="B61" s="16">
        <v>4075</v>
      </c>
      <c r="C61" s="16" t="s">
        <v>145</v>
      </c>
      <c r="D61" s="12">
        <v>35938.060299999997</v>
      </c>
      <c r="E61" s="12">
        <v>68966.969299999997</v>
      </c>
      <c r="F61" s="12">
        <v>104905.02959999999</v>
      </c>
      <c r="G61" s="12">
        <v>37863.45031</v>
      </c>
      <c r="H61" s="12">
        <v>67041.579289999994</v>
      </c>
      <c r="I61" s="12">
        <v>104905.02959999999</v>
      </c>
    </row>
    <row r="62" spans="2:9" x14ac:dyDescent="0.2">
      <c r="B62" s="16">
        <v>4076</v>
      </c>
      <c r="C62" s="16" t="s">
        <v>146</v>
      </c>
      <c r="D62" s="12">
        <v>18686.1319</v>
      </c>
      <c r="E62" s="12">
        <v>26463.633089999999</v>
      </c>
      <c r="F62" s="12">
        <v>45149.764990000003</v>
      </c>
      <c r="G62" s="12">
        <v>10528.98857</v>
      </c>
      <c r="H62" s="12">
        <v>34620.776420000002</v>
      </c>
      <c r="I62" s="12">
        <v>45149.764990000003</v>
      </c>
    </row>
    <row r="63" spans="2:9" x14ac:dyDescent="0.2">
      <c r="B63" s="16">
        <v>4077</v>
      </c>
      <c r="C63" s="16" t="s">
        <v>147</v>
      </c>
      <c r="D63" s="12">
        <v>3824.1649600000001</v>
      </c>
      <c r="E63" s="12">
        <v>12268.726919999999</v>
      </c>
      <c r="F63" s="12">
        <v>16092.891879999999</v>
      </c>
      <c r="G63" s="12">
        <v>3088.6536700000001</v>
      </c>
      <c r="H63" s="12">
        <v>13004.23821</v>
      </c>
      <c r="I63" s="12">
        <v>16092.891879999999</v>
      </c>
    </row>
    <row r="64" spans="2:9" x14ac:dyDescent="0.2">
      <c r="B64" s="16">
        <v>4078</v>
      </c>
      <c r="C64" s="16" t="s">
        <v>148</v>
      </c>
      <c r="D64" s="12">
        <v>4183.5518199999997</v>
      </c>
      <c r="E64" s="12">
        <v>3562.24656</v>
      </c>
      <c r="F64" s="12">
        <v>7745.7983800000002</v>
      </c>
      <c r="G64" s="12">
        <v>2604.97093</v>
      </c>
      <c r="H64" s="12">
        <v>5140.8274499999998</v>
      </c>
      <c r="I64" s="12">
        <v>7745.7983800000002</v>
      </c>
    </row>
    <row r="65" spans="2:9" x14ac:dyDescent="0.2">
      <c r="B65" s="16">
        <v>4079</v>
      </c>
      <c r="C65" s="16" t="s">
        <v>149</v>
      </c>
      <c r="D65" s="12">
        <v>4273.4227499999997</v>
      </c>
      <c r="E65" s="12">
        <v>21407.494620000001</v>
      </c>
      <c r="F65" s="12">
        <v>25680.917369999999</v>
      </c>
      <c r="G65" s="12">
        <v>10045.773380000001</v>
      </c>
      <c r="H65" s="12">
        <v>15635.14399</v>
      </c>
      <c r="I65" s="12">
        <v>25680.917369999999</v>
      </c>
    </row>
    <row r="66" spans="2:9" x14ac:dyDescent="0.2">
      <c r="B66" s="16">
        <v>4080</v>
      </c>
      <c r="C66" s="16" t="s">
        <v>150</v>
      </c>
      <c r="D66" s="12">
        <v>37325.948989999997</v>
      </c>
      <c r="E66" s="12">
        <v>145862.25776000001</v>
      </c>
      <c r="F66" s="12">
        <v>183188.20675000001</v>
      </c>
      <c r="G66" s="12">
        <v>41012.695350000002</v>
      </c>
      <c r="H66" s="12">
        <v>142175.51139999999</v>
      </c>
      <c r="I66" s="12">
        <v>183188.20675000001</v>
      </c>
    </row>
    <row r="67" spans="2:9" x14ac:dyDescent="0.2">
      <c r="B67" s="16">
        <v>4081</v>
      </c>
      <c r="C67" s="16" t="s">
        <v>151</v>
      </c>
      <c r="D67" s="12">
        <v>23512.177350000002</v>
      </c>
      <c r="E67" s="12">
        <v>68117.454299999998</v>
      </c>
      <c r="F67" s="12">
        <v>91629.631649999996</v>
      </c>
      <c r="G67" s="12">
        <v>18058.41387</v>
      </c>
      <c r="H67" s="12">
        <v>73571.217780000006</v>
      </c>
      <c r="I67" s="12">
        <v>91629.631649999996</v>
      </c>
    </row>
    <row r="68" spans="2:9" x14ac:dyDescent="0.2">
      <c r="B68" s="16">
        <v>4082</v>
      </c>
      <c r="C68" s="16" t="s">
        <v>152</v>
      </c>
      <c r="D68" s="12">
        <v>75884.728270000007</v>
      </c>
      <c r="E68" s="12">
        <v>233255.91138000001</v>
      </c>
      <c r="F68" s="12">
        <v>309140.63965000003</v>
      </c>
      <c r="G68" s="12">
        <v>136573.56219999999</v>
      </c>
      <c r="H68" s="12">
        <v>172567.07745000001</v>
      </c>
      <c r="I68" s="12">
        <v>309140.63965000003</v>
      </c>
    </row>
    <row r="69" spans="2:9" x14ac:dyDescent="0.2">
      <c r="B69" s="16">
        <v>4083</v>
      </c>
      <c r="C69" s="16" t="s">
        <v>153</v>
      </c>
      <c r="D69" s="12">
        <v>28599.886890000002</v>
      </c>
      <c r="E69" s="12">
        <v>46289.480459999999</v>
      </c>
      <c r="F69" s="12">
        <v>74889.36735</v>
      </c>
      <c r="G69" s="12">
        <v>16731.709849999999</v>
      </c>
      <c r="H69" s="12">
        <v>58157.657500000001</v>
      </c>
      <c r="I69" s="12">
        <v>74889.36735</v>
      </c>
    </row>
    <row r="70" spans="2:9" x14ac:dyDescent="0.2">
      <c r="B70" s="21">
        <v>4129</v>
      </c>
      <c r="C70" s="21" t="s">
        <v>154</v>
      </c>
      <c r="D70" s="22">
        <v>370382.53541999997</v>
      </c>
      <c r="E70" s="22">
        <v>735902.56438999996</v>
      </c>
      <c r="F70" s="22">
        <v>1106285.09981</v>
      </c>
      <c r="G70" s="22">
        <v>258805.19331</v>
      </c>
      <c r="H70" s="22">
        <v>847479.90650000004</v>
      </c>
      <c r="I70" s="22">
        <v>1106285.09981</v>
      </c>
    </row>
    <row r="71" spans="2:9" x14ac:dyDescent="0.2">
      <c r="B71" s="16">
        <v>4091</v>
      </c>
      <c r="C71" s="16" t="s">
        <v>155</v>
      </c>
      <c r="D71" s="12">
        <v>5360.8559100000002</v>
      </c>
      <c r="E71" s="12">
        <v>26541.734120000001</v>
      </c>
      <c r="F71" s="12">
        <v>31902.590029999999</v>
      </c>
      <c r="G71" s="12">
        <v>8792.1358899999996</v>
      </c>
      <c r="H71" s="12">
        <v>23110.454140000002</v>
      </c>
      <c r="I71" s="12">
        <v>31902.590029999999</v>
      </c>
    </row>
    <row r="72" spans="2:9" x14ac:dyDescent="0.2">
      <c r="B72" s="16">
        <v>4092</v>
      </c>
      <c r="C72" s="16" t="s">
        <v>156</v>
      </c>
      <c r="D72" s="12">
        <v>27803.24206</v>
      </c>
      <c r="E72" s="12">
        <v>48465.62283</v>
      </c>
      <c r="F72" s="12">
        <v>76268.864889999997</v>
      </c>
      <c r="G72" s="12">
        <v>18420.92842</v>
      </c>
      <c r="H72" s="12">
        <v>57847.936470000001</v>
      </c>
      <c r="I72" s="12">
        <v>76268.864889999997</v>
      </c>
    </row>
    <row r="73" spans="2:9" x14ac:dyDescent="0.2">
      <c r="B73" s="16">
        <v>4093</v>
      </c>
      <c r="C73" s="16" t="s">
        <v>157</v>
      </c>
      <c r="D73" s="12">
        <v>4305.38094</v>
      </c>
      <c r="E73" s="12">
        <v>11971.009669999999</v>
      </c>
      <c r="F73" s="12">
        <v>16276.39061</v>
      </c>
      <c r="G73" s="12">
        <v>6290.8463000000002</v>
      </c>
      <c r="H73" s="12">
        <v>9985.5443099999993</v>
      </c>
      <c r="I73" s="12">
        <v>16276.39061</v>
      </c>
    </row>
    <row r="74" spans="2:9" x14ac:dyDescent="0.2">
      <c r="B74" s="16">
        <v>4124</v>
      </c>
      <c r="C74" s="16" t="s">
        <v>158</v>
      </c>
      <c r="D74" s="12">
        <v>14597.72669</v>
      </c>
      <c r="E74" s="12">
        <v>12952.50777</v>
      </c>
      <c r="F74" s="12">
        <v>27550.23446</v>
      </c>
      <c r="G74" s="12">
        <v>5173.3992600000001</v>
      </c>
      <c r="H74" s="12">
        <v>22376.835200000001</v>
      </c>
      <c r="I74" s="12">
        <v>27550.23446</v>
      </c>
    </row>
    <row r="75" spans="2:9" x14ac:dyDescent="0.2">
      <c r="B75" s="16">
        <v>4095</v>
      </c>
      <c r="C75" s="16" t="s">
        <v>159</v>
      </c>
      <c r="D75" s="12">
        <v>184745.65069000001</v>
      </c>
      <c r="E75" s="12">
        <v>162516.04573000001</v>
      </c>
      <c r="F75" s="12">
        <v>347261.69641999999</v>
      </c>
      <c r="G75" s="12">
        <v>63305.267870000003</v>
      </c>
      <c r="H75" s="12">
        <v>283956.42855000001</v>
      </c>
      <c r="I75" s="12">
        <v>347261.69641999999</v>
      </c>
    </row>
    <row r="76" spans="2:9" x14ac:dyDescent="0.2">
      <c r="B76" s="16">
        <v>4099</v>
      </c>
      <c r="C76" s="16" t="s">
        <v>160</v>
      </c>
      <c r="D76" s="12">
        <v>4149.1979799999999</v>
      </c>
      <c r="E76" s="12">
        <v>6499.1591699999999</v>
      </c>
      <c r="F76" s="12">
        <v>10648.35715</v>
      </c>
      <c r="G76" s="12">
        <v>1207.71144</v>
      </c>
      <c r="H76" s="12">
        <v>9440.6457100000007</v>
      </c>
      <c r="I76" s="12">
        <v>10648.35715</v>
      </c>
    </row>
    <row r="77" spans="2:9" x14ac:dyDescent="0.2">
      <c r="B77" s="16">
        <v>4100</v>
      </c>
      <c r="C77" s="16" t="s">
        <v>161</v>
      </c>
      <c r="D77" s="12">
        <v>15591.58455</v>
      </c>
      <c r="E77" s="12">
        <v>45652.144460000003</v>
      </c>
      <c r="F77" s="12">
        <v>61243.729010000003</v>
      </c>
      <c r="G77" s="12">
        <v>21132.870579999999</v>
      </c>
      <c r="H77" s="12">
        <v>40110.85843</v>
      </c>
      <c r="I77" s="12">
        <v>61243.729010000003</v>
      </c>
    </row>
    <row r="78" spans="2:9" x14ac:dyDescent="0.2">
      <c r="B78" s="16">
        <v>4104</v>
      </c>
      <c r="C78" s="16" t="s">
        <v>162</v>
      </c>
      <c r="D78" s="12">
        <v>16186.35894</v>
      </c>
      <c r="E78" s="12">
        <v>44450.945330000002</v>
      </c>
      <c r="F78" s="12">
        <v>60637.304270000001</v>
      </c>
      <c r="G78" s="12">
        <v>18370.95839</v>
      </c>
      <c r="H78" s="12">
        <v>42266.345880000001</v>
      </c>
      <c r="I78" s="12">
        <v>60637.304270000001</v>
      </c>
    </row>
    <row r="79" spans="2:9" x14ac:dyDescent="0.2">
      <c r="B79" s="16">
        <v>4105</v>
      </c>
      <c r="C79" s="16" t="s">
        <v>163</v>
      </c>
      <c r="D79" s="12">
        <v>4371.1676500000003</v>
      </c>
      <c r="E79" s="12">
        <v>6587.5571300000001</v>
      </c>
      <c r="F79" s="12">
        <v>10958.72478</v>
      </c>
      <c r="G79" s="12">
        <v>2487.70921</v>
      </c>
      <c r="H79" s="12">
        <v>8471.0155699999996</v>
      </c>
      <c r="I79" s="12">
        <v>10958.72478</v>
      </c>
    </row>
    <row r="80" spans="2:9" x14ac:dyDescent="0.2">
      <c r="B80" s="16">
        <v>4106</v>
      </c>
      <c r="C80" s="16" t="s">
        <v>164</v>
      </c>
      <c r="D80" s="12">
        <v>1571.20364</v>
      </c>
      <c r="E80" s="12">
        <v>5073.43145</v>
      </c>
      <c r="F80" s="12">
        <v>6644.6350899999998</v>
      </c>
      <c r="G80" s="12">
        <v>891.17885000000001</v>
      </c>
      <c r="H80" s="12">
        <v>5753.4562400000004</v>
      </c>
      <c r="I80" s="12">
        <v>6644.6350899999998</v>
      </c>
    </row>
    <row r="81" spans="2:9" x14ac:dyDescent="0.2">
      <c r="B81" s="16">
        <v>4107</v>
      </c>
      <c r="C81" s="16" t="s">
        <v>165</v>
      </c>
      <c r="D81" s="12">
        <v>2672.7693199999999</v>
      </c>
      <c r="E81" s="12">
        <v>17862.12847</v>
      </c>
      <c r="F81" s="12">
        <v>20534.897789999999</v>
      </c>
      <c r="G81" s="12">
        <v>5429.6735200000003</v>
      </c>
      <c r="H81" s="12">
        <v>15105.224270000001</v>
      </c>
      <c r="I81" s="12">
        <v>20534.897789999999</v>
      </c>
    </row>
    <row r="82" spans="2:9" x14ac:dyDescent="0.2">
      <c r="B82" s="16">
        <v>4110</v>
      </c>
      <c r="C82" s="16" t="s">
        <v>166</v>
      </c>
      <c r="D82" s="12">
        <v>4586.8911699999999</v>
      </c>
      <c r="E82" s="12">
        <v>15187.243350000001</v>
      </c>
      <c r="F82" s="12">
        <v>19774.13452</v>
      </c>
      <c r="G82" s="12">
        <v>3991.6207899999999</v>
      </c>
      <c r="H82" s="12">
        <v>15782.513730000001</v>
      </c>
      <c r="I82" s="12">
        <v>19774.13452</v>
      </c>
    </row>
    <row r="83" spans="2:9" x14ac:dyDescent="0.2">
      <c r="B83" s="16">
        <v>4111</v>
      </c>
      <c r="C83" s="16" t="s">
        <v>167</v>
      </c>
      <c r="D83" s="12">
        <v>5370.7796699999999</v>
      </c>
      <c r="E83" s="12">
        <v>17611.712350000002</v>
      </c>
      <c r="F83" s="12">
        <v>22982.492020000002</v>
      </c>
      <c r="G83" s="12">
        <v>3540.3394400000002</v>
      </c>
      <c r="H83" s="12">
        <v>19442.152580000002</v>
      </c>
      <c r="I83" s="12">
        <v>22982.492020000002</v>
      </c>
    </row>
    <row r="84" spans="2:9" x14ac:dyDescent="0.2">
      <c r="B84" s="16">
        <v>4112</v>
      </c>
      <c r="C84" s="16" t="s">
        <v>168</v>
      </c>
      <c r="D84" s="12">
        <v>2354.13688</v>
      </c>
      <c r="E84" s="12">
        <v>12925.06984</v>
      </c>
      <c r="F84" s="12">
        <v>15279.20672</v>
      </c>
      <c r="G84" s="12">
        <v>1789.3202799999999</v>
      </c>
      <c r="H84" s="12">
        <v>13489.88644</v>
      </c>
      <c r="I84" s="12">
        <v>15279.20672</v>
      </c>
    </row>
    <row r="85" spans="2:9" x14ac:dyDescent="0.2">
      <c r="B85" s="16">
        <v>4125</v>
      </c>
      <c r="C85" s="16" t="s">
        <v>169</v>
      </c>
      <c r="D85" s="12">
        <v>9376.9361900000004</v>
      </c>
      <c r="E85" s="12">
        <v>48693.209139999999</v>
      </c>
      <c r="F85" s="12">
        <v>58070.145329999999</v>
      </c>
      <c r="G85" s="12">
        <v>13612.588299999999</v>
      </c>
      <c r="H85" s="12">
        <v>44457.557030000004</v>
      </c>
      <c r="I85" s="12">
        <v>58070.145329999999</v>
      </c>
    </row>
    <row r="86" spans="2:9" x14ac:dyDescent="0.2">
      <c r="B86" s="16">
        <v>4117</v>
      </c>
      <c r="C86" s="16" t="s">
        <v>170</v>
      </c>
      <c r="D86" s="12">
        <v>2917.8353000000002</v>
      </c>
      <c r="E86" s="12">
        <v>18238.184229999999</v>
      </c>
      <c r="F86" s="12">
        <v>21156.019530000001</v>
      </c>
      <c r="G86" s="12">
        <v>6884.5943600000001</v>
      </c>
      <c r="H86" s="12">
        <v>14271.42517</v>
      </c>
      <c r="I86" s="12">
        <v>21156.019530000001</v>
      </c>
    </row>
    <row r="87" spans="2:9" x14ac:dyDescent="0.2">
      <c r="B87" s="16">
        <v>4120</v>
      </c>
      <c r="C87" s="16" t="s">
        <v>171</v>
      </c>
      <c r="D87" s="12">
        <v>6074.9338600000001</v>
      </c>
      <c r="E87" s="12">
        <v>24267.620610000002</v>
      </c>
      <c r="F87" s="12">
        <v>30342.554469999999</v>
      </c>
      <c r="G87" s="12">
        <v>6679.6202800000001</v>
      </c>
      <c r="H87" s="12">
        <v>23662.93419</v>
      </c>
      <c r="I87" s="12">
        <v>30342.554469999999</v>
      </c>
    </row>
    <row r="88" spans="2:9" x14ac:dyDescent="0.2">
      <c r="B88" s="16">
        <v>4121</v>
      </c>
      <c r="C88" s="16" t="s">
        <v>172</v>
      </c>
      <c r="D88" s="12">
        <v>14969.51267</v>
      </c>
      <c r="E88" s="12">
        <v>50826.413260000001</v>
      </c>
      <c r="F88" s="12">
        <v>65795.925929999998</v>
      </c>
      <c r="G88" s="12">
        <v>19203.625080000002</v>
      </c>
      <c r="H88" s="12">
        <v>46592.30085</v>
      </c>
      <c r="I88" s="12">
        <v>65795.925929999998</v>
      </c>
    </row>
    <row r="89" spans="2:9" x14ac:dyDescent="0.2">
      <c r="B89" s="16">
        <v>4122</v>
      </c>
      <c r="C89" s="16" t="s">
        <v>173</v>
      </c>
      <c r="D89" s="12">
        <v>5566.6380600000002</v>
      </c>
      <c r="E89" s="12">
        <v>18084.81093</v>
      </c>
      <c r="F89" s="12">
        <v>23651.448990000001</v>
      </c>
      <c r="G89" s="12">
        <v>6224.8448900000003</v>
      </c>
      <c r="H89" s="12">
        <v>17426.6041</v>
      </c>
      <c r="I89" s="12">
        <v>23651.448990000001</v>
      </c>
    </row>
    <row r="90" spans="2:9" x14ac:dyDescent="0.2">
      <c r="B90" s="16">
        <v>4123</v>
      </c>
      <c r="C90" s="16" t="s">
        <v>174</v>
      </c>
      <c r="D90" s="12">
        <v>37809.733249999997</v>
      </c>
      <c r="E90" s="12">
        <v>141496.01454999999</v>
      </c>
      <c r="F90" s="12">
        <v>179305.74780000001</v>
      </c>
      <c r="G90" s="12">
        <v>45375.960160000002</v>
      </c>
      <c r="H90" s="12">
        <v>133929.78764</v>
      </c>
      <c r="I90" s="12">
        <v>179305.74780000001</v>
      </c>
    </row>
    <row r="91" spans="2:9" x14ac:dyDescent="0.2">
      <c r="B91" s="21">
        <v>4159</v>
      </c>
      <c r="C91" s="21" t="s">
        <v>175</v>
      </c>
      <c r="D91" s="22">
        <v>215353.89788999999</v>
      </c>
      <c r="E91" s="22">
        <v>567480.77766999998</v>
      </c>
      <c r="F91" s="22">
        <v>782834.67556</v>
      </c>
      <c r="G91" s="22">
        <v>208006.38415</v>
      </c>
      <c r="H91" s="22">
        <v>574828.29140999995</v>
      </c>
      <c r="I91" s="22">
        <v>782834.67556</v>
      </c>
    </row>
    <row r="92" spans="2:9" x14ac:dyDescent="0.2">
      <c r="B92" s="16">
        <v>4131</v>
      </c>
      <c r="C92" s="16" t="s">
        <v>176</v>
      </c>
      <c r="D92" s="12">
        <v>16110.006100000001</v>
      </c>
      <c r="E92" s="12">
        <v>56912.917170000001</v>
      </c>
      <c r="F92" s="12">
        <v>73022.923269999999</v>
      </c>
      <c r="G92" s="12">
        <v>15788.82159</v>
      </c>
      <c r="H92" s="12">
        <v>57234.10168</v>
      </c>
      <c r="I92" s="12">
        <v>73022.923269999999</v>
      </c>
    </row>
    <row r="93" spans="2:9" x14ac:dyDescent="0.2">
      <c r="B93" s="16">
        <v>4132</v>
      </c>
      <c r="C93" s="16" t="s">
        <v>177</v>
      </c>
      <c r="D93" s="12">
        <v>9357.6427299999996</v>
      </c>
      <c r="E93" s="12">
        <v>23591.884839999999</v>
      </c>
      <c r="F93" s="12">
        <v>32949.527569999998</v>
      </c>
      <c r="G93" s="12">
        <v>11716.52627</v>
      </c>
      <c r="H93" s="12">
        <v>21233.0013</v>
      </c>
      <c r="I93" s="12">
        <v>32949.527569999998</v>
      </c>
    </row>
    <row r="94" spans="2:9" x14ac:dyDescent="0.2">
      <c r="B94" s="16">
        <v>4134</v>
      </c>
      <c r="C94" s="16" t="s">
        <v>178</v>
      </c>
      <c r="D94" s="12">
        <v>10321.796060000001</v>
      </c>
      <c r="E94" s="12">
        <v>26445.658469999998</v>
      </c>
      <c r="F94" s="12">
        <v>36767.454530000003</v>
      </c>
      <c r="G94" s="12">
        <v>6948.4585800000004</v>
      </c>
      <c r="H94" s="12">
        <v>29818.99595</v>
      </c>
      <c r="I94" s="12">
        <v>36767.454530000003</v>
      </c>
    </row>
    <row r="95" spans="2:9" x14ac:dyDescent="0.2">
      <c r="B95" s="16">
        <v>4135</v>
      </c>
      <c r="C95" s="16" t="s">
        <v>179</v>
      </c>
      <c r="D95" s="12">
        <v>5688.7485900000001</v>
      </c>
      <c r="E95" s="12">
        <v>27738.79117</v>
      </c>
      <c r="F95" s="12">
        <v>33427.53976</v>
      </c>
      <c r="G95" s="12">
        <v>12487.57818</v>
      </c>
      <c r="H95" s="12">
        <v>20939.961579999999</v>
      </c>
      <c r="I95" s="12">
        <v>33427.53976</v>
      </c>
    </row>
    <row r="96" spans="2:9" x14ac:dyDescent="0.2">
      <c r="B96" s="16">
        <v>4136</v>
      </c>
      <c r="C96" s="16" t="s">
        <v>180</v>
      </c>
      <c r="D96" s="12">
        <v>3898.0021999999999</v>
      </c>
      <c r="E96" s="12">
        <v>16809.120920000001</v>
      </c>
      <c r="F96" s="12">
        <v>20707.12312</v>
      </c>
      <c r="G96" s="12">
        <v>3389.5089200000002</v>
      </c>
      <c r="H96" s="12">
        <v>17317.6142</v>
      </c>
      <c r="I96" s="12">
        <v>20707.12312</v>
      </c>
    </row>
    <row r="97" spans="2:9" x14ac:dyDescent="0.2">
      <c r="B97" s="16">
        <v>4137</v>
      </c>
      <c r="C97" s="16" t="s">
        <v>181</v>
      </c>
      <c r="D97" s="12">
        <v>3205.2433000000001</v>
      </c>
      <c r="E97" s="12">
        <v>6050.0838299999996</v>
      </c>
      <c r="F97" s="12">
        <v>9255.3271299999997</v>
      </c>
      <c r="G97" s="12">
        <v>4374.3694400000004</v>
      </c>
      <c r="H97" s="12">
        <v>4880.9576900000002</v>
      </c>
      <c r="I97" s="12">
        <v>9255.3271299999997</v>
      </c>
    </row>
    <row r="98" spans="2:9" x14ac:dyDescent="0.2">
      <c r="B98" s="16">
        <v>4138</v>
      </c>
      <c r="C98" s="16" t="s">
        <v>182</v>
      </c>
      <c r="D98" s="12">
        <v>3891.48506</v>
      </c>
      <c r="E98" s="12">
        <v>9977.8632500000003</v>
      </c>
      <c r="F98" s="12">
        <v>13869.348309999999</v>
      </c>
      <c r="G98" s="12">
        <v>4990.8370000000004</v>
      </c>
      <c r="H98" s="12">
        <v>8878.5113099999999</v>
      </c>
      <c r="I98" s="12">
        <v>13869.348309999999</v>
      </c>
    </row>
    <row r="99" spans="2:9" x14ac:dyDescent="0.2">
      <c r="B99" s="16">
        <v>4139</v>
      </c>
      <c r="C99" s="16" t="s">
        <v>183</v>
      </c>
      <c r="D99" s="12">
        <v>46242.518969999997</v>
      </c>
      <c r="E99" s="12">
        <v>79367.942790000001</v>
      </c>
      <c r="F99" s="12">
        <v>125610.46176000001</v>
      </c>
      <c r="G99" s="12">
        <v>21551.936580000001</v>
      </c>
      <c r="H99" s="12">
        <v>104058.52518</v>
      </c>
      <c r="I99" s="12">
        <v>125610.46176000001</v>
      </c>
    </row>
    <row r="100" spans="2:9" x14ac:dyDescent="0.2">
      <c r="B100" s="16">
        <v>4140</v>
      </c>
      <c r="C100" s="16" t="s">
        <v>184</v>
      </c>
      <c r="D100" s="12">
        <v>9315.2259599999998</v>
      </c>
      <c r="E100" s="12">
        <v>24554.544549999999</v>
      </c>
      <c r="F100" s="12">
        <v>33869.770510000002</v>
      </c>
      <c r="G100" s="12">
        <v>10736.657450000001</v>
      </c>
      <c r="H100" s="12">
        <v>23133.11306</v>
      </c>
      <c r="I100" s="12">
        <v>33869.770510000002</v>
      </c>
    </row>
    <row r="101" spans="2:9" x14ac:dyDescent="0.2">
      <c r="B101" s="16">
        <v>4141</v>
      </c>
      <c r="C101" s="16" t="s">
        <v>185</v>
      </c>
      <c r="D101" s="12">
        <v>37396.062890000001</v>
      </c>
      <c r="E101" s="12">
        <v>101280.7111</v>
      </c>
      <c r="F101" s="12">
        <v>138676.77398999999</v>
      </c>
      <c r="G101" s="12">
        <v>46766.254370000002</v>
      </c>
      <c r="H101" s="12">
        <v>91910.519620000006</v>
      </c>
      <c r="I101" s="12">
        <v>138676.77398999999</v>
      </c>
    </row>
    <row r="102" spans="2:9" x14ac:dyDescent="0.2">
      <c r="B102" s="16">
        <v>4142</v>
      </c>
      <c r="C102" s="16" t="s">
        <v>186</v>
      </c>
      <c r="D102" s="12">
        <v>3361.5934400000001</v>
      </c>
      <c r="E102" s="12">
        <v>9969.1196999999993</v>
      </c>
      <c r="F102" s="12">
        <v>13330.71314</v>
      </c>
      <c r="G102" s="12">
        <v>6673.87111</v>
      </c>
      <c r="H102" s="12">
        <v>6656.8420299999998</v>
      </c>
      <c r="I102" s="12">
        <v>13330.71314</v>
      </c>
    </row>
    <row r="103" spans="2:9" x14ac:dyDescent="0.2">
      <c r="B103" s="16">
        <v>4143</v>
      </c>
      <c r="C103" s="16" t="s">
        <v>187</v>
      </c>
      <c r="D103" s="12">
        <v>6838.4414299999999</v>
      </c>
      <c r="E103" s="12">
        <v>11183.91928</v>
      </c>
      <c r="F103" s="12">
        <v>18022.360710000001</v>
      </c>
      <c r="G103" s="12">
        <v>8570.9542700000002</v>
      </c>
      <c r="H103" s="12">
        <v>9451.4064400000007</v>
      </c>
      <c r="I103" s="12">
        <v>18022.360710000001</v>
      </c>
    </row>
    <row r="104" spans="2:9" x14ac:dyDescent="0.2">
      <c r="B104" s="16">
        <v>4144</v>
      </c>
      <c r="C104" s="16" t="s">
        <v>188</v>
      </c>
      <c r="D104" s="12">
        <v>30341.969209999999</v>
      </c>
      <c r="E104" s="12">
        <v>92238.98461</v>
      </c>
      <c r="F104" s="12">
        <v>122580.95382</v>
      </c>
      <c r="G104" s="12">
        <v>25529.640370000001</v>
      </c>
      <c r="H104" s="12">
        <v>97051.313450000001</v>
      </c>
      <c r="I104" s="12">
        <v>122580.95382</v>
      </c>
    </row>
    <row r="105" spans="2:9" x14ac:dyDescent="0.2">
      <c r="B105" s="16">
        <v>4145</v>
      </c>
      <c r="C105" s="16" t="s">
        <v>189</v>
      </c>
      <c r="D105" s="12">
        <v>8812.6410099999994</v>
      </c>
      <c r="E105" s="12">
        <v>20950.80328</v>
      </c>
      <c r="F105" s="12">
        <v>29763.444289999999</v>
      </c>
      <c r="G105" s="12">
        <v>11608.292160000001</v>
      </c>
      <c r="H105" s="12">
        <v>18155.152129999999</v>
      </c>
      <c r="I105" s="12">
        <v>29763.444289999999</v>
      </c>
    </row>
    <row r="106" spans="2:9" x14ac:dyDescent="0.2">
      <c r="B106" s="16">
        <v>4146</v>
      </c>
      <c r="C106" s="16" t="s">
        <v>190</v>
      </c>
      <c r="D106" s="12">
        <v>15663.69204</v>
      </c>
      <c r="E106" s="12">
        <v>43275.202700000002</v>
      </c>
      <c r="F106" s="12">
        <v>58938.894740000003</v>
      </c>
      <c r="G106" s="12">
        <v>9992.8926699999993</v>
      </c>
      <c r="H106" s="12">
        <v>48946.002070000002</v>
      </c>
      <c r="I106" s="12">
        <v>58938.894740000003</v>
      </c>
    </row>
    <row r="107" spans="2:9" x14ac:dyDescent="0.2">
      <c r="B107" s="16">
        <v>4147</v>
      </c>
      <c r="C107" s="16" t="s">
        <v>191</v>
      </c>
      <c r="D107" s="12">
        <v>4908.8289000000004</v>
      </c>
      <c r="E107" s="12">
        <v>17133.230009999999</v>
      </c>
      <c r="F107" s="12">
        <v>22042.05891</v>
      </c>
      <c r="G107" s="12">
        <v>6879.7851899999996</v>
      </c>
      <c r="H107" s="12">
        <v>15162.273719999999</v>
      </c>
      <c r="I107" s="12">
        <v>22042.05891</v>
      </c>
    </row>
    <row r="108" spans="2:9" x14ac:dyDescent="0.2">
      <c r="B108" s="21">
        <v>4189</v>
      </c>
      <c r="C108" s="21" t="s">
        <v>192</v>
      </c>
      <c r="D108" s="22">
        <v>228931.32040999999</v>
      </c>
      <c r="E108" s="22">
        <v>579895.69981000002</v>
      </c>
      <c r="F108" s="22">
        <v>808827.02021999995</v>
      </c>
      <c r="G108" s="22">
        <v>225018.44680000001</v>
      </c>
      <c r="H108" s="22">
        <v>583808.57342000003</v>
      </c>
      <c r="I108" s="22">
        <v>808827.02021999995</v>
      </c>
    </row>
    <row r="109" spans="2:9" x14ac:dyDescent="0.2">
      <c r="B109" s="16">
        <v>4185</v>
      </c>
      <c r="C109" s="16" t="s">
        <v>193</v>
      </c>
      <c r="D109" s="12">
        <v>23364.890579999999</v>
      </c>
      <c r="E109" s="12">
        <v>38932.511639999997</v>
      </c>
      <c r="F109" s="12">
        <v>62297.402220000004</v>
      </c>
      <c r="G109" s="12">
        <v>8234.4310700000005</v>
      </c>
      <c r="H109" s="12">
        <v>54062.971149999998</v>
      </c>
      <c r="I109" s="12">
        <v>62297.402220000004</v>
      </c>
    </row>
    <row r="110" spans="2:9" x14ac:dyDescent="0.2">
      <c r="B110" s="16">
        <v>4161</v>
      </c>
      <c r="C110" s="16" t="s">
        <v>194</v>
      </c>
      <c r="D110" s="12">
        <v>10247.089169999999</v>
      </c>
      <c r="E110" s="12">
        <v>23452.564170000001</v>
      </c>
      <c r="F110" s="12">
        <v>33699.653339999997</v>
      </c>
      <c r="G110" s="12">
        <v>10808.067290000001</v>
      </c>
      <c r="H110" s="12">
        <v>22891.586050000002</v>
      </c>
      <c r="I110" s="12">
        <v>33699.653339999997</v>
      </c>
    </row>
    <row r="111" spans="2:9" x14ac:dyDescent="0.2">
      <c r="B111" s="16">
        <v>4163</v>
      </c>
      <c r="C111" s="16" t="s">
        <v>195</v>
      </c>
      <c r="D111" s="12">
        <v>25547.824509999999</v>
      </c>
      <c r="E111" s="12">
        <v>111836.36401999999</v>
      </c>
      <c r="F111" s="12">
        <v>137384.18853000001</v>
      </c>
      <c r="G111" s="12">
        <v>35313.76569</v>
      </c>
      <c r="H111" s="12">
        <v>102070.42284</v>
      </c>
      <c r="I111" s="12">
        <v>137384.18853000001</v>
      </c>
    </row>
    <row r="112" spans="2:9" x14ac:dyDescent="0.2">
      <c r="B112" s="16">
        <v>4164</v>
      </c>
      <c r="C112" s="16" t="s">
        <v>196</v>
      </c>
      <c r="D112" s="12">
        <v>3680.5004399999998</v>
      </c>
      <c r="E112" s="12">
        <v>24727.504669999998</v>
      </c>
      <c r="F112" s="12">
        <v>28408.005109999998</v>
      </c>
      <c r="G112" s="12">
        <v>13459.44837</v>
      </c>
      <c r="H112" s="12">
        <v>14948.55674</v>
      </c>
      <c r="I112" s="12">
        <v>28408.005109999998</v>
      </c>
    </row>
    <row r="113" spans="2:9" x14ac:dyDescent="0.2">
      <c r="B113" s="16">
        <v>4165</v>
      </c>
      <c r="C113" s="16" t="s">
        <v>197</v>
      </c>
      <c r="D113" s="12">
        <v>9749.6654600000002</v>
      </c>
      <c r="E113" s="12">
        <v>50771.93662</v>
      </c>
      <c r="F113" s="12">
        <v>60521.602079999997</v>
      </c>
      <c r="G113" s="12">
        <v>7234.9011300000002</v>
      </c>
      <c r="H113" s="12">
        <v>53286.700949999999</v>
      </c>
      <c r="I113" s="12">
        <v>60521.602079999997</v>
      </c>
    </row>
    <row r="114" spans="2:9" x14ac:dyDescent="0.2">
      <c r="B114" s="16">
        <v>4186</v>
      </c>
      <c r="C114" s="16" t="s">
        <v>198</v>
      </c>
      <c r="D114" s="12">
        <v>19992.080180000001</v>
      </c>
      <c r="E114" s="12">
        <v>24154.263869999999</v>
      </c>
      <c r="F114" s="12">
        <v>44146.34405</v>
      </c>
      <c r="G114" s="12">
        <v>7424.1112800000001</v>
      </c>
      <c r="H114" s="12">
        <v>36722.232770000002</v>
      </c>
      <c r="I114" s="12">
        <v>44146.34405</v>
      </c>
    </row>
    <row r="115" spans="2:9" x14ac:dyDescent="0.2">
      <c r="B115" s="16">
        <v>4169</v>
      </c>
      <c r="C115" s="16" t="s">
        <v>199</v>
      </c>
      <c r="D115" s="12">
        <v>9378.4917800000003</v>
      </c>
      <c r="E115" s="12">
        <v>50896.501400000001</v>
      </c>
      <c r="F115" s="12">
        <v>60274.993179999998</v>
      </c>
      <c r="G115" s="12">
        <v>17871.530549999999</v>
      </c>
      <c r="H115" s="12">
        <v>42403.462630000002</v>
      </c>
      <c r="I115" s="12">
        <v>60274.993179999998</v>
      </c>
    </row>
    <row r="116" spans="2:9" x14ac:dyDescent="0.2">
      <c r="B116" s="16">
        <v>4170</v>
      </c>
      <c r="C116" s="16" t="s">
        <v>200</v>
      </c>
      <c r="D116" s="12">
        <v>52396.587610000002</v>
      </c>
      <c r="E116" s="12">
        <v>103079.29497</v>
      </c>
      <c r="F116" s="12">
        <v>155475.88258</v>
      </c>
      <c r="G116" s="12">
        <v>71225.725640000004</v>
      </c>
      <c r="H116" s="12">
        <v>84250.156940000001</v>
      </c>
      <c r="I116" s="12">
        <v>155475.88258</v>
      </c>
    </row>
    <row r="117" spans="2:9" x14ac:dyDescent="0.2">
      <c r="B117" s="16">
        <v>4184</v>
      </c>
      <c r="C117" s="16" t="s">
        <v>201</v>
      </c>
      <c r="D117" s="12">
        <v>12310.94915</v>
      </c>
      <c r="E117" s="12">
        <v>30681.877039999999</v>
      </c>
      <c r="F117" s="12">
        <v>42992.82619</v>
      </c>
      <c r="G117" s="12">
        <v>9245.6932899999993</v>
      </c>
      <c r="H117" s="12">
        <v>33747.132899999997</v>
      </c>
      <c r="I117" s="12">
        <v>42992.82619</v>
      </c>
    </row>
    <row r="118" spans="2:9" x14ac:dyDescent="0.2">
      <c r="B118" s="16">
        <v>4172</v>
      </c>
      <c r="C118" s="16" t="s">
        <v>202</v>
      </c>
      <c r="D118" s="12">
        <v>5552.3637099999996</v>
      </c>
      <c r="E118" s="12">
        <v>19576.472030000001</v>
      </c>
      <c r="F118" s="12">
        <v>25128.835739999999</v>
      </c>
      <c r="G118" s="12">
        <v>8750.7812400000003</v>
      </c>
      <c r="H118" s="12">
        <v>16378.0545</v>
      </c>
      <c r="I118" s="12">
        <v>25128.835739999999</v>
      </c>
    </row>
    <row r="119" spans="2:9" x14ac:dyDescent="0.2">
      <c r="B119" s="16">
        <v>4173</v>
      </c>
      <c r="C119" s="16" t="s">
        <v>203</v>
      </c>
      <c r="D119" s="12">
        <v>1446.22579</v>
      </c>
      <c r="E119" s="12">
        <v>6671.5442000000003</v>
      </c>
      <c r="F119" s="12">
        <v>8117.7699899999998</v>
      </c>
      <c r="G119" s="12">
        <v>1628.3617300000001</v>
      </c>
      <c r="H119" s="12">
        <v>6489.4082600000002</v>
      </c>
      <c r="I119" s="12">
        <v>8117.7699899999998</v>
      </c>
    </row>
    <row r="120" spans="2:9" x14ac:dyDescent="0.2">
      <c r="B120" s="16">
        <v>4175</v>
      </c>
      <c r="C120" s="16" t="s">
        <v>204</v>
      </c>
      <c r="D120" s="12">
        <v>6368.8470900000002</v>
      </c>
      <c r="E120" s="12">
        <v>14891.092629999999</v>
      </c>
      <c r="F120" s="12">
        <v>21259.939719999998</v>
      </c>
      <c r="G120" s="12">
        <v>5616.2903900000001</v>
      </c>
      <c r="H120" s="12">
        <v>15643.64933</v>
      </c>
      <c r="I120" s="12">
        <v>21259.939719999998</v>
      </c>
    </row>
    <row r="121" spans="2:9" x14ac:dyDescent="0.2">
      <c r="B121" s="16">
        <v>4176</v>
      </c>
      <c r="C121" s="16" t="s">
        <v>205</v>
      </c>
      <c r="D121" s="12">
        <v>3307.1053400000001</v>
      </c>
      <c r="E121" s="12">
        <v>8394.98668</v>
      </c>
      <c r="F121" s="12">
        <v>11702.09202</v>
      </c>
      <c r="G121" s="12">
        <v>5988.5683200000003</v>
      </c>
      <c r="H121" s="12">
        <v>5713.5236999999997</v>
      </c>
      <c r="I121" s="12">
        <v>11702.09202</v>
      </c>
    </row>
    <row r="122" spans="2:9" x14ac:dyDescent="0.2">
      <c r="B122" s="16">
        <v>4177</v>
      </c>
      <c r="C122" s="16" t="s">
        <v>206</v>
      </c>
      <c r="D122" s="12">
        <v>24328.007659999999</v>
      </c>
      <c r="E122" s="12">
        <v>32124.2896</v>
      </c>
      <c r="F122" s="12">
        <v>56452.297259999999</v>
      </c>
      <c r="G122" s="12">
        <v>6944.83529</v>
      </c>
      <c r="H122" s="12">
        <v>49507.461969999997</v>
      </c>
      <c r="I122" s="12">
        <v>56452.297259999999</v>
      </c>
    </row>
    <row r="123" spans="2:9" x14ac:dyDescent="0.2">
      <c r="B123" s="16">
        <v>4181</v>
      </c>
      <c r="C123" s="16" t="s">
        <v>207</v>
      </c>
      <c r="D123" s="12">
        <v>8227.5363699999998</v>
      </c>
      <c r="E123" s="12">
        <v>12423.04307</v>
      </c>
      <c r="F123" s="12">
        <v>20650.579440000001</v>
      </c>
      <c r="G123" s="12">
        <v>3473.2819800000002</v>
      </c>
      <c r="H123" s="12">
        <v>17177.297460000002</v>
      </c>
      <c r="I123" s="12">
        <v>20650.579440000001</v>
      </c>
    </row>
    <row r="124" spans="2:9" x14ac:dyDescent="0.2">
      <c r="B124" s="16">
        <v>4182</v>
      </c>
      <c r="C124" s="16" t="s">
        <v>208</v>
      </c>
      <c r="D124" s="12">
        <v>4987.4871400000002</v>
      </c>
      <c r="E124" s="12">
        <v>9802.2809799999995</v>
      </c>
      <c r="F124" s="12">
        <v>14789.768120000001</v>
      </c>
      <c r="G124" s="12">
        <v>4942.9880300000004</v>
      </c>
      <c r="H124" s="12">
        <v>9846.7800900000002</v>
      </c>
      <c r="I124" s="12">
        <v>14789.768120000001</v>
      </c>
    </row>
    <row r="125" spans="2:9" x14ac:dyDescent="0.2">
      <c r="B125" s="16">
        <v>4183</v>
      </c>
      <c r="C125" s="16" t="s">
        <v>209</v>
      </c>
      <c r="D125" s="12">
        <v>8045.6684299999997</v>
      </c>
      <c r="E125" s="12">
        <v>17479.17222</v>
      </c>
      <c r="F125" s="12">
        <v>25524.840649999998</v>
      </c>
      <c r="G125" s="12">
        <v>6855.6655099999998</v>
      </c>
      <c r="H125" s="12">
        <v>18669.175139999999</v>
      </c>
      <c r="I125" s="12">
        <v>25524.840649999998</v>
      </c>
    </row>
    <row r="126" spans="2:9" x14ac:dyDescent="0.2">
      <c r="B126" s="21">
        <v>4219</v>
      </c>
      <c r="C126" s="21" t="s">
        <v>210</v>
      </c>
      <c r="D126" s="22">
        <v>315185.62563000002</v>
      </c>
      <c r="E126" s="22">
        <v>1025223.66798</v>
      </c>
      <c r="F126" s="22">
        <v>1340409.2936100001</v>
      </c>
      <c r="G126" s="22">
        <v>337472.89072999998</v>
      </c>
      <c r="H126" s="22">
        <v>1002936.40288</v>
      </c>
      <c r="I126" s="22">
        <v>1340409.2936100001</v>
      </c>
    </row>
    <row r="127" spans="2:9" x14ac:dyDescent="0.2">
      <c r="B127" s="16">
        <v>4191</v>
      </c>
      <c r="C127" s="16" t="s">
        <v>211</v>
      </c>
      <c r="D127" s="12">
        <v>3425.8256900000001</v>
      </c>
      <c r="E127" s="12">
        <v>10736.560939999999</v>
      </c>
      <c r="F127" s="12">
        <v>14162.386630000001</v>
      </c>
      <c r="G127" s="12">
        <v>2401.9184700000001</v>
      </c>
      <c r="H127" s="12">
        <v>11760.46816</v>
      </c>
      <c r="I127" s="12">
        <v>14162.386630000001</v>
      </c>
    </row>
    <row r="128" spans="2:9" x14ac:dyDescent="0.2">
      <c r="B128" s="16">
        <v>4192</v>
      </c>
      <c r="C128" s="16" t="s">
        <v>212</v>
      </c>
      <c r="D128" s="12">
        <v>9206.3638800000008</v>
      </c>
      <c r="E128" s="12">
        <v>18294.39486</v>
      </c>
      <c r="F128" s="12">
        <v>27500.758740000001</v>
      </c>
      <c r="G128" s="12">
        <v>10994.06753</v>
      </c>
      <c r="H128" s="12">
        <v>16506.691210000001</v>
      </c>
      <c r="I128" s="12">
        <v>27500.758740000001</v>
      </c>
    </row>
    <row r="129" spans="2:9" x14ac:dyDescent="0.2">
      <c r="B129" s="16">
        <v>4193</v>
      </c>
      <c r="C129" s="16" t="s">
        <v>213</v>
      </c>
      <c r="D129" s="12">
        <v>5462.2972600000003</v>
      </c>
      <c r="E129" s="12">
        <v>11370.26902</v>
      </c>
      <c r="F129" s="12">
        <v>16832.566279999999</v>
      </c>
      <c r="G129" s="12">
        <v>2891.1968299999999</v>
      </c>
      <c r="H129" s="12">
        <v>13941.36945</v>
      </c>
      <c r="I129" s="12">
        <v>16832.566279999999</v>
      </c>
    </row>
    <row r="130" spans="2:9" x14ac:dyDescent="0.2">
      <c r="B130" s="16">
        <v>4194</v>
      </c>
      <c r="C130" s="16" t="s">
        <v>214</v>
      </c>
      <c r="D130" s="12">
        <v>14198.15832</v>
      </c>
      <c r="E130" s="12">
        <v>30911.412390000001</v>
      </c>
      <c r="F130" s="12">
        <v>45109.57071</v>
      </c>
      <c r="G130" s="12">
        <v>7367.1016099999997</v>
      </c>
      <c r="H130" s="12">
        <v>37742.469100000002</v>
      </c>
      <c r="I130" s="12">
        <v>45109.57071</v>
      </c>
    </row>
    <row r="131" spans="2:9" x14ac:dyDescent="0.2">
      <c r="B131" s="16">
        <v>4195</v>
      </c>
      <c r="C131" s="16" t="s">
        <v>215</v>
      </c>
      <c r="D131" s="12">
        <v>7113.27999</v>
      </c>
      <c r="E131" s="12">
        <v>11126.39387</v>
      </c>
      <c r="F131" s="12">
        <v>18239.673859999999</v>
      </c>
      <c r="G131" s="12">
        <v>6256.6368000000002</v>
      </c>
      <c r="H131" s="12">
        <v>11983.037060000001</v>
      </c>
      <c r="I131" s="12">
        <v>18239.673859999999</v>
      </c>
    </row>
    <row r="132" spans="2:9" x14ac:dyDescent="0.2">
      <c r="B132" s="16">
        <v>4196</v>
      </c>
      <c r="C132" s="16" t="s">
        <v>216</v>
      </c>
      <c r="D132" s="12">
        <v>11289.96098</v>
      </c>
      <c r="E132" s="12">
        <v>43116.45753</v>
      </c>
      <c r="F132" s="12">
        <v>54406.418510000003</v>
      </c>
      <c r="G132" s="12">
        <v>29736.976719999999</v>
      </c>
      <c r="H132" s="12">
        <v>24669.441790000001</v>
      </c>
      <c r="I132" s="12">
        <v>54406.418510000003</v>
      </c>
    </row>
    <row r="133" spans="2:9" x14ac:dyDescent="0.2">
      <c r="B133" s="16">
        <v>4197</v>
      </c>
      <c r="C133" s="16" t="s">
        <v>217</v>
      </c>
      <c r="D133" s="12">
        <v>6528.4999100000005</v>
      </c>
      <c r="E133" s="12">
        <v>14435.68831</v>
      </c>
      <c r="F133" s="12">
        <v>20964.18822</v>
      </c>
      <c r="G133" s="12">
        <v>8033.1230400000004</v>
      </c>
      <c r="H133" s="12">
        <v>12931.06518</v>
      </c>
      <c r="I133" s="12">
        <v>20964.18822</v>
      </c>
    </row>
    <row r="134" spans="2:9" x14ac:dyDescent="0.2">
      <c r="B134" s="16">
        <v>4198</v>
      </c>
      <c r="C134" s="16" t="s">
        <v>218</v>
      </c>
      <c r="D134" s="12">
        <v>7567.03305</v>
      </c>
      <c r="E134" s="12">
        <v>15360.94044</v>
      </c>
      <c r="F134" s="12">
        <v>22927.97349</v>
      </c>
      <c r="G134" s="12">
        <v>6155.0080200000002</v>
      </c>
      <c r="H134" s="12">
        <v>16772.965469999999</v>
      </c>
      <c r="I134" s="12">
        <v>22927.97349</v>
      </c>
    </row>
    <row r="135" spans="2:9" x14ac:dyDescent="0.2">
      <c r="B135" s="16">
        <v>4199</v>
      </c>
      <c r="C135" s="16" t="s">
        <v>219</v>
      </c>
      <c r="D135" s="12">
        <v>16868.07301</v>
      </c>
      <c r="E135" s="12">
        <v>25233.981779999998</v>
      </c>
      <c r="F135" s="12">
        <v>42102.054790000002</v>
      </c>
      <c r="G135" s="12">
        <v>15761.058929999999</v>
      </c>
      <c r="H135" s="12">
        <v>26340.995859999999</v>
      </c>
      <c r="I135" s="12">
        <v>42102.054790000002</v>
      </c>
    </row>
    <row r="136" spans="2:9" x14ac:dyDescent="0.2">
      <c r="B136" s="16">
        <v>4200</v>
      </c>
      <c r="C136" s="16" t="s">
        <v>220</v>
      </c>
      <c r="D136" s="12">
        <v>13363.774090000001</v>
      </c>
      <c r="E136" s="12">
        <v>59496.691379999997</v>
      </c>
      <c r="F136" s="12">
        <v>72860.465469999996</v>
      </c>
      <c r="G136" s="12">
        <v>28536.58049</v>
      </c>
      <c r="H136" s="12">
        <v>44323.884980000003</v>
      </c>
      <c r="I136" s="12">
        <v>72860.465469999996</v>
      </c>
    </row>
    <row r="137" spans="2:9" x14ac:dyDescent="0.2">
      <c r="B137" s="16">
        <v>4201</v>
      </c>
      <c r="C137" s="16" t="s">
        <v>221</v>
      </c>
      <c r="D137" s="12">
        <v>55010.20723</v>
      </c>
      <c r="E137" s="12">
        <v>194722.22229000001</v>
      </c>
      <c r="F137" s="12">
        <v>249732.42952000001</v>
      </c>
      <c r="G137" s="12">
        <v>40523.449869999997</v>
      </c>
      <c r="H137" s="12">
        <v>209208.97964999999</v>
      </c>
      <c r="I137" s="12">
        <v>249732.42952000001</v>
      </c>
    </row>
    <row r="138" spans="2:9" x14ac:dyDescent="0.2">
      <c r="B138" s="16">
        <v>4202</v>
      </c>
      <c r="C138" s="16" t="s">
        <v>222</v>
      </c>
      <c r="D138" s="12">
        <v>24040.526760000001</v>
      </c>
      <c r="E138" s="12">
        <v>44025.411829999997</v>
      </c>
      <c r="F138" s="12">
        <v>68065.938590000005</v>
      </c>
      <c r="G138" s="12">
        <v>17577.00864</v>
      </c>
      <c r="H138" s="12">
        <v>50488.929949999998</v>
      </c>
      <c r="I138" s="12">
        <v>68065.938590000005</v>
      </c>
    </row>
    <row r="139" spans="2:9" x14ac:dyDescent="0.2">
      <c r="B139" s="16">
        <v>4203</v>
      </c>
      <c r="C139" s="16" t="s">
        <v>223</v>
      </c>
      <c r="D139" s="12">
        <v>14578.524160000001</v>
      </c>
      <c r="E139" s="12">
        <v>88377.344379999995</v>
      </c>
      <c r="F139" s="12">
        <v>102955.86854</v>
      </c>
      <c r="G139" s="12">
        <v>18786.61335</v>
      </c>
      <c r="H139" s="12">
        <v>84169.255189999996</v>
      </c>
      <c r="I139" s="12">
        <v>102955.86854</v>
      </c>
    </row>
    <row r="140" spans="2:9" x14ac:dyDescent="0.2">
      <c r="B140" s="16">
        <v>4204</v>
      </c>
      <c r="C140" s="16" t="s">
        <v>224</v>
      </c>
      <c r="D140" s="12">
        <v>25170.664420000001</v>
      </c>
      <c r="E140" s="12">
        <v>40841.064919999997</v>
      </c>
      <c r="F140" s="12">
        <v>66011.729340000005</v>
      </c>
      <c r="G140" s="12">
        <v>24642.95247</v>
      </c>
      <c r="H140" s="12">
        <v>41368.776870000002</v>
      </c>
      <c r="I140" s="12">
        <v>66011.729340000005</v>
      </c>
    </row>
    <row r="141" spans="2:9" x14ac:dyDescent="0.2">
      <c r="B141" s="16">
        <v>4205</v>
      </c>
      <c r="C141" s="16" t="s">
        <v>225</v>
      </c>
      <c r="D141" s="12">
        <v>14809.31783</v>
      </c>
      <c r="E141" s="12">
        <v>35241.581740000001</v>
      </c>
      <c r="F141" s="12">
        <v>50050.899570000001</v>
      </c>
      <c r="G141" s="12">
        <v>15065.2091</v>
      </c>
      <c r="H141" s="12">
        <v>34985.690470000001</v>
      </c>
      <c r="I141" s="12">
        <v>50050.899570000001</v>
      </c>
    </row>
    <row r="142" spans="2:9" x14ac:dyDescent="0.2">
      <c r="B142" s="16">
        <v>4206</v>
      </c>
      <c r="C142" s="16" t="s">
        <v>226</v>
      </c>
      <c r="D142" s="12">
        <v>27183.683840000002</v>
      </c>
      <c r="E142" s="12">
        <v>92201.124389999997</v>
      </c>
      <c r="F142" s="12">
        <v>119384.80823</v>
      </c>
      <c r="G142" s="12">
        <v>21883.93808</v>
      </c>
      <c r="H142" s="12">
        <v>97500.870150000002</v>
      </c>
      <c r="I142" s="12">
        <v>119384.80823</v>
      </c>
    </row>
    <row r="143" spans="2:9" x14ac:dyDescent="0.2">
      <c r="B143" s="16">
        <v>4207</v>
      </c>
      <c r="C143" s="16" t="s">
        <v>227</v>
      </c>
      <c r="D143" s="12">
        <v>14699.95772</v>
      </c>
      <c r="E143" s="12">
        <v>59876.701350000003</v>
      </c>
      <c r="F143" s="12">
        <v>74576.659069999994</v>
      </c>
      <c r="G143" s="12">
        <v>10180.846030000001</v>
      </c>
      <c r="H143" s="12">
        <v>64395.813040000001</v>
      </c>
      <c r="I143" s="12">
        <v>74576.659069999994</v>
      </c>
    </row>
    <row r="144" spans="2:9" x14ac:dyDescent="0.2">
      <c r="B144" s="16">
        <v>4208</v>
      </c>
      <c r="C144" s="16" t="s">
        <v>228</v>
      </c>
      <c r="D144" s="12">
        <v>22750.5661</v>
      </c>
      <c r="E144" s="12">
        <v>78430.95779</v>
      </c>
      <c r="F144" s="12">
        <v>101181.52389</v>
      </c>
      <c r="G144" s="12">
        <v>19667.872139999999</v>
      </c>
      <c r="H144" s="12">
        <v>81513.651750000005</v>
      </c>
      <c r="I144" s="12">
        <v>101181.52389</v>
      </c>
    </row>
    <row r="145" spans="2:9" x14ac:dyDescent="0.2">
      <c r="B145" s="16">
        <v>4209</v>
      </c>
      <c r="C145" s="16" t="s">
        <v>229</v>
      </c>
      <c r="D145" s="12">
        <v>11574.675880000001</v>
      </c>
      <c r="E145" s="12">
        <v>94598.24265</v>
      </c>
      <c r="F145" s="12">
        <v>106172.91853</v>
      </c>
      <c r="G145" s="12">
        <v>30190.946650000002</v>
      </c>
      <c r="H145" s="12">
        <v>75981.971879999997</v>
      </c>
      <c r="I145" s="12">
        <v>106172.91853</v>
      </c>
    </row>
    <row r="146" spans="2:9" x14ac:dyDescent="0.2">
      <c r="B146" s="16">
        <v>4210</v>
      </c>
      <c r="C146" s="16" t="s">
        <v>230</v>
      </c>
      <c r="D146" s="12">
        <v>10344.23551</v>
      </c>
      <c r="E146" s="12">
        <v>56826.226119999999</v>
      </c>
      <c r="F146" s="12">
        <v>67170.461630000005</v>
      </c>
      <c r="G146" s="12">
        <v>20820.38596</v>
      </c>
      <c r="H146" s="12">
        <v>46350.075669999998</v>
      </c>
      <c r="I146" s="12">
        <v>67170.461630000005</v>
      </c>
    </row>
    <row r="147" spans="2:9" x14ac:dyDescent="0.2">
      <c r="B147" s="21">
        <v>4249</v>
      </c>
      <c r="C147" s="21" t="s">
        <v>231</v>
      </c>
      <c r="D147" s="22">
        <v>243497.76183999999</v>
      </c>
      <c r="E147" s="22">
        <v>504473.52983000001</v>
      </c>
      <c r="F147" s="22">
        <v>747971.29166999995</v>
      </c>
      <c r="G147" s="22">
        <v>197731.04902999999</v>
      </c>
      <c r="H147" s="22">
        <v>550240.24263999995</v>
      </c>
      <c r="I147" s="22">
        <v>747971.29166999995</v>
      </c>
    </row>
    <row r="148" spans="2:9" x14ac:dyDescent="0.2">
      <c r="B148" s="16">
        <v>4221</v>
      </c>
      <c r="C148" s="16" t="s">
        <v>232</v>
      </c>
      <c r="D148" s="12">
        <v>4646.3301799999999</v>
      </c>
      <c r="E148" s="12">
        <v>11712.72385</v>
      </c>
      <c r="F148" s="12">
        <v>16359.054029999999</v>
      </c>
      <c r="G148" s="12">
        <v>4466.3810400000002</v>
      </c>
      <c r="H148" s="12">
        <v>11892.672989999999</v>
      </c>
      <c r="I148" s="12">
        <v>16359.054029999999</v>
      </c>
    </row>
    <row r="149" spans="2:9" x14ac:dyDescent="0.2">
      <c r="B149" s="16">
        <v>4222</v>
      </c>
      <c r="C149" s="16" t="s">
        <v>233</v>
      </c>
      <c r="D149" s="12">
        <v>5351.3072400000001</v>
      </c>
      <c r="E149" s="12">
        <v>25237.59172</v>
      </c>
      <c r="F149" s="12">
        <v>30588.898959999999</v>
      </c>
      <c r="G149" s="12">
        <v>5930.0378799999999</v>
      </c>
      <c r="H149" s="12">
        <v>24658.861079999999</v>
      </c>
      <c r="I149" s="12">
        <v>30588.898959999999</v>
      </c>
    </row>
    <row r="150" spans="2:9" x14ac:dyDescent="0.2">
      <c r="B150" s="16">
        <v>4223</v>
      </c>
      <c r="C150" s="16" t="s">
        <v>234</v>
      </c>
      <c r="D150" s="12">
        <v>10629.3428</v>
      </c>
      <c r="E150" s="12">
        <v>21228.5982</v>
      </c>
      <c r="F150" s="12">
        <v>31857.940999999999</v>
      </c>
      <c r="G150" s="12">
        <v>11009.2425</v>
      </c>
      <c r="H150" s="12">
        <v>20848.698499999999</v>
      </c>
      <c r="I150" s="12">
        <v>31857.940999999999</v>
      </c>
    </row>
    <row r="151" spans="2:9" x14ac:dyDescent="0.2">
      <c r="B151" s="16">
        <v>4224</v>
      </c>
      <c r="C151" s="16" t="s">
        <v>235</v>
      </c>
      <c r="D151" s="12">
        <v>13448.757869999999</v>
      </c>
      <c r="E151" s="12">
        <v>18654.29261</v>
      </c>
      <c r="F151" s="12">
        <v>32103.050480000002</v>
      </c>
      <c r="G151" s="12">
        <v>5328.0872099999997</v>
      </c>
      <c r="H151" s="12">
        <v>26774.96327</v>
      </c>
      <c r="I151" s="12">
        <v>32103.050480000002</v>
      </c>
    </row>
    <row r="152" spans="2:9" x14ac:dyDescent="0.2">
      <c r="B152" s="16">
        <v>4226</v>
      </c>
      <c r="C152" s="16" t="s">
        <v>236</v>
      </c>
      <c r="D152" s="12">
        <v>3304.0692399999998</v>
      </c>
      <c r="E152" s="12">
        <v>7955.52459</v>
      </c>
      <c r="F152" s="12">
        <v>11259.59383</v>
      </c>
      <c r="G152" s="12">
        <v>2762.2128200000002</v>
      </c>
      <c r="H152" s="12">
        <v>8497.3810099999992</v>
      </c>
      <c r="I152" s="12">
        <v>11259.59383</v>
      </c>
    </row>
    <row r="153" spans="2:9" x14ac:dyDescent="0.2">
      <c r="B153" s="16">
        <v>4227</v>
      </c>
      <c r="C153" s="16" t="s">
        <v>237</v>
      </c>
      <c r="D153" s="12">
        <v>3768.36843</v>
      </c>
      <c r="E153" s="12">
        <v>11306.149359999999</v>
      </c>
      <c r="F153" s="12">
        <v>15074.51779</v>
      </c>
      <c r="G153" s="12">
        <v>4786.7831900000001</v>
      </c>
      <c r="H153" s="12">
        <v>10287.7346</v>
      </c>
      <c r="I153" s="12">
        <v>15074.51779</v>
      </c>
    </row>
    <row r="154" spans="2:9" x14ac:dyDescent="0.2">
      <c r="B154" s="16">
        <v>4228</v>
      </c>
      <c r="C154" s="16" t="s">
        <v>238</v>
      </c>
      <c r="D154" s="12">
        <v>11110.22127</v>
      </c>
      <c r="E154" s="12">
        <v>31246.00333</v>
      </c>
      <c r="F154" s="12">
        <v>42356.224600000001</v>
      </c>
      <c r="G154" s="12">
        <v>10187.39272</v>
      </c>
      <c r="H154" s="12">
        <v>32168.831880000002</v>
      </c>
      <c r="I154" s="12">
        <v>42356.224600000001</v>
      </c>
    </row>
    <row r="155" spans="2:9" x14ac:dyDescent="0.2">
      <c r="B155" s="16">
        <v>4229</v>
      </c>
      <c r="C155" s="16" t="s">
        <v>239</v>
      </c>
      <c r="D155" s="12">
        <v>12965.495639999999</v>
      </c>
      <c r="E155" s="12">
        <v>9366.5474599999998</v>
      </c>
      <c r="F155" s="12">
        <v>22332.043099999999</v>
      </c>
      <c r="G155" s="12">
        <v>5541.03575</v>
      </c>
      <c r="H155" s="12">
        <v>16791.00735</v>
      </c>
      <c r="I155" s="12">
        <v>22332.043099999999</v>
      </c>
    </row>
    <row r="156" spans="2:9" x14ac:dyDescent="0.2">
      <c r="B156" s="16">
        <v>4230</v>
      </c>
      <c r="C156" s="16" t="s">
        <v>240</v>
      </c>
      <c r="D156" s="12">
        <v>9987.3208699999996</v>
      </c>
      <c r="E156" s="12">
        <v>8967.5891100000008</v>
      </c>
      <c r="F156" s="12">
        <v>18954.90998</v>
      </c>
      <c r="G156" s="12">
        <v>3260.7428300000001</v>
      </c>
      <c r="H156" s="12">
        <v>15694.167149999999</v>
      </c>
      <c r="I156" s="12">
        <v>18954.90998</v>
      </c>
    </row>
    <row r="157" spans="2:9" x14ac:dyDescent="0.2">
      <c r="B157" s="16">
        <v>4231</v>
      </c>
      <c r="C157" s="16" t="s">
        <v>241</v>
      </c>
      <c r="D157" s="12">
        <v>6191.9509699999999</v>
      </c>
      <c r="E157" s="12">
        <v>20517.857199999999</v>
      </c>
      <c r="F157" s="12">
        <v>26709.80817</v>
      </c>
      <c r="G157" s="12">
        <v>5062.4774100000004</v>
      </c>
      <c r="H157" s="12">
        <v>21647.330760000001</v>
      </c>
      <c r="I157" s="12">
        <v>26709.80817</v>
      </c>
    </row>
    <row r="158" spans="2:9" x14ac:dyDescent="0.2">
      <c r="B158" s="16">
        <v>4232</v>
      </c>
      <c r="C158" s="16" t="s">
        <v>242</v>
      </c>
      <c r="D158" s="12">
        <v>4013.5791599999998</v>
      </c>
      <c r="E158" s="12">
        <v>7066.9093700000003</v>
      </c>
      <c r="F158" s="12">
        <v>11080.488530000001</v>
      </c>
      <c r="G158" s="12">
        <v>1470.0436500000001</v>
      </c>
      <c r="H158" s="12">
        <v>9610.4448799999991</v>
      </c>
      <c r="I158" s="12">
        <v>11080.488530000001</v>
      </c>
    </row>
    <row r="159" spans="2:9" x14ac:dyDescent="0.2">
      <c r="B159" s="16">
        <v>4233</v>
      </c>
      <c r="C159" s="16" t="s">
        <v>243</v>
      </c>
      <c r="D159" s="12">
        <v>3600.8939</v>
      </c>
      <c r="E159" s="12">
        <v>5922.6232900000005</v>
      </c>
      <c r="F159" s="12">
        <v>9523.5171900000005</v>
      </c>
      <c r="G159" s="12">
        <v>1202.6120599999999</v>
      </c>
      <c r="H159" s="12">
        <v>8320.9051299999992</v>
      </c>
      <c r="I159" s="12">
        <v>9523.5171900000005</v>
      </c>
    </row>
    <row r="160" spans="2:9" x14ac:dyDescent="0.2">
      <c r="B160" s="16">
        <v>4234</v>
      </c>
      <c r="C160" s="16" t="s">
        <v>244</v>
      </c>
      <c r="D160" s="12">
        <v>24852.72378</v>
      </c>
      <c r="E160" s="12">
        <v>56010.191449999998</v>
      </c>
      <c r="F160" s="12">
        <v>80862.915229999999</v>
      </c>
      <c r="G160" s="12">
        <v>23134.9329</v>
      </c>
      <c r="H160" s="12">
        <v>57727.982329999999</v>
      </c>
      <c r="I160" s="12">
        <v>80862.915229999999</v>
      </c>
    </row>
    <row r="161" spans="2:9" x14ac:dyDescent="0.2">
      <c r="B161" s="16">
        <v>4235</v>
      </c>
      <c r="C161" s="16" t="s">
        <v>245</v>
      </c>
      <c r="D161" s="12">
        <v>4143.2902899999999</v>
      </c>
      <c r="E161" s="12">
        <v>15314.69425</v>
      </c>
      <c r="F161" s="12">
        <v>19457.984540000001</v>
      </c>
      <c r="G161" s="12">
        <v>9212.8406699999996</v>
      </c>
      <c r="H161" s="12">
        <v>10245.14387</v>
      </c>
      <c r="I161" s="12">
        <v>19457.984540000001</v>
      </c>
    </row>
    <row r="162" spans="2:9" x14ac:dyDescent="0.2">
      <c r="B162" s="16">
        <v>4236</v>
      </c>
      <c r="C162" s="16" t="s">
        <v>246</v>
      </c>
      <c r="D162" s="12">
        <v>66764.130420000001</v>
      </c>
      <c r="E162" s="12">
        <v>97867.948499999999</v>
      </c>
      <c r="F162" s="12">
        <v>164632.07892</v>
      </c>
      <c r="G162" s="12">
        <v>37009.991929999997</v>
      </c>
      <c r="H162" s="12">
        <v>127622.08699</v>
      </c>
      <c r="I162" s="12">
        <v>164632.07892</v>
      </c>
    </row>
    <row r="163" spans="2:9" x14ac:dyDescent="0.2">
      <c r="B163" s="16">
        <v>4237</v>
      </c>
      <c r="C163" s="16" t="s">
        <v>247</v>
      </c>
      <c r="D163" s="12">
        <v>5166.5056400000003</v>
      </c>
      <c r="E163" s="12">
        <v>18637.456480000001</v>
      </c>
      <c r="F163" s="12">
        <v>23803.96212</v>
      </c>
      <c r="G163" s="12">
        <v>8810.1662799999995</v>
      </c>
      <c r="H163" s="12">
        <v>14993.795840000001</v>
      </c>
      <c r="I163" s="12">
        <v>23803.96212</v>
      </c>
    </row>
    <row r="164" spans="2:9" x14ac:dyDescent="0.2">
      <c r="B164" s="16">
        <v>4238</v>
      </c>
      <c r="C164" s="16" t="s">
        <v>248</v>
      </c>
      <c r="D164" s="12">
        <v>7054.7365300000001</v>
      </c>
      <c r="E164" s="12">
        <v>11508.75641</v>
      </c>
      <c r="F164" s="12">
        <v>18563.49294</v>
      </c>
      <c r="G164" s="12">
        <v>3300.90283</v>
      </c>
      <c r="H164" s="12">
        <v>15262.590109999999</v>
      </c>
      <c r="I164" s="12">
        <v>18563.49294</v>
      </c>
    </row>
    <row r="165" spans="2:9" x14ac:dyDescent="0.2">
      <c r="B165" s="16">
        <v>4239</v>
      </c>
      <c r="C165" s="16" t="s">
        <v>249</v>
      </c>
      <c r="D165" s="12">
        <v>29753.747950000001</v>
      </c>
      <c r="E165" s="12">
        <v>93849.924119999996</v>
      </c>
      <c r="F165" s="12">
        <v>123603.67207</v>
      </c>
      <c r="G165" s="12">
        <v>45115.280680000003</v>
      </c>
      <c r="H165" s="12">
        <v>78488.391390000004</v>
      </c>
      <c r="I165" s="12">
        <v>123603.67207</v>
      </c>
    </row>
    <row r="166" spans="2:9" x14ac:dyDescent="0.2">
      <c r="B166" s="16">
        <v>4240</v>
      </c>
      <c r="C166" s="16" t="s">
        <v>250</v>
      </c>
      <c r="D166" s="12">
        <v>16744.989659999999</v>
      </c>
      <c r="E166" s="12">
        <v>32102.148529999999</v>
      </c>
      <c r="F166" s="12">
        <v>48847.138189999998</v>
      </c>
      <c r="G166" s="12">
        <v>10139.884679999999</v>
      </c>
      <c r="H166" s="12">
        <v>38707.253510000002</v>
      </c>
      <c r="I166" s="12">
        <v>48847.138189999998</v>
      </c>
    </row>
    <row r="167" spans="2:9" x14ac:dyDescent="0.2">
      <c r="B167" s="21">
        <v>4269</v>
      </c>
      <c r="C167" s="21" t="s">
        <v>251</v>
      </c>
      <c r="D167" s="22">
        <v>332807.33007000003</v>
      </c>
      <c r="E167" s="22">
        <v>796873.69350000005</v>
      </c>
      <c r="F167" s="22">
        <v>1129681.02357</v>
      </c>
      <c r="G167" s="22">
        <v>181365.72221000001</v>
      </c>
      <c r="H167" s="22">
        <v>948315.30136000004</v>
      </c>
      <c r="I167" s="22">
        <v>1129681.02357</v>
      </c>
    </row>
    <row r="168" spans="2:9" x14ac:dyDescent="0.2">
      <c r="B168" s="16">
        <v>4251</v>
      </c>
      <c r="C168" s="16" t="s">
        <v>252</v>
      </c>
      <c r="D168" s="12">
        <v>2795.1956300000002</v>
      </c>
      <c r="E168" s="12">
        <v>13445.87399</v>
      </c>
      <c r="F168" s="12">
        <v>16241.06962</v>
      </c>
      <c r="G168" s="12">
        <v>6350.2864600000003</v>
      </c>
      <c r="H168" s="12">
        <v>9890.7831600000009</v>
      </c>
      <c r="I168" s="12">
        <v>16241.06962</v>
      </c>
    </row>
    <row r="169" spans="2:9" x14ac:dyDescent="0.2">
      <c r="B169" s="16">
        <v>4252</v>
      </c>
      <c r="C169" s="16" t="s">
        <v>253</v>
      </c>
      <c r="D169" s="12">
        <v>58253.353130000003</v>
      </c>
      <c r="E169" s="12">
        <v>88009.993199999997</v>
      </c>
      <c r="F169" s="12">
        <v>146263.34633</v>
      </c>
      <c r="G169" s="12">
        <v>25781.718870000001</v>
      </c>
      <c r="H169" s="12">
        <v>120481.62746</v>
      </c>
      <c r="I169" s="12">
        <v>146263.34633</v>
      </c>
    </row>
    <row r="170" spans="2:9" x14ac:dyDescent="0.2">
      <c r="B170" s="16">
        <v>4253</v>
      </c>
      <c r="C170" s="16" t="s">
        <v>254</v>
      </c>
      <c r="D170" s="12">
        <v>15712.09737</v>
      </c>
      <c r="E170" s="12">
        <v>77098.467999999993</v>
      </c>
      <c r="F170" s="12">
        <v>92810.565369999997</v>
      </c>
      <c r="G170" s="12">
        <v>9320.0616200000004</v>
      </c>
      <c r="H170" s="12">
        <v>83490.503750000003</v>
      </c>
      <c r="I170" s="12">
        <v>92810.565369999997</v>
      </c>
    </row>
    <row r="171" spans="2:9" x14ac:dyDescent="0.2">
      <c r="B171" s="16">
        <v>4254</v>
      </c>
      <c r="C171" s="16" t="s">
        <v>255</v>
      </c>
      <c r="D171" s="12">
        <v>55704.014470000002</v>
      </c>
      <c r="E171" s="12">
        <v>146818.7439</v>
      </c>
      <c r="F171" s="12">
        <v>202522.75837</v>
      </c>
      <c r="G171" s="12">
        <v>37578.725299999998</v>
      </c>
      <c r="H171" s="12">
        <v>164944.03307</v>
      </c>
      <c r="I171" s="12">
        <v>202522.75837</v>
      </c>
    </row>
    <row r="172" spans="2:9" x14ac:dyDescent="0.2">
      <c r="B172" s="16">
        <v>4255</v>
      </c>
      <c r="C172" s="16" t="s">
        <v>256</v>
      </c>
      <c r="D172" s="12">
        <v>4192.3337799999999</v>
      </c>
      <c r="E172" s="12">
        <v>22869.643029999999</v>
      </c>
      <c r="F172" s="12">
        <v>27061.97681</v>
      </c>
      <c r="G172" s="12">
        <v>4196.04529</v>
      </c>
      <c r="H172" s="12">
        <v>22865.931519999998</v>
      </c>
      <c r="I172" s="12">
        <v>27061.97681</v>
      </c>
    </row>
    <row r="173" spans="2:9" x14ac:dyDescent="0.2">
      <c r="B173" s="16">
        <v>4256</v>
      </c>
      <c r="C173" s="16" t="s">
        <v>257</v>
      </c>
      <c r="D173" s="12">
        <v>5751.4299700000001</v>
      </c>
      <c r="E173" s="12">
        <v>16813.31565</v>
      </c>
      <c r="F173" s="12">
        <v>22564.745620000002</v>
      </c>
      <c r="G173" s="12">
        <v>3935.2907700000001</v>
      </c>
      <c r="H173" s="12">
        <v>18629.454849999998</v>
      </c>
      <c r="I173" s="12">
        <v>22564.745620000002</v>
      </c>
    </row>
    <row r="174" spans="2:9" x14ac:dyDescent="0.2">
      <c r="B174" s="16">
        <v>4257</v>
      </c>
      <c r="C174" s="16" t="s">
        <v>258</v>
      </c>
      <c r="D174" s="12">
        <v>5029.90481</v>
      </c>
      <c r="E174" s="12">
        <v>6072.8804700000001</v>
      </c>
      <c r="F174" s="12">
        <v>11102.78528</v>
      </c>
      <c r="G174" s="12">
        <v>1745.72677</v>
      </c>
      <c r="H174" s="12">
        <v>9357.0585100000008</v>
      </c>
      <c r="I174" s="12">
        <v>11102.78528</v>
      </c>
    </row>
    <row r="175" spans="2:9" x14ac:dyDescent="0.2">
      <c r="B175" s="16">
        <v>4258</v>
      </c>
      <c r="C175" s="16" t="s">
        <v>259</v>
      </c>
      <c r="D175" s="12">
        <v>137514.66574999999</v>
      </c>
      <c r="E175" s="12">
        <v>241485.3708</v>
      </c>
      <c r="F175" s="12">
        <v>379000.03655000002</v>
      </c>
      <c r="G175" s="12">
        <v>45148.761859999999</v>
      </c>
      <c r="H175" s="12">
        <v>333851.27468999999</v>
      </c>
      <c r="I175" s="12">
        <v>379000.03655000002</v>
      </c>
    </row>
    <row r="176" spans="2:9" x14ac:dyDescent="0.2">
      <c r="B176" s="16">
        <v>4259</v>
      </c>
      <c r="C176" s="16" t="s">
        <v>260</v>
      </c>
      <c r="D176" s="12">
        <v>2219.2463299999999</v>
      </c>
      <c r="E176" s="12">
        <v>15751.824000000001</v>
      </c>
      <c r="F176" s="12">
        <v>17971.070329999999</v>
      </c>
      <c r="G176" s="12">
        <v>4477.2369799999997</v>
      </c>
      <c r="H176" s="12">
        <v>13493.833350000001</v>
      </c>
      <c r="I176" s="12">
        <v>17971.070329999999</v>
      </c>
    </row>
    <row r="177" spans="2:9" x14ac:dyDescent="0.2">
      <c r="B177" s="16">
        <v>4260</v>
      </c>
      <c r="C177" s="16" t="s">
        <v>261</v>
      </c>
      <c r="D177" s="12">
        <v>18817.79567</v>
      </c>
      <c r="E177" s="12">
        <v>52649.839160000003</v>
      </c>
      <c r="F177" s="12">
        <v>71467.634829999995</v>
      </c>
      <c r="G177" s="12">
        <v>13633.728289999999</v>
      </c>
      <c r="H177" s="12">
        <v>57833.906540000004</v>
      </c>
      <c r="I177" s="12">
        <v>71467.634829999995</v>
      </c>
    </row>
    <row r="178" spans="2:9" x14ac:dyDescent="0.2">
      <c r="B178" s="16">
        <v>4261</v>
      </c>
      <c r="C178" s="16" t="s">
        <v>262</v>
      </c>
      <c r="D178" s="12">
        <v>8264.6109799999995</v>
      </c>
      <c r="E178" s="12">
        <v>28529.493279999999</v>
      </c>
      <c r="F178" s="12">
        <v>36794.10426</v>
      </c>
      <c r="G178" s="12">
        <v>5749.7666200000003</v>
      </c>
      <c r="H178" s="12">
        <v>31044.337640000002</v>
      </c>
      <c r="I178" s="12">
        <v>36794.10426</v>
      </c>
    </row>
    <row r="179" spans="2:9" x14ac:dyDescent="0.2">
      <c r="B179" s="16">
        <v>4262</v>
      </c>
      <c r="C179" s="16" t="s">
        <v>263</v>
      </c>
      <c r="D179" s="12">
        <v>4333.4440599999998</v>
      </c>
      <c r="E179" s="12">
        <v>16761.72464</v>
      </c>
      <c r="F179" s="12">
        <v>21095.168699999998</v>
      </c>
      <c r="G179" s="12">
        <v>3765.1028700000002</v>
      </c>
      <c r="H179" s="12">
        <v>17330.06583</v>
      </c>
      <c r="I179" s="12">
        <v>21095.168699999998</v>
      </c>
    </row>
    <row r="180" spans="2:9" x14ac:dyDescent="0.2">
      <c r="B180" s="16">
        <v>4263</v>
      </c>
      <c r="C180" s="16" t="s">
        <v>264</v>
      </c>
      <c r="D180" s="12">
        <v>9382.5159000000003</v>
      </c>
      <c r="E180" s="12">
        <v>55202.27536</v>
      </c>
      <c r="F180" s="12">
        <v>64584.791259999998</v>
      </c>
      <c r="G180" s="12">
        <v>16336.79207</v>
      </c>
      <c r="H180" s="12">
        <v>48247.999190000002</v>
      </c>
      <c r="I180" s="12">
        <v>64584.791259999998</v>
      </c>
    </row>
    <row r="181" spans="2:9" x14ac:dyDescent="0.2">
      <c r="B181" s="16">
        <v>4264</v>
      </c>
      <c r="C181" s="16" t="s">
        <v>265</v>
      </c>
      <c r="D181" s="12">
        <v>4836.7222199999997</v>
      </c>
      <c r="E181" s="12">
        <v>15364.248020000001</v>
      </c>
      <c r="F181" s="12">
        <v>20200.970239999999</v>
      </c>
      <c r="G181" s="12">
        <v>3346.4784399999999</v>
      </c>
      <c r="H181" s="12">
        <v>16854.4918</v>
      </c>
      <c r="I181" s="12">
        <v>20200.970239999999</v>
      </c>
    </row>
    <row r="182" spans="2:9" x14ac:dyDescent="0.2">
      <c r="B182" s="21">
        <v>4299</v>
      </c>
      <c r="C182" s="21" t="s">
        <v>266</v>
      </c>
      <c r="D182" s="22">
        <v>314261.50799999997</v>
      </c>
      <c r="E182" s="22">
        <v>1037071.61511</v>
      </c>
      <c r="F182" s="22">
        <v>1351333.12311</v>
      </c>
      <c r="G182" s="22">
        <v>355117.74439000001</v>
      </c>
      <c r="H182" s="22">
        <v>996215.37872000004</v>
      </c>
      <c r="I182" s="22">
        <v>1351333.12311</v>
      </c>
    </row>
    <row r="183" spans="2:9" x14ac:dyDescent="0.2">
      <c r="B183" s="16">
        <v>4271</v>
      </c>
      <c r="C183" s="16" t="s">
        <v>267</v>
      </c>
      <c r="D183" s="12">
        <v>21864.025399999999</v>
      </c>
      <c r="E183" s="12">
        <v>126526.92668999999</v>
      </c>
      <c r="F183" s="12">
        <v>148390.95209000001</v>
      </c>
      <c r="G183" s="12">
        <v>45318.209699999999</v>
      </c>
      <c r="H183" s="12">
        <v>103072.74239</v>
      </c>
      <c r="I183" s="12">
        <v>148390.95209000001</v>
      </c>
    </row>
    <row r="184" spans="2:9" x14ac:dyDescent="0.2">
      <c r="B184" s="16">
        <v>4273</v>
      </c>
      <c r="C184" s="16" t="s">
        <v>268</v>
      </c>
      <c r="D184" s="12">
        <v>4989.8056200000001</v>
      </c>
      <c r="E184" s="12">
        <v>10772.78109</v>
      </c>
      <c r="F184" s="12">
        <v>15762.58671</v>
      </c>
      <c r="G184" s="12">
        <v>3079.4950399999998</v>
      </c>
      <c r="H184" s="12">
        <v>12683.09167</v>
      </c>
      <c r="I184" s="12">
        <v>15762.58671</v>
      </c>
    </row>
    <row r="185" spans="2:9" x14ac:dyDescent="0.2">
      <c r="B185" s="16">
        <v>4274</v>
      </c>
      <c r="C185" s="16" t="s">
        <v>269</v>
      </c>
      <c r="D185" s="12">
        <v>19567.865559999998</v>
      </c>
      <c r="E185" s="12">
        <v>44198.193290000003</v>
      </c>
      <c r="F185" s="12">
        <v>63766.058850000001</v>
      </c>
      <c r="G185" s="12">
        <v>9032.4744599999995</v>
      </c>
      <c r="H185" s="12">
        <v>54733.584390000004</v>
      </c>
      <c r="I185" s="12">
        <v>63766.058850000001</v>
      </c>
    </row>
    <row r="186" spans="2:9" x14ac:dyDescent="0.2">
      <c r="B186" s="16">
        <v>4275</v>
      </c>
      <c r="C186" s="16" t="s">
        <v>270</v>
      </c>
      <c r="D186" s="12">
        <v>1698.2640200000001</v>
      </c>
      <c r="E186" s="12">
        <v>13268.71493</v>
      </c>
      <c r="F186" s="12">
        <v>14966.978950000001</v>
      </c>
      <c r="G186" s="12">
        <v>6289.0057699999998</v>
      </c>
      <c r="H186" s="12">
        <v>8677.9731800000009</v>
      </c>
      <c r="I186" s="12">
        <v>14966.978950000001</v>
      </c>
    </row>
    <row r="187" spans="2:9" x14ac:dyDescent="0.2">
      <c r="B187" s="16">
        <v>4276</v>
      </c>
      <c r="C187" s="16" t="s">
        <v>271</v>
      </c>
      <c r="D187" s="12">
        <v>26537.7487</v>
      </c>
      <c r="E187" s="12">
        <v>57231.863539999998</v>
      </c>
      <c r="F187" s="12">
        <v>83769.612240000002</v>
      </c>
      <c r="G187" s="12">
        <v>23338.62873</v>
      </c>
      <c r="H187" s="12">
        <v>60430.983509999998</v>
      </c>
      <c r="I187" s="12">
        <v>83769.612240000002</v>
      </c>
    </row>
    <row r="188" spans="2:9" x14ac:dyDescent="0.2">
      <c r="B188" s="16">
        <v>4277</v>
      </c>
      <c r="C188" s="16" t="s">
        <v>272</v>
      </c>
      <c r="D188" s="12">
        <v>3224.9602</v>
      </c>
      <c r="E188" s="12">
        <v>12103.440570000001</v>
      </c>
      <c r="F188" s="12">
        <v>15328.40077</v>
      </c>
      <c r="G188" s="12">
        <v>4891.8635999999997</v>
      </c>
      <c r="H188" s="12">
        <v>10436.53717</v>
      </c>
      <c r="I188" s="12">
        <v>15328.40077</v>
      </c>
    </row>
    <row r="189" spans="2:9" x14ac:dyDescent="0.2">
      <c r="B189" s="16">
        <v>4279</v>
      </c>
      <c r="C189" s="16" t="s">
        <v>273</v>
      </c>
      <c r="D189" s="12">
        <v>12685.43772</v>
      </c>
      <c r="E189" s="12">
        <v>49145.435989999998</v>
      </c>
      <c r="F189" s="12">
        <v>61830.87371</v>
      </c>
      <c r="G189" s="12">
        <v>9373.4287899999999</v>
      </c>
      <c r="H189" s="12">
        <v>52457.444920000002</v>
      </c>
      <c r="I189" s="12">
        <v>61830.87371</v>
      </c>
    </row>
    <row r="190" spans="2:9" x14ac:dyDescent="0.2">
      <c r="B190" s="16">
        <v>4280</v>
      </c>
      <c r="C190" s="16" t="s">
        <v>274</v>
      </c>
      <c r="D190" s="12">
        <v>46287.796829999999</v>
      </c>
      <c r="E190" s="12">
        <v>168638.29415999999</v>
      </c>
      <c r="F190" s="12">
        <v>214926.09099</v>
      </c>
      <c r="G190" s="12">
        <v>55151.98171</v>
      </c>
      <c r="H190" s="12">
        <v>159774.10928</v>
      </c>
      <c r="I190" s="12">
        <v>214926.09099</v>
      </c>
    </row>
    <row r="191" spans="2:9" x14ac:dyDescent="0.2">
      <c r="B191" s="16">
        <v>4281</v>
      </c>
      <c r="C191" s="16" t="s">
        <v>275</v>
      </c>
      <c r="D191" s="12">
        <v>9300.6167100000002</v>
      </c>
      <c r="E191" s="12">
        <v>15555.16764</v>
      </c>
      <c r="F191" s="12">
        <v>24855.784350000002</v>
      </c>
      <c r="G191" s="12">
        <v>7402.2284099999997</v>
      </c>
      <c r="H191" s="12">
        <v>17453.555939999998</v>
      </c>
      <c r="I191" s="12">
        <v>24855.784350000002</v>
      </c>
    </row>
    <row r="192" spans="2:9" x14ac:dyDescent="0.2">
      <c r="B192" s="16">
        <v>4282</v>
      </c>
      <c r="C192" s="16" t="s">
        <v>276</v>
      </c>
      <c r="D192" s="12">
        <v>43714.819909999998</v>
      </c>
      <c r="E192" s="12">
        <v>137127.70952999999</v>
      </c>
      <c r="F192" s="12">
        <v>180842.52944000001</v>
      </c>
      <c r="G192" s="12">
        <v>34432.544990000002</v>
      </c>
      <c r="H192" s="12">
        <v>146409.98444999999</v>
      </c>
      <c r="I192" s="12">
        <v>180842.52944000001</v>
      </c>
    </row>
    <row r="193" spans="2:9" x14ac:dyDescent="0.2">
      <c r="B193" s="16">
        <v>4283</v>
      </c>
      <c r="C193" s="16" t="s">
        <v>277</v>
      </c>
      <c r="D193" s="12">
        <v>13453.15532</v>
      </c>
      <c r="E193" s="12">
        <v>46925.320469999999</v>
      </c>
      <c r="F193" s="12">
        <v>60378.475789999997</v>
      </c>
      <c r="G193" s="12">
        <v>15377.201429999999</v>
      </c>
      <c r="H193" s="12">
        <v>45001.274360000003</v>
      </c>
      <c r="I193" s="12">
        <v>60378.475789999997</v>
      </c>
    </row>
    <row r="194" spans="2:9" x14ac:dyDescent="0.2">
      <c r="B194" s="16">
        <v>4284</v>
      </c>
      <c r="C194" s="16" t="s">
        <v>278</v>
      </c>
      <c r="D194" s="12">
        <v>8035.41687</v>
      </c>
      <c r="E194" s="12">
        <v>19634.741119999999</v>
      </c>
      <c r="F194" s="12">
        <v>27670.15799</v>
      </c>
      <c r="G194" s="12">
        <v>9979.3524099999995</v>
      </c>
      <c r="H194" s="12">
        <v>17690.80558</v>
      </c>
      <c r="I194" s="12">
        <v>27670.15799</v>
      </c>
    </row>
    <row r="195" spans="2:9" x14ac:dyDescent="0.2">
      <c r="B195" s="16">
        <v>4285</v>
      </c>
      <c r="C195" s="16" t="s">
        <v>279</v>
      </c>
      <c r="D195" s="12">
        <v>12901.54052</v>
      </c>
      <c r="E195" s="12">
        <v>46950.76685</v>
      </c>
      <c r="F195" s="12">
        <v>59852.307370000002</v>
      </c>
      <c r="G195" s="12">
        <v>7477.9945399999997</v>
      </c>
      <c r="H195" s="12">
        <v>52374.312830000003</v>
      </c>
      <c r="I195" s="12">
        <v>59852.307370000002</v>
      </c>
    </row>
    <row r="196" spans="2:9" x14ac:dyDescent="0.2">
      <c r="B196" s="16">
        <v>4286</v>
      </c>
      <c r="C196" s="16" t="s">
        <v>280</v>
      </c>
      <c r="D196" s="12">
        <v>8059.1165099999998</v>
      </c>
      <c r="E196" s="12">
        <v>14409.027690000001</v>
      </c>
      <c r="F196" s="12">
        <v>22468.144199999999</v>
      </c>
      <c r="G196" s="12">
        <v>7725.8279700000003</v>
      </c>
      <c r="H196" s="12">
        <v>14742.31623</v>
      </c>
      <c r="I196" s="12">
        <v>22468.144199999999</v>
      </c>
    </row>
    <row r="197" spans="2:9" x14ac:dyDescent="0.2">
      <c r="B197" s="16">
        <v>4287</v>
      </c>
      <c r="C197" s="16" t="s">
        <v>281</v>
      </c>
      <c r="D197" s="12">
        <v>4947.5597299999999</v>
      </c>
      <c r="E197" s="12">
        <v>29863.622500000001</v>
      </c>
      <c r="F197" s="12">
        <v>34811.182229999999</v>
      </c>
      <c r="G197" s="12">
        <v>7438.3095700000003</v>
      </c>
      <c r="H197" s="12">
        <v>27372.872660000001</v>
      </c>
      <c r="I197" s="12">
        <v>34811.182229999999</v>
      </c>
    </row>
    <row r="198" spans="2:9" x14ac:dyDescent="0.2">
      <c r="B198" s="16">
        <v>4288</v>
      </c>
      <c r="C198" s="16" t="s">
        <v>282</v>
      </c>
      <c r="D198" s="12">
        <v>1063.45055</v>
      </c>
      <c r="E198" s="12">
        <v>3039.6620800000001</v>
      </c>
      <c r="F198" s="12">
        <v>4103.1126299999996</v>
      </c>
      <c r="G198" s="12">
        <v>994.41138999999998</v>
      </c>
      <c r="H198" s="12">
        <v>3108.7012399999999</v>
      </c>
      <c r="I198" s="12">
        <v>4103.1126299999996</v>
      </c>
    </row>
    <row r="199" spans="2:9" x14ac:dyDescent="0.2">
      <c r="B199" s="16">
        <v>4289</v>
      </c>
      <c r="C199" s="16" t="s">
        <v>283</v>
      </c>
      <c r="D199" s="12">
        <v>75929.927830000001</v>
      </c>
      <c r="E199" s="12">
        <v>241679.94696999999</v>
      </c>
      <c r="F199" s="12">
        <v>317609.87479999999</v>
      </c>
      <c r="G199" s="12">
        <v>107814.78588</v>
      </c>
      <c r="H199" s="12">
        <v>209795.08892000001</v>
      </c>
      <c r="I199" s="12">
        <v>317609.87479999999</v>
      </c>
    </row>
    <row r="200" spans="2:9" x14ac:dyDescent="0.2">
      <c r="B200" s="21">
        <v>4329</v>
      </c>
      <c r="C200" s="21" t="s">
        <v>284</v>
      </c>
      <c r="D200" s="22">
        <v>236276.19057000001</v>
      </c>
      <c r="E200" s="22">
        <v>501853.85869999998</v>
      </c>
      <c r="F200" s="22">
        <v>738130.04926999996</v>
      </c>
      <c r="G200" s="22">
        <v>197238.19119000001</v>
      </c>
      <c r="H200" s="22">
        <v>540891.85808000003</v>
      </c>
      <c r="I200" s="22">
        <v>738130.04926999996</v>
      </c>
    </row>
    <row r="201" spans="2:9" x14ac:dyDescent="0.2">
      <c r="B201" s="16">
        <v>4303</v>
      </c>
      <c r="C201" s="16" t="s">
        <v>285</v>
      </c>
      <c r="D201" s="12">
        <v>15673.92426</v>
      </c>
      <c r="E201" s="12">
        <v>40918.727200000001</v>
      </c>
      <c r="F201" s="12">
        <v>56592.651460000001</v>
      </c>
      <c r="G201" s="12">
        <v>14134.13132</v>
      </c>
      <c r="H201" s="12">
        <v>42458.520140000001</v>
      </c>
      <c r="I201" s="12">
        <v>56592.651460000001</v>
      </c>
    </row>
    <row r="202" spans="2:9" x14ac:dyDescent="0.2">
      <c r="B202" s="16">
        <v>4304</v>
      </c>
      <c r="C202" s="16" t="s">
        <v>286</v>
      </c>
      <c r="D202" s="12">
        <v>68434.155939999997</v>
      </c>
      <c r="E202" s="12">
        <v>64723.244250000003</v>
      </c>
      <c r="F202" s="12">
        <v>133157.40018999999</v>
      </c>
      <c r="G202" s="12">
        <v>25613.13306</v>
      </c>
      <c r="H202" s="12">
        <v>107544.26712999999</v>
      </c>
      <c r="I202" s="12">
        <v>133157.40018999999</v>
      </c>
    </row>
    <row r="203" spans="2:9" x14ac:dyDescent="0.2">
      <c r="B203" s="16">
        <v>4305</v>
      </c>
      <c r="C203" s="16" t="s">
        <v>287</v>
      </c>
      <c r="D203" s="12">
        <v>13891.3771</v>
      </c>
      <c r="E203" s="12">
        <v>41737.821839999997</v>
      </c>
      <c r="F203" s="12">
        <v>55629.198940000002</v>
      </c>
      <c r="G203" s="12">
        <v>27793.27276</v>
      </c>
      <c r="H203" s="12">
        <v>27835.926179999999</v>
      </c>
      <c r="I203" s="12">
        <v>55629.198940000002</v>
      </c>
    </row>
    <row r="204" spans="2:9" x14ac:dyDescent="0.2">
      <c r="B204" s="16">
        <v>4306</v>
      </c>
      <c r="C204" s="16" t="s">
        <v>288</v>
      </c>
      <c r="D204" s="12">
        <v>4803.8738499999999</v>
      </c>
      <c r="E204" s="12">
        <v>6295.1205900000004</v>
      </c>
      <c r="F204" s="12">
        <v>11098.99444</v>
      </c>
      <c r="G204" s="12">
        <v>4035.49559</v>
      </c>
      <c r="H204" s="12">
        <v>7063.4988499999999</v>
      </c>
      <c r="I204" s="12">
        <v>11098.99444</v>
      </c>
    </row>
    <row r="205" spans="2:9" x14ac:dyDescent="0.2">
      <c r="B205" s="16">
        <v>4307</v>
      </c>
      <c r="C205" s="16" t="s">
        <v>289</v>
      </c>
      <c r="D205" s="12">
        <v>7428.0845099999997</v>
      </c>
      <c r="E205" s="12">
        <v>9455.6227199999994</v>
      </c>
      <c r="F205" s="12">
        <v>16883.70723</v>
      </c>
      <c r="G205" s="12">
        <v>3216.20381</v>
      </c>
      <c r="H205" s="12">
        <v>13667.503419999999</v>
      </c>
      <c r="I205" s="12">
        <v>16883.70723</v>
      </c>
    </row>
    <row r="206" spans="2:9" x14ac:dyDescent="0.2">
      <c r="B206" s="16">
        <v>4309</v>
      </c>
      <c r="C206" s="16" t="s">
        <v>290</v>
      </c>
      <c r="D206" s="12">
        <v>12186.99941</v>
      </c>
      <c r="E206" s="12">
        <v>58466.791960000002</v>
      </c>
      <c r="F206" s="12">
        <v>70653.791370000006</v>
      </c>
      <c r="G206" s="12">
        <v>10827.52262</v>
      </c>
      <c r="H206" s="12">
        <v>59826.268750000003</v>
      </c>
      <c r="I206" s="12">
        <v>70653.791370000006</v>
      </c>
    </row>
    <row r="207" spans="2:9" x14ac:dyDescent="0.2">
      <c r="B207" s="16">
        <v>4310</v>
      </c>
      <c r="C207" s="16" t="s">
        <v>291</v>
      </c>
      <c r="D207" s="12">
        <v>5576.9004400000003</v>
      </c>
      <c r="E207" s="12">
        <v>22486.30977</v>
      </c>
      <c r="F207" s="12">
        <v>28063.210210000001</v>
      </c>
      <c r="G207" s="12">
        <v>9871.5506100000002</v>
      </c>
      <c r="H207" s="12">
        <v>18191.659599999999</v>
      </c>
      <c r="I207" s="12">
        <v>28063.210210000001</v>
      </c>
    </row>
    <row r="208" spans="2:9" x14ac:dyDescent="0.2">
      <c r="B208" s="16">
        <v>4311</v>
      </c>
      <c r="C208" s="16" t="s">
        <v>292</v>
      </c>
      <c r="D208" s="12">
        <v>6234.9363899999998</v>
      </c>
      <c r="E208" s="12">
        <v>24024.28254</v>
      </c>
      <c r="F208" s="12">
        <v>30259.218929999999</v>
      </c>
      <c r="G208" s="12">
        <v>3416.0204800000001</v>
      </c>
      <c r="H208" s="12">
        <v>26843.19845</v>
      </c>
      <c r="I208" s="12">
        <v>30259.218929999999</v>
      </c>
    </row>
    <row r="209" spans="2:9" x14ac:dyDescent="0.2">
      <c r="B209" s="16">
        <v>4312</v>
      </c>
      <c r="C209" s="16" t="s">
        <v>293</v>
      </c>
      <c r="D209" s="12">
        <v>13401.81624</v>
      </c>
      <c r="E209" s="12">
        <v>38097.478190000002</v>
      </c>
      <c r="F209" s="12">
        <v>51499.294430000002</v>
      </c>
      <c r="G209" s="12">
        <v>10548.08461</v>
      </c>
      <c r="H209" s="12">
        <v>40951.209819999996</v>
      </c>
      <c r="I209" s="12">
        <v>51499.294430000002</v>
      </c>
    </row>
    <row r="210" spans="2:9" x14ac:dyDescent="0.2">
      <c r="B210" s="16">
        <v>4313</v>
      </c>
      <c r="C210" s="16" t="s">
        <v>294</v>
      </c>
      <c r="D210" s="12">
        <v>31895.506219999999</v>
      </c>
      <c r="E210" s="12">
        <v>20400.47407</v>
      </c>
      <c r="F210" s="12">
        <v>52295.98029</v>
      </c>
      <c r="G210" s="12">
        <v>5457.7352499999997</v>
      </c>
      <c r="H210" s="12">
        <v>46838.245040000002</v>
      </c>
      <c r="I210" s="12">
        <v>52295.98029</v>
      </c>
    </row>
    <row r="211" spans="2:9" x14ac:dyDescent="0.2">
      <c r="B211" s="16">
        <v>4314</v>
      </c>
      <c r="C211" s="16" t="s">
        <v>295</v>
      </c>
      <c r="D211" s="12">
        <v>767.44799999999998</v>
      </c>
      <c r="E211" s="12">
        <v>4266.5861299999997</v>
      </c>
      <c r="F211" s="12">
        <v>5034.03413</v>
      </c>
      <c r="G211" s="12">
        <v>956.84891000000005</v>
      </c>
      <c r="H211" s="12">
        <v>4077.1852199999998</v>
      </c>
      <c r="I211" s="12">
        <v>5034.03413</v>
      </c>
    </row>
    <row r="212" spans="2:9" x14ac:dyDescent="0.2">
      <c r="B212" s="16">
        <v>4318</v>
      </c>
      <c r="C212" s="16" t="s">
        <v>296</v>
      </c>
      <c r="D212" s="12">
        <v>7958.9110700000001</v>
      </c>
      <c r="E212" s="12">
        <v>21161.748670000001</v>
      </c>
      <c r="F212" s="12">
        <v>29120.659739999999</v>
      </c>
      <c r="G212" s="12">
        <v>8287.8996399999996</v>
      </c>
      <c r="H212" s="12">
        <v>20832.7601</v>
      </c>
      <c r="I212" s="12">
        <v>29120.659739999999</v>
      </c>
    </row>
    <row r="213" spans="2:9" x14ac:dyDescent="0.2">
      <c r="B213" s="16">
        <v>4319</v>
      </c>
      <c r="C213" s="16" t="s">
        <v>297</v>
      </c>
      <c r="D213" s="12">
        <v>4186.7244899999996</v>
      </c>
      <c r="E213" s="12">
        <v>8989.7262800000008</v>
      </c>
      <c r="F213" s="12">
        <v>13176.450769999999</v>
      </c>
      <c r="G213" s="12">
        <v>5614.2</v>
      </c>
      <c r="H213" s="12">
        <v>7562.2507699999996</v>
      </c>
      <c r="I213" s="12">
        <v>13176.450769999999</v>
      </c>
    </row>
    <row r="214" spans="2:9" x14ac:dyDescent="0.2">
      <c r="B214" s="16">
        <v>4320</v>
      </c>
      <c r="C214" s="16" t="s">
        <v>298</v>
      </c>
      <c r="D214" s="12">
        <v>4458.5902800000003</v>
      </c>
      <c r="E214" s="12">
        <v>12711.17211</v>
      </c>
      <c r="F214" s="12">
        <v>17169.76239</v>
      </c>
      <c r="G214" s="12">
        <v>4492.04018</v>
      </c>
      <c r="H214" s="12">
        <v>12677.72221</v>
      </c>
      <c r="I214" s="12">
        <v>17169.76239</v>
      </c>
    </row>
    <row r="215" spans="2:9" x14ac:dyDescent="0.2">
      <c r="B215" s="23">
        <v>4324</v>
      </c>
      <c r="C215" s="23" t="s">
        <v>299</v>
      </c>
      <c r="D215" s="14">
        <v>39376.942369999997</v>
      </c>
      <c r="E215" s="14">
        <v>128118.75238000001</v>
      </c>
      <c r="F215" s="14">
        <v>167495.69475</v>
      </c>
      <c r="G215" s="14">
        <v>62974.052349999998</v>
      </c>
      <c r="H215" s="14">
        <v>104521.6424</v>
      </c>
      <c r="I215" s="14">
        <v>167495.69475</v>
      </c>
    </row>
  </sheetData>
  <mergeCells count="4">
    <mergeCell ref="B5:B6"/>
    <mergeCell ref="C5:C6"/>
    <mergeCell ref="D5:F5"/>
    <mergeCell ref="G5:I5"/>
  </mergeCells>
  <pageMargins left="0.70866141732283472" right="0.70866141732283472" top="0.74803149606299213" bottom="0.74803149606299213" header="0.31496062992125984" footer="0.31496062992125984"/>
  <pageSetup paperSize="9" scale="64" fitToWidth="0" fitToHeight="0" orientation="portrait" horizontalDpi="300" verticalDpi="300" r:id="rId1"/>
  <headerFooter differentFirst="1" scaleWithDoc="0" alignWithMargins="0">
    <firstHeader>&amp;L&amp;C&amp;R&amp;B DEPARTEMENT FINANZEN UND RESSOURCEN
Statistik Aargau</firstHeader>
  </headerFooter>
  <rowBreaks count="2" manualBreakCount="2">
    <brk id="90" max="16383" man="1"/>
    <brk id="18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6D4FF"/>
  </sheetPr>
  <dimension ref="B1:O214"/>
  <sheetViews>
    <sheetView showGridLines="0" view="pageBreakPreview" zoomScaleNormal="100" zoomScaleSheetLayoutView="100" workbookViewId="0">
      <pane ySplit="5" topLeftCell="A6" activePane="bottomLeft" state="frozen"/>
      <selection activeCell="A3" sqref="A3"/>
      <selection pane="bottomLeft" activeCell="A3" sqref="A3"/>
    </sheetView>
  </sheetViews>
  <sheetFormatPr baseColWidth="10" defaultRowHeight="12.75" x14ac:dyDescent="0.2"/>
  <cols>
    <col min="1" max="1" width="2.5703125" customWidth="1"/>
    <col min="2" max="2" width="11.85546875" customWidth="1"/>
    <col min="3" max="3" width="24.140625" customWidth="1"/>
    <col min="4" max="8" width="11.85546875" customWidth="1"/>
    <col min="9" max="9" width="13.28515625" customWidth="1"/>
    <col min="10" max="10" width="11.85546875" customWidth="1"/>
    <col min="11" max="13" width="13.5703125" customWidth="1"/>
    <col min="14" max="14" width="11.85546875" customWidth="1"/>
    <col min="15" max="15" width="13.42578125" customWidth="1"/>
  </cols>
  <sheetData>
    <row r="1" spans="2:15" ht="18" x14ac:dyDescent="0.25">
      <c r="B1" s="3" t="s">
        <v>19</v>
      </c>
    </row>
    <row r="2" spans="2:15" x14ac:dyDescent="0.2">
      <c r="B2" t="s">
        <v>14</v>
      </c>
    </row>
    <row r="5" spans="2:15" ht="54" customHeight="1" x14ac:dyDescent="0.2">
      <c r="B5" s="15" t="s">
        <v>79</v>
      </c>
      <c r="C5" s="15" t="s">
        <v>80</v>
      </c>
      <c r="D5" s="10" t="s">
        <v>353</v>
      </c>
      <c r="E5" s="10" t="s">
        <v>354</v>
      </c>
      <c r="F5" s="10" t="s">
        <v>355</v>
      </c>
      <c r="G5" s="10" t="s">
        <v>356</v>
      </c>
      <c r="H5" s="10" t="s">
        <v>357</v>
      </c>
      <c r="I5" s="10" t="s">
        <v>358</v>
      </c>
      <c r="J5" s="10" t="s">
        <v>359</v>
      </c>
      <c r="K5" s="10" t="s">
        <v>360</v>
      </c>
      <c r="L5" s="10" t="s">
        <v>361</v>
      </c>
      <c r="M5" s="10" t="s">
        <v>362</v>
      </c>
      <c r="N5" s="10" t="s">
        <v>363</v>
      </c>
      <c r="O5" s="10" t="s">
        <v>364</v>
      </c>
    </row>
    <row r="6" spans="2:15" x14ac:dyDescent="0.2">
      <c r="B6" s="21">
        <v>4335</v>
      </c>
      <c r="C6" s="21" t="s">
        <v>91</v>
      </c>
      <c r="D6" s="22">
        <v>3775594.0937100002</v>
      </c>
      <c r="E6" s="22">
        <v>3733498.9194299998</v>
      </c>
      <c r="F6" s="22">
        <v>-42095.174280000203</v>
      </c>
      <c r="G6" s="22">
        <v>119601.38913</v>
      </c>
      <c r="H6" s="22">
        <v>77506.2148499998</v>
      </c>
      <c r="I6" s="22">
        <v>-3773.0645100000002</v>
      </c>
      <c r="J6" s="22">
        <v>73733.150339999804</v>
      </c>
      <c r="K6" s="22">
        <v>607555.36387999996</v>
      </c>
      <c r="L6" s="22">
        <v>126020.55476</v>
      </c>
      <c r="M6" s="22">
        <v>-481534.80911999999</v>
      </c>
      <c r="N6" s="22">
        <v>-68791.323050000094</v>
      </c>
      <c r="O6" s="22">
        <v>412743.48606999998</v>
      </c>
    </row>
    <row r="7" spans="2:15" x14ac:dyDescent="0.2">
      <c r="B7" s="21">
        <v>4019</v>
      </c>
      <c r="C7" s="21" t="s">
        <v>92</v>
      </c>
      <c r="D7" s="22">
        <v>500119.47597999999</v>
      </c>
      <c r="E7" s="22">
        <v>472303.04596000002</v>
      </c>
      <c r="F7" s="22">
        <v>-27816.43002</v>
      </c>
      <c r="G7" s="22">
        <v>26631.433420000001</v>
      </c>
      <c r="H7" s="22">
        <v>-1184.99660000004</v>
      </c>
      <c r="I7" s="22">
        <v>-2331.1801399999999</v>
      </c>
      <c r="J7" s="22">
        <v>-3516.1767400000399</v>
      </c>
      <c r="K7" s="22">
        <v>95758.201239999995</v>
      </c>
      <c r="L7" s="22">
        <v>11003.90645</v>
      </c>
      <c r="M7" s="22">
        <v>-84754.29479</v>
      </c>
      <c r="N7" s="22">
        <v>-42066.255989999998</v>
      </c>
      <c r="O7" s="22">
        <v>42688.038800000002</v>
      </c>
    </row>
    <row r="8" spans="2:15" x14ac:dyDescent="0.2">
      <c r="B8" s="16">
        <v>4001</v>
      </c>
      <c r="C8" s="16" t="s">
        <v>93</v>
      </c>
      <c r="D8" s="12">
        <v>188571.38873999999</v>
      </c>
      <c r="E8" s="12">
        <v>171601.09348000001</v>
      </c>
      <c r="F8" s="12">
        <v>-16970.295259999999</v>
      </c>
      <c r="G8" s="12">
        <v>19134.806649999999</v>
      </c>
      <c r="H8" s="12">
        <v>2164.5113899999801</v>
      </c>
      <c r="I8" s="12">
        <v>-2435.4311400000001</v>
      </c>
      <c r="J8" s="12">
        <v>-270.91975000002202</v>
      </c>
      <c r="K8" s="12">
        <v>53116.509319999997</v>
      </c>
      <c r="L8" s="12">
        <v>1702.7372499999999</v>
      </c>
      <c r="M8" s="12">
        <v>-51413.772069999999</v>
      </c>
      <c r="N8" s="12">
        <v>-27056.15496</v>
      </c>
      <c r="O8" s="12">
        <v>24357.617109999999</v>
      </c>
    </row>
    <row r="9" spans="2:15" x14ac:dyDescent="0.2">
      <c r="B9" s="16">
        <v>4002</v>
      </c>
      <c r="C9" s="16" t="s">
        <v>94</v>
      </c>
      <c r="D9" s="12">
        <v>8408.3783600000006</v>
      </c>
      <c r="E9" s="12">
        <v>8197.2383599999994</v>
      </c>
      <c r="F9" s="12">
        <v>-211.14</v>
      </c>
      <c r="G9" s="12">
        <v>-47.081150000000001</v>
      </c>
      <c r="H9" s="12">
        <v>-258.22115000000002</v>
      </c>
      <c r="I9" s="12">
        <v>0</v>
      </c>
      <c r="J9" s="12">
        <v>-258.22115000000002</v>
      </c>
      <c r="K9" s="12">
        <v>1338.75685</v>
      </c>
      <c r="L9" s="12">
        <v>44.085999999999999</v>
      </c>
      <c r="M9" s="12">
        <v>-1294.67085</v>
      </c>
      <c r="N9" s="12">
        <v>-749.71077000000002</v>
      </c>
      <c r="O9" s="12">
        <v>544.96007999999995</v>
      </c>
    </row>
    <row r="10" spans="2:15" x14ac:dyDescent="0.2">
      <c r="B10" s="16">
        <v>4003</v>
      </c>
      <c r="C10" s="16" t="s">
        <v>95</v>
      </c>
      <c r="D10" s="12">
        <v>43511.864780000004</v>
      </c>
      <c r="E10" s="12">
        <v>39466.742279999999</v>
      </c>
      <c r="F10" s="12">
        <v>-4045.1224999999999</v>
      </c>
      <c r="G10" s="12">
        <v>1274.8031000000001</v>
      </c>
      <c r="H10" s="12">
        <v>-2770.3193999999999</v>
      </c>
      <c r="I10" s="12">
        <v>0</v>
      </c>
      <c r="J10" s="12">
        <v>-2770.3193999999999</v>
      </c>
      <c r="K10" s="12">
        <v>2943.04063</v>
      </c>
      <c r="L10" s="12">
        <v>620.85325</v>
      </c>
      <c r="M10" s="12">
        <v>-2322.1873799999998</v>
      </c>
      <c r="N10" s="12">
        <v>-2290.9393399999999</v>
      </c>
      <c r="O10" s="12">
        <v>31.24804</v>
      </c>
    </row>
    <row r="11" spans="2:15" x14ac:dyDescent="0.2">
      <c r="B11" s="16">
        <v>4004</v>
      </c>
      <c r="C11" s="16" t="s">
        <v>96</v>
      </c>
      <c r="D11" s="12">
        <v>3877.0260499999999</v>
      </c>
      <c r="E11" s="12">
        <v>4080.06565</v>
      </c>
      <c r="F11" s="12">
        <v>203.03960000000001</v>
      </c>
      <c r="G11" s="12">
        <v>38.417270000000002</v>
      </c>
      <c r="H11" s="12">
        <v>241.45687000000001</v>
      </c>
      <c r="I11" s="12">
        <v>0</v>
      </c>
      <c r="J11" s="12">
        <v>241.45687000000001</v>
      </c>
      <c r="K11" s="12">
        <v>227.98202000000001</v>
      </c>
      <c r="L11" s="12">
        <v>-52.484850000000002</v>
      </c>
      <c r="M11" s="12">
        <v>-280.46686999999997</v>
      </c>
      <c r="N11" s="12">
        <v>111.5419</v>
      </c>
      <c r="O11" s="12">
        <v>392.00877000000003</v>
      </c>
    </row>
    <row r="12" spans="2:15" x14ac:dyDescent="0.2">
      <c r="B12" s="16">
        <v>4005</v>
      </c>
      <c r="C12" s="16" t="s">
        <v>97</v>
      </c>
      <c r="D12" s="12">
        <v>18851.591280000001</v>
      </c>
      <c r="E12" s="12">
        <v>19241.197329999999</v>
      </c>
      <c r="F12" s="12">
        <v>389.60605000000101</v>
      </c>
      <c r="G12" s="12">
        <v>102.68498</v>
      </c>
      <c r="H12" s="12">
        <v>492.291030000001</v>
      </c>
      <c r="I12" s="12">
        <v>0</v>
      </c>
      <c r="J12" s="12">
        <v>492.291030000001</v>
      </c>
      <c r="K12" s="12">
        <v>1382.5715499999999</v>
      </c>
      <c r="L12" s="12">
        <v>1513.057</v>
      </c>
      <c r="M12" s="12">
        <v>130.48544999999999</v>
      </c>
      <c r="N12" s="12">
        <v>2039.3288299999999</v>
      </c>
      <c r="O12" s="12">
        <v>1908.84338</v>
      </c>
    </row>
    <row r="13" spans="2:15" x14ac:dyDescent="0.2">
      <c r="B13" s="16">
        <v>4006</v>
      </c>
      <c r="C13" s="16" t="s">
        <v>98</v>
      </c>
      <c r="D13" s="12">
        <v>34808.771569999997</v>
      </c>
      <c r="E13" s="12">
        <v>32202.590339999999</v>
      </c>
      <c r="F13" s="12">
        <v>-2606.1812300000001</v>
      </c>
      <c r="G13" s="12">
        <v>1145.8309400000001</v>
      </c>
      <c r="H13" s="12">
        <v>-1460.3502900000001</v>
      </c>
      <c r="I13" s="12">
        <v>0</v>
      </c>
      <c r="J13" s="12">
        <v>-1460.3502900000001</v>
      </c>
      <c r="K13" s="12">
        <v>1865.60492</v>
      </c>
      <c r="L13" s="12">
        <v>733.60350000000005</v>
      </c>
      <c r="M13" s="12">
        <v>-1132.0014200000001</v>
      </c>
      <c r="N13" s="12">
        <v>299.07184000000001</v>
      </c>
      <c r="O13" s="12">
        <v>1431.0732599999999</v>
      </c>
    </row>
    <row r="14" spans="2:15" x14ac:dyDescent="0.2">
      <c r="B14" s="16">
        <v>4007</v>
      </c>
      <c r="C14" s="16" t="s">
        <v>99</v>
      </c>
      <c r="D14" s="12">
        <v>8013.9276900000004</v>
      </c>
      <c r="E14" s="12">
        <v>7861.2111500000001</v>
      </c>
      <c r="F14" s="12">
        <v>-152.71654000000001</v>
      </c>
      <c r="G14" s="12">
        <v>80.493449999999996</v>
      </c>
      <c r="H14" s="12">
        <v>-72.223089999999999</v>
      </c>
      <c r="I14" s="12">
        <v>220.58199999999999</v>
      </c>
      <c r="J14" s="12">
        <v>148.35891000000001</v>
      </c>
      <c r="K14" s="12">
        <v>2829.2231499999998</v>
      </c>
      <c r="L14" s="12">
        <v>88.650549999999996</v>
      </c>
      <c r="M14" s="12">
        <v>-2740.5726</v>
      </c>
      <c r="N14" s="12">
        <v>-2069.3783400000002</v>
      </c>
      <c r="O14" s="12">
        <v>671.19425999999999</v>
      </c>
    </row>
    <row r="15" spans="2:15" x14ac:dyDescent="0.2">
      <c r="B15" s="16">
        <v>4008</v>
      </c>
      <c r="C15" s="16" t="s">
        <v>100</v>
      </c>
      <c r="D15" s="12">
        <v>39693.95349</v>
      </c>
      <c r="E15" s="12">
        <v>40311.080900000001</v>
      </c>
      <c r="F15" s="12">
        <v>617.12740999999596</v>
      </c>
      <c r="G15" s="12">
        <v>611.30222000000003</v>
      </c>
      <c r="H15" s="12">
        <v>1228.4296300000001</v>
      </c>
      <c r="I15" s="12">
        <v>0</v>
      </c>
      <c r="J15" s="12">
        <v>1228.4296300000001</v>
      </c>
      <c r="K15" s="12">
        <v>11707.062550000001</v>
      </c>
      <c r="L15" s="12">
        <v>937.24540000000002</v>
      </c>
      <c r="M15" s="12">
        <v>-10769.817150000001</v>
      </c>
      <c r="N15" s="12">
        <v>-6912.7331700000004</v>
      </c>
      <c r="O15" s="12">
        <v>3857.0839799999999</v>
      </c>
    </row>
    <row r="16" spans="2:15" x14ac:dyDescent="0.2">
      <c r="B16" s="16">
        <v>4009</v>
      </c>
      <c r="C16" s="16" t="s">
        <v>101</v>
      </c>
      <c r="D16" s="12">
        <v>23128.977760000002</v>
      </c>
      <c r="E16" s="12">
        <v>22076.542799999999</v>
      </c>
      <c r="F16" s="12">
        <v>-1052.43496</v>
      </c>
      <c r="G16" s="12">
        <v>251.0009</v>
      </c>
      <c r="H16" s="12">
        <v>-801.43406000000095</v>
      </c>
      <c r="I16" s="12">
        <v>0</v>
      </c>
      <c r="J16" s="12">
        <v>-801.43406000000095</v>
      </c>
      <c r="K16" s="12">
        <v>2337.4013</v>
      </c>
      <c r="L16" s="12">
        <v>30.540400000000002</v>
      </c>
      <c r="M16" s="12">
        <v>-2306.8609000000001</v>
      </c>
      <c r="N16" s="12">
        <v>-1253.93391</v>
      </c>
      <c r="O16" s="12">
        <v>1052.9269899999999</v>
      </c>
    </row>
    <row r="17" spans="2:15" x14ac:dyDescent="0.2">
      <c r="B17" s="16">
        <v>4010</v>
      </c>
      <c r="C17" s="16" t="s">
        <v>102</v>
      </c>
      <c r="D17" s="12">
        <v>53312.291899999997</v>
      </c>
      <c r="E17" s="12">
        <v>49581.566449999998</v>
      </c>
      <c r="F17" s="12">
        <v>-3730.7254499999999</v>
      </c>
      <c r="G17" s="12">
        <v>2337.1110399999998</v>
      </c>
      <c r="H17" s="12">
        <v>-1393.6144099999999</v>
      </c>
      <c r="I17" s="12">
        <v>-84.015550000000005</v>
      </c>
      <c r="J17" s="12">
        <v>-1477.62996</v>
      </c>
      <c r="K17" s="12">
        <v>10671.531940000001</v>
      </c>
      <c r="L17" s="12">
        <v>2005.0625</v>
      </c>
      <c r="M17" s="12">
        <v>-8666.4694400000008</v>
      </c>
      <c r="N17" s="12">
        <v>-7486.4910399999999</v>
      </c>
      <c r="O17" s="12">
        <v>1179.9784</v>
      </c>
    </row>
    <row r="18" spans="2:15" x14ac:dyDescent="0.2">
      <c r="B18" s="16">
        <v>4012</v>
      </c>
      <c r="C18" s="16" t="s">
        <v>103</v>
      </c>
      <c r="D18" s="12">
        <v>56588.335180000002</v>
      </c>
      <c r="E18" s="12">
        <v>57090.815710000003</v>
      </c>
      <c r="F18" s="12">
        <v>502.48053000000101</v>
      </c>
      <c r="G18" s="12">
        <v>1015.6376</v>
      </c>
      <c r="H18" s="12">
        <v>1518.1181300000001</v>
      </c>
      <c r="I18" s="12">
        <v>0</v>
      </c>
      <c r="J18" s="12">
        <v>1518.1181300000001</v>
      </c>
      <c r="K18" s="12">
        <v>3899.1893500000001</v>
      </c>
      <c r="L18" s="12">
        <v>3154.4232499999998</v>
      </c>
      <c r="M18" s="12">
        <v>-744.76610000000005</v>
      </c>
      <c r="N18" s="12">
        <v>5059.0929800000004</v>
      </c>
      <c r="O18" s="12">
        <v>5803.8590800000002</v>
      </c>
    </row>
    <row r="19" spans="2:15" x14ac:dyDescent="0.2">
      <c r="B19" s="16">
        <v>4013</v>
      </c>
      <c r="C19" s="16" t="s">
        <v>104</v>
      </c>
      <c r="D19" s="12">
        <v>21352.96918</v>
      </c>
      <c r="E19" s="12">
        <v>20592.90151</v>
      </c>
      <c r="F19" s="12">
        <v>-760.06766999999797</v>
      </c>
      <c r="G19" s="12">
        <v>686.42642000000001</v>
      </c>
      <c r="H19" s="12">
        <v>-73.641249999998095</v>
      </c>
      <c r="I19" s="12">
        <v>-32.315449999999998</v>
      </c>
      <c r="J19" s="12">
        <v>-105.95669999999799</v>
      </c>
      <c r="K19" s="12">
        <v>3439.3276599999999</v>
      </c>
      <c r="L19" s="12">
        <v>226.13220000000001</v>
      </c>
      <c r="M19" s="12">
        <v>-3213.1954599999999</v>
      </c>
      <c r="N19" s="12">
        <v>-1755.95001</v>
      </c>
      <c r="O19" s="12">
        <v>1457.2454499999999</v>
      </c>
    </row>
    <row r="20" spans="2:15" x14ac:dyDescent="0.2">
      <c r="B20" s="21">
        <v>4059</v>
      </c>
      <c r="C20" s="21" t="s">
        <v>105</v>
      </c>
      <c r="D20" s="22">
        <v>812022.15983999998</v>
      </c>
      <c r="E20" s="22">
        <v>805111.10316000006</v>
      </c>
      <c r="F20" s="22">
        <v>-6911.0566800000697</v>
      </c>
      <c r="G20" s="22">
        <v>22208.450720000001</v>
      </c>
      <c r="H20" s="22">
        <v>15297.394039999899</v>
      </c>
      <c r="I20" s="22">
        <v>-12311.87817</v>
      </c>
      <c r="J20" s="22">
        <v>2985.5158699999301</v>
      </c>
      <c r="K20" s="22">
        <v>93141.486499999999</v>
      </c>
      <c r="L20" s="22">
        <v>21749.546890000001</v>
      </c>
      <c r="M20" s="22">
        <v>-71391.939610000001</v>
      </c>
      <c r="N20" s="22">
        <v>25438.778910000001</v>
      </c>
      <c r="O20" s="22">
        <v>96830.718519999995</v>
      </c>
    </row>
    <row r="21" spans="2:15" x14ac:dyDescent="0.2">
      <c r="B21" s="16">
        <v>4021</v>
      </c>
      <c r="C21" s="16" t="s">
        <v>106</v>
      </c>
      <c r="D21" s="12">
        <v>177367.32342999999</v>
      </c>
      <c r="E21" s="12">
        <v>174414.66764</v>
      </c>
      <c r="F21" s="12">
        <v>-2952.6557899999898</v>
      </c>
      <c r="G21" s="12">
        <v>15094.266970000001</v>
      </c>
      <c r="H21" s="12">
        <v>12141.61118</v>
      </c>
      <c r="I21" s="12">
        <v>-14345.57351</v>
      </c>
      <c r="J21" s="12">
        <v>-2203.9623299999898</v>
      </c>
      <c r="K21" s="12">
        <v>13519.340990000001</v>
      </c>
      <c r="L21" s="12">
        <v>3804.5693099999999</v>
      </c>
      <c r="M21" s="12">
        <v>-9714.7716799999998</v>
      </c>
      <c r="N21" s="12">
        <v>25174.254580000001</v>
      </c>
      <c r="O21" s="12">
        <v>34889.026259999999</v>
      </c>
    </row>
    <row r="22" spans="2:15" x14ac:dyDescent="0.2">
      <c r="B22" s="16">
        <v>4022</v>
      </c>
      <c r="C22" s="16" t="s">
        <v>107</v>
      </c>
      <c r="D22" s="12">
        <v>7871.6471099999999</v>
      </c>
      <c r="E22" s="12">
        <v>7635.3092900000001</v>
      </c>
      <c r="F22" s="12">
        <v>-236.33781999999999</v>
      </c>
      <c r="G22" s="12">
        <v>120.11248999999999</v>
      </c>
      <c r="H22" s="12">
        <v>-116.22533</v>
      </c>
      <c r="I22" s="12">
        <v>0</v>
      </c>
      <c r="J22" s="12">
        <v>-116.22533</v>
      </c>
      <c r="K22" s="12">
        <v>655.33150999999998</v>
      </c>
      <c r="L22" s="12">
        <v>204.69395</v>
      </c>
      <c r="M22" s="12">
        <v>-450.63756000000001</v>
      </c>
      <c r="N22" s="12">
        <v>-80.341840000000104</v>
      </c>
      <c r="O22" s="12">
        <v>370.29572000000002</v>
      </c>
    </row>
    <row r="23" spans="2:15" x14ac:dyDescent="0.2">
      <c r="B23" s="16">
        <v>4023</v>
      </c>
      <c r="C23" s="16" t="s">
        <v>108</v>
      </c>
      <c r="D23" s="12">
        <v>16394.15783</v>
      </c>
      <c r="E23" s="12">
        <v>16391.533729999999</v>
      </c>
      <c r="F23" s="12">
        <v>-2.62409999999963</v>
      </c>
      <c r="G23" s="12">
        <v>187.55991</v>
      </c>
      <c r="H23" s="12">
        <v>184.93581</v>
      </c>
      <c r="I23" s="12">
        <v>0</v>
      </c>
      <c r="J23" s="12">
        <v>184.93581</v>
      </c>
      <c r="K23" s="12">
        <v>4357.2821400000003</v>
      </c>
      <c r="L23" s="12">
        <v>2318.92265</v>
      </c>
      <c r="M23" s="12">
        <v>-2038.3594900000001</v>
      </c>
      <c r="N23" s="12">
        <v>-320.85012999999998</v>
      </c>
      <c r="O23" s="12">
        <v>1717.50936</v>
      </c>
    </row>
    <row r="24" spans="2:15" x14ac:dyDescent="0.2">
      <c r="B24" s="16">
        <v>4024</v>
      </c>
      <c r="C24" s="16" t="s">
        <v>109</v>
      </c>
      <c r="D24" s="12">
        <v>17669.665639999999</v>
      </c>
      <c r="E24" s="12">
        <v>18433.026239999999</v>
      </c>
      <c r="F24" s="12">
        <v>763.36059999999804</v>
      </c>
      <c r="G24" s="12">
        <v>230.53711000000001</v>
      </c>
      <c r="H24" s="12">
        <v>993.89770999999803</v>
      </c>
      <c r="I24" s="12">
        <v>311.89999999999998</v>
      </c>
      <c r="J24" s="12">
        <v>1305.7977100000001</v>
      </c>
      <c r="K24" s="12">
        <v>1013.44187</v>
      </c>
      <c r="L24" s="12">
        <v>491.37862999999999</v>
      </c>
      <c r="M24" s="12">
        <v>-522.06323999999995</v>
      </c>
      <c r="N24" s="12">
        <v>1802.3220200000001</v>
      </c>
      <c r="O24" s="12">
        <v>2324.38526</v>
      </c>
    </row>
    <row r="25" spans="2:15" x14ac:dyDescent="0.2">
      <c r="B25" s="16">
        <v>4049</v>
      </c>
      <c r="C25" s="16" t="s">
        <v>110</v>
      </c>
      <c r="D25" s="12">
        <v>20506.92337</v>
      </c>
      <c r="E25" s="12">
        <v>21220.08253</v>
      </c>
      <c r="F25" s="12">
        <v>713.15916000000004</v>
      </c>
      <c r="G25" s="12">
        <v>108.33739</v>
      </c>
      <c r="H25" s="12">
        <v>821.49654999999996</v>
      </c>
      <c r="I25" s="12">
        <v>-750.26666999999998</v>
      </c>
      <c r="J25" s="12">
        <v>71.229880000000094</v>
      </c>
      <c r="K25" s="12">
        <v>2299.3029299999998</v>
      </c>
      <c r="L25" s="12">
        <v>282.94510000000002</v>
      </c>
      <c r="M25" s="12">
        <v>-2016.3578299999999</v>
      </c>
      <c r="N25" s="12">
        <v>239.30376999999999</v>
      </c>
      <c r="O25" s="12">
        <v>2255.6615999999999</v>
      </c>
    </row>
    <row r="26" spans="2:15" x14ac:dyDescent="0.2">
      <c r="B26" s="16">
        <v>4026</v>
      </c>
      <c r="C26" s="16" t="s">
        <v>111</v>
      </c>
      <c r="D26" s="12">
        <v>22409.53125</v>
      </c>
      <c r="E26" s="12">
        <v>24912.22525</v>
      </c>
      <c r="F26" s="12">
        <v>2502.694</v>
      </c>
      <c r="G26" s="12">
        <v>77.871799999999993</v>
      </c>
      <c r="H26" s="12">
        <v>2580.5657999999999</v>
      </c>
      <c r="I26" s="12">
        <v>0</v>
      </c>
      <c r="J26" s="12">
        <v>2580.5657999999999</v>
      </c>
      <c r="K26" s="12">
        <v>3909.8956800000001</v>
      </c>
      <c r="L26" s="12">
        <v>220.92099999999999</v>
      </c>
      <c r="M26" s="12">
        <v>-3688.9746799999998</v>
      </c>
      <c r="N26" s="12">
        <v>2193.8085999999998</v>
      </c>
      <c r="O26" s="12">
        <v>5882.7832799999996</v>
      </c>
    </row>
    <row r="27" spans="2:15" x14ac:dyDescent="0.2">
      <c r="B27" s="16">
        <v>4027</v>
      </c>
      <c r="C27" s="16" t="s">
        <v>112</v>
      </c>
      <c r="D27" s="12">
        <v>24205.188979999999</v>
      </c>
      <c r="E27" s="12">
        <v>25455.581050000001</v>
      </c>
      <c r="F27" s="12">
        <v>1250.3920700000001</v>
      </c>
      <c r="G27" s="12">
        <v>-79.53425</v>
      </c>
      <c r="H27" s="12">
        <v>1170.8578199999999</v>
      </c>
      <c r="I27" s="12">
        <v>0</v>
      </c>
      <c r="J27" s="12">
        <v>1170.8578199999999</v>
      </c>
      <c r="K27" s="12">
        <v>3389.6105600000001</v>
      </c>
      <c r="L27" s="12">
        <v>626.76295000000005</v>
      </c>
      <c r="M27" s="12">
        <v>-2762.8476099999998</v>
      </c>
      <c r="N27" s="12">
        <v>-287.42383000000098</v>
      </c>
      <c r="O27" s="12">
        <v>2475.4237800000001</v>
      </c>
    </row>
    <row r="28" spans="2:15" x14ac:dyDescent="0.2">
      <c r="B28" s="16">
        <v>4028</v>
      </c>
      <c r="C28" s="16" t="s">
        <v>113</v>
      </c>
      <c r="D28" s="12">
        <v>4648.6846100000002</v>
      </c>
      <c r="E28" s="12">
        <v>4948.0014600000004</v>
      </c>
      <c r="F28" s="12">
        <v>299.31684999999999</v>
      </c>
      <c r="G28" s="12">
        <v>8.9052100000000092</v>
      </c>
      <c r="H28" s="12">
        <v>308.22206</v>
      </c>
      <c r="I28" s="12">
        <v>-12.46665</v>
      </c>
      <c r="J28" s="12">
        <v>295.75540999999998</v>
      </c>
      <c r="K28" s="12">
        <v>1601.1711299999999</v>
      </c>
      <c r="L28" s="12">
        <v>120.78403</v>
      </c>
      <c r="M28" s="12">
        <v>-1480.3870999999999</v>
      </c>
      <c r="N28" s="12">
        <v>-726.45123999999998</v>
      </c>
      <c r="O28" s="12">
        <v>753.93586000000005</v>
      </c>
    </row>
    <row r="29" spans="2:15" x14ac:dyDescent="0.2">
      <c r="B29" s="16">
        <v>4029</v>
      </c>
      <c r="C29" s="16" t="s">
        <v>114</v>
      </c>
      <c r="D29" s="12">
        <v>23209.025020000001</v>
      </c>
      <c r="E29" s="12">
        <v>22597.676589999999</v>
      </c>
      <c r="F29" s="12">
        <v>-611.34843000000001</v>
      </c>
      <c r="G29" s="12">
        <v>897.04912000000002</v>
      </c>
      <c r="H29" s="12">
        <v>285.70069000000098</v>
      </c>
      <c r="I29" s="12">
        <v>723.50800000000004</v>
      </c>
      <c r="J29" s="12">
        <v>1009.20869</v>
      </c>
      <c r="K29" s="12">
        <v>4123.4324500000002</v>
      </c>
      <c r="L29" s="12">
        <v>181.2841</v>
      </c>
      <c r="M29" s="12">
        <v>-3942.1483499999999</v>
      </c>
      <c r="N29" s="12">
        <v>-1669.9500700000001</v>
      </c>
      <c r="O29" s="12">
        <v>2272.1982800000001</v>
      </c>
    </row>
    <row r="30" spans="2:15" x14ac:dyDescent="0.2">
      <c r="B30" s="16">
        <v>4030</v>
      </c>
      <c r="C30" s="16" t="s">
        <v>115</v>
      </c>
      <c r="D30" s="12">
        <v>10753.41142</v>
      </c>
      <c r="E30" s="12">
        <v>11346.58963</v>
      </c>
      <c r="F30" s="12">
        <v>593.17820999999901</v>
      </c>
      <c r="G30" s="12">
        <v>-64.923259999999999</v>
      </c>
      <c r="H30" s="12">
        <v>528.25494999999898</v>
      </c>
      <c r="I30" s="12">
        <v>0</v>
      </c>
      <c r="J30" s="12">
        <v>528.25494999999898</v>
      </c>
      <c r="K30" s="12">
        <v>2105.3567600000001</v>
      </c>
      <c r="L30" s="12">
        <v>268.65800000000002</v>
      </c>
      <c r="M30" s="12">
        <v>-1836.69876</v>
      </c>
      <c r="N30" s="12">
        <v>-494.31526000000002</v>
      </c>
      <c r="O30" s="12">
        <v>1342.3834999999999</v>
      </c>
    </row>
    <row r="31" spans="2:15" x14ac:dyDescent="0.2">
      <c r="B31" s="16">
        <v>4031</v>
      </c>
      <c r="C31" s="16" t="s">
        <v>116</v>
      </c>
      <c r="D31" s="12">
        <v>11721.172769999999</v>
      </c>
      <c r="E31" s="12">
        <v>12166.445239999999</v>
      </c>
      <c r="F31" s="12">
        <v>445.27247000000102</v>
      </c>
      <c r="G31" s="12">
        <v>48.458689999999997</v>
      </c>
      <c r="H31" s="12">
        <v>493.73116000000101</v>
      </c>
      <c r="I31" s="12">
        <v>-507.6225</v>
      </c>
      <c r="J31" s="12">
        <v>-13.8913399999993</v>
      </c>
      <c r="K31" s="12">
        <v>1727.9601299999999</v>
      </c>
      <c r="L31" s="12">
        <v>347.70539000000002</v>
      </c>
      <c r="M31" s="12">
        <v>-1380.2547400000001</v>
      </c>
      <c r="N31" s="12">
        <v>-118.08693</v>
      </c>
      <c r="O31" s="12">
        <v>1262.1678099999999</v>
      </c>
    </row>
    <row r="32" spans="2:15" x14ac:dyDescent="0.2">
      <c r="B32" s="16">
        <v>4032</v>
      </c>
      <c r="C32" s="16" t="s">
        <v>117</v>
      </c>
      <c r="D32" s="12">
        <v>10607.189479999999</v>
      </c>
      <c r="E32" s="12">
        <v>10883.919959999999</v>
      </c>
      <c r="F32" s="12">
        <v>276.73048</v>
      </c>
      <c r="G32" s="12">
        <v>113.92659</v>
      </c>
      <c r="H32" s="12">
        <v>390.65706999999998</v>
      </c>
      <c r="I32" s="12">
        <v>-3.0905</v>
      </c>
      <c r="J32" s="12">
        <v>387.56657000000001</v>
      </c>
      <c r="K32" s="12">
        <v>510.44796000000002</v>
      </c>
      <c r="L32" s="12">
        <v>1832.3876</v>
      </c>
      <c r="M32" s="12">
        <v>1321.9396400000001</v>
      </c>
      <c r="N32" s="12">
        <v>2650.8018900000002</v>
      </c>
      <c r="O32" s="12">
        <v>1328.8622499999999</v>
      </c>
    </row>
    <row r="33" spans="2:15" x14ac:dyDescent="0.2">
      <c r="B33" s="16">
        <v>4033</v>
      </c>
      <c r="C33" s="16" t="s">
        <v>118</v>
      </c>
      <c r="D33" s="12">
        <v>41725.07574</v>
      </c>
      <c r="E33" s="12">
        <v>41480.383139999998</v>
      </c>
      <c r="F33" s="12">
        <v>-244.69260000000099</v>
      </c>
      <c r="G33" s="12">
        <v>379.64091000000002</v>
      </c>
      <c r="H33" s="12">
        <v>134.948309999998</v>
      </c>
      <c r="I33" s="12">
        <v>18.690480000000001</v>
      </c>
      <c r="J33" s="12">
        <v>153.63878999999801</v>
      </c>
      <c r="K33" s="12">
        <v>2455.17085</v>
      </c>
      <c r="L33" s="12">
        <v>714.56735000000003</v>
      </c>
      <c r="M33" s="12">
        <v>-1740.6034999999999</v>
      </c>
      <c r="N33" s="12">
        <v>3472.68649</v>
      </c>
      <c r="O33" s="12">
        <v>5213.2899900000002</v>
      </c>
    </row>
    <row r="34" spans="2:15" x14ac:dyDescent="0.2">
      <c r="B34" s="16">
        <v>4034</v>
      </c>
      <c r="C34" s="16" t="s">
        <v>119</v>
      </c>
      <c r="D34" s="12">
        <v>36008.233390000001</v>
      </c>
      <c r="E34" s="12">
        <v>35800.960800000001</v>
      </c>
      <c r="F34" s="12">
        <v>-207.27259000000399</v>
      </c>
      <c r="G34" s="12">
        <v>438.89121</v>
      </c>
      <c r="H34" s="12">
        <v>231.61861999999601</v>
      </c>
      <c r="I34" s="12">
        <v>0</v>
      </c>
      <c r="J34" s="12">
        <v>231.61861999999601</v>
      </c>
      <c r="K34" s="12">
        <v>987.0154</v>
      </c>
      <c r="L34" s="12">
        <v>2186.01035</v>
      </c>
      <c r="M34" s="12">
        <v>1198.99495</v>
      </c>
      <c r="N34" s="12">
        <v>7171.02052</v>
      </c>
      <c r="O34" s="12">
        <v>5972.0255699999998</v>
      </c>
    </row>
    <row r="35" spans="2:15" x14ac:dyDescent="0.2">
      <c r="B35" s="16">
        <v>4035</v>
      </c>
      <c r="C35" s="16" t="s">
        <v>120</v>
      </c>
      <c r="D35" s="12">
        <v>24231.431830000001</v>
      </c>
      <c r="E35" s="12">
        <v>24188.806339999999</v>
      </c>
      <c r="F35" s="12">
        <v>-42.6254899999984</v>
      </c>
      <c r="G35" s="12">
        <v>565.36883</v>
      </c>
      <c r="H35" s="12">
        <v>522.74334000000204</v>
      </c>
      <c r="I35" s="12">
        <v>-775.37076999999999</v>
      </c>
      <c r="J35" s="12">
        <v>-252.62742999999799</v>
      </c>
      <c r="K35" s="12">
        <v>2898.9850999999999</v>
      </c>
      <c r="L35" s="12">
        <v>798.33950000000004</v>
      </c>
      <c r="M35" s="12">
        <v>-2100.6455999999998</v>
      </c>
      <c r="N35" s="12">
        <v>415.04991000000001</v>
      </c>
      <c r="O35" s="12">
        <v>2515.69551</v>
      </c>
    </row>
    <row r="36" spans="2:15" x14ac:dyDescent="0.2">
      <c r="B36" s="16">
        <v>4037</v>
      </c>
      <c r="C36" s="16" t="s">
        <v>121</v>
      </c>
      <c r="D36" s="12">
        <v>20742.416020000001</v>
      </c>
      <c r="E36" s="12">
        <v>20371.3773</v>
      </c>
      <c r="F36" s="12">
        <v>-371.03871999999899</v>
      </c>
      <c r="G36" s="12">
        <v>224.34495999999999</v>
      </c>
      <c r="H36" s="12">
        <v>-146.693759999999</v>
      </c>
      <c r="I36" s="12">
        <v>976.04499999999996</v>
      </c>
      <c r="J36" s="12">
        <v>829.35124000000098</v>
      </c>
      <c r="K36" s="12">
        <v>2502.6809600000001</v>
      </c>
      <c r="L36" s="12">
        <v>738.18025</v>
      </c>
      <c r="M36" s="12">
        <v>-1764.50071</v>
      </c>
      <c r="N36" s="12">
        <v>327.47572000000002</v>
      </c>
      <c r="O36" s="12">
        <v>2091.9764300000002</v>
      </c>
    </row>
    <row r="37" spans="2:15" x14ac:dyDescent="0.2">
      <c r="B37" s="16">
        <v>4038</v>
      </c>
      <c r="C37" s="16" t="s">
        <v>122</v>
      </c>
      <c r="D37" s="12">
        <v>41686.82071</v>
      </c>
      <c r="E37" s="12">
        <v>40837.774290000001</v>
      </c>
      <c r="F37" s="12">
        <v>-849.04642000000194</v>
      </c>
      <c r="G37" s="12">
        <v>447.86446999999998</v>
      </c>
      <c r="H37" s="12">
        <v>-401.18195000000202</v>
      </c>
      <c r="I37" s="12">
        <v>0</v>
      </c>
      <c r="J37" s="12">
        <v>-401.18195000000202</v>
      </c>
      <c r="K37" s="12">
        <v>5992.1051399999997</v>
      </c>
      <c r="L37" s="12">
        <v>250.44232</v>
      </c>
      <c r="M37" s="12">
        <v>-5741.6628199999996</v>
      </c>
      <c r="N37" s="12">
        <v>-2613.5751</v>
      </c>
      <c r="O37" s="12">
        <v>3128.08772</v>
      </c>
    </row>
    <row r="38" spans="2:15" x14ac:dyDescent="0.2">
      <c r="B38" s="16">
        <v>4039</v>
      </c>
      <c r="C38" s="16" t="s">
        <v>123</v>
      </c>
      <c r="D38" s="12">
        <v>9707.9895400000005</v>
      </c>
      <c r="E38" s="12">
        <v>10897.528319999999</v>
      </c>
      <c r="F38" s="12">
        <v>1189.5387800000001</v>
      </c>
      <c r="G38" s="12">
        <v>117.07301</v>
      </c>
      <c r="H38" s="12">
        <v>1306.6117899999999</v>
      </c>
      <c r="I38" s="12">
        <v>0</v>
      </c>
      <c r="J38" s="12">
        <v>1306.6117899999999</v>
      </c>
      <c r="K38" s="12">
        <v>789.67179999999996</v>
      </c>
      <c r="L38" s="12">
        <v>257.65154999999999</v>
      </c>
      <c r="M38" s="12">
        <v>-532.02025000000003</v>
      </c>
      <c r="N38" s="12">
        <v>1647.6536799999999</v>
      </c>
      <c r="O38" s="12">
        <v>2179.6739299999999</v>
      </c>
    </row>
    <row r="39" spans="2:15" x14ac:dyDescent="0.2">
      <c r="B39" s="16">
        <v>4040</v>
      </c>
      <c r="C39" s="16" t="s">
        <v>124</v>
      </c>
      <c r="D39" s="12">
        <v>52801.267509999998</v>
      </c>
      <c r="E39" s="12">
        <v>51275.854379999997</v>
      </c>
      <c r="F39" s="12">
        <v>-1525.4131299999999</v>
      </c>
      <c r="G39" s="12">
        <v>1141.72902</v>
      </c>
      <c r="H39" s="12">
        <v>-383.68410999999497</v>
      </c>
      <c r="I39" s="12">
        <v>1330.92885</v>
      </c>
      <c r="J39" s="12">
        <v>947.24474000000498</v>
      </c>
      <c r="K39" s="12">
        <v>16403.831480000001</v>
      </c>
      <c r="L39" s="12">
        <v>1164.6032299999999</v>
      </c>
      <c r="M39" s="12">
        <v>-15239.22825</v>
      </c>
      <c r="N39" s="12">
        <v>-10282.678180000001</v>
      </c>
      <c r="O39" s="12">
        <v>4956.5500700000002</v>
      </c>
    </row>
    <row r="40" spans="2:15" x14ac:dyDescent="0.2">
      <c r="B40" s="16">
        <v>4041</v>
      </c>
      <c r="C40" s="16" t="s">
        <v>125</v>
      </c>
      <c r="D40" s="12">
        <v>9836.6449100000009</v>
      </c>
      <c r="E40" s="12">
        <v>8964.4779400000007</v>
      </c>
      <c r="F40" s="12">
        <v>-872.16697000000102</v>
      </c>
      <c r="G40" s="12">
        <v>22.45335</v>
      </c>
      <c r="H40" s="12">
        <v>-849.71362000000101</v>
      </c>
      <c r="I40" s="12">
        <v>80</v>
      </c>
      <c r="J40" s="12">
        <v>-769.71362000000101</v>
      </c>
      <c r="K40" s="12">
        <v>1008.0166</v>
      </c>
      <c r="L40" s="12">
        <v>10.39645</v>
      </c>
      <c r="M40" s="12">
        <v>-997.62014999999997</v>
      </c>
      <c r="N40" s="12">
        <v>-1143.94191</v>
      </c>
      <c r="O40" s="12">
        <v>-146.32176000000001</v>
      </c>
    </row>
    <row r="41" spans="2:15" x14ac:dyDescent="0.2">
      <c r="B41" s="16">
        <v>4044</v>
      </c>
      <c r="C41" s="16" t="s">
        <v>126</v>
      </c>
      <c r="D41" s="12">
        <v>31967.980820000001</v>
      </c>
      <c r="E41" s="12">
        <v>30213.863420000001</v>
      </c>
      <c r="F41" s="12">
        <v>-1754.1174000000001</v>
      </c>
      <c r="G41" s="12">
        <v>300.89798000000002</v>
      </c>
      <c r="H41" s="12">
        <v>-1453.2194199999999</v>
      </c>
      <c r="I41" s="12">
        <v>639.15215000000001</v>
      </c>
      <c r="J41" s="12">
        <v>-814.06726999999898</v>
      </c>
      <c r="K41" s="12">
        <v>3086.4856</v>
      </c>
      <c r="L41" s="12">
        <v>1001.81035</v>
      </c>
      <c r="M41" s="12">
        <v>-2084.6752499999998</v>
      </c>
      <c r="N41" s="12">
        <v>-809.50097000000005</v>
      </c>
      <c r="O41" s="12">
        <v>1275.17428</v>
      </c>
    </row>
    <row r="42" spans="2:15" x14ac:dyDescent="0.2">
      <c r="B42" s="16">
        <v>4045</v>
      </c>
      <c r="C42" s="16" t="s">
        <v>127</v>
      </c>
      <c r="D42" s="12">
        <v>108596.46561</v>
      </c>
      <c r="E42" s="12">
        <v>102701.51054</v>
      </c>
      <c r="F42" s="12">
        <v>-5894.95506999999</v>
      </c>
      <c r="G42" s="12">
        <v>248.92604</v>
      </c>
      <c r="H42" s="12">
        <v>-5646.0290299999897</v>
      </c>
      <c r="I42" s="12">
        <v>27.287949999999999</v>
      </c>
      <c r="J42" s="12">
        <v>-5618.7410799999898</v>
      </c>
      <c r="K42" s="12">
        <v>9212.8256600000004</v>
      </c>
      <c r="L42" s="12">
        <v>1303.86175</v>
      </c>
      <c r="M42" s="12">
        <v>-7908.9639100000004</v>
      </c>
      <c r="N42" s="12">
        <v>-4245.1541900000002</v>
      </c>
      <c r="O42" s="12">
        <v>3663.8097200000002</v>
      </c>
    </row>
    <row r="43" spans="2:15" x14ac:dyDescent="0.2">
      <c r="B43" s="16">
        <v>4046</v>
      </c>
      <c r="C43" s="16" t="s">
        <v>128</v>
      </c>
      <c r="D43" s="12">
        <v>10298.04406</v>
      </c>
      <c r="E43" s="12">
        <v>10664.459580000001</v>
      </c>
      <c r="F43" s="12">
        <v>366.41552000000001</v>
      </c>
      <c r="G43" s="12">
        <v>55.36159</v>
      </c>
      <c r="H43" s="12">
        <v>421.77710999999999</v>
      </c>
      <c r="I43" s="12">
        <v>0</v>
      </c>
      <c r="J43" s="12">
        <v>421.77710999999999</v>
      </c>
      <c r="K43" s="12">
        <v>707.96139000000005</v>
      </c>
      <c r="L43" s="12">
        <v>780.71365000000003</v>
      </c>
      <c r="M43" s="12">
        <v>72.752260000000007</v>
      </c>
      <c r="N43" s="12">
        <v>1002.67602</v>
      </c>
      <c r="O43" s="12">
        <v>929.92376000000002</v>
      </c>
    </row>
    <row r="44" spans="2:15" x14ac:dyDescent="0.2">
      <c r="B44" s="16">
        <v>4047</v>
      </c>
      <c r="C44" s="16" t="s">
        <v>129</v>
      </c>
      <c r="D44" s="12">
        <v>37462.926039999998</v>
      </c>
      <c r="E44" s="12">
        <v>35157.583879999998</v>
      </c>
      <c r="F44" s="12">
        <v>-2305.3421600000001</v>
      </c>
      <c r="G44" s="12">
        <v>1378.7137299999999</v>
      </c>
      <c r="H44" s="12">
        <v>-926.628429999996</v>
      </c>
      <c r="I44" s="12">
        <v>0</v>
      </c>
      <c r="J44" s="12">
        <v>-926.628429999996</v>
      </c>
      <c r="K44" s="12">
        <v>3079.95433</v>
      </c>
      <c r="L44" s="12">
        <v>1010.0788</v>
      </c>
      <c r="M44" s="12">
        <v>-2069.8755299999998</v>
      </c>
      <c r="N44" s="12">
        <v>263.13524000000001</v>
      </c>
      <c r="O44" s="12">
        <v>2333.0107699999999</v>
      </c>
    </row>
    <row r="45" spans="2:15" x14ac:dyDescent="0.2">
      <c r="B45" s="16">
        <v>4048</v>
      </c>
      <c r="C45" s="16" t="s">
        <v>130</v>
      </c>
      <c r="D45" s="12">
        <v>39592.942750000002</v>
      </c>
      <c r="E45" s="12">
        <v>42151.464619999999</v>
      </c>
      <c r="F45" s="12">
        <v>2558.52187</v>
      </c>
      <c r="G45" s="12">
        <v>144.61785</v>
      </c>
      <c r="H45" s="12">
        <v>2703.1397200000001</v>
      </c>
      <c r="I45" s="12">
        <v>-25</v>
      </c>
      <c r="J45" s="12">
        <v>2678.1397200000001</v>
      </c>
      <c r="K45" s="12">
        <v>4804.2080800000003</v>
      </c>
      <c r="L45" s="12">
        <v>831.87863000000004</v>
      </c>
      <c r="M45" s="12">
        <v>-3972.3294500000002</v>
      </c>
      <c r="N45" s="12">
        <v>1870.8601200000001</v>
      </c>
      <c r="O45" s="12">
        <v>5843.1895699999995</v>
      </c>
    </row>
    <row r="46" spans="2:15" x14ac:dyDescent="0.2">
      <c r="B46" s="21">
        <v>4089</v>
      </c>
      <c r="C46" s="21" t="s">
        <v>131</v>
      </c>
      <c r="D46" s="22">
        <v>416667.79599999997</v>
      </c>
      <c r="E46" s="22">
        <v>414754.71447000001</v>
      </c>
      <c r="F46" s="22">
        <v>-1913.0815300000299</v>
      </c>
      <c r="G46" s="22">
        <v>7128.4497099999999</v>
      </c>
      <c r="H46" s="22">
        <v>5215.3681799999704</v>
      </c>
      <c r="I46" s="22">
        <v>5377.2205299999996</v>
      </c>
      <c r="J46" s="22">
        <v>10592.58871</v>
      </c>
      <c r="K46" s="22">
        <v>74868.680399999997</v>
      </c>
      <c r="L46" s="22">
        <v>13167.093720000001</v>
      </c>
      <c r="M46" s="22">
        <v>-61701.58668</v>
      </c>
      <c r="N46" s="22">
        <v>-21011.711019999999</v>
      </c>
      <c r="O46" s="22">
        <v>40689.875659999998</v>
      </c>
    </row>
    <row r="47" spans="2:15" x14ac:dyDescent="0.2">
      <c r="B47" s="16">
        <v>4061</v>
      </c>
      <c r="C47" s="16" t="s">
        <v>132</v>
      </c>
      <c r="D47" s="12">
        <v>7603.6141900000002</v>
      </c>
      <c r="E47" s="12">
        <v>7836.9331199999997</v>
      </c>
      <c r="F47" s="12">
        <v>233.31892999999999</v>
      </c>
      <c r="G47" s="12">
        <v>143.31412</v>
      </c>
      <c r="H47" s="12">
        <v>376.63305000000003</v>
      </c>
      <c r="I47" s="12">
        <v>-362.36360000000002</v>
      </c>
      <c r="J47" s="12">
        <v>14.269449999999701</v>
      </c>
      <c r="K47" s="12">
        <v>342.43313000000001</v>
      </c>
      <c r="L47" s="12">
        <v>176.3802</v>
      </c>
      <c r="M47" s="12">
        <v>-166.05293</v>
      </c>
      <c r="N47" s="12">
        <v>995.09163000000001</v>
      </c>
      <c r="O47" s="12">
        <v>1161.14456</v>
      </c>
    </row>
    <row r="48" spans="2:15" x14ac:dyDescent="0.2">
      <c r="B48" s="16">
        <v>4062</v>
      </c>
      <c r="C48" s="16" t="s">
        <v>133</v>
      </c>
      <c r="D48" s="12">
        <v>26182.26396</v>
      </c>
      <c r="E48" s="12">
        <v>24385.708210000001</v>
      </c>
      <c r="F48" s="12">
        <v>-1796.55575</v>
      </c>
      <c r="G48" s="12">
        <v>243.45936</v>
      </c>
      <c r="H48" s="12">
        <v>-1553.0963899999999</v>
      </c>
      <c r="I48" s="12">
        <v>566.53</v>
      </c>
      <c r="J48" s="12">
        <v>-986.56638999999996</v>
      </c>
      <c r="K48" s="12">
        <v>2595.9843000000001</v>
      </c>
      <c r="L48" s="12">
        <v>745.62373000000002</v>
      </c>
      <c r="M48" s="12">
        <v>-1850.3605700000001</v>
      </c>
      <c r="N48" s="12">
        <v>-1503.94451</v>
      </c>
      <c r="O48" s="12">
        <v>346.41606000000002</v>
      </c>
    </row>
    <row r="49" spans="2:15" x14ac:dyDescent="0.2">
      <c r="B49" s="16">
        <v>4063</v>
      </c>
      <c r="C49" s="16" t="s">
        <v>134</v>
      </c>
      <c r="D49" s="12">
        <v>44777.971010000001</v>
      </c>
      <c r="E49" s="12">
        <v>43737.976490000001</v>
      </c>
      <c r="F49" s="12">
        <v>-1039.99452</v>
      </c>
      <c r="G49" s="12">
        <v>356.07794999999999</v>
      </c>
      <c r="H49" s="12">
        <v>-683.916569999996</v>
      </c>
      <c r="I49" s="12">
        <v>437.17491000000001</v>
      </c>
      <c r="J49" s="12">
        <v>-246.74165999999599</v>
      </c>
      <c r="K49" s="12">
        <v>6430.25533</v>
      </c>
      <c r="L49" s="12">
        <v>573.44965999999999</v>
      </c>
      <c r="M49" s="12">
        <v>-5856.8056699999997</v>
      </c>
      <c r="N49" s="12">
        <v>-2674.2561099999998</v>
      </c>
      <c r="O49" s="12">
        <v>3182.5495599999999</v>
      </c>
    </row>
    <row r="50" spans="2:15" x14ac:dyDescent="0.2">
      <c r="B50" s="16">
        <v>4064</v>
      </c>
      <c r="C50" s="16" t="s">
        <v>135</v>
      </c>
      <c r="D50" s="12">
        <v>5195.5381600000001</v>
      </c>
      <c r="E50" s="12">
        <v>5436.0059099999999</v>
      </c>
      <c r="F50" s="12">
        <v>240.46775</v>
      </c>
      <c r="G50" s="12">
        <v>18.648319999999998</v>
      </c>
      <c r="H50" s="12">
        <v>259.11606999999998</v>
      </c>
      <c r="I50" s="12">
        <v>0</v>
      </c>
      <c r="J50" s="12">
        <v>259.11606999999998</v>
      </c>
      <c r="K50" s="12">
        <v>134.03684999999999</v>
      </c>
      <c r="L50" s="12">
        <v>71.234200000000001</v>
      </c>
      <c r="M50" s="12">
        <v>-62.80265</v>
      </c>
      <c r="N50" s="12">
        <v>455.77917000000002</v>
      </c>
      <c r="O50" s="12">
        <v>518.58181999999999</v>
      </c>
    </row>
    <row r="51" spans="2:15" x14ac:dyDescent="0.2">
      <c r="B51" s="16">
        <v>4065</v>
      </c>
      <c r="C51" s="16" t="s">
        <v>136</v>
      </c>
      <c r="D51" s="12">
        <v>18050.17785</v>
      </c>
      <c r="E51" s="12">
        <v>17591.93014</v>
      </c>
      <c r="F51" s="12">
        <v>-458.24771000000101</v>
      </c>
      <c r="G51" s="12">
        <v>870.69844000000001</v>
      </c>
      <c r="H51" s="12">
        <v>412.450729999999</v>
      </c>
      <c r="I51" s="12">
        <v>33.502549999999999</v>
      </c>
      <c r="J51" s="12">
        <v>445.95327999999898</v>
      </c>
      <c r="K51" s="12">
        <v>1206.4289200000001</v>
      </c>
      <c r="L51" s="12">
        <v>356.07465000000002</v>
      </c>
      <c r="M51" s="12">
        <v>-850.35427000000004</v>
      </c>
      <c r="N51" s="12">
        <v>764.12145999999996</v>
      </c>
      <c r="O51" s="12">
        <v>1614.4757300000001</v>
      </c>
    </row>
    <row r="52" spans="2:15" x14ac:dyDescent="0.2">
      <c r="B52" s="16">
        <v>4066</v>
      </c>
      <c r="C52" s="16" t="s">
        <v>137</v>
      </c>
      <c r="D52" s="12">
        <v>6789.2420199999997</v>
      </c>
      <c r="E52" s="12">
        <v>4807.0724700000001</v>
      </c>
      <c r="F52" s="12">
        <v>-1982.1695500000001</v>
      </c>
      <c r="G52" s="12">
        <v>1425.0393899999999</v>
      </c>
      <c r="H52" s="12">
        <v>-557.13016000000005</v>
      </c>
      <c r="I52" s="12">
        <v>2240.5612799999999</v>
      </c>
      <c r="J52" s="12">
        <v>1683.43112</v>
      </c>
      <c r="K52" s="12">
        <v>602.27425000000005</v>
      </c>
      <c r="L52" s="12">
        <v>2815.84431</v>
      </c>
      <c r="M52" s="12">
        <v>2213.57006</v>
      </c>
      <c r="N52" s="12">
        <v>4191.5816800000002</v>
      </c>
      <c r="O52" s="12">
        <v>1978.01162</v>
      </c>
    </row>
    <row r="53" spans="2:15" x14ac:dyDescent="0.2">
      <c r="B53" s="16">
        <v>4067</v>
      </c>
      <c r="C53" s="16" t="s">
        <v>138</v>
      </c>
      <c r="D53" s="12">
        <v>6767.5365400000001</v>
      </c>
      <c r="E53" s="12">
        <v>6693.6453000000001</v>
      </c>
      <c r="F53" s="12">
        <v>-73.891240000000195</v>
      </c>
      <c r="G53" s="12">
        <v>20.32572</v>
      </c>
      <c r="H53" s="12">
        <v>-53.565520000000198</v>
      </c>
      <c r="I53" s="12">
        <v>118.751</v>
      </c>
      <c r="J53" s="12">
        <v>65.185479999999799</v>
      </c>
      <c r="K53" s="12">
        <v>628.46610999999996</v>
      </c>
      <c r="L53" s="12">
        <v>745.1164</v>
      </c>
      <c r="M53" s="12">
        <v>116.65029</v>
      </c>
      <c r="N53" s="12">
        <v>513.65057000000002</v>
      </c>
      <c r="O53" s="12">
        <v>397.00027999999998</v>
      </c>
    </row>
    <row r="54" spans="2:15" x14ac:dyDescent="0.2">
      <c r="B54" s="16">
        <v>4068</v>
      </c>
      <c r="C54" s="16" t="s">
        <v>139</v>
      </c>
      <c r="D54" s="12">
        <v>11937.996150000001</v>
      </c>
      <c r="E54" s="12">
        <v>13350.26622</v>
      </c>
      <c r="F54" s="12">
        <v>1412.27007</v>
      </c>
      <c r="G54" s="12">
        <v>65.897599999999997</v>
      </c>
      <c r="H54" s="12">
        <v>1478.16767</v>
      </c>
      <c r="I54" s="12">
        <v>445.83</v>
      </c>
      <c r="J54" s="12">
        <v>1923.99767</v>
      </c>
      <c r="K54" s="12">
        <v>1320.31645</v>
      </c>
      <c r="L54" s="12">
        <v>505.2038</v>
      </c>
      <c r="M54" s="12">
        <v>-815.11265000000003</v>
      </c>
      <c r="N54" s="12">
        <v>2034.85187</v>
      </c>
      <c r="O54" s="12">
        <v>2849.96452</v>
      </c>
    </row>
    <row r="55" spans="2:15" x14ac:dyDescent="0.2">
      <c r="B55" s="16">
        <v>4084</v>
      </c>
      <c r="C55" s="16" t="s">
        <v>140</v>
      </c>
      <c r="D55" s="12">
        <v>2802.2302300000001</v>
      </c>
      <c r="E55" s="12">
        <v>3044.2191600000001</v>
      </c>
      <c r="F55" s="12">
        <v>241.98893000000001</v>
      </c>
      <c r="G55" s="12">
        <v>49.588140000000003</v>
      </c>
      <c r="H55" s="12">
        <v>291.57706999999999</v>
      </c>
      <c r="I55" s="12">
        <v>60.302999999999997</v>
      </c>
      <c r="J55" s="12">
        <v>351.88006999999999</v>
      </c>
      <c r="K55" s="12">
        <v>86.143569999999997</v>
      </c>
      <c r="L55" s="12">
        <v>4.3520000000000003</v>
      </c>
      <c r="M55" s="12">
        <v>-81.791569999999993</v>
      </c>
      <c r="N55" s="12">
        <v>552.66489999999999</v>
      </c>
      <c r="O55" s="12">
        <v>634.45646999999997</v>
      </c>
    </row>
    <row r="56" spans="2:15" x14ac:dyDescent="0.2">
      <c r="B56" s="16">
        <v>4071</v>
      </c>
      <c r="C56" s="16" t="s">
        <v>141</v>
      </c>
      <c r="D56" s="12">
        <v>10095.49238</v>
      </c>
      <c r="E56" s="12">
        <v>10276.05739</v>
      </c>
      <c r="F56" s="12">
        <v>180.56501</v>
      </c>
      <c r="G56" s="12">
        <v>198.21518</v>
      </c>
      <c r="H56" s="12">
        <v>378.78019</v>
      </c>
      <c r="I56" s="12">
        <v>0</v>
      </c>
      <c r="J56" s="12">
        <v>378.78019</v>
      </c>
      <c r="K56" s="12">
        <v>1835.0486900000001</v>
      </c>
      <c r="L56" s="12">
        <v>37.41865</v>
      </c>
      <c r="M56" s="12">
        <v>-1797.63004</v>
      </c>
      <c r="N56" s="12">
        <v>-413.40460000000002</v>
      </c>
      <c r="O56" s="12">
        <v>1384.2254399999999</v>
      </c>
    </row>
    <row r="57" spans="2:15" x14ac:dyDescent="0.2">
      <c r="B57" s="16">
        <v>4072</v>
      </c>
      <c r="C57" s="16" t="s">
        <v>142</v>
      </c>
      <c r="D57" s="12">
        <v>15214.747740000001</v>
      </c>
      <c r="E57" s="12">
        <v>16178.40137</v>
      </c>
      <c r="F57" s="12">
        <v>963.65363000000104</v>
      </c>
      <c r="G57" s="12">
        <v>93.620339999999999</v>
      </c>
      <c r="H57" s="12">
        <v>1057.27397</v>
      </c>
      <c r="I57" s="12">
        <v>-731.93484999999998</v>
      </c>
      <c r="J57" s="12">
        <v>325.339120000001</v>
      </c>
      <c r="K57" s="12">
        <v>3665.2081400000002</v>
      </c>
      <c r="L57" s="12">
        <v>532.95740000000001</v>
      </c>
      <c r="M57" s="12">
        <v>-3132.25074</v>
      </c>
      <c r="N57" s="12">
        <v>-807.77345000000003</v>
      </c>
      <c r="O57" s="12">
        <v>2324.4772899999998</v>
      </c>
    </row>
    <row r="58" spans="2:15" x14ac:dyDescent="0.2">
      <c r="B58" s="16">
        <v>4073</v>
      </c>
      <c r="C58" s="16" t="s">
        <v>143</v>
      </c>
      <c r="D58" s="12">
        <v>9333.9178400000001</v>
      </c>
      <c r="E58" s="12">
        <v>10178.81789</v>
      </c>
      <c r="F58" s="12">
        <v>844.90004999999906</v>
      </c>
      <c r="G58" s="12">
        <v>36.238970000000002</v>
      </c>
      <c r="H58" s="12">
        <v>881.13901999999905</v>
      </c>
      <c r="I58" s="12">
        <v>-935.37996999999996</v>
      </c>
      <c r="J58" s="12">
        <v>-54.240950000001099</v>
      </c>
      <c r="K58" s="12">
        <v>1629.7346199999999</v>
      </c>
      <c r="L58" s="12">
        <v>187.45285000000001</v>
      </c>
      <c r="M58" s="12">
        <v>-1442.2817700000001</v>
      </c>
      <c r="N58" s="12">
        <v>209.16725</v>
      </c>
      <c r="O58" s="12">
        <v>1651.44902</v>
      </c>
    </row>
    <row r="59" spans="2:15" x14ac:dyDescent="0.2">
      <c r="B59" s="16">
        <v>4074</v>
      </c>
      <c r="C59" s="16" t="s">
        <v>144</v>
      </c>
      <c r="D59" s="12">
        <v>18207.733059999999</v>
      </c>
      <c r="E59" s="12">
        <v>17270.507269999998</v>
      </c>
      <c r="F59" s="12">
        <v>-937.22578999999905</v>
      </c>
      <c r="G59" s="12">
        <v>1607.6732999999999</v>
      </c>
      <c r="H59" s="12">
        <v>670.44751000000099</v>
      </c>
      <c r="I59" s="12">
        <v>392.49799999999999</v>
      </c>
      <c r="J59" s="12">
        <v>1062.94551</v>
      </c>
      <c r="K59" s="12">
        <v>3827.5718200000001</v>
      </c>
      <c r="L59" s="12">
        <v>604.50004999999999</v>
      </c>
      <c r="M59" s="12">
        <v>-3223.07177</v>
      </c>
      <c r="N59" s="12">
        <v>-1457.6879100000001</v>
      </c>
      <c r="O59" s="12">
        <v>1765.3838599999999</v>
      </c>
    </row>
    <row r="60" spans="2:15" x14ac:dyDescent="0.2">
      <c r="B60" s="16">
        <v>4075</v>
      </c>
      <c r="C60" s="16" t="s">
        <v>145</v>
      </c>
      <c r="D60" s="12">
        <v>20169.638889999998</v>
      </c>
      <c r="E60" s="12">
        <v>20619.062559999998</v>
      </c>
      <c r="F60" s="12">
        <v>449.42366999999803</v>
      </c>
      <c r="G60" s="12">
        <v>-124.2675</v>
      </c>
      <c r="H60" s="12">
        <v>325.15616999999799</v>
      </c>
      <c r="I60" s="12">
        <v>0</v>
      </c>
      <c r="J60" s="12">
        <v>325.15616999999799</v>
      </c>
      <c r="K60" s="12">
        <v>10174.500599999999</v>
      </c>
      <c r="L60" s="12">
        <v>413.51580000000001</v>
      </c>
      <c r="M60" s="12">
        <v>-9760.9848000000002</v>
      </c>
      <c r="N60" s="12">
        <v>-7201.7347799999998</v>
      </c>
      <c r="O60" s="12">
        <v>2559.2500199999999</v>
      </c>
    </row>
    <row r="61" spans="2:15" x14ac:dyDescent="0.2">
      <c r="B61" s="16">
        <v>4076</v>
      </c>
      <c r="C61" s="16" t="s">
        <v>146</v>
      </c>
      <c r="D61" s="12">
        <v>11996.499110000001</v>
      </c>
      <c r="E61" s="12">
        <v>13346.75398</v>
      </c>
      <c r="F61" s="12">
        <v>1350.25487</v>
      </c>
      <c r="G61" s="12">
        <v>88.778260000000003</v>
      </c>
      <c r="H61" s="12">
        <v>1439.03313</v>
      </c>
      <c r="I61" s="12">
        <v>0</v>
      </c>
      <c r="J61" s="12">
        <v>1439.03313</v>
      </c>
      <c r="K61" s="12">
        <v>1351.5397</v>
      </c>
      <c r="L61" s="12">
        <v>341.35651000000001</v>
      </c>
      <c r="M61" s="12">
        <v>-1010.18319</v>
      </c>
      <c r="N61" s="12">
        <v>1160.5842399999999</v>
      </c>
      <c r="O61" s="12">
        <v>2170.7674299999999</v>
      </c>
    </row>
    <row r="62" spans="2:15" x14ac:dyDescent="0.2">
      <c r="B62" s="16">
        <v>4077</v>
      </c>
      <c r="C62" s="16" t="s">
        <v>147</v>
      </c>
      <c r="D62" s="12">
        <v>6136.14336</v>
      </c>
      <c r="E62" s="12">
        <v>6548.1098199999997</v>
      </c>
      <c r="F62" s="12">
        <v>411.96645999999998</v>
      </c>
      <c r="G62" s="12">
        <v>25.119199999999999</v>
      </c>
      <c r="H62" s="12">
        <v>437.08566000000002</v>
      </c>
      <c r="I62" s="12">
        <v>131.524</v>
      </c>
      <c r="J62" s="12">
        <v>568.60965999999996</v>
      </c>
      <c r="K62" s="12">
        <v>400.87130000000002</v>
      </c>
      <c r="L62" s="12">
        <v>41.604979999999998</v>
      </c>
      <c r="M62" s="12">
        <v>-359.26632000000001</v>
      </c>
      <c r="N62" s="12">
        <v>377.40658999999999</v>
      </c>
      <c r="O62" s="12">
        <v>736.67291</v>
      </c>
    </row>
    <row r="63" spans="2:15" x14ac:dyDescent="0.2">
      <c r="B63" s="16">
        <v>4078</v>
      </c>
      <c r="C63" s="16" t="s">
        <v>148</v>
      </c>
      <c r="D63" s="12">
        <v>2064.1522300000001</v>
      </c>
      <c r="E63" s="12">
        <v>2013.0263399999999</v>
      </c>
      <c r="F63" s="12">
        <v>-51.125889999999899</v>
      </c>
      <c r="G63" s="12">
        <v>32.815530000000003</v>
      </c>
      <c r="H63" s="12">
        <v>-18.3103599999999</v>
      </c>
      <c r="I63" s="12">
        <v>26.333850000000002</v>
      </c>
      <c r="J63" s="12">
        <v>8.0234900000001002</v>
      </c>
      <c r="K63" s="12">
        <v>361.97032999999999</v>
      </c>
      <c r="L63" s="12">
        <v>18.05255</v>
      </c>
      <c r="M63" s="12">
        <v>-343.91777999999999</v>
      </c>
      <c r="N63" s="12">
        <v>-277.66349000000002</v>
      </c>
      <c r="O63" s="12">
        <v>66.254289999999997</v>
      </c>
    </row>
    <row r="64" spans="2:15" x14ac:dyDescent="0.2">
      <c r="B64" s="16">
        <v>4079</v>
      </c>
      <c r="C64" s="16" t="s">
        <v>149</v>
      </c>
      <c r="D64" s="12">
        <v>7944.4886500000002</v>
      </c>
      <c r="E64" s="12">
        <v>8607.6024400000006</v>
      </c>
      <c r="F64" s="12">
        <v>663.11378999999897</v>
      </c>
      <c r="G64" s="12">
        <v>-0.19920000000001201</v>
      </c>
      <c r="H64" s="12">
        <v>662.91458999999895</v>
      </c>
      <c r="I64" s="12">
        <v>-191.54051000000001</v>
      </c>
      <c r="J64" s="12">
        <v>471.37407999999903</v>
      </c>
      <c r="K64" s="12">
        <v>1012.93466</v>
      </c>
      <c r="L64" s="12">
        <v>40.736449999999998</v>
      </c>
      <c r="M64" s="12">
        <v>-972.19821000000002</v>
      </c>
      <c r="N64" s="12">
        <v>241.28874999999999</v>
      </c>
      <c r="O64" s="12">
        <v>1213.48696</v>
      </c>
    </row>
    <row r="65" spans="2:15" x14ac:dyDescent="0.2">
      <c r="B65" s="16">
        <v>4080</v>
      </c>
      <c r="C65" s="16" t="s">
        <v>150</v>
      </c>
      <c r="D65" s="12">
        <v>56466.497410000004</v>
      </c>
      <c r="E65" s="12">
        <v>57281.575019999997</v>
      </c>
      <c r="F65" s="12">
        <v>815.07760999999903</v>
      </c>
      <c r="G65" s="12">
        <v>254.33535000000001</v>
      </c>
      <c r="H65" s="12">
        <v>1069.4129600000001</v>
      </c>
      <c r="I65" s="12">
        <v>848.79602</v>
      </c>
      <c r="J65" s="12">
        <v>1918.2089800000001</v>
      </c>
      <c r="K65" s="12">
        <v>7530.3116300000002</v>
      </c>
      <c r="L65" s="12">
        <v>896.37563</v>
      </c>
      <c r="M65" s="12">
        <v>-6633.9359999999997</v>
      </c>
      <c r="N65" s="12">
        <v>-881.79854000000103</v>
      </c>
      <c r="O65" s="12">
        <v>5752.1374599999999</v>
      </c>
    </row>
    <row r="66" spans="2:15" x14ac:dyDescent="0.2">
      <c r="B66" s="16">
        <v>4081</v>
      </c>
      <c r="C66" s="16" t="s">
        <v>151</v>
      </c>
      <c r="D66" s="12">
        <v>18324.31797</v>
      </c>
      <c r="E66" s="12">
        <v>18334.329409999998</v>
      </c>
      <c r="F66" s="12">
        <v>10.011440000001301</v>
      </c>
      <c r="G66" s="12">
        <v>252.61344</v>
      </c>
      <c r="H66" s="12">
        <v>262.62488000000099</v>
      </c>
      <c r="I66" s="12">
        <v>1222.26965</v>
      </c>
      <c r="J66" s="12">
        <v>1484.89453</v>
      </c>
      <c r="K66" s="12">
        <v>8309.1093099999998</v>
      </c>
      <c r="L66" s="12">
        <v>1937.1402</v>
      </c>
      <c r="M66" s="12">
        <v>-6371.96911</v>
      </c>
      <c r="N66" s="12">
        <v>-4192.0784599999997</v>
      </c>
      <c r="O66" s="12">
        <v>2179.8906499999998</v>
      </c>
    </row>
    <row r="67" spans="2:15" x14ac:dyDescent="0.2">
      <c r="B67" s="16">
        <v>4082</v>
      </c>
      <c r="C67" s="16" t="s">
        <v>152</v>
      </c>
      <c r="D67" s="12">
        <v>85039.102849999996</v>
      </c>
      <c r="E67" s="12">
        <v>82762.249360000002</v>
      </c>
      <c r="F67" s="12">
        <v>-2276.85348999999</v>
      </c>
      <c r="G67" s="12">
        <v>1449.5027700000001</v>
      </c>
      <c r="H67" s="12">
        <v>-827.35071999999502</v>
      </c>
      <c r="I67" s="12">
        <v>1074.3652</v>
      </c>
      <c r="J67" s="12">
        <v>247.01448000000499</v>
      </c>
      <c r="K67" s="12">
        <v>19161.764050000002</v>
      </c>
      <c r="L67" s="12">
        <v>1686.0346500000001</v>
      </c>
      <c r="M67" s="12">
        <v>-17475.7294</v>
      </c>
      <c r="N67" s="12">
        <v>-11531.842619999999</v>
      </c>
      <c r="O67" s="12">
        <v>5943.8867799999998</v>
      </c>
    </row>
    <row r="68" spans="2:15" x14ac:dyDescent="0.2">
      <c r="B68" s="16">
        <v>4083</v>
      </c>
      <c r="C68" s="16" t="s">
        <v>153</v>
      </c>
      <c r="D68" s="12">
        <v>25568.4944</v>
      </c>
      <c r="E68" s="12">
        <v>24454.464599999999</v>
      </c>
      <c r="F68" s="12">
        <v>-1114.0298</v>
      </c>
      <c r="G68" s="12">
        <v>20.955030000000001</v>
      </c>
      <c r="H68" s="12">
        <v>-1093.0747699999999</v>
      </c>
      <c r="I68" s="12">
        <v>0</v>
      </c>
      <c r="J68" s="12">
        <v>-1093.0747699999999</v>
      </c>
      <c r="K68" s="12">
        <v>2261.77664</v>
      </c>
      <c r="L68" s="12">
        <v>436.66905000000003</v>
      </c>
      <c r="M68" s="12">
        <v>-1825.1075900000001</v>
      </c>
      <c r="N68" s="12">
        <v>-1565.7146600000001</v>
      </c>
      <c r="O68" s="12">
        <v>259.39292999999998</v>
      </c>
    </row>
    <row r="69" spans="2:15" x14ac:dyDescent="0.2">
      <c r="B69" s="21">
        <v>4129</v>
      </c>
      <c r="C69" s="21" t="s">
        <v>154</v>
      </c>
      <c r="D69" s="22">
        <v>280081.92304999998</v>
      </c>
      <c r="E69" s="22">
        <v>265427.28625</v>
      </c>
      <c r="F69" s="22">
        <v>-14654.6368</v>
      </c>
      <c r="G69" s="22">
        <v>19250.76657</v>
      </c>
      <c r="H69" s="22">
        <v>4596.1297699999895</v>
      </c>
      <c r="I69" s="22">
        <v>-710.64346</v>
      </c>
      <c r="J69" s="22">
        <v>3885.4863099999902</v>
      </c>
      <c r="K69" s="22">
        <v>50736.016499999998</v>
      </c>
      <c r="L69" s="22">
        <v>13339.6837</v>
      </c>
      <c r="M69" s="22">
        <v>-37396.332799999996</v>
      </c>
      <c r="N69" s="22">
        <v>-7975.6805700000004</v>
      </c>
      <c r="O69" s="22">
        <v>29420.65223</v>
      </c>
    </row>
    <row r="70" spans="2:15" x14ac:dyDescent="0.2">
      <c r="B70" s="16">
        <v>4091</v>
      </c>
      <c r="C70" s="16" t="s">
        <v>155</v>
      </c>
      <c r="D70" s="12">
        <v>8368.8448399999997</v>
      </c>
      <c r="E70" s="12">
        <v>7972.5719200000003</v>
      </c>
      <c r="F70" s="12">
        <v>-396.27292</v>
      </c>
      <c r="G70" s="12">
        <v>33.829149999999998</v>
      </c>
      <c r="H70" s="12">
        <v>-362.44376999999997</v>
      </c>
      <c r="I70" s="12">
        <v>0</v>
      </c>
      <c r="J70" s="12">
        <v>-362.44376999999997</v>
      </c>
      <c r="K70" s="12">
        <v>3148.7086599999998</v>
      </c>
      <c r="L70" s="12">
        <v>417.50125000000003</v>
      </c>
      <c r="M70" s="12">
        <v>-2731.20741</v>
      </c>
      <c r="N70" s="12">
        <v>-2365.7173299999999</v>
      </c>
      <c r="O70" s="12">
        <v>365.49007999999998</v>
      </c>
    </row>
    <row r="71" spans="2:15" x14ac:dyDescent="0.2">
      <c r="B71" s="16">
        <v>4092</v>
      </c>
      <c r="C71" s="16" t="s">
        <v>156</v>
      </c>
      <c r="D71" s="12">
        <v>23186.7255</v>
      </c>
      <c r="E71" s="12">
        <v>25228.543229999999</v>
      </c>
      <c r="F71" s="12">
        <v>2041.81773</v>
      </c>
      <c r="G71" s="12">
        <v>246.53362000000001</v>
      </c>
      <c r="H71" s="12">
        <v>2288.3513499999999</v>
      </c>
      <c r="I71" s="12">
        <v>0</v>
      </c>
      <c r="J71" s="12">
        <v>2288.3513499999999</v>
      </c>
      <c r="K71" s="12">
        <v>1744.5418</v>
      </c>
      <c r="L71" s="12">
        <v>574.05930000000001</v>
      </c>
      <c r="M71" s="12">
        <v>-1170.4825000000001</v>
      </c>
      <c r="N71" s="12">
        <v>3505.2184000000002</v>
      </c>
      <c r="O71" s="12">
        <v>4675.7008999999998</v>
      </c>
    </row>
    <row r="72" spans="2:15" x14ac:dyDescent="0.2">
      <c r="B72" s="16">
        <v>4093</v>
      </c>
      <c r="C72" s="16" t="s">
        <v>157</v>
      </c>
      <c r="D72" s="12">
        <v>3691.3108999999999</v>
      </c>
      <c r="E72" s="12">
        <v>3927.1929</v>
      </c>
      <c r="F72" s="12">
        <v>235.88200000000001</v>
      </c>
      <c r="G72" s="12">
        <v>38.550719999999998</v>
      </c>
      <c r="H72" s="12">
        <v>274.43272000000002</v>
      </c>
      <c r="I72" s="12">
        <v>0</v>
      </c>
      <c r="J72" s="12">
        <v>274.43272000000002</v>
      </c>
      <c r="K72" s="12">
        <v>620.61090000000002</v>
      </c>
      <c r="L72" s="12">
        <v>162.447</v>
      </c>
      <c r="M72" s="12">
        <v>-458.16390000000001</v>
      </c>
      <c r="N72" s="12">
        <v>112.06457</v>
      </c>
      <c r="O72" s="12">
        <v>570.22847000000002</v>
      </c>
    </row>
    <row r="73" spans="2:15" x14ac:dyDescent="0.2">
      <c r="B73" s="16">
        <v>4124</v>
      </c>
      <c r="C73" s="16" t="s">
        <v>158</v>
      </c>
      <c r="D73" s="12">
        <v>7205.2111400000003</v>
      </c>
      <c r="E73" s="12">
        <v>7068.62068</v>
      </c>
      <c r="F73" s="12">
        <v>-136.59046000000001</v>
      </c>
      <c r="G73" s="12">
        <v>185.22606999999999</v>
      </c>
      <c r="H73" s="12">
        <v>48.63561</v>
      </c>
      <c r="I73" s="12">
        <v>86.376999999999995</v>
      </c>
      <c r="J73" s="12">
        <v>135.01261</v>
      </c>
      <c r="K73" s="12">
        <v>516.96712000000002</v>
      </c>
      <c r="L73" s="12">
        <v>84.750399999999999</v>
      </c>
      <c r="M73" s="12">
        <v>-432.21672000000001</v>
      </c>
      <c r="N73" s="12">
        <v>13.54189</v>
      </c>
      <c r="O73" s="12">
        <v>445.75860999999998</v>
      </c>
    </row>
    <row r="74" spans="2:15" x14ac:dyDescent="0.2">
      <c r="B74" s="16">
        <v>4095</v>
      </c>
      <c r="C74" s="16" t="s">
        <v>159</v>
      </c>
      <c r="D74" s="12">
        <v>78589.269409999994</v>
      </c>
      <c r="E74" s="12">
        <v>66949.987040000007</v>
      </c>
      <c r="F74" s="12">
        <v>-11639.282370000001</v>
      </c>
      <c r="G74" s="12">
        <v>10905.777309999999</v>
      </c>
      <c r="H74" s="12">
        <v>-733.505059999997</v>
      </c>
      <c r="I74" s="12">
        <v>-2261.1811600000001</v>
      </c>
      <c r="J74" s="12">
        <v>-2994.68622</v>
      </c>
      <c r="K74" s="12">
        <v>4397.3851800000002</v>
      </c>
      <c r="L74" s="12">
        <v>1314.6555499999999</v>
      </c>
      <c r="M74" s="12">
        <v>-3082.7296299999998</v>
      </c>
      <c r="N74" s="12">
        <v>3324.8278700000001</v>
      </c>
      <c r="O74" s="12">
        <v>6407.5574999999999</v>
      </c>
    </row>
    <row r="75" spans="2:15" x14ac:dyDescent="0.2">
      <c r="B75" s="16">
        <v>4099</v>
      </c>
      <c r="C75" s="16" t="s">
        <v>160</v>
      </c>
      <c r="D75" s="12">
        <v>2038.4035699999999</v>
      </c>
      <c r="E75" s="12">
        <v>1825.8579</v>
      </c>
      <c r="F75" s="12">
        <v>-212.54567</v>
      </c>
      <c r="G75" s="12">
        <v>57.760460000000002</v>
      </c>
      <c r="H75" s="12">
        <v>-154.78521000000001</v>
      </c>
      <c r="I75" s="12">
        <v>0</v>
      </c>
      <c r="J75" s="12">
        <v>-154.78521000000001</v>
      </c>
      <c r="K75" s="12">
        <v>124.17466</v>
      </c>
      <c r="L75" s="12">
        <v>115.0564</v>
      </c>
      <c r="M75" s="12">
        <v>-9.11826000000001</v>
      </c>
      <c r="N75" s="12">
        <v>42.063330000000001</v>
      </c>
      <c r="O75" s="12">
        <v>51.18159</v>
      </c>
    </row>
    <row r="76" spans="2:15" x14ac:dyDescent="0.2">
      <c r="B76" s="16">
        <v>4100</v>
      </c>
      <c r="C76" s="16" t="s">
        <v>161</v>
      </c>
      <c r="D76" s="12">
        <v>16831.14543</v>
      </c>
      <c r="E76" s="12">
        <v>15201.95204</v>
      </c>
      <c r="F76" s="12">
        <v>-1629.1933899999999</v>
      </c>
      <c r="G76" s="12">
        <v>5832.9954100000004</v>
      </c>
      <c r="H76" s="12">
        <v>4203.8020200000001</v>
      </c>
      <c r="I76" s="12">
        <v>305.29599999999999</v>
      </c>
      <c r="J76" s="12">
        <v>4509.0980200000004</v>
      </c>
      <c r="K76" s="12">
        <v>3987.07845</v>
      </c>
      <c r="L76" s="12">
        <v>1601.7546500000001</v>
      </c>
      <c r="M76" s="12">
        <v>-2385.3238000000001</v>
      </c>
      <c r="N76" s="12">
        <v>4794.7740400000002</v>
      </c>
      <c r="O76" s="12">
        <v>7180.0978400000004</v>
      </c>
    </row>
    <row r="77" spans="2:15" x14ac:dyDescent="0.2">
      <c r="B77" s="16">
        <v>4104</v>
      </c>
      <c r="C77" s="16" t="s">
        <v>162</v>
      </c>
      <c r="D77" s="12">
        <v>16642.693670000001</v>
      </c>
      <c r="E77" s="12">
        <v>16397.265299999999</v>
      </c>
      <c r="F77" s="12">
        <v>-245.428370000001</v>
      </c>
      <c r="G77" s="12">
        <v>253.36867000000001</v>
      </c>
      <c r="H77" s="12">
        <v>7.9402999999989703</v>
      </c>
      <c r="I77" s="12">
        <v>0</v>
      </c>
      <c r="J77" s="12">
        <v>7.9402999999989703</v>
      </c>
      <c r="K77" s="12">
        <v>2255.2303200000001</v>
      </c>
      <c r="L77" s="12">
        <v>2539.7406999999998</v>
      </c>
      <c r="M77" s="12">
        <v>284.51038</v>
      </c>
      <c r="N77" s="12">
        <v>1488.32799</v>
      </c>
      <c r="O77" s="12">
        <v>1203.8176100000001</v>
      </c>
    </row>
    <row r="78" spans="2:15" x14ac:dyDescent="0.2">
      <c r="B78" s="16">
        <v>4105</v>
      </c>
      <c r="C78" s="16" t="s">
        <v>163</v>
      </c>
      <c r="D78" s="12">
        <v>2017.27325</v>
      </c>
      <c r="E78" s="12">
        <v>2046.0056099999999</v>
      </c>
      <c r="F78" s="12">
        <v>28.732360000000099</v>
      </c>
      <c r="G78" s="12">
        <v>42.782919999999997</v>
      </c>
      <c r="H78" s="12">
        <v>71.515280000000104</v>
      </c>
      <c r="I78" s="12">
        <v>92.642499999999998</v>
      </c>
      <c r="J78" s="12">
        <v>164.15778</v>
      </c>
      <c r="K78" s="12">
        <v>998.59025999999994</v>
      </c>
      <c r="L78" s="12">
        <v>145.45222000000001</v>
      </c>
      <c r="M78" s="12">
        <v>-853.13804000000005</v>
      </c>
      <c r="N78" s="12">
        <v>-573.74473999999998</v>
      </c>
      <c r="O78" s="12">
        <v>279.39330000000001</v>
      </c>
    </row>
    <row r="79" spans="2:15" x14ac:dyDescent="0.2">
      <c r="B79" s="16">
        <v>4106</v>
      </c>
      <c r="C79" s="16" t="s">
        <v>164</v>
      </c>
      <c r="D79" s="12">
        <v>1747.6149399999999</v>
      </c>
      <c r="E79" s="12">
        <v>1838.22695</v>
      </c>
      <c r="F79" s="12">
        <v>90.612009999999998</v>
      </c>
      <c r="G79" s="12">
        <v>89.737399999999994</v>
      </c>
      <c r="H79" s="12">
        <v>180.34941000000001</v>
      </c>
      <c r="I79" s="12">
        <v>0</v>
      </c>
      <c r="J79" s="12">
        <v>180.34941000000001</v>
      </c>
      <c r="K79" s="12">
        <v>93.432950000000005</v>
      </c>
      <c r="L79" s="12">
        <v>145.44159999999999</v>
      </c>
      <c r="M79" s="12">
        <v>52.008650000000003</v>
      </c>
      <c r="N79" s="12">
        <v>334.75295999999997</v>
      </c>
      <c r="O79" s="12">
        <v>282.74430999999998</v>
      </c>
    </row>
    <row r="80" spans="2:15" x14ac:dyDescent="0.2">
      <c r="B80" s="16">
        <v>4107</v>
      </c>
      <c r="C80" s="16" t="s">
        <v>165</v>
      </c>
      <c r="D80" s="12">
        <v>4813.22865</v>
      </c>
      <c r="E80" s="12">
        <v>5316.0655500000003</v>
      </c>
      <c r="F80" s="12">
        <v>502.83689999999899</v>
      </c>
      <c r="G80" s="12">
        <v>91.712199999999996</v>
      </c>
      <c r="H80" s="12">
        <v>594.54909999999904</v>
      </c>
      <c r="I80" s="12">
        <v>91.582999999999998</v>
      </c>
      <c r="J80" s="12">
        <v>686.13209999999901</v>
      </c>
      <c r="K80" s="12">
        <v>266.67070000000001</v>
      </c>
      <c r="L80" s="12">
        <v>-1.45499</v>
      </c>
      <c r="M80" s="12">
        <v>-268.12569000000002</v>
      </c>
      <c r="N80" s="12">
        <v>837.23351000000002</v>
      </c>
      <c r="O80" s="12">
        <v>1105.3592000000001</v>
      </c>
    </row>
    <row r="81" spans="2:15" x14ac:dyDescent="0.2">
      <c r="B81" s="16">
        <v>4110</v>
      </c>
      <c r="C81" s="16" t="s">
        <v>166</v>
      </c>
      <c r="D81" s="12">
        <v>5725.6138799999999</v>
      </c>
      <c r="E81" s="12">
        <v>5820.5974900000001</v>
      </c>
      <c r="F81" s="12">
        <v>94.983610000000297</v>
      </c>
      <c r="G81" s="12">
        <v>1.98827</v>
      </c>
      <c r="H81" s="12">
        <v>96.971880000000297</v>
      </c>
      <c r="I81" s="12">
        <v>150.86799999999999</v>
      </c>
      <c r="J81" s="12">
        <v>247.83987999999999</v>
      </c>
      <c r="K81" s="12">
        <v>526.52949999999998</v>
      </c>
      <c r="L81" s="12">
        <v>7.1656000000000004</v>
      </c>
      <c r="M81" s="12">
        <v>-519.36389999999994</v>
      </c>
      <c r="N81" s="12">
        <v>-54.262220000000099</v>
      </c>
      <c r="O81" s="12">
        <v>465.10167999999999</v>
      </c>
    </row>
    <row r="82" spans="2:15" x14ac:dyDescent="0.2">
      <c r="B82" s="16">
        <v>4111</v>
      </c>
      <c r="C82" s="16" t="s">
        <v>167</v>
      </c>
      <c r="D82" s="12">
        <v>6701.5815300000004</v>
      </c>
      <c r="E82" s="12">
        <v>6416.16698</v>
      </c>
      <c r="F82" s="12">
        <v>-285.41455000000099</v>
      </c>
      <c r="G82" s="12">
        <v>41.48292</v>
      </c>
      <c r="H82" s="12">
        <v>-243.93163000000101</v>
      </c>
      <c r="I82" s="12">
        <v>25</v>
      </c>
      <c r="J82" s="12">
        <v>-218.93163000000101</v>
      </c>
      <c r="K82" s="12">
        <v>439.54354999999998</v>
      </c>
      <c r="L82" s="12">
        <v>109.25964999999999</v>
      </c>
      <c r="M82" s="12">
        <v>-330.28390000000002</v>
      </c>
      <c r="N82" s="12">
        <v>-232.84278</v>
      </c>
      <c r="O82" s="12">
        <v>97.441119999999898</v>
      </c>
    </row>
    <row r="83" spans="2:15" x14ac:dyDescent="0.2">
      <c r="B83" s="16">
        <v>4112</v>
      </c>
      <c r="C83" s="16" t="s">
        <v>168</v>
      </c>
      <c r="D83" s="12">
        <v>3840.8110900000001</v>
      </c>
      <c r="E83" s="12">
        <v>3350.9833800000001</v>
      </c>
      <c r="F83" s="12">
        <v>-489.82771000000002</v>
      </c>
      <c r="G83" s="12">
        <v>141.72910999999999</v>
      </c>
      <c r="H83" s="12">
        <v>-348.09859999999998</v>
      </c>
      <c r="I83" s="12">
        <v>78.601200000000006</v>
      </c>
      <c r="J83" s="12">
        <v>-269.49740000000003</v>
      </c>
      <c r="K83" s="12">
        <v>285.07738999999998</v>
      </c>
      <c r="L83" s="12">
        <v>107.056</v>
      </c>
      <c r="M83" s="12">
        <v>-178.02139</v>
      </c>
      <c r="N83" s="12">
        <v>-32.206589999999998</v>
      </c>
      <c r="O83" s="12">
        <v>145.81479999999999</v>
      </c>
    </row>
    <row r="84" spans="2:15" x14ac:dyDescent="0.2">
      <c r="B84" s="16">
        <v>4125</v>
      </c>
      <c r="C84" s="16" t="s">
        <v>169</v>
      </c>
      <c r="D84" s="12">
        <v>13129.64698</v>
      </c>
      <c r="E84" s="12">
        <v>12126.48588</v>
      </c>
      <c r="F84" s="12">
        <v>-1003.1611</v>
      </c>
      <c r="G84" s="12">
        <v>319.54613999999998</v>
      </c>
      <c r="H84" s="12">
        <v>-683.61496</v>
      </c>
      <c r="I84" s="12">
        <v>0</v>
      </c>
      <c r="J84" s="12">
        <v>-683.61496</v>
      </c>
      <c r="K84" s="12">
        <v>997.8229</v>
      </c>
      <c r="L84" s="12">
        <v>791.07740000000001</v>
      </c>
      <c r="M84" s="12">
        <v>-206.74549999999999</v>
      </c>
      <c r="N84" s="12">
        <v>468.64028999999999</v>
      </c>
      <c r="O84" s="12">
        <v>675.38579000000004</v>
      </c>
    </row>
    <row r="85" spans="2:15" x14ac:dyDescent="0.2">
      <c r="B85" s="16">
        <v>4117</v>
      </c>
      <c r="C85" s="16" t="s">
        <v>170</v>
      </c>
      <c r="D85" s="12">
        <v>4997.1642099999999</v>
      </c>
      <c r="E85" s="12">
        <v>4916.8748400000004</v>
      </c>
      <c r="F85" s="12">
        <v>-80.289370000000105</v>
      </c>
      <c r="G85" s="12">
        <v>-18.54908</v>
      </c>
      <c r="H85" s="12">
        <v>-98.838450000000094</v>
      </c>
      <c r="I85" s="12">
        <v>0</v>
      </c>
      <c r="J85" s="12">
        <v>-98.838450000000094</v>
      </c>
      <c r="K85" s="12">
        <v>3085.136</v>
      </c>
      <c r="L85" s="12">
        <v>1728.9775</v>
      </c>
      <c r="M85" s="12">
        <v>-1356.1585</v>
      </c>
      <c r="N85" s="12">
        <v>-1149.5142499999999</v>
      </c>
      <c r="O85" s="12">
        <v>206.64425</v>
      </c>
    </row>
    <row r="86" spans="2:15" x14ac:dyDescent="0.2">
      <c r="B86" s="16">
        <v>4120</v>
      </c>
      <c r="C86" s="16" t="s">
        <v>171</v>
      </c>
      <c r="D86" s="12">
        <v>8207.7534699999997</v>
      </c>
      <c r="E86" s="12">
        <v>7845.2311399999999</v>
      </c>
      <c r="F86" s="12">
        <v>-362.52233000000001</v>
      </c>
      <c r="G86" s="12">
        <v>19.956800000000001</v>
      </c>
      <c r="H86" s="12">
        <v>-342.56553000000002</v>
      </c>
      <c r="I86" s="12">
        <v>213.43600000000001</v>
      </c>
      <c r="J86" s="12">
        <v>-129.12952999999999</v>
      </c>
      <c r="K86" s="12">
        <v>1577.76116</v>
      </c>
      <c r="L86" s="12">
        <v>398.86604999999997</v>
      </c>
      <c r="M86" s="12">
        <v>-1178.8951099999999</v>
      </c>
      <c r="N86" s="12">
        <v>-583.32334000000003</v>
      </c>
      <c r="O86" s="12">
        <v>595.57177000000001</v>
      </c>
    </row>
    <row r="87" spans="2:15" x14ac:dyDescent="0.2">
      <c r="B87" s="16">
        <v>4121</v>
      </c>
      <c r="C87" s="16" t="s">
        <v>172</v>
      </c>
      <c r="D87" s="12">
        <v>12127.61033</v>
      </c>
      <c r="E87" s="12">
        <v>12385.7601</v>
      </c>
      <c r="F87" s="12">
        <v>258.14976999999999</v>
      </c>
      <c r="G87" s="12">
        <v>313.58593999999999</v>
      </c>
      <c r="H87" s="12">
        <v>571.73570999999902</v>
      </c>
      <c r="I87" s="12">
        <v>106.73399999999999</v>
      </c>
      <c r="J87" s="12">
        <v>678.46970999999996</v>
      </c>
      <c r="K87" s="12">
        <v>2326.5569</v>
      </c>
      <c r="L87" s="12">
        <v>82.119249999999994</v>
      </c>
      <c r="M87" s="12">
        <v>-2244.4376499999998</v>
      </c>
      <c r="N87" s="12">
        <v>-979.96758999999997</v>
      </c>
      <c r="O87" s="12">
        <v>1264.4700600000001</v>
      </c>
    </row>
    <row r="88" spans="2:15" x14ac:dyDescent="0.2">
      <c r="B88" s="16">
        <v>4122</v>
      </c>
      <c r="C88" s="16" t="s">
        <v>173</v>
      </c>
      <c r="D88" s="12">
        <v>7498.62788</v>
      </c>
      <c r="E88" s="12">
        <v>6508.8221100000001</v>
      </c>
      <c r="F88" s="12">
        <v>-989.80577000000005</v>
      </c>
      <c r="G88" s="12">
        <v>62.747239999999998</v>
      </c>
      <c r="H88" s="12">
        <v>-927.05853000000002</v>
      </c>
      <c r="I88" s="12">
        <v>400</v>
      </c>
      <c r="J88" s="12">
        <v>-527.05853000000002</v>
      </c>
      <c r="K88" s="12">
        <v>102.94714999999999</v>
      </c>
      <c r="L88" s="12">
        <v>303.36779999999999</v>
      </c>
      <c r="M88" s="12">
        <v>200.42064999999999</v>
      </c>
      <c r="N88" s="12">
        <v>288.10397</v>
      </c>
      <c r="O88" s="12">
        <v>87.683320000000094</v>
      </c>
    </row>
    <row r="89" spans="2:15" x14ac:dyDescent="0.2">
      <c r="B89" s="16">
        <v>4123</v>
      </c>
      <c r="C89" s="16" t="s">
        <v>174</v>
      </c>
      <c r="D89" s="12">
        <v>52721.392379999998</v>
      </c>
      <c r="E89" s="12">
        <v>52284.075210000003</v>
      </c>
      <c r="F89" s="12">
        <v>-437.31717000000202</v>
      </c>
      <c r="G89" s="12">
        <v>590.00530000000003</v>
      </c>
      <c r="H89" s="12">
        <v>152.68812999999801</v>
      </c>
      <c r="I89" s="12">
        <v>0</v>
      </c>
      <c r="J89" s="12">
        <v>152.68812999999801</v>
      </c>
      <c r="K89" s="12">
        <v>23241.250950000001</v>
      </c>
      <c r="L89" s="12">
        <v>2712.3903700000001</v>
      </c>
      <c r="M89" s="12">
        <v>-20528.86058</v>
      </c>
      <c r="N89" s="12">
        <v>-17213.650549999998</v>
      </c>
      <c r="O89" s="12">
        <v>3315.2100300000002</v>
      </c>
    </row>
    <row r="90" spans="2:15" x14ac:dyDescent="0.2">
      <c r="B90" s="21">
        <v>4159</v>
      </c>
      <c r="C90" s="21" t="s">
        <v>175</v>
      </c>
      <c r="D90" s="22">
        <v>226365.8707</v>
      </c>
      <c r="E90" s="22">
        <v>222620.11046</v>
      </c>
      <c r="F90" s="22">
        <v>-3745.7602400000101</v>
      </c>
      <c r="G90" s="22">
        <v>12299.065559999999</v>
      </c>
      <c r="H90" s="22">
        <v>8553.3053199999904</v>
      </c>
      <c r="I90" s="22">
        <v>1399.9095500000001</v>
      </c>
      <c r="J90" s="22">
        <v>9953.2148699999907</v>
      </c>
      <c r="K90" s="22">
        <v>25702.29495</v>
      </c>
      <c r="L90" s="22">
        <v>10530.501550000001</v>
      </c>
      <c r="M90" s="22">
        <v>-15171.7934</v>
      </c>
      <c r="N90" s="22">
        <v>10025.966189999999</v>
      </c>
      <c r="O90" s="22">
        <v>25197.759590000001</v>
      </c>
    </row>
    <row r="91" spans="2:15" x14ac:dyDescent="0.2">
      <c r="B91" s="16">
        <v>4131</v>
      </c>
      <c r="C91" s="16" t="s">
        <v>176</v>
      </c>
      <c r="D91" s="12">
        <v>15465.52619</v>
      </c>
      <c r="E91" s="12">
        <v>17056.857400000001</v>
      </c>
      <c r="F91" s="12">
        <v>1591.3312100000001</v>
      </c>
      <c r="G91" s="12">
        <v>257.47609999999997</v>
      </c>
      <c r="H91" s="12">
        <v>1848.8073099999999</v>
      </c>
      <c r="I91" s="12">
        <v>0</v>
      </c>
      <c r="J91" s="12">
        <v>1848.8073099999999</v>
      </c>
      <c r="K91" s="12">
        <v>1941.2020399999999</v>
      </c>
      <c r="L91" s="12">
        <v>1001.0829</v>
      </c>
      <c r="M91" s="12">
        <v>-940.11914000000002</v>
      </c>
      <c r="N91" s="12">
        <v>2573.6853599999999</v>
      </c>
      <c r="O91" s="12">
        <v>3513.8045000000002</v>
      </c>
    </row>
    <row r="92" spans="2:15" x14ac:dyDescent="0.2">
      <c r="B92" s="16">
        <v>4132</v>
      </c>
      <c r="C92" s="16" t="s">
        <v>177</v>
      </c>
      <c r="D92" s="12">
        <v>6058.8501800000004</v>
      </c>
      <c r="E92" s="12">
        <v>6284.6616000000004</v>
      </c>
      <c r="F92" s="12">
        <v>225.81142</v>
      </c>
      <c r="G92" s="12">
        <v>-3.35368000000001</v>
      </c>
      <c r="H92" s="12">
        <v>222.45774</v>
      </c>
      <c r="I92" s="12">
        <v>0</v>
      </c>
      <c r="J92" s="12">
        <v>222.45774</v>
      </c>
      <c r="K92" s="12">
        <v>581.98625000000004</v>
      </c>
      <c r="L92" s="12">
        <v>484.40195</v>
      </c>
      <c r="M92" s="12">
        <v>-97.584299999999999</v>
      </c>
      <c r="N92" s="12">
        <v>741.09268999999995</v>
      </c>
      <c r="O92" s="12">
        <v>838.67699000000005</v>
      </c>
    </row>
    <row r="93" spans="2:15" x14ac:dyDescent="0.2">
      <c r="B93" s="16">
        <v>4134</v>
      </c>
      <c r="C93" s="16" t="s">
        <v>178</v>
      </c>
      <c r="D93" s="12">
        <v>10705.87125</v>
      </c>
      <c r="E93" s="12">
        <v>6078.6509599999999</v>
      </c>
      <c r="F93" s="12">
        <v>-4627.2202900000002</v>
      </c>
      <c r="G93" s="12">
        <v>8522.6052799999998</v>
      </c>
      <c r="H93" s="12">
        <v>3895.38499</v>
      </c>
      <c r="I93" s="12">
        <v>-112.17</v>
      </c>
      <c r="J93" s="12">
        <v>3783.2149899999999</v>
      </c>
      <c r="K93" s="12">
        <v>483.84751999999997</v>
      </c>
      <c r="L93" s="12">
        <v>3640.4412699999998</v>
      </c>
      <c r="M93" s="12">
        <v>3156.59375</v>
      </c>
      <c r="N93" s="12">
        <v>7961.6019900000001</v>
      </c>
      <c r="O93" s="12">
        <v>4805.0082400000001</v>
      </c>
    </row>
    <row r="94" spans="2:15" x14ac:dyDescent="0.2">
      <c r="B94" s="16">
        <v>4135</v>
      </c>
      <c r="C94" s="16" t="s">
        <v>179</v>
      </c>
      <c r="D94" s="12">
        <v>8855.7793099999999</v>
      </c>
      <c r="E94" s="12">
        <v>8636.6075500000006</v>
      </c>
      <c r="F94" s="12">
        <v>-219.17176000000001</v>
      </c>
      <c r="G94" s="12">
        <v>481.13207</v>
      </c>
      <c r="H94" s="12">
        <v>261.96030999999999</v>
      </c>
      <c r="I94" s="12">
        <v>168.00899999999999</v>
      </c>
      <c r="J94" s="12">
        <v>429.96931000000001</v>
      </c>
      <c r="K94" s="12">
        <v>663.19519000000003</v>
      </c>
      <c r="L94" s="12">
        <v>93.9786</v>
      </c>
      <c r="M94" s="12">
        <v>-569.21659</v>
      </c>
      <c r="N94" s="12">
        <v>322.11277000000001</v>
      </c>
      <c r="O94" s="12">
        <v>891.32935999999995</v>
      </c>
    </row>
    <row r="95" spans="2:15" x14ac:dyDescent="0.2">
      <c r="B95" s="16">
        <v>4136</v>
      </c>
      <c r="C95" s="16" t="s">
        <v>180</v>
      </c>
      <c r="D95" s="12">
        <v>5833.0683300000001</v>
      </c>
      <c r="E95" s="12">
        <v>6036.4052700000002</v>
      </c>
      <c r="F95" s="12">
        <v>203.33694</v>
      </c>
      <c r="G95" s="12">
        <v>85.318160000000006</v>
      </c>
      <c r="H95" s="12">
        <v>288.6551</v>
      </c>
      <c r="I95" s="12">
        <v>73.903000000000006</v>
      </c>
      <c r="J95" s="12">
        <v>362.55810000000002</v>
      </c>
      <c r="K95" s="12">
        <v>853.02131999999995</v>
      </c>
      <c r="L95" s="12">
        <v>93.098200000000006</v>
      </c>
      <c r="M95" s="12">
        <v>-759.92312000000004</v>
      </c>
      <c r="N95" s="12">
        <v>5.2539300000001701</v>
      </c>
      <c r="O95" s="12">
        <v>765.17705000000001</v>
      </c>
    </row>
    <row r="96" spans="2:15" x14ac:dyDescent="0.2">
      <c r="B96" s="16">
        <v>4137</v>
      </c>
      <c r="C96" s="16" t="s">
        <v>181</v>
      </c>
      <c r="D96" s="12">
        <v>2477.2343700000001</v>
      </c>
      <c r="E96" s="12">
        <v>2662.0737600000002</v>
      </c>
      <c r="F96" s="12">
        <v>184.83939000000001</v>
      </c>
      <c r="G96" s="12">
        <v>-5.4718500000000097</v>
      </c>
      <c r="H96" s="12">
        <v>179.36753999999999</v>
      </c>
      <c r="I96" s="12">
        <v>0</v>
      </c>
      <c r="J96" s="12">
        <v>179.36753999999999</v>
      </c>
      <c r="K96" s="12">
        <v>13.57485</v>
      </c>
      <c r="L96" s="12">
        <v>26.062750000000001</v>
      </c>
      <c r="M96" s="12">
        <v>12.4879</v>
      </c>
      <c r="N96" s="12">
        <v>377.18659000000002</v>
      </c>
      <c r="O96" s="12">
        <v>364.69869</v>
      </c>
    </row>
    <row r="97" spans="2:15" x14ac:dyDescent="0.2">
      <c r="B97" s="16">
        <v>4138</v>
      </c>
      <c r="C97" s="16" t="s">
        <v>182</v>
      </c>
      <c r="D97" s="12">
        <v>3175.5349000000001</v>
      </c>
      <c r="E97" s="12">
        <v>3021.85662</v>
      </c>
      <c r="F97" s="12">
        <v>-153.67828</v>
      </c>
      <c r="G97" s="12">
        <v>63.915129999999998</v>
      </c>
      <c r="H97" s="12">
        <v>-89.763149999999797</v>
      </c>
      <c r="I97" s="12">
        <v>115.575</v>
      </c>
      <c r="J97" s="12">
        <v>25.811850000000199</v>
      </c>
      <c r="K97" s="12">
        <v>195.059</v>
      </c>
      <c r="L97" s="12">
        <v>3.6798999999999999</v>
      </c>
      <c r="M97" s="12">
        <v>-191.37909999999999</v>
      </c>
      <c r="N97" s="12">
        <v>121.9729</v>
      </c>
      <c r="O97" s="12">
        <v>313.35199999999998</v>
      </c>
    </row>
    <row r="98" spans="2:15" x14ac:dyDescent="0.2">
      <c r="B98" s="16">
        <v>4139</v>
      </c>
      <c r="C98" s="16" t="s">
        <v>183</v>
      </c>
      <c r="D98" s="12">
        <v>42102.498489999998</v>
      </c>
      <c r="E98" s="12">
        <v>41990.502390000001</v>
      </c>
      <c r="F98" s="12">
        <v>-111.99610000000099</v>
      </c>
      <c r="G98" s="12">
        <v>505.04924999999997</v>
      </c>
      <c r="H98" s="12">
        <v>393.05314999999803</v>
      </c>
      <c r="I98" s="12">
        <v>337.6</v>
      </c>
      <c r="J98" s="12">
        <v>730.65314999999896</v>
      </c>
      <c r="K98" s="12">
        <v>2846.5432599999999</v>
      </c>
      <c r="L98" s="12">
        <v>1946.038</v>
      </c>
      <c r="M98" s="12">
        <v>-900.50526000000002</v>
      </c>
      <c r="N98" s="12">
        <v>2151.9715900000001</v>
      </c>
      <c r="O98" s="12">
        <v>3052.47685</v>
      </c>
    </row>
    <row r="99" spans="2:15" x14ac:dyDescent="0.2">
      <c r="B99" s="16">
        <v>4140</v>
      </c>
      <c r="C99" s="16" t="s">
        <v>184</v>
      </c>
      <c r="D99" s="12">
        <v>11049.029619999999</v>
      </c>
      <c r="E99" s="12">
        <v>11003.2924</v>
      </c>
      <c r="F99" s="12">
        <v>-45.7372199999988</v>
      </c>
      <c r="G99" s="12">
        <v>126.82129999999999</v>
      </c>
      <c r="H99" s="12">
        <v>81.084080000001194</v>
      </c>
      <c r="I99" s="12">
        <v>41.107999999999997</v>
      </c>
      <c r="J99" s="12">
        <v>122.192080000001</v>
      </c>
      <c r="K99" s="12">
        <v>1982.8826200000001</v>
      </c>
      <c r="L99" s="12">
        <v>402.31270000000001</v>
      </c>
      <c r="M99" s="12">
        <v>-1580.5699199999999</v>
      </c>
      <c r="N99" s="12">
        <v>-961.83184000000006</v>
      </c>
      <c r="O99" s="12">
        <v>618.73807999999997</v>
      </c>
    </row>
    <row r="100" spans="2:15" x14ac:dyDescent="0.2">
      <c r="B100" s="16">
        <v>4141</v>
      </c>
      <c r="C100" s="16" t="s">
        <v>185</v>
      </c>
      <c r="D100" s="12">
        <v>49920.14903</v>
      </c>
      <c r="E100" s="12">
        <v>49621.168129999998</v>
      </c>
      <c r="F100" s="12">
        <v>-298.98089999999797</v>
      </c>
      <c r="G100" s="12">
        <v>338.99135999999999</v>
      </c>
      <c r="H100" s="12">
        <v>40.010460000001501</v>
      </c>
      <c r="I100" s="12">
        <v>0</v>
      </c>
      <c r="J100" s="12">
        <v>40.010460000001501</v>
      </c>
      <c r="K100" s="12">
        <v>3426.4677499999998</v>
      </c>
      <c r="L100" s="12">
        <v>1753.076</v>
      </c>
      <c r="M100" s="12">
        <v>-1673.39175</v>
      </c>
      <c r="N100" s="12">
        <v>835.19790999999998</v>
      </c>
      <c r="O100" s="12">
        <v>2508.5896600000001</v>
      </c>
    </row>
    <row r="101" spans="2:15" x14ac:dyDescent="0.2">
      <c r="B101" s="16">
        <v>4142</v>
      </c>
      <c r="C101" s="16" t="s">
        <v>186</v>
      </c>
      <c r="D101" s="12">
        <v>4177.4910499999996</v>
      </c>
      <c r="E101" s="12">
        <v>3765.2538100000002</v>
      </c>
      <c r="F101" s="12">
        <v>-412.23723999999999</v>
      </c>
      <c r="G101" s="12">
        <v>1.61181</v>
      </c>
      <c r="H101" s="12">
        <v>-410.62542999999999</v>
      </c>
      <c r="I101" s="12">
        <v>24.657</v>
      </c>
      <c r="J101" s="12">
        <v>-385.96843000000001</v>
      </c>
      <c r="K101" s="12">
        <v>650.66872999999998</v>
      </c>
      <c r="L101" s="12">
        <v>94.426050000000004</v>
      </c>
      <c r="M101" s="12">
        <v>-556.24267999999995</v>
      </c>
      <c r="N101" s="12">
        <v>-704.09109999999998</v>
      </c>
      <c r="O101" s="12">
        <v>-147.84842</v>
      </c>
    </row>
    <row r="102" spans="2:15" x14ac:dyDescent="0.2">
      <c r="B102" s="16">
        <v>4143</v>
      </c>
      <c r="C102" s="16" t="s">
        <v>187</v>
      </c>
      <c r="D102" s="12">
        <v>4817.4584999999997</v>
      </c>
      <c r="E102" s="12">
        <v>5337.4598100000003</v>
      </c>
      <c r="F102" s="12">
        <v>520.00131000000101</v>
      </c>
      <c r="G102" s="12">
        <v>167.36866000000001</v>
      </c>
      <c r="H102" s="12">
        <v>687.36997000000099</v>
      </c>
      <c r="I102" s="12">
        <v>36.374699999999997</v>
      </c>
      <c r="J102" s="12">
        <v>723.74467000000004</v>
      </c>
      <c r="K102" s="12">
        <v>205.50485</v>
      </c>
      <c r="L102" s="12">
        <v>121.90055</v>
      </c>
      <c r="M102" s="12">
        <v>-83.604299999999995</v>
      </c>
      <c r="N102" s="12">
        <v>1020.85298</v>
      </c>
      <c r="O102" s="12">
        <v>1104.4572800000001</v>
      </c>
    </row>
    <row r="103" spans="2:15" x14ac:dyDescent="0.2">
      <c r="B103" s="16">
        <v>4144</v>
      </c>
      <c r="C103" s="16" t="s">
        <v>188</v>
      </c>
      <c r="D103" s="12">
        <v>28844.969489999999</v>
      </c>
      <c r="E103" s="12">
        <v>29075.046549999999</v>
      </c>
      <c r="F103" s="12">
        <v>230.07705999999899</v>
      </c>
      <c r="G103" s="12">
        <v>313.02035000000001</v>
      </c>
      <c r="H103" s="12">
        <v>543.09740999999894</v>
      </c>
      <c r="I103" s="12">
        <v>0</v>
      </c>
      <c r="J103" s="12">
        <v>543.09740999999894</v>
      </c>
      <c r="K103" s="12">
        <v>7493.8343999999997</v>
      </c>
      <c r="L103" s="12">
        <v>411.71498000000003</v>
      </c>
      <c r="M103" s="12">
        <v>-7082.11942</v>
      </c>
      <c r="N103" s="12">
        <v>-3640.5911000000001</v>
      </c>
      <c r="O103" s="12">
        <v>3441.5283199999999</v>
      </c>
    </row>
    <row r="104" spans="2:15" x14ac:dyDescent="0.2">
      <c r="B104" s="16">
        <v>4145</v>
      </c>
      <c r="C104" s="16" t="s">
        <v>189</v>
      </c>
      <c r="D104" s="12">
        <v>9326.2169799999992</v>
      </c>
      <c r="E104" s="12">
        <v>9534.3278399999999</v>
      </c>
      <c r="F104" s="12">
        <v>208.11085999999901</v>
      </c>
      <c r="G104" s="12">
        <v>130.78236999999999</v>
      </c>
      <c r="H104" s="12">
        <v>338.89322999999899</v>
      </c>
      <c r="I104" s="12">
        <v>25.87585</v>
      </c>
      <c r="J104" s="12">
        <v>364.76907999999901</v>
      </c>
      <c r="K104" s="12">
        <v>1434.4070200000001</v>
      </c>
      <c r="L104" s="12">
        <v>133.34784999999999</v>
      </c>
      <c r="M104" s="12">
        <v>-1301.05917</v>
      </c>
      <c r="N104" s="12">
        <v>-236.62934000000001</v>
      </c>
      <c r="O104" s="12">
        <v>1064.42983</v>
      </c>
    </row>
    <row r="105" spans="2:15" x14ac:dyDescent="0.2">
      <c r="B105" s="16">
        <v>4146</v>
      </c>
      <c r="C105" s="16" t="s">
        <v>190</v>
      </c>
      <c r="D105" s="12">
        <v>17943.372319999999</v>
      </c>
      <c r="E105" s="12">
        <v>17138.456190000001</v>
      </c>
      <c r="F105" s="12">
        <v>-804.91612999999904</v>
      </c>
      <c r="G105" s="12">
        <v>1296.0304000000001</v>
      </c>
      <c r="H105" s="12">
        <v>491.114270000001</v>
      </c>
      <c r="I105" s="12">
        <v>560.72500000000002</v>
      </c>
      <c r="J105" s="12">
        <v>1051.8392699999999</v>
      </c>
      <c r="K105" s="12">
        <v>1890.0476000000001</v>
      </c>
      <c r="L105" s="12">
        <v>295.79924999999997</v>
      </c>
      <c r="M105" s="12">
        <v>-1594.2483500000001</v>
      </c>
      <c r="N105" s="12">
        <v>161.50516999999999</v>
      </c>
      <c r="O105" s="12">
        <v>1755.75352</v>
      </c>
    </row>
    <row r="106" spans="2:15" x14ac:dyDescent="0.2">
      <c r="B106" s="16">
        <v>4147</v>
      </c>
      <c r="C106" s="16" t="s">
        <v>191</v>
      </c>
      <c r="D106" s="12">
        <v>5612.8206899999996</v>
      </c>
      <c r="E106" s="12">
        <v>5377.4901799999998</v>
      </c>
      <c r="F106" s="12">
        <v>-235.330510000001</v>
      </c>
      <c r="G106" s="12">
        <v>17.76885</v>
      </c>
      <c r="H106" s="12">
        <v>-217.56166000000101</v>
      </c>
      <c r="I106" s="12">
        <v>128.25200000000001</v>
      </c>
      <c r="J106" s="12">
        <v>-89.309660000000704</v>
      </c>
      <c r="K106" s="12">
        <v>1040.0525500000001</v>
      </c>
      <c r="L106" s="12">
        <v>29.140599999999999</v>
      </c>
      <c r="M106" s="12">
        <v>-1010.91195</v>
      </c>
      <c r="N106" s="12">
        <v>-703.32430999999997</v>
      </c>
      <c r="O106" s="12">
        <v>307.58764000000002</v>
      </c>
    </row>
    <row r="107" spans="2:15" x14ac:dyDescent="0.2">
      <c r="B107" s="21">
        <v>4189</v>
      </c>
      <c r="C107" s="21" t="s">
        <v>192</v>
      </c>
      <c r="D107" s="22">
        <v>192615.23908999999</v>
      </c>
      <c r="E107" s="22">
        <v>197515.10557000001</v>
      </c>
      <c r="F107" s="22">
        <v>4899.8664800000197</v>
      </c>
      <c r="G107" s="22">
        <v>1999.3249800000001</v>
      </c>
      <c r="H107" s="22">
        <v>6899.19146000002</v>
      </c>
      <c r="I107" s="22">
        <v>1056.70381</v>
      </c>
      <c r="J107" s="22">
        <v>7955.89527000002</v>
      </c>
      <c r="K107" s="22">
        <v>27443.994549999999</v>
      </c>
      <c r="L107" s="22">
        <v>8257.3129300000001</v>
      </c>
      <c r="M107" s="22">
        <v>-19186.681619999999</v>
      </c>
      <c r="N107" s="22">
        <v>3832.7534900000001</v>
      </c>
      <c r="O107" s="22">
        <v>23019.435109999999</v>
      </c>
    </row>
    <row r="108" spans="2:15" x14ac:dyDescent="0.2">
      <c r="B108" s="16">
        <v>4185</v>
      </c>
      <c r="C108" s="16" t="s">
        <v>193</v>
      </c>
      <c r="D108" s="12">
        <v>12219.82603</v>
      </c>
      <c r="E108" s="12">
        <v>13949.858759999999</v>
      </c>
      <c r="F108" s="12">
        <v>1730.0327299999999</v>
      </c>
      <c r="G108" s="12">
        <v>265.18812000000003</v>
      </c>
      <c r="H108" s="12">
        <v>1995.2208499999999</v>
      </c>
      <c r="I108" s="12">
        <v>0</v>
      </c>
      <c r="J108" s="12">
        <v>1995.2208499999999</v>
      </c>
      <c r="K108" s="12">
        <v>2373.8899299999998</v>
      </c>
      <c r="L108" s="12">
        <v>602.7482</v>
      </c>
      <c r="M108" s="12">
        <v>-1771.1417300000001</v>
      </c>
      <c r="N108" s="12">
        <v>917.97960999999998</v>
      </c>
      <c r="O108" s="12">
        <v>2689.1213400000001</v>
      </c>
    </row>
    <row r="109" spans="2:15" x14ac:dyDescent="0.2">
      <c r="B109" s="16">
        <v>4161</v>
      </c>
      <c r="C109" s="16" t="s">
        <v>194</v>
      </c>
      <c r="D109" s="12">
        <v>11242.97739</v>
      </c>
      <c r="E109" s="12">
        <v>10959.98652</v>
      </c>
      <c r="F109" s="12">
        <v>-282.990870000001</v>
      </c>
      <c r="G109" s="12">
        <v>171.93854999999999</v>
      </c>
      <c r="H109" s="12">
        <v>-111.052320000001</v>
      </c>
      <c r="I109" s="12">
        <v>212.7</v>
      </c>
      <c r="J109" s="12">
        <v>101.647679999999</v>
      </c>
      <c r="K109" s="12">
        <v>2329.7465900000002</v>
      </c>
      <c r="L109" s="12">
        <v>1443.9963</v>
      </c>
      <c r="M109" s="12">
        <v>-885.75028999999995</v>
      </c>
      <c r="N109" s="12">
        <v>-229.93261000000001</v>
      </c>
      <c r="O109" s="12">
        <v>655.81768</v>
      </c>
    </row>
    <row r="110" spans="2:15" x14ac:dyDescent="0.2">
      <c r="B110" s="16">
        <v>4163</v>
      </c>
      <c r="C110" s="16" t="s">
        <v>195</v>
      </c>
      <c r="D110" s="12">
        <v>36246.238640000003</v>
      </c>
      <c r="E110" s="12">
        <v>36993.132149999998</v>
      </c>
      <c r="F110" s="12">
        <v>746.89350999999795</v>
      </c>
      <c r="G110" s="12">
        <v>373.02548000000002</v>
      </c>
      <c r="H110" s="12">
        <v>1119.9189899999999</v>
      </c>
      <c r="I110" s="12">
        <v>83.636399999999995</v>
      </c>
      <c r="J110" s="12">
        <v>1203.55539</v>
      </c>
      <c r="K110" s="12">
        <v>1662.05762</v>
      </c>
      <c r="L110" s="12">
        <v>1209.3675499999999</v>
      </c>
      <c r="M110" s="12">
        <v>-452.69006999999999</v>
      </c>
      <c r="N110" s="12">
        <v>4035.9257600000001</v>
      </c>
      <c r="O110" s="12">
        <v>4488.6158299999997</v>
      </c>
    </row>
    <row r="111" spans="2:15" x14ac:dyDescent="0.2">
      <c r="B111" s="16">
        <v>4164</v>
      </c>
      <c r="C111" s="16" t="s">
        <v>196</v>
      </c>
      <c r="D111" s="12">
        <v>5061.65445</v>
      </c>
      <c r="E111" s="12">
        <v>4876.9646499999999</v>
      </c>
      <c r="F111" s="12">
        <v>-184.68979999999999</v>
      </c>
      <c r="G111" s="12">
        <v>-29.651949999999999</v>
      </c>
      <c r="H111" s="12">
        <v>-214.34174999999999</v>
      </c>
      <c r="I111" s="12">
        <v>0</v>
      </c>
      <c r="J111" s="12">
        <v>-214.34174999999999</v>
      </c>
      <c r="K111" s="12">
        <v>5751.2764100000004</v>
      </c>
      <c r="L111" s="12">
        <v>651.83191999999997</v>
      </c>
      <c r="M111" s="12">
        <v>-5099.4444899999999</v>
      </c>
      <c r="N111" s="12">
        <v>-4957.3902900000003</v>
      </c>
      <c r="O111" s="12">
        <v>142.05420000000001</v>
      </c>
    </row>
    <row r="112" spans="2:15" x14ac:dyDescent="0.2">
      <c r="B112" s="16">
        <v>4165</v>
      </c>
      <c r="C112" s="16" t="s">
        <v>197</v>
      </c>
      <c r="D112" s="12">
        <v>15861.99336</v>
      </c>
      <c r="E112" s="12">
        <v>16410.702229999999</v>
      </c>
      <c r="F112" s="12">
        <v>548.70887000000096</v>
      </c>
      <c r="G112" s="12">
        <v>121.2325</v>
      </c>
      <c r="H112" s="12">
        <v>669.94137000000103</v>
      </c>
      <c r="I112" s="12">
        <v>0</v>
      </c>
      <c r="J112" s="12">
        <v>669.94137000000103</v>
      </c>
      <c r="K112" s="12">
        <v>891.95815000000005</v>
      </c>
      <c r="L112" s="12">
        <v>348.10509999999999</v>
      </c>
      <c r="M112" s="12">
        <v>-543.85305000000005</v>
      </c>
      <c r="N112" s="12">
        <v>1677.7082700000001</v>
      </c>
      <c r="O112" s="12">
        <v>2221.5613199999998</v>
      </c>
    </row>
    <row r="113" spans="2:15" x14ac:dyDescent="0.2">
      <c r="B113" s="16">
        <v>4186</v>
      </c>
      <c r="C113" s="16" t="s">
        <v>198</v>
      </c>
      <c r="D113" s="12">
        <v>11131.946910000001</v>
      </c>
      <c r="E113" s="12">
        <v>12086.32733</v>
      </c>
      <c r="F113" s="12">
        <v>954.38041999999996</v>
      </c>
      <c r="G113" s="12">
        <v>206.11479</v>
      </c>
      <c r="H113" s="12">
        <v>1160.49521</v>
      </c>
      <c r="I113" s="12">
        <v>0</v>
      </c>
      <c r="J113" s="12">
        <v>1160.49521</v>
      </c>
      <c r="K113" s="12">
        <v>784.58768999999995</v>
      </c>
      <c r="L113" s="12">
        <v>371.06885</v>
      </c>
      <c r="M113" s="12">
        <v>-413.51884000000001</v>
      </c>
      <c r="N113" s="12">
        <v>1258.6972699999999</v>
      </c>
      <c r="O113" s="12">
        <v>1672.2161100000001</v>
      </c>
    </row>
    <row r="114" spans="2:15" x14ac:dyDescent="0.2">
      <c r="B114" s="16">
        <v>4169</v>
      </c>
      <c r="C114" s="16" t="s">
        <v>199</v>
      </c>
      <c r="D114" s="12">
        <v>16842.877390000001</v>
      </c>
      <c r="E114" s="12">
        <v>15947.48163</v>
      </c>
      <c r="F114" s="12">
        <v>-895.39576000000204</v>
      </c>
      <c r="G114" s="12">
        <v>6.7172999999999901</v>
      </c>
      <c r="H114" s="12">
        <v>-888.67846000000202</v>
      </c>
      <c r="I114" s="12">
        <v>546.75630000000001</v>
      </c>
      <c r="J114" s="12">
        <v>-341.92216000000201</v>
      </c>
      <c r="K114" s="12">
        <v>2308.72145</v>
      </c>
      <c r="L114" s="12">
        <v>69.232500000000002</v>
      </c>
      <c r="M114" s="12">
        <v>-2239.4889499999999</v>
      </c>
      <c r="N114" s="12">
        <v>-1509.4693600000001</v>
      </c>
      <c r="O114" s="12">
        <v>730.01958999999999</v>
      </c>
    </row>
    <row r="115" spans="2:15" x14ac:dyDescent="0.2">
      <c r="B115" s="16">
        <v>4170</v>
      </c>
      <c r="C115" s="16" t="s">
        <v>200</v>
      </c>
      <c r="D115" s="12">
        <v>29648.366910000001</v>
      </c>
      <c r="E115" s="12">
        <v>31045.2284</v>
      </c>
      <c r="F115" s="12">
        <v>1396.86149</v>
      </c>
      <c r="G115" s="12">
        <v>382.98079000000001</v>
      </c>
      <c r="H115" s="12">
        <v>1779.8422800000001</v>
      </c>
      <c r="I115" s="12">
        <v>0</v>
      </c>
      <c r="J115" s="12">
        <v>1779.8422800000001</v>
      </c>
      <c r="K115" s="12">
        <v>6077.4720299999999</v>
      </c>
      <c r="L115" s="12">
        <v>590.5625</v>
      </c>
      <c r="M115" s="12">
        <v>-5486.9095299999999</v>
      </c>
      <c r="N115" s="12">
        <v>-810.64817000000005</v>
      </c>
      <c r="O115" s="12">
        <v>4676.2613600000004</v>
      </c>
    </row>
    <row r="116" spans="2:15" x14ac:dyDescent="0.2">
      <c r="B116" s="16">
        <v>4184</v>
      </c>
      <c r="C116" s="16" t="s">
        <v>201</v>
      </c>
      <c r="D116" s="12">
        <v>10272.382460000001</v>
      </c>
      <c r="E116" s="12">
        <v>11274.410980000001</v>
      </c>
      <c r="F116" s="12">
        <v>1002.02852</v>
      </c>
      <c r="G116" s="12">
        <v>219.28818000000001</v>
      </c>
      <c r="H116" s="12">
        <v>1221.3167000000001</v>
      </c>
      <c r="I116" s="12">
        <v>-169.25299999999999</v>
      </c>
      <c r="J116" s="12">
        <v>1052.0636999999999</v>
      </c>
      <c r="K116" s="12">
        <v>459.2534</v>
      </c>
      <c r="L116" s="12">
        <v>19.2972</v>
      </c>
      <c r="M116" s="12">
        <v>-439.95620000000002</v>
      </c>
      <c r="N116" s="12">
        <v>1800.0414499999999</v>
      </c>
      <c r="O116" s="12">
        <v>2239.9976499999998</v>
      </c>
    </row>
    <row r="117" spans="2:15" x14ac:dyDescent="0.2">
      <c r="B117" s="16">
        <v>4172</v>
      </c>
      <c r="C117" s="16" t="s">
        <v>202</v>
      </c>
      <c r="D117" s="12">
        <v>5221.6262699999997</v>
      </c>
      <c r="E117" s="12">
        <v>4875.7233800000004</v>
      </c>
      <c r="F117" s="12">
        <v>-345.90289000000001</v>
      </c>
      <c r="G117" s="12">
        <v>-14.759740000000001</v>
      </c>
      <c r="H117" s="12">
        <v>-360.66262999999998</v>
      </c>
      <c r="I117" s="12">
        <v>45.5</v>
      </c>
      <c r="J117" s="12">
        <v>-315.16262999999998</v>
      </c>
      <c r="K117" s="12">
        <v>249.77787000000001</v>
      </c>
      <c r="L117" s="12">
        <v>40.602400000000003</v>
      </c>
      <c r="M117" s="12">
        <v>-209.17546999999999</v>
      </c>
      <c r="N117" s="12">
        <v>-66.0501</v>
      </c>
      <c r="O117" s="12">
        <v>143.12537</v>
      </c>
    </row>
    <row r="118" spans="2:15" x14ac:dyDescent="0.2">
      <c r="B118" s="16">
        <v>4173</v>
      </c>
      <c r="C118" s="16" t="s">
        <v>203</v>
      </c>
      <c r="D118" s="12">
        <v>2663.66273</v>
      </c>
      <c r="E118" s="12">
        <v>2791.3251799999998</v>
      </c>
      <c r="F118" s="12">
        <v>127.66245000000001</v>
      </c>
      <c r="G118" s="12">
        <v>0.48432999999999998</v>
      </c>
      <c r="H118" s="12">
        <v>128.14678000000001</v>
      </c>
      <c r="I118" s="12">
        <v>131.35384999999999</v>
      </c>
      <c r="J118" s="12">
        <v>259.50063</v>
      </c>
      <c r="K118" s="12">
        <v>349.55700000000002</v>
      </c>
      <c r="L118" s="12">
        <v>91.651030000000006</v>
      </c>
      <c r="M118" s="12">
        <v>-257.90597000000002</v>
      </c>
      <c r="N118" s="12">
        <v>76.297610000000006</v>
      </c>
      <c r="O118" s="12">
        <v>334.20357999999999</v>
      </c>
    </row>
    <row r="119" spans="2:15" x14ac:dyDescent="0.2">
      <c r="B119" s="16">
        <v>4175</v>
      </c>
      <c r="C119" s="16" t="s">
        <v>204</v>
      </c>
      <c r="D119" s="12">
        <v>4999.1499700000004</v>
      </c>
      <c r="E119" s="12">
        <v>4680.2032499999996</v>
      </c>
      <c r="F119" s="12">
        <v>-318.94672000000003</v>
      </c>
      <c r="G119" s="12">
        <v>-97.447909999999993</v>
      </c>
      <c r="H119" s="12">
        <v>-416.39463000000001</v>
      </c>
      <c r="I119" s="12">
        <v>121.32599999999999</v>
      </c>
      <c r="J119" s="12">
        <v>-295.06862999999998</v>
      </c>
      <c r="K119" s="12">
        <v>521.68201999999997</v>
      </c>
      <c r="L119" s="12">
        <v>575.22080000000005</v>
      </c>
      <c r="M119" s="12">
        <v>53.538780000000003</v>
      </c>
      <c r="N119" s="12">
        <v>-52.2180099999999</v>
      </c>
      <c r="O119" s="12">
        <v>-105.75679</v>
      </c>
    </row>
    <row r="120" spans="2:15" x14ac:dyDescent="0.2">
      <c r="B120" s="16">
        <v>4176</v>
      </c>
      <c r="C120" s="16" t="s">
        <v>205</v>
      </c>
      <c r="D120" s="12">
        <v>3113.65816</v>
      </c>
      <c r="E120" s="12">
        <v>3251.30116</v>
      </c>
      <c r="F120" s="12">
        <v>137.643</v>
      </c>
      <c r="G120" s="12">
        <v>71.506649999999993</v>
      </c>
      <c r="H120" s="12">
        <v>209.14965000000001</v>
      </c>
      <c r="I120" s="12">
        <v>19.029</v>
      </c>
      <c r="J120" s="12">
        <v>228.17865</v>
      </c>
      <c r="K120" s="12">
        <v>490.10289</v>
      </c>
      <c r="L120" s="12">
        <v>33.122700000000002</v>
      </c>
      <c r="M120" s="12">
        <v>-456.98018999999999</v>
      </c>
      <c r="N120" s="12">
        <v>-49.760289999999998</v>
      </c>
      <c r="O120" s="12">
        <v>407.2199</v>
      </c>
    </row>
    <row r="121" spans="2:15" x14ac:dyDescent="0.2">
      <c r="B121" s="16">
        <v>4177</v>
      </c>
      <c r="C121" s="16" t="s">
        <v>206</v>
      </c>
      <c r="D121" s="12">
        <v>11220.840620000001</v>
      </c>
      <c r="E121" s="12">
        <v>10329.994780000001</v>
      </c>
      <c r="F121" s="12">
        <v>-890.84583999999995</v>
      </c>
      <c r="G121" s="12">
        <v>168.44784000000001</v>
      </c>
      <c r="H121" s="12">
        <v>-722.39800000000002</v>
      </c>
      <c r="I121" s="12">
        <v>622</v>
      </c>
      <c r="J121" s="12">
        <v>-100.398</v>
      </c>
      <c r="K121" s="12">
        <v>1519.9666</v>
      </c>
      <c r="L121" s="12">
        <v>471.66919999999999</v>
      </c>
      <c r="M121" s="12">
        <v>-1048.2973999999999</v>
      </c>
      <c r="N121" s="12">
        <v>-770.9384</v>
      </c>
      <c r="O121" s="12">
        <v>277.35899999999998</v>
      </c>
    </row>
    <row r="122" spans="2:15" x14ac:dyDescent="0.2">
      <c r="B122" s="16">
        <v>4181</v>
      </c>
      <c r="C122" s="16" t="s">
        <v>207</v>
      </c>
      <c r="D122" s="12">
        <v>5608.9821199999997</v>
      </c>
      <c r="E122" s="12">
        <v>6151.4248900000002</v>
      </c>
      <c r="F122" s="12">
        <v>542.44277</v>
      </c>
      <c r="G122" s="12">
        <v>11.47946</v>
      </c>
      <c r="H122" s="12">
        <v>553.92223000000001</v>
      </c>
      <c r="I122" s="12">
        <v>-556.34474</v>
      </c>
      <c r="J122" s="12">
        <v>-2.4225099999995399</v>
      </c>
      <c r="K122" s="12">
        <v>300.39832000000001</v>
      </c>
      <c r="L122" s="12">
        <v>61.369450000000001</v>
      </c>
      <c r="M122" s="12">
        <v>-239.02887000000001</v>
      </c>
      <c r="N122" s="12">
        <v>605.52185999999995</v>
      </c>
      <c r="O122" s="12">
        <v>844.55073000000004</v>
      </c>
    </row>
    <row r="123" spans="2:15" x14ac:dyDescent="0.2">
      <c r="B123" s="16">
        <v>4182</v>
      </c>
      <c r="C123" s="16" t="s">
        <v>208</v>
      </c>
      <c r="D123" s="12">
        <v>4908.8923699999996</v>
      </c>
      <c r="E123" s="12">
        <v>5223.0572700000002</v>
      </c>
      <c r="F123" s="12">
        <v>314.16489999999999</v>
      </c>
      <c r="G123" s="12">
        <v>31.82442</v>
      </c>
      <c r="H123" s="12">
        <v>345.98932000000002</v>
      </c>
      <c r="I123" s="12">
        <v>0</v>
      </c>
      <c r="J123" s="12">
        <v>345.98932000000002</v>
      </c>
      <c r="K123" s="12">
        <v>1106.1297</v>
      </c>
      <c r="L123" s="12">
        <v>1356.5154500000001</v>
      </c>
      <c r="M123" s="12">
        <v>250.38575</v>
      </c>
      <c r="N123" s="12">
        <v>933.53071999999997</v>
      </c>
      <c r="O123" s="12">
        <v>683.14496999999994</v>
      </c>
    </row>
    <row r="124" spans="2:15" x14ac:dyDescent="0.2">
      <c r="B124" s="16">
        <v>4183</v>
      </c>
      <c r="C124" s="16" t="s">
        <v>209</v>
      </c>
      <c r="D124" s="12">
        <v>6350.1633099999999</v>
      </c>
      <c r="E124" s="12">
        <v>6667.9830099999999</v>
      </c>
      <c r="F124" s="12">
        <v>317.81970000000001</v>
      </c>
      <c r="G124" s="12">
        <v>110.95617</v>
      </c>
      <c r="H124" s="12">
        <v>428.77587</v>
      </c>
      <c r="I124" s="12">
        <v>0</v>
      </c>
      <c r="J124" s="12">
        <v>428.77587</v>
      </c>
      <c r="K124" s="12">
        <v>267.41687999999999</v>
      </c>
      <c r="L124" s="12">
        <v>320.95177999999999</v>
      </c>
      <c r="M124" s="12">
        <v>53.5349</v>
      </c>
      <c r="N124" s="12">
        <v>973.45817</v>
      </c>
      <c r="O124" s="12">
        <v>919.92327</v>
      </c>
    </row>
    <row r="125" spans="2:15" x14ac:dyDescent="0.2">
      <c r="B125" s="21">
        <v>4219</v>
      </c>
      <c r="C125" s="21" t="s">
        <v>210</v>
      </c>
      <c r="D125" s="22">
        <v>345789.23395000002</v>
      </c>
      <c r="E125" s="22">
        <v>343409.60424000002</v>
      </c>
      <c r="F125" s="22">
        <v>-2379.6297099999802</v>
      </c>
      <c r="G125" s="22">
        <v>8335.2439099999992</v>
      </c>
      <c r="H125" s="22">
        <v>5955.61420000002</v>
      </c>
      <c r="I125" s="22">
        <v>8.5724100000001506</v>
      </c>
      <c r="J125" s="22">
        <v>5964.1866100000198</v>
      </c>
      <c r="K125" s="22">
        <v>53922.852639999997</v>
      </c>
      <c r="L125" s="22">
        <v>13716.98517</v>
      </c>
      <c r="M125" s="22">
        <v>-40205.867469999997</v>
      </c>
      <c r="N125" s="22">
        <v>-7505.23344</v>
      </c>
      <c r="O125" s="22">
        <v>32700.634030000001</v>
      </c>
    </row>
    <row r="126" spans="2:15" x14ac:dyDescent="0.2">
      <c r="B126" s="16">
        <v>4191</v>
      </c>
      <c r="C126" s="16" t="s">
        <v>211</v>
      </c>
      <c r="D126" s="12">
        <v>3015.6350200000002</v>
      </c>
      <c r="E126" s="12">
        <v>2801.71819</v>
      </c>
      <c r="F126" s="12">
        <v>-213.91683</v>
      </c>
      <c r="G126" s="12">
        <v>63.817230000000002</v>
      </c>
      <c r="H126" s="12">
        <v>-150.09960000000001</v>
      </c>
      <c r="I126" s="12">
        <v>95.048410000000004</v>
      </c>
      <c r="J126" s="12">
        <v>-55.051190000000098</v>
      </c>
      <c r="K126" s="12">
        <v>469.09208999999998</v>
      </c>
      <c r="L126" s="12">
        <v>162.22726</v>
      </c>
      <c r="M126" s="12">
        <v>-306.86482999999998</v>
      </c>
      <c r="N126" s="12">
        <v>-106.24102000000001</v>
      </c>
      <c r="O126" s="12">
        <v>200.62380999999999</v>
      </c>
    </row>
    <row r="127" spans="2:15" x14ac:dyDescent="0.2">
      <c r="B127" s="16">
        <v>4192</v>
      </c>
      <c r="C127" s="16" t="s">
        <v>212</v>
      </c>
      <c r="D127" s="12">
        <v>6555.4876199999999</v>
      </c>
      <c r="E127" s="12">
        <v>6862.1184400000002</v>
      </c>
      <c r="F127" s="12">
        <v>306.63082000000003</v>
      </c>
      <c r="G127" s="12">
        <v>-14.105449999999999</v>
      </c>
      <c r="H127" s="12">
        <v>292.52537000000001</v>
      </c>
      <c r="I127" s="12">
        <v>0</v>
      </c>
      <c r="J127" s="12">
        <v>292.52537000000001</v>
      </c>
      <c r="K127" s="12">
        <v>172.33276000000001</v>
      </c>
      <c r="L127" s="12">
        <v>344.9359</v>
      </c>
      <c r="M127" s="12">
        <v>172.60314</v>
      </c>
      <c r="N127" s="12">
        <v>898.91381000000001</v>
      </c>
      <c r="O127" s="12">
        <v>726.31066999999996</v>
      </c>
    </row>
    <row r="128" spans="2:15" x14ac:dyDescent="0.2">
      <c r="B128" s="16">
        <v>4193</v>
      </c>
      <c r="C128" s="16" t="s">
        <v>213</v>
      </c>
      <c r="D128" s="12">
        <v>4145.3511900000003</v>
      </c>
      <c r="E128" s="12">
        <v>3862.1552700000002</v>
      </c>
      <c r="F128" s="12">
        <v>-283.19592</v>
      </c>
      <c r="G128" s="12">
        <v>100.66525</v>
      </c>
      <c r="H128" s="12">
        <v>-182.53066999999999</v>
      </c>
      <c r="I128" s="12">
        <v>0</v>
      </c>
      <c r="J128" s="12">
        <v>-182.53066999999999</v>
      </c>
      <c r="K128" s="12">
        <v>884.81949999999995</v>
      </c>
      <c r="L128" s="12">
        <v>39.140650000000001</v>
      </c>
      <c r="M128" s="12">
        <v>-845.67885000000001</v>
      </c>
      <c r="N128" s="12">
        <v>-786.90737000000001</v>
      </c>
      <c r="O128" s="12">
        <v>58.771479999999997</v>
      </c>
    </row>
    <row r="129" spans="2:15" x14ac:dyDescent="0.2">
      <c r="B129" s="16">
        <v>4194</v>
      </c>
      <c r="C129" s="16" t="s">
        <v>214</v>
      </c>
      <c r="D129" s="12">
        <v>11202.917799999999</v>
      </c>
      <c r="E129" s="12">
        <v>11845.476650000001</v>
      </c>
      <c r="F129" s="12">
        <v>642.55885000000001</v>
      </c>
      <c r="G129" s="12">
        <v>58.718710000000002</v>
      </c>
      <c r="H129" s="12">
        <v>701.27755999999999</v>
      </c>
      <c r="I129" s="12">
        <v>106.3967</v>
      </c>
      <c r="J129" s="12">
        <v>807.67426</v>
      </c>
      <c r="K129" s="12">
        <v>3145.5702700000002</v>
      </c>
      <c r="L129" s="12">
        <v>871.47667999999999</v>
      </c>
      <c r="M129" s="12">
        <v>-2274.0935899999999</v>
      </c>
      <c r="N129" s="12">
        <v>-924.23553000000004</v>
      </c>
      <c r="O129" s="12">
        <v>1349.85806</v>
      </c>
    </row>
    <row r="130" spans="2:15" x14ac:dyDescent="0.2">
      <c r="B130" s="16">
        <v>4195</v>
      </c>
      <c r="C130" s="16" t="s">
        <v>215</v>
      </c>
      <c r="D130" s="12">
        <v>6114.13231</v>
      </c>
      <c r="E130" s="12">
        <v>6259.1623200000004</v>
      </c>
      <c r="F130" s="12">
        <v>145.03001</v>
      </c>
      <c r="G130" s="12">
        <v>-5.6185499999999999</v>
      </c>
      <c r="H130" s="12">
        <v>139.41146000000001</v>
      </c>
      <c r="I130" s="12">
        <v>13.5</v>
      </c>
      <c r="J130" s="12">
        <v>152.91146000000001</v>
      </c>
      <c r="K130" s="12">
        <v>1455.1383000000001</v>
      </c>
      <c r="L130" s="12">
        <v>41.376750000000001</v>
      </c>
      <c r="M130" s="12">
        <v>-1413.7615499999999</v>
      </c>
      <c r="N130" s="12">
        <v>-910.47234000000003</v>
      </c>
      <c r="O130" s="12">
        <v>503.28921000000003</v>
      </c>
    </row>
    <row r="131" spans="2:15" x14ac:dyDescent="0.2">
      <c r="B131" s="16">
        <v>4196</v>
      </c>
      <c r="C131" s="16" t="s">
        <v>216</v>
      </c>
      <c r="D131" s="12">
        <v>13129.64105</v>
      </c>
      <c r="E131" s="12">
        <v>12894.772220000001</v>
      </c>
      <c r="F131" s="12">
        <v>-234.86883</v>
      </c>
      <c r="G131" s="12">
        <v>-159.08763999999999</v>
      </c>
      <c r="H131" s="12">
        <v>-393.95647000000002</v>
      </c>
      <c r="I131" s="12">
        <v>253.48599999999999</v>
      </c>
      <c r="J131" s="12">
        <v>-140.47047000000001</v>
      </c>
      <c r="K131" s="12">
        <v>880.71070999999995</v>
      </c>
      <c r="L131" s="12">
        <v>1500.3896999999999</v>
      </c>
      <c r="M131" s="12">
        <v>619.67899</v>
      </c>
      <c r="N131" s="12">
        <v>1359.0687499999999</v>
      </c>
      <c r="O131" s="12">
        <v>739.38976000000002</v>
      </c>
    </row>
    <row r="132" spans="2:15" x14ac:dyDescent="0.2">
      <c r="B132" s="16">
        <v>4197</v>
      </c>
      <c r="C132" s="16" t="s">
        <v>217</v>
      </c>
      <c r="D132" s="12">
        <v>4450.1019399999996</v>
      </c>
      <c r="E132" s="12">
        <v>5100.0536499999998</v>
      </c>
      <c r="F132" s="12">
        <v>649.95170999999903</v>
      </c>
      <c r="G132" s="12">
        <v>42.873669999999997</v>
      </c>
      <c r="H132" s="12">
        <v>692.82537999999897</v>
      </c>
      <c r="I132" s="12">
        <v>67.400000000000006</v>
      </c>
      <c r="J132" s="12">
        <v>760.22537999999895</v>
      </c>
      <c r="K132" s="12">
        <v>1196.4947299999999</v>
      </c>
      <c r="L132" s="12">
        <v>303.40744999999998</v>
      </c>
      <c r="M132" s="12">
        <v>-893.08727999999996</v>
      </c>
      <c r="N132" s="12">
        <v>110.29455</v>
      </c>
      <c r="O132" s="12">
        <v>1003.38183</v>
      </c>
    </row>
    <row r="133" spans="2:15" x14ac:dyDescent="0.2">
      <c r="B133" s="16">
        <v>4198</v>
      </c>
      <c r="C133" s="16" t="s">
        <v>218</v>
      </c>
      <c r="D133" s="12">
        <v>5364.3746499999997</v>
      </c>
      <c r="E133" s="12">
        <v>5390.1718000000001</v>
      </c>
      <c r="F133" s="12">
        <v>25.797149999999402</v>
      </c>
      <c r="G133" s="12">
        <v>47.473869999999998</v>
      </c>
      <c r="H133" s="12">
        <v>73.271019999999396</v>
      </c>
      <c r="I133" s="12">
        <v>0</v>
      </c>
      <c r="J133" s="12">
        <v>73.271019999999396</v>
      </c>
      <c r="K133" s="12">
        <v>221.91945999999999</v>
      </c>
      <c r="L133" s="12">
        <v>0.51154999999999995</v>
      </c>
      <c r="M133" s="12">
        <v>-221.40790999999999</v>
      </c>
      <c r="N133" s="12">
        <v>274.39506</v>
      </c>
      <c r="O133" s="12">
        <v>495.80297000000002</v>
      </c>
    </row>
    <row r="134" spans="2:15" x14ac:dyDescent="0.2">
      <c r="B134" s="16">
        <v>4199</v>
      </c>
      <c r="C134" s="16" t="s">
        <v>219</v>
      </c>
      <c r="D134" s="12">
        <v>5866.8419400000002</v>
      </c>
      <c r="E134" s="12">
        <v>5351.0937100000001</v>
      </c>
      <c r="F134" s="12">
        <v>-515.74823000000004</v>
      </c>
      <c r="G134" s="12">
        <v>1699.9629299999999</v>
      </c>
      <c r="H134" s="12">
        <v>1184.2147</v>
      </c>
      <c r="I134" s="12">
        <v>0</v>
      </c>
      <c r="J134" s="12">
        <v>1184.2147</v>
      </c>
      <c r="K134" s="12">
        <v>189.0514</v>
      </c>
      <c r="L134" s="12">
        <v>165.73855</v>
      </c>
      <c r="M134" s="12">
        <v>-23.312850000000001</v>
      </c>
      <c r="N134" s="12">
        <v>1816.3904</v>
      </c>
      <c r="O134" s="12">
        <v>1839.70325</v>
      </c>
    </row>
    <row r="135" spans="2:15" x14ac:dyDescent="0.2">
      <c r="B135" s="16">
        <v>4200</v>
      </c>
      <c r="C135" s="16" t="s">
        <v>220</v>
      </c>
      <c r="D135" s="12">
        <v>17665.380740000001</v>
      </c>
      <c r="E135" s="12">
        <v>17518.991549999999</v>
      </c>
      <c r="F135" s="12">
        <v>-146.389189999998</v>
      </c>
      <c r="G135" s="12">
        <v>55.210949999999997</v>
      </c>
      <c r="H135" s="12">
        <v>-91.1782399999977</v>
      </c>
      <c r="I135" s="12">
        <v>0</v>
      </c>
      <c r="J135" s="12">
        <v>-91.1782399999977</v>
      </c>
      <c r="K135" s="12">
        <v>1206.4135000000001</v>
      </c>
      <c r="L135" s="12">
        <v>1078.50495</v>
      </c>
      <c r="M135" s="12">
        <v>-127.90855000000001</v>
      </c>
      <c r="N135" s="12">
        <v>1595.3194699999999</v>
      </c>
      <c r="O135" s="12">
        <v>1723.22802</v>
      </c>
    </row>
    <row r="136" spans="2:15" x14ac:dyDescent="0.2">
      <c r="B136" s="16">
        <v>4201</v>
      </c>
      <c r="C136" s="16" t="s">
        <v>221</v>
      </c>
      <c r="D136" s="12">
        <v>76200.294550000006</v>
      </c>
      <c r="E136" s="12">
        <v>72057.480309999999</v>
      </c>
      <c r="F136" s="12">
        <v>-4142.8142399999897</v>
      </c>
      <c r="G136" s="12">
        <v>3561.7839800000002</v>
      </c>
      <c r="H136" s="12">
        <v>-581.03025999999397</v>
      </c>
      <c r="I136" s="12">
        <v>0</v>
      </c>
      <c r="J136" s="12">
        <v>-581.03025999999397</v>
      </c>
      <c r="K136" s="12">
        <v>7820.1336700000002</v>
      </c>
      <c r="L136" s="12">
        <v>1018.98139</v>
      </c>
      <c r="M136" s="12">
        <v>-6801.1522800000002</v>
      </c>
      <c r="N136" s="12">
        <v>-1819.88465</v>
      </c>
      <c r="O136" s="12">
        <v>4981.2676300000003</v>
      </c>
    </row>
    <row r="137" spans="2:15" x14ac:dyDescent="0.2">
      <c r="B137" s="16">
        <v>4202</v>
      </c>
      <c r="C137" s="16" t="s">
        <v>222</v>
      </c>
      <c r="D137" s="12">
        <v>17261.164150000001</v>
      </c>
      <c r="E137" s="12">
        <v>14757.173779999999</v>
      </c>
      <c r="F137" s="12">
        <v>-2503.99037</v>
      </c>
      <c r="G137" s="12">
        <v>194.84980999999999</v>
      </c>
      <c r="H137" s="12">
        <v>-2309.1405599999998</v>
      </c>
      <c r="I137" s="12">
        <v>204.15185</v>
      </c>
      <c r="J137" s="12">
        <v>-2104.9887100000001</v>
      </c>
      <c r="K137" s="12">
        <v>1554.9928199999999</v>
      </c>
      <c r="L137" s="12">
        <v>428.2414</v>
      </c>
      <c r="M137" s="12">
        <v>-1126.7514200000001</v>
      </c>
      <c r="N137" s="12">
        <v>-2434.81826</v>
      </c>
      <c r="O137" s="12">
        <v>-1308.06684</v>
      </c>
    </row>
    <row r="138" spans="2:15" x14ac:dyDescent="0.2">
      <c r="B138" s="16">
        <v>4203</v>
      </c>
      <c r="C138" s="16" t="s">
        <v>223</v>
      </c>
      <c r="D138" s="12">
        <v>24052.08842</v>
      </c>
      <c r="E138" s="12">
        <v>24039.484209999999</v>
      </c>
      <c r="F138" s="12">
        <v>-12.604210000000901</v>
      </c>
      <c r="G138" s="12">
        <v>895.51336000000003</v>
      </c>
      <c r="H138" s="12">
        <v>882.90914999999904</v>
      </c>
      <c r="I138" s="12">
        <v>-998.44623999999999</v>
      </c>
      <c r="J138" s="12">
        <v>-115.537090000001</v>
      </c>
      <c r="K138" s="12">
        <v>13107.61376</v>
      </c>
      <c r="L138" s="12">
        <v>3119.6602499999999</v>
      </c>
      <c r="M138" s="12">
        <v>-9987.9535099999994</v>
      </c>
      <c r="N138" s="12">
        <v>-6785.7285099999999</v>
      </c>
      <c r="O138" s="12">
        <v>3202.2249999999999</v>
      </c>
    </row>
    <row r="139" spans="2:15" x14ac:dyDescent="0.2">
      <c r="B139" s="16">
        <v>4204</v>
      </c>
      <c r="C139" s="16" t="s">
        <v>224</v>
      </c>
      <c r="D139" s="12">
        <v>18366.017100000001</v>
      </c>
      <c r="E139" s="12">
        <v>19824.08123</v>
      </c>
      <c r="F139" s="12">
        <v>1458.06413</v>
      </c>
      <c r="G139" s="12">
        <v>120.5334</v>
      </c>
      <c r="H139" s="12">
        <v>1578.59753</v>
      </c>
      <c r="I139" s="12">
        <v>92.617000000000004</v>
      </c>
      <c r="J139" s="12">
        <v>1671.21453</v>
      </c>
      <c r="K139" s="12">
        <v>1930.2942499999999</v>
      </c>
      <c r="L139" s="12">
        <v>351.59444999999999</v>
      </c>
      <c r="M139" s="12">
        <v>-1578.6998000000001</v>
      </c>
      <c r="N139" s="12">
        <v>1072.2787900000001</v>
      </c>
      <c r="O139" s="12">
        <v>2650.9785900000002</v>
      </c>
    </row>
    <row r="140" spans="2:15" x14ac:dyDescent="0.2">
      <c r="B140" s="16">
        <v>4205</v>
      </c>
      <c r="C140" s="16" t="s">
        <v>225</v>
      </c>
      <c r="D140" s="12">
        <v>12050.396210000001</v>
      </c>
      <c r="E140" s="12">
        <v>11693.775030000001</v>
      </c>
      <c r="F140" s="12">
        <v>-356.62117999999998</v>
      </c>
      <c r="G140" s="12">
        <v>718.04702999999995</v>
      </c>
      <c r="H140" s="12">
        <v>361.42585000000003</v>
      </c>
      <c r="I140" s="12">
        <v>295.5</v>
      </c>
      <c r="J140" s="12">
        <v>656.92584999999997</v>
      </c>
      <c r="K140" s="12">
        <v>1088.9453000000001</v>
      </c>
      <c r="L140" s="12">
        <v>614.68595000000005</v>
      </c>
      <c r="M140" s="12">
        <v>-474.25934999999998</v>
      </c>
      <c r="N140" s="12">
        <v>904.00229999999999</v>
      </c>
      <c r="O140" s="12">
        <v>1378.2616499999999</v>
      </c>
    </row>
    <row r="141" spans="2:15" x14ac:dyDescent="0.2">
      <c r="B141" s="16">
        <v>4206</v>
      </c>
      <c r="C141" s="16" t="s">
        <v>226</v>
      </c>
      <c r="D141" s="12">
        <v>32016.24856</v>
      </c>
      <c r="E141" s="12">
        <v>34412.145929999999</v>
      </c>
      <c r="F141" s="12">
        <v>2395.8973700000001</v>
      </c>
      <c r="G141" s="12">
        <v>231.38412</v>
      </c>
      <c r="H141" s="12">
        <v>2627.2814899999998</v>
      </c>
      <c r="I141" s="12">
        <v>0</v>
      </c>
      <c r="J141" s="12">
        <v>2627.2814899999998</v>
      </c>
      <c r="K141" s="12">
        <v>3675.31756</v>
      </c>
      <c r="L141" s="12">
        <v>688.61969999999997</v>
      </c>
      <c r="M141" s="12">
        <v>-2986.6978600000002</v>
      </c>
      <c r="N141" s="12">
        <v>1997.71747</v>
      </c>
      <c r="O141" s="12">
        <v>4984.4153299999998</v>
      </c>
    </row>
    <row r="142" spans="2:15" x14ac:dyDescent="0.2">
      <c r="B142" s="16">
        <v>4207</v>
      </c>
      <c r="C142" s="16" t="s">
        <v>227</v>
      </c>
      <c r="D142" s="12">
        <v>20749.03803</v>
      </c>
      <c r="E142" s="12">
        <v>21024.060700000002</v>
      </c>
      <c r="F142" s="12">
        <v>275.02266999999802</v>
      </c>
      <c r="G142" s="12">
        <v>80.12567</v>
      </c>
      <c r="H142" s="12">
        <v>355.14833999999797</v>
      </c>
      <c r="I142" s="12">
        <v>61.761839999999999</v>
      </c>
      <c r="J142" s="12">
        <v>416.91017999999798</v>
      </c>
      <c r="K142" s="12">
        <v>3858.92209</v>
      </c>
      <c r="L142" s="12">
        <v>893.41305</v>
      </c>
      <c r="M142" s="12">
        <v>-2965.5090399999999</v>
      </c>
      <c r="N142" s="12">
        <v>-723.20862</v>
      </c>
      <c r="O142" s="12">
        <v>2242.30042</v>
      </c>
    </row>
    <row r="143" spans="2:15" x14ac:dyDescent="0.2">
      <c r="B143" s="16">
        <v>4208</v>
      </c>
      <c r="C143" s="16" t="s">
        <v>228</v>
      </c>
      <c r="D143" s="12">
        <v>20287.577440000001</v>
      </c>
      <c r="E143" s="12">
        <v>20028.528300000002</v>
      </c>
      <c r="F143" s="12">
        <v>-259.04914000000099</v>
      </c>
      <c r="G143" s="12">
        <v>263.36529000000002</v>
      </c>
      <c r="H143" s="12">
        <v>4.3161499999994399</v>
      </c>
      <c r="I143" s="12">
        <v>0</v>
      </c>
      <c r="J143" s="12">
        <v>4.3161499999994399</v>
      </c>
      <c r="K143" s="12">
        <v>1544.0293999999999</v>
      </c>
      <c r="L143" s="12">
        <v>1497.7540799999999</v>
      </c>
      <c r="M143" s="12">
        <v>-46.275319999999802</v>
      </c>
      <c r="N143" s="12">
        <v>1598.7146700000001</v>
      </c>
      <c r="O143" s="12">
        <v>1644.98999</v>
      </c>
    </row>
    <row r="144" spans="2:15" x14ac:dyDescent="0.2">
      <c r="B144" s="16">
        <v>4209</v>
      </c>
      <c r="C144" s="16" t="s">
        <v>229</v>
      </c>
      <c r="D144" s="12">
        <v>27909.475040000001</v>
      </c>
      <c r="E144" s="12">
        <v>27447.310519999999</v>
      </c>
      <c r="F144" s="12">
        <v>-462.16451999999998</v>
      </c>
      <c r="G144" s="12">
        <v>403.67227000000003</v>
      </c>
      <c r="H144" s="12">
        <v>-58.492249999999501</v>
      </c>
      <c r="I144" s="12">
        <v>108.762</v>
      </c>
      <c r="J144" s="12">
        <v>50.269750000000499</v>
      </c>
      <c r="K144" s="12">
        <v>4472.1679700000004</v>
      </c>
      <c r="L144" s="12">
        <v>104.95806</v>
      </c>
      <c r="M144" s="12">
        <v>-4367.2099099999996</v>
      </c>
      <c r="N144" s="12">
        <v>-2186.0238599999998</v>
      </c>
      <c r="O144" s="12">
        <v>2181.1860499999998</v>
      </c>
    </row>
    <row r="145" spans="2:15" x14ac:dyDescent="0.2">
      <c r="B145" s="16">
        <v>4210</v>
      </c>
      <c r="C145" s="16" t="s">
        <v>230</v>
      </c>
      <c r="D145" s="12">
        <v>19387.070189999999</v>
      </c>
      <c r="E145" s="12">
        <v>20239.850429999999</v>
      </c>
      <c r="F145" s="12">
        <v>852.780239999998</v>
      </c>
      <c r="G145" s="12">
        <v>-23.941990000000001</v>
      </c>
      <c r="H145" s="12">
        <v>828.83824999999797</v>
      </c>
      <c r="I145" s="12">
        <v>-291.60514999999998</v>
      </c>
      <c r="J145" s="12">
        <v>537.23309999999799</v>
      </c>
      <c r="K145" s="12">
        <v>5048.8931000000002</v>
      </c>
      <c r="L145" s="12">
        <v>491.36739999999998</v>
      </c>
      <c r="M145" s="12">
        <v>-4557.5257000000001</v>
      </c>
      <c r="N145" s="12">
        <v>-2454.8085500000002</v>
      </c>
      <c r="O145" s="12">
        <v>2102.7171499999999</v>
      </c>
    </row>
    <row r="146" spans="2:15" x14ac:dyDescent="0.2">
      <c r="B146" s="21">
        <v>4249</v>
      </c>
      <c r="C146" s="21" t="s">
        <v>231</v>
      </c>
      <c r="D146" s="22">
        <v>172182.49645000001</v>
      </c>
      <c r="E146" s="22">
        <v>172652.0514</v>
      </c>
      <c r="F146" s="22">
        <v>469.55495000001798</v>
      </c>
      <c r="G146" s="22">
        <v>1659.2580599999999</v>
      </c>
      <c r="H146" s="22">
        <v>2128.8130100000199</v>
      </c>
      <c r="I146" s="22">
        <v>-1401.3180600000001</v>
      </c>
      <c r="J146" s="22">
        <v>727.49495000001696</v>
      </c>
      <c r="K146" s="22">
        <v>27708.128379999998</v>
      </c>
      <c r="L146" s="22">
        <v>10467.55587</v>
      </c>
      <c r="M146" s="22">
        <v>-17240.572510000002</v>
      </c>
      <c r="N146" s="22">
        <v>-978.15472999999702</v>
      </c>
      <c r="O146" s="22">
        <v>16262.41778</v>
      </c>
    </row>
    <row r="147" spans="2:15" x14ac:dyDescent="0.2">
      <c r="B147" s="16">
        <v>4221</v>
      </c>
      <c r="C147" s="16" t="s">
        <v>232</v>
      </c>
      <c r="D147" s="12">
        <v>4009.0173399999999</v>
      </c>
      <c r="E147" s="12">
        <v>4415.3491299999996</v>
      </c>
      <c r="F147" s="12">
        <v>406.33179000000001</v>
      </c>
      <c r="G147" s="12">
        <v>28.621099999999998</v>
      </c>
      <c r="H147" s="12">
        <v>434.95289000000002</v>
      </c>
      <c r="I147" s="12">
        <v>0</v>
      </c>
      <c r="J147" s="12">
        <v>434.95289000000002</v>
      </c>
      <c r="K147" s="12">
        <v>286.15665000000001</v>
      </c>
      <c r="L147" s="12">
        <v>66.314400000000006</v>
      </c>
      <c r="M147" s="12">
        <v>-219.84225000000001</v>
      </c>
      <c r="N147" s="12">
        <v>530.18709000000001</v>
      </c>
      <c r="O147" s="12">
        <v>750.02934000000005</v>
      </c>
    </row>
    <row r="148" spans="2:15" x14ac:dyDescent="0.2">
      <c r="B148" s="16">
        <v>4222</v>
      </c>
      <c r="C148" s="16" t="s">
        <v>233</v>
      </c>
      <c r="D148" s="12">
        <v>6286.0425299999997</v>
      </c>
      <c r="E148" s="12">
        <v>7214.0842599999996</v>
      </c>
      <c r="F148" s="12">
        <v>928.04172999999901</v>
      </c>
      <c r="G148" s="12">
        <v>51.188119999999998</v>
      </c>
      <c r="H148" s="12">
        <v>979.22984999999903</v>
      </c>
      <c r="I148" s="12">
        <v>0</v>
      </c>
      <c r="J148" s="12">
        <v>979.22984999999903</v>
      </c>
      <c r="K148" s="12">
        <v>684.00744999999995</v>
      </c>
      <c r="L148" s="12">
        <v>23.206299999999999</v>
      </c>
      <c r="M148" s="12">
        <v>-660.80115000000001</v>
      </c>
      <c r="N148" s="12">
        <v>1038.4839999999999</v>
      </c>
      <c r="O148" s="12">
        <v>1699.2851499999999</v>
      </c>
    </row>
    <row r="149" spans="2:15" x14ac:dyDescent="0.2">
      <c r="B149" s="16">
        <v>4223</v>
      </c>
      <c r="C149" s="16" t="s">
        <v>234</v>
      </c>
      <c r="D149" s="12">
        <v>8275.6080000000002</v>
      </c>
      <c r="E149" s="12">
        <v>8475.9669400000002</v>
      </c>
      <c r="F149" s="12">
        <v>200.358939999999</v>
      </c>
      <c r="G149" s="12">
        <v>31.559819999999998</v>
      </c>
      <c r="H149" s="12">
        <v>231.918759999999</v>
      </c>
      <c r="I149" s="12">
        <v>185.53885</v>
      </c>
      <c r="J149" s="12">
        <v>417.45760999999999</v>
      </c>
      <c r="K149" s="12">
        <v>1417.7847999999999</v>
      </c>
      <c r="L149" s="12">
        <v>308.0326</v>
      </c>
      <c r="M149" s="12">
        <v>-1109.7521999999999</v>
      </c>
      <c r="N149" s="12">
        <v>-170.79698999999999</v>
      </c>
      <c r="O149" s="12">
        <v>938.95520999999997</v>
      </c>
    </row>
    <row r="150" spans="2:15" x14ac:dyDescent="0.2">
      <c r="B150" s="16">
        <v>4224</v>
      </c>
      <c r="C150" s="16" t="s">
        <v>235</v>
      </c>
      <c r="D150" s="12">
        <v>5421.4862300000004</v>
      </c>
      <c r="E150" s="12">
        <v>5744.8322699999999</v>
      </c>
      <c r="F150" s="12">
        <v>323.34604000000002</v>
      </c>
      <c r="G150" s="12">
        <v>107.26663000000001</v>
      </c>
      <c r="H150" s="12">
        <v>430.61266999999998</v>
      </c>
      <c r="I150" s="12">
        <v>-427.83398</v>
      </c>
      <c r="J150" s="12">
        <v>2.7786900000000601</v>
      </c>
      <c r="K150" s="12">
        <v>414.60084000000001</v>
      </c>
      <c r="L150" s="12">
        <v>391.49470000000002</v>
      </c>
      <c r="M150" s="12">
        <v>-23.10614</v>
      </c>
      <c r="N150" s="12">
        <v>784.74048000000005</v>
      </c>
      <c r="O150" s="12">
        <v>807.84662000000003</v>
      </c>
    </row>
    <row r="151" spans="2:15" x14ac:dyDescent="0.2">
      <c r="B151" s="16">
        <v>4226</v>
      </c>
      <c r="C151" s="16" t="s">
        <v>236</v>
      </c>
      <c r="D151" s="12">
        <v>3895.11501</v>
      </c>
      <c r="E151" s="12">
        <v>3719.1935699999999</v>
      </c>
      <c r="F151" s="12">
        <v>-175.92143999999999</v>
      </c>
      <c r="G151" s="12">
        <v>173.76801</v>
      </c>
      <c r="H151" s="12">
        <v>-2.1534299999999602</v>
      </c>
      <c r="I151" s="12">
        <v>0</v>
      </c>
      <c r="J151" s="12">
        <v>-2.1534299999999602</v>
      </c>
      <c r="K151" s="12">
        <v>1785.7699299999999</v>
      </c>
      <c r="L151" s="12">
        <v>0</v>
      </c>
      <c r="M151" s="12">
        <v>-1785.7699299999999</v>
      </c>
      <c r="N151" s="12">
        <v>-1543.93416</v>
      </c>
      <c r="O151" s="12">
        <v>241.83577</v>
      </c>
    </row>
    <row r="152" spans="2:15" x14ac:dyDescent="0.2">
      <c r="B152" s="16">
        <v>4227</v>
      </c>
      <c r="C152" s="16" t="s">
        <v>237</v>
      </c>
      <c r="D152" s="12">
        <v>3862.5688500000001</v>
      </c>
      <c r="E152" s="12">
        <v>4035.1578</v>
      </c>
      <c r="F152" s="12">
        <v>172.58895000000001</v>
      </c>
      <c r="G152" s="12">
        <v>9.3126799999999896</v>
      </c>
      <c r="H152" s="12">
        <v>181.90163000000001</v>
      </c>
      <c r="I152" s="12">
        <v>0</v>
      </c>
      <c r="J152" s="12">
        <v>181.90163000000001</v>
      </c>
      <c r="K152" s="12">
        <v>749.75482</v>
      </c>
      <c r="L152" s="12">
        <v>35.351590000000002</v>
      </c>
      <c r="M152" s="12">
        <v>-714.40323000000001</v>
      </c>
      <c r="N152" s="12">
        <v>-302.24220000000003</v>
      </c>
      <c r="O152" s="12">
        <v>412.16102999999998</v>
      </c>
    </row>
    <row r="153" spans="2:15" x14ac:dyDescent="0.2">
      <c r="B153" s="16">
        <v>4228</v>
      </c>
      <c r="C153" s="16" t="s">
        <v>238</v>
      </c>
      <c r="D153" s="12">
        <v>12649.495370000001</v>
      </c>
      <c r="E153" s="12">
        <v>12071.679770000001</v>
      </c>
      <c r="F153" s="12">
        <v>-577.81560000000002</v>
      </c>
      <c r="G153" s="12">
        <v>36.585320000000003</v>
      </c>
      <c r="H153" s="12">
        <v>-541.23027999999999</v>
      </c>
      <c r="I153" s="12">
        <v>295.22199999999998</v>
      </c>
      <c r="J153" s="12">
        <v>-246.00828000000001</v>
      </c>
      <c r="K153" s="12">
        <v>1544.27972</v>
      </c>
      <c r="L153" s="12">
        <v>253.5943</v>
      </c>
      <c r="M153" s="12">
        <v>-1290.68542</v>
      </c>
      <c r="N153" s="12">
        <v>-1141.9693199999999</v>
      </c>
      <c r="O153" s="12">
        <v>148.71610000000001</v>
      </c>
    </row>
    <row r="154" spans="2:15" x14ac:dyDescent="0.2">
      <c r="B154" s="16">
        <v>4229</v>
      </c>
      <c r="C154" s="16" t="s">
        <v>239</v>
      </c>
      <c r="D154" s="12">
        <v>5099.5930099999996</v>
      </c>
      <c r="E154" s="12">
        <v>5006.8074800000004</v>
      </c>
      <c r="F154" s="12">
        <v>-92.785529999999298</v>
      </c>
      <c r="G154" s="12">
        <v>480.64469000000003</v>
      </c>
      <c r="H154" s="12">
        <v>387.859160000001</v>
      </c>
      <c r="I154" s="12">
        <v>159.46700000000001</v>
      </c>
      <c r="J154" s="12">
        <v>547.32616000000098</v>
      </c>
      <c r="K154" s="12">
        <v>661.18795</v>
      </c>
      <c r="L154" s="12">
        <v>98.347999999999999</v>
      </c>
      <c r="M154" s="12">
        <v>-562.83995000000004</v>
      </c>
      <c r="N154" s="12">
        <v>197.87585999999999</v>
      </c>
      <c r="O154" s="12">
        <v>760.71581000000003</v>
      </c>
    </row>
    <row r="155" spans="2:15" x14ac:dyDescent="0.2">
      <c r="B155" s="16">
        <v>4230</v>
      </c>
      <c r="C155" s="16" t="s">
        <v>240</v>
      </c>
      <c r="D155" s="12">
        <v>4646.1341000000002</v>
      </c>
      <c r="E155" s="12">
        <v>4564.5616799999998</v>
      </c>
      <c r="F155" s="12">
        <v>-81.572419999999894</v>
      </c>
      <c r="G155" s="12">
        <v>93.291629999999998</v>
      </c>
      <c r="H155" s="12">
        <v>11.7192100000001</v>
      </c>
      <c r="I155" s="12">
        <v>94.38</v>
      </c>
      <c r="J155" s="12">
        <v>106.09921</v>
      </c>
      <c r="K155" s="12">
        <v>532.63187000000005</v>
      </c>
      <c r="L155" s="12">
        <v>145.34356</v>
      </c>
      <c r="M155" s="12">
        <v>-387.28831000000002</v>
      </c>
      <c r="N155" s="12">
        <v>-102.47996999999999</v>
      </c>
      <c r="O155" s="12">
        <v>284.80833999999999</v>
      </c>
    </row>
    <row r="156" spans="2:15" x14ac:dyDescent="0.2">
      <c r="B156" s="16">
        <v>4231</v>
      </c>
      <c r="C156" s="16" t="s">
        <v>241</v>
      </c>
      <c r="D156" s="12">
        <v>6335.9441500000003</v>
      </c>
      <c r="E156" s="12">
        <v>6864.5122499999998</v>
      </c>
      <c r="F156" s="12">
        <v>528.56809999999996</v>
      </c>
      <c r="G156" s="12">
        <v>-35.296219999999998</v>
      </c>
      <c r="H156" s="12">
        <v>493.27188000000001</v>
      </c>
      <c r="I156" s="12">
        <v>-521.65318000000002</v>
      </c>
      <c r="J156" s="12">
        <v>-28.381300000000302</v>
      </c>
      <c r="K156" s="12">
        <v>578.95968000000005</v>
      </c>
      <c r="L156" s="12">
        <v>529.08399999999995</v>
      </c>
      <c r="M156" s="12">
        <v>-49.875680000000102</v>
      </c>
      <c r="N156" s="12">
        <v>1120.2620999999999</v>
      </c>
      <c r="O156" s="12">
        <v>1170.13778</v>
      </c>
    </row>
    <row r="157" spans="2:15" x14ac:dyDescent="0.2">
      <c r="B157" s="16">
        <v>4232</v>
      </c>
      <c r="C157" s="16" t="s">
        <v>242</v>
      </c>
      <c r="D157" s="12">
        <v>1557.9467199999999</v>
      </c>
      <c r="E157" s="12">
        <v>911.68589999999995</v>
      </c>
      <c r="F157" s="12">
        <v>-646.26081999999997</v>
      </c>
      <c r="G157" s="12">
        <v>160.78377</v>
      </c>
      <c r="H157" s="12">
        <v>-485.47705000000002</v>
      </c>
      <c r="I157" s="12">
        <v>0</v>
      </c>
      <c r="J157" s="12">
        <v>-485.47705000000002</v>
      </c>
      <c r="K157" s="12">
        <v>91.178669999999997</v>
      </c>
      <c r="L157" s="12">
        <v>10.35575</v>
      </c>
      <c r="M157" s="12">
        <v>-80.822919999999996</v>
      </c>
      <c r="N157" s="12">
        <v>-391.64922000000001</v>
      </c>
      <c r="O157" s="12">
        <v>-310.8263</v>
      </c>
    </row>
    <row r="158" spans="2:15" x14ac:dyDescent="0.2">
      <c r="B158" s="16">
        <v>4233</v>
      </c>
      <c r="C158" s="16" t="s">
        <v>243</v>
      </c>
      <c r="D158" s="12">
        <v>1821.85841</v>
      </c>
      <c r="E158" s="12">
        <v>1759.91579</v>
      </c>
      <c r="F158" s="12">
        <v>-61.942619999999899</v>
      </c>
      <c r="G158" s="12">
        <v>11.895250000000001</v>
      </c>
      <c r="H158" s="12">
        <v>-50.047369999999901</v>
      </c>
      <c r="I158" s="12">
        <v>43.960999999999999</v>
      </c>
      <c r="J158" s="12">
        <v>-6.0863699999998797</v>
      </c>
      <c r="K158" s="12">
        <v>154.62</v>
      </c>
      <c r="L158" s="12">
        <v>1.3127500000000001</v>
      </c>
      <c r="M158" s="12">
        <v>-153.30725000000001</v>
      </c>
      <c r="N158" s="12">
        <v>-99.151669999999996</v>
      </c>
      <c r="O158" s="12">
        <v>54.15558</v>
      </c>
    </row>
    <row r="159" spans="2:15" x14ac:dyDescent="0.2">
      <c r="B159" s="16">
        <v>4234</v>
      </c>
      <c r="C159" s="16" t="s">
        <v>244</v>
      </c>
      <c r="D159" s="12">
        <v>16388.20189</v>
      </c>
      <c r="E159" s="12">
        <v>15733.308230000001</v>
      </c>
      <c r="F159" s="12">
        <v>-654.89365999999995</v>
      </c>
      <c r="G159" s="12">
        <v>375.60368999999997</v>
      </c>
      <c r="H159" s="12">
        <v>-279.28996999999998</v>
      </c>
      <c r="I159" s="12">
        <v>68.233189999999993</v>
      </c>
      <c r="J159" s="12">
        <v>-211.05678</v>
      </c>
      <c r="K159" s="12">
        <v>7426.0165500000003</v>
      </c>
      <c r="L159" s="12">
        <v>429.78372000000002</v>
      </c>
      <c r="M159" s="12">
        <v>-6996.2328299999999</v>
      </c>
      <c r="N159" s="12">
        <v>-5660.27214</v>
      </c>
      <c r="O159" s="12">
        <v>1335.9606900000001</v>
      </c>
    </row>
    <row r="160" spans="2:15" x14ac:dyDescent="0.2">
      <c r="B160" s="16">
        <v>4235</v>
      </c>
      <c r="C160" s="16" t="s">
        <v>245</v>
      </c>
      <c r="D160" s="12">
        <v>5591.0121099999997</v>
      </c>
      <c r="E160" s="12">
        <v>5860.8596900000002</v>
      </c>
      <c r="F160" s="12">
        <v>269.84757999999999</v>
      </c>
      <c r="G160" s="12">
        <v>-16.735890000000001</v>
      </c>
      <c r="H160" s="12">
        <v>253.11169000000001</v>
      </c>
      <c r="I160" s="12">
        <v>-218.35750999999999</v>
      </c>
      <c r="J160" s="12">
        <v>34.754179999999998</v>
      </c>
      <c r="K160" s="12">
        <v>1274.1586</v>
      </c>
      <c r="L160" s="12">
        <v>733.3741</v>
      </c>
      <c r="M160" s="12">
        <v>-540.78449999999998</v>
      </c>
      <c r="N160" s="12">
        <v>37.824050000000199</v>
      </c>
      <c r="O160" s="12">
        <v>578.60855000000004</v>
      </c>
    </row>
    <row r="161" spans="2:15" x14ac:dyDescent="0.2">
      <c r="B161" s="16">
        <v>4236</v>
      </c>
      <c r="C161" s="16" t="s">
        <v>246</v>
      </c>
      <c r="D161" s="12">
        <v>42581.008730000001</v>
      </c>
      <c r="E161" s="12">
        <v>42076.16863</v>
      </c>
      <c r="F161" s="12">
        <v>-504.84009999999398</v>
      </c>
      <c r="G161" s="12">
        <v>568.00229999999999</v>
      </c>
      <c r="H161" s="12">
        <v>63.162200000005903</v>
      </c>
      <c r="I161" s="12">
        <v>-102.00121</v>
      </c>
      <c r="J161" s="12">
        <v>-38.839009999994097</v>
      </c>
      <c r="K161" s="12">
        <v>3261.6409600000002</v>
      </c>
      <c r="L161" s="12">
        <v>6058.9898000000003</v>
      </c>
      <c r="M161" s="12">
        <v>2797.3488400000001</v>
      </c>
      <c r="N161" s="12">
        <v>6322.1728000000003</v>
      </c>
      <c r="O161" s="12">
        <v>3524.8239600000002</v>
      </c>
    </row>
    <row r="162" spans="2:15" x14ac:dyDescent="0.2">
      <c r="B162" s="16">
        <v>4237</v>
      </c>
      <c r="C162" s="16" t="s">
        <v>247</v>
      </c>
      <c r="D162" s="12">
        <v>6112.9769699999997</v>
      </c>
      <c r="E162" s="12">
        <v>6192.5399699999998</v>
      </c>
      <c r="F162" s="12">
        <v>79.563000000000002</v>
      </c>
      <c r="G162" s="12">
        <v>-70.840180000000004</v>
      </c>
      <c r="H162" s="12">
        <v>8.7228199999999898</v>
      </c>
      <c r="I162" s="12">
        <v>73.989999999999995</v>
      </c>
      <c r="J162" s="12">
        <v>82.712819999999994</v>
      </c>
      <c r="K162" s="12">
        <v>130.66544999999999</v>
      </c>
      <c r="L162" s="12">
        <v>11.57695</v>
      </c>
      <c r="M162" s="12">
        <v>-119.0885</v>
      </c>
      <c r="N162" s="12">
        <v>530.00681999999995</v>
      </c>
      <c r="O162" s="12">
        <v>649.09532000000002</v>
      </c>
    </row>
    <row r="163" spans="2:15" x14ac:dyDescent="0.2">
      <c r="B163" s="16">
        <v>4238</v>
      </c>
      <c r="C163" s="16" t="s">
        <v>248</v>
      </c>
      <c r="D163" s="12">
        <v>3631.8979800000002</v>
      </c>
      <c r="E163" s="12">
        <v>4290.4348</v>
      </c>
      <c r="F163" s="12">
        <v>658.53682000000003</v>
      </c>
      <c r="G163" s="12">
        <v>47.141460000000002</v>
      </c>
      <c r="H163" s="12">
        <v>705.67827999999997</v>
      </c>
      <c r="I163" s="12">
        <v>-751.55616999999995</v>
      </c>
      <c r="J163" s="12">
        <v>-45.8778900000002</v>
      </c>
      <c r="K163" s="12">
        <v>240.78235000000001</v>
      </c>
      <c r="L163" s="12">
        <v>239.75555</v>
      </c>
      <c r="M163" s="12">
        <v>-1.0267999999999899</v>
      </c>
      <c r="N163" s="12">
        <v>877.04898000000003</v>
      </c>
      <c r="O163" s="12">
        <v>878.07578000000001</v>
      </c>
    </row>
    <row r="164" spans="2:15" x14ac:dyDescent="0.2">
      <c r="B164" s="16">
        <v>4239</v>
      </c>
      <c r="C164" s="16" t="s">
        <v>249</v>
      </c>
      <c r="D164" s="12">
        <v>22036.095280000001</v>
      </c>
      <c r="E164" s="12">
        <v>20997.70233</v>
      </c>
      <c r="F164" s="12">
        <v>-1038.3929499999999</v>
      </c>
      <c r="G164" s="12">
        <v>-442.60108000000002</v>
      </c>
      <c r="H164" s="12">
        <v>-1480.9940300000001</v>
      </c>
      <c r="I164" s="12">
        <v>452.78960000000001</v>
      </c>
      <c r="J164" s="12">
        <v>-1028.20443</v>
      </c>
      <c r="K164" s="12">
        <v>4446.44805</v>
      </c>
      <c r="L164" s="12">
        <v>1056.1940500000001</v>
      </c>
      <c r="M164" s="12">
        <v>-3390.2539999999999</v>
      </c>
      <c r="N164" s="12">
        <v>-2508.1151300000001</v>
      </c>
      <c r="O164" s="12">
        <v>882.13887</v>
      </c>
    </row>
    <row r="165" spans="2:15" x14ac:dyDescent="0.2">
      <c r="B165" s="16">
        <v>4240</v>
      </c>
      <c r="C165" s="16" t="s">
        <v>250</v>
      </c>
      <c r="D165" s="12">
        <v>11980.493769999999</v>
      </c>
      <c r="E165" s="12">
        <v>12717.29091</v>
      </c>
      <c r="F165" s="12">
        <v>736.79714000000104</v>
      </c>
      <c r="G165" s="12">
        <v>49.066960000000002</v>
      </c>
      <c r="H165" s="12">
        <v>785.86410000000103</v>
      </c>
      <c r="I165" s="12">
        <v>-753.49765000000002</v>
      </c>
      <c r="J165" s="12">
        <v>32.366450000000498</v>
      </c>
      <c r="K165" s="12">
        <v>2027.48404</v>
      </c>
      <c r="L165" s="12">
        <v>75.443749999999994</v>
      </c>
      <c r="M165" s="12">
        <v>-1952.0402899999999</v>
      </c>
      <c r="N165" s="12">
        <v>-496.14611000000002</v>
      </c>
      <c r="O165" s="12">
        <v>1455.89418</v>
      </c>
    </row>
    <row r="166" spans="2:15" x14ac:dyDescent="0.2">
      <c r="B166" s="21">
        <v>4269</v>
      </c>
      <c r="C166" s="21" t="s">
        <v>251</v>
      </c>
      <c r="D166" s="22">
        <v>263552.80677000002</v>
      </c>
      <c r="E166" s="22">
        <v>255745.61343</v>
      </c>
      <c r="F166" s="22">
        <v>-7807.1933399999998</v>
      </c>
      <c r="G166" s="22">
        <v>9425.9276800000007</v>
      </c>
      <c r="H166" s="22">
        <v>1618.73434</v>
      </c>
      <c r="I166" s="22">
        <v>2369.212</v>
      </c>
      <c r="J166" s="22">
        <v>3987.94634</v>
      </c>
      <c r="K166" s="22">
        <v>60432.830150000002</v>
      </c>
      <c r="L166" s="22">
        <v>6662.1411099999996</v>
      </c>
      <c r="M166" s="22">
        <v>-53770.689039999997</v>
      </c>
      <c r="N166" s="22">
        <v>-22038.564149999998</v>
      </c>
      <c r="O166" s="22">
        <v>31732.124889999999</v>
      </c>
    </row>
    <row r="167" spans="2:15" x14ac:dyDescent="0.2">
      <c r="B167" s="16">
        <v>4251</v>
      </c>
      <c r="C167" s="16" t="s">
        <v>252</v>
      </c>
      <c r="D167" s="12">
        <v>3718.8601100000001</v>
      </c>
      <c r="E167" s="12">
        <v>3353.3786399999999</v>
      </c>
      <c r="F167" s="12">
        <v>-365.48147</v>
      </c>
      <c r="G167" s="12">
        <v>244.38867999999999</v>
      </c>
      <c r="H167" s="12">
        <v>-121.09278999999999</v>
      </c>
      <c r="I167" s="12">
        <v>0</v>
      </c>
      <c r="J167" s="12">
        <v>-121.09278999999999</v>
      </c>
      <c r="K167" s="12">
        <v>756.70002999999997</v>
      </c>
      <c r="L167" s="12">
        <v>68.666799999999995</v>
      </c>
      <c r="M167" s="12">
        <v>-688.03323</v>
      </c>
      <c r="N167" s="12">
        <v>-454.81607000000002</v>
      </c>
      <c r="O167" s="12">
        <v>233.21716000000001</v>
      </c>
    </row>
    <row r="168" spans="2:15" x14ac:dyDescent="0.2">
      <c r="B168" s="16">
        <v>4252</v>
      </c>
      <c r="C168" s="16" t="s">
        <v>253</v>
      </c>
      <c r="D168" s="12">
        <v>38076.157359999997</v>
      </c>
      <c r="E168" s="12">
        <v>33812.2215</v>
      </c>
      <c r="F168" s="12">
        <v>-4263.9358599999996</v>
      </c>
      <c r="G168" s="12">
        <v>751.91551000000004</v>
      </c>
      <c r="H168" s="12">
        <v>-3512.0203499999998</v>
      </c>
      <c r="I168" s="12">
        <v>1135.7139999999999</v>
      </c>
      <c r="J168" s="12">
        <v>-2376.3063499999998</v>
      </c>
      <c r="K168" s="12">
        <v>6504.0788400000001</v>
      </c>
      <c r="L168" s="12">
        <v>327.31117999999998</v>
      </c>
      <c r="M168" s="12">
        <v>-6176.7676600000004</v>
      </c>
      <c r="N168" s="12">
        <v>-3613.6915800000002</v>
      </c>
      <c r="O168" s="12">
        <v>2563.0760799999998</v>
      </c>
    </row>
    <row r="169" spans="2:15" x14ac:dyDescent="0.2">
      <c r="B169" s="16">
        <v>4253</v>
      </c>
      <c r="C169" s="16" t="s">
        <v>254</v>
      </c>
      <c r="D169" s="12">
        <v>20622.80816</v>
      </c>
      <c r="E169" s="12">
        <v>19411.250540000001</v>
      </c>
      <c r="F169" s="12">
        <v>-1211.55762</v>
      </c>
      <c r="G169" s="12">
        <v>20.111910000000002</v>
      </c>
      <c r="H169" s="12">
        <v>-1191.44571</v>
      </c>
      <c r="I169" s="12">
        <v>1209.6097500000001</v>
      </c>
      <c r="J169" s="12">
        <v>18.164039999998899</v>
      </c>
      <c r="K169" s="12">
        <v>8670.0529499999993</v>
      </c>
      <c r="L169" s="12">
        <v>329.42509999999999</v>
      </c>
      <c r="M169" s="12">
        <v>-8340.6278500000008</v>
      </c>
      <c r="N169" s="12">
        <v>-7047.6918100000003</v>
      </c>
      <c r="O169" s="12">
        <v>1292.93604</v>
      </c>
    </row>
    <row r="170" spans="2:15" x14ac:dyDescent="0.2">
      <c r="B170" s="16">
        <v>4254</v>
      </c>
      <c r="C170" s="16" t="s">
        <v>255</v>
      </c>
      <c r="D170" s="12">
        <v>49664.599179999997</v>
      </c>
      <c r="E170" s="12">
        <v>51968.569009999999</v>
      </c>
      <c r="F170" s="12">
        <v>2303.96983</v>
      </c>
      <c r="G170" s="12">
        <v>1229.67941</v>
      </c>
      <c r="H170" s="12">
        <v>3533.6492400000002</v>
      </c>
      <c r="I170" s="12">
        <v>0</v>
      </c>
      <c r="J170" s="12">
        <v>3533.6492400000002</v>
      </c>
      <c r="K170" s="12">
        <v>5435.3708500000002</v>
      </c>
      <c r="L170" s="12">
        <v>864.21126000000004</v>
      </c>
      <c r="M170" s="12">
        <v>-4571.1595900000002</v>
      </c>
      <c r="N170" s="12">
        <v>3701.1087900000002</v>
      </c>
      <c r="O170" s="12">
        <v>8272.2683799999995</v>
      </c>
    </row>
    <row r="171" spans="2:15" x14ac:dyDescent="0.2">
      <c r="B171" s="16">
        <v>4255</v>
      </c>
      <c r="C171" s="16" t="s">
        <v>256</v>
      </c>
      <c r="D171" s="12">
        <v>5918.7233100000003</v>
      </c>
      <c r="E171" s="12">
        <v>6969.9387100000004</v>
      </c>
      <c r="F171" s="12">
        <v>1051.2154</v>
      </c>
      <c r="G171" s="12">
        <v>19.754110000000001</v>
      </c>
      <c r="H171" s="12">
        <v>1070.9695099999999</v>
      </c>
      <c r="I171" s="12">
        <v>0</v>
      </c>
      <c r="J171" s="12">
        <v>1070.9695099999999</v>
      </c>
      <c r="K171" s="12">
        <v>3677.5051600000002</v>
      </c>
      <c r="L171" s="12">
        <v>108.52290000000001</v>
      </c>
      <c r="M171" s="12">
        <v>-3568.9822600000002</v>
      </c>
      <c r="N171" s="12">
        <v>-1883.3304800000001</v>
      </c>
      <c r="O171" s="12">
        <v>1685.6517799999999</v>
      </c>
    </row>
    <row r="172" spans="2:15" x14ac:dyDescent="0.2">
      <c r="B172" s="16">
        <v>4256</v>
      </c>
      <c r="C172" s="16" t="s">
        <v>257</v>
      </c>
      <c r="D172" s="12">
        <v>4077.2314799999999</v>
      </c>
      <c r="E172" s="12">
        <v>4293.1639500000001</v>
      </c>
      <c r="F172" s="12">
        <v>215.93247</v>
      </c>
      <c r="G172" s="12">
        <v>63.156149999999997</v>
      </c>
      <c r="H172" s="12">
        <v>279.08861999999999</v>
      </c>
      <c r="I172" s="12">
        <v>0</v>
      </c>
      <c r="J172" s="12">
        <v>279.08861999999999</v>
      </c>
      <c r="K172" s="12">
        <v>152.4178</v>
      </c>
      <c r="L172" s="12">
        <v>298.31099999999998</v>
      </c>
      <c r="M172" s="12">
        <v>145.89320000000001</v>
      </c>
      <c r="N172" s="12">
        <v>739.31296999999995</v>
      </c>
      <c r="O172" s="12">
        <v>593.41976999999997</v>
      </c>
    </row>
    <row r="173" spans="2:15" x14ac:dyDescent="0.2">
      <c r="B173" s="16">
        <v>4257</v>
      </c>
      <c r="C173" s="16" t="s">
        <v>258</v>
      </c>
      <c r="D173" s="12">
        <v>2009.3564699999999</v>
      </c>
      <c r="E173" s="12">
        <v>2285.5923299999999</v>
      </c>
      <c r="F173" s="12">
        <v>276.23586</v>
      </c>
      <c r="G173" s="12">
        <v>6.0381799999999997</v>
      </c>
      <c r="H173" s="12">
        <v>282.27404000000001</v>
      </c>
      <c r="I173" s="12">
        <v>0</v>
      </c>
      <c r="J173" s="12">
        <v>282.27404000000001</v>
      </c>
      <c r="K173" s="12">
        <v>430.65332999999998</v>
      </c>
      <c r="L173" s="12">
        <v>47.091450000000002</v>
      </c>
      <c r="M173" s="12">
        <v>-383.56187999999997</v>
      </c>
      <c r="N173" s="12">
        <v>150.49491</v>
      </c>
      <c r="O173" s="12">
        <v>534.05678999999998</v>
      </c>
    </row>
    <row r="174" spans="2:15" x14ac:dyDescent="0.2">
      <c r="B174" s="16">
        <v>4258</v>
      </c>
      <c r="C174" s="16" t="s">
        <v>259</v>
      </c>
      <c r="D174" s="12">
        <v>83930.634969999999</v>
      </c>
      <c r="E174" s="12">
        <v>77416.392970000001</v>
      </c>
      <c r="F174" s="12">
        <v>-6514.2420000000002</v>
      </c>
      <c r="G174" s="12">
        <v>5472.2158900000004</v>
      </c>
      <c r="H174" s="12">
        <v>-1042.02611</v>
      </c>
      <c r="I174" s="12">
        <v>0</v>
      </c>
      <c r="J174" s="12">
        <v>-1042.02611</v>
      </c>
      <c r="K174" s="12">
        <v>15524.4341</v>
      </c>
      <c r="L174" s="12">
        <v>1766.1729</v>
      </c>
      <c r="M174" s="12">
        <v>-13758.261200000001</v>
      </c>
      <c r="N174" s="12">
        <v>-3572.3491100000001</v>
      </c>
      <c r="O174" s="12">
        <v>10185.91209</v>
      </c>
    </row>
    <row r="175" spans="2:15" x14ac:dyDescent="0.2">
      <c r="B175" s="16">
        <v>4259</v>
      </c>
      <c r="C175" s="16" t="s">
        <v>260</v>
      </c>
      <c r="D175" s="12">
        <v>3621.4534899999999</v>
      </c>
      <c r="E175" s="12">
        <v>3920.94155</v>
      </c>
      <c r="F175" s="12">
        <v>299.48806000000002</v>
      </c>
      <c r="G175" s="12">
        <v>-29.8659</v>
      </c>
      <c r="H175" s="12">
        <v>269.62216000000001</v>
      </c>
      <c r="I175" s="12">
        <v>12.873250000000001</v>
      </c>
      <c r="J175" s="12">
        <v>282.49540999999999</v>
      </c>
      <c r="K175" s="12">
        <v>429.9597</v>
      </c>
      <c r="L175" s="12">
        <v>192.19354999999999</v>
      </c>
      <c r="M175" s="12">
        <v>-237.76615000000001</v>
      </c>
      <c r="N175" s="12">
        <v>425.47656000000001</v>
      </c>
      <c r="O175" s="12">
        <v>663.24270999999999</v>
      </c>
    </row>
    <row r="176" spans="2:15" x14ac:dyDescent="0.2">
      <c r="B176" s="16">
        <v>4260</v>
      </c>
      <c r="C176" s="16" t="s">
        <v>261</v>
      </c>
      <c r="D176" s="12">
        <v>17446.794030000001</v>
      </c>
      <c r="E176" s="12">
        <v>18374.14676</v>
      </c>
      <c r="F176" s="12">
        <v>927.35272999999995</v>
      </c>
      <c r="G176" s="12">
        <v>341.41217999999998</v>
      </c>
      <c r="H176" s="12">
        <v>1268.7649100000001</v>
      </c>
      <c r="I176" s="12">
        <v>0</v>
      </c>
      <c r="J176" s="12">
        <v>1268.7649100000001</v>
      </c>
      <c r="K176" s="12">
        <v>6965.3366100000003</v>
      </c>
      <c r="L176" s="12">
        <v>542.75909999999999</v>
      </c>
      <c r="M176" s="12">
        <v>-6422.5775100000001</v>
      </c>
      <c r="N176" s="12">
        <v>-4329.8573999999999</v>
      </c>
      <c r="O176" s="12">
        <v>2092.7201100000002</v>
      </c>
    </row>
    <row r="177" spans="2:15" x14ac:dyDescent="0.2">
      <c r="B177" s="16">
        <v>4261</v>
      </c>
      <c r="C177" s="16" t="s">
        <v>262</v>
      </c>
      <c r="D177" s="12">
        <v>11152.35806</v>
      </c>
      <c r="E177" s="12">
        <v>10657.60865</v>
      </c>
      <c r="F177" s="12">
        <v>-494.74941000000001</v>
      </c>
      <c r="G177" s="12">
        <v>171.16051999999999</v>
      </c>
      <c r="H177" s="12">
        <v>-323.58888999999999</v>
      </c>
      <c r="I177" s="12">
        <v>0</v>
      </c>
      <c r="J177" s="12">
        <v>-323.58888999999999</v>
      </c>
      <c r="K177" s="12">
        <v>923.41687999999999</v>
      </c>
      <c r="L177" s="12">
        <v>650.53377</v>
      </c>
      <c r="M177" s="12">
        <v>-272.88310999999999</v>
      </c>
      <c r="N177" s="12">
        <v>475.81022999999999</v>
      </c>
      <c r="O177" s="12">
        <v>748.69334000000003</v>
      </c>
    </row>
    <row r="178" spans="2:15" x14ac:dyDescent="0.2">
      <c r="B178" s="16">
        <v>4262</v>
      </c>
      <c r="C178" s="16" t="s">
        <v>263</v>
      </c>
      <c r="D178" s="12">
        <v>5209.76494</v>
      </c>
      <c r="E178" s="12">
        <v>5097.1930599999996</v>
      </c>
      <c r="F178" s="12">
        <v>-112.57187999999999</v>
      </c>
      <c r="G178" s="12">
        <v>971.51170000000002</v>
      </c>
      <c r="H178" s="12">
        <v>858.93982000000005</v>
      </c>
      <c r="I178" s="12">
        <v>0</v>
      </c>
      <c r="J178" s="12">
        <v>858.93982000000005</v>
      </c>
      <c r="K178" s="12">
        <v>938.43890999999996</v>
      </c>
      <c r="L178" s="12">
        <v>762.68790000000001</v>
      </c>
      <c r="M178" s="12">
        <v>-175.75101000000001</v>
      </c>
      <c r="N178" s="12">
        <v>1228.22846</v>
      </c>
      <c r="O178" s="12">
        <v>1403.97947</v>
      </c>
    </row>
    <row r="179" spans="2:15" x14ac:dyDescent="0.2">
      <c r="B179" s="16">
        <v>4263</v>
      </c>
      <c r="C179" s="16" t="s">
        <v>264</v>
      </c>
      <c r="D179" s="12">
        <v>13712.085359999999</v>
      </c>
      <c r="E179" s="12">
        <v>13875.236790000001</v>
      </c>
      <c r="F179" s="12">
        <v>163.15143</v>
      </c>
      <c r="G179" s="12">
        <v>64.427120000000002</v>
      </c>
      <c r="H179" s="12">
        <v>227.57855000000001</v>
      </c>
      <c r="I179" s="12">
        <v>11.015000000000001</v>
      </c>
      <c r="J179" s="12">
        <v>238.59354999999999</v>
      </c>
      <c r="K179" s="12">
        <v>9201.1871300000003</v>
      </c>
      <c r="L179" s="12">
        <v>608.05430000000001</v>
      </c>
      <c r="M179" s="12">
        <v>-8593.1328300000005</v>
      </c>
      <c r="N179" s="12">
        <v>-7549.3382099999999</v>
      </c>
      <c r="O179" s="12">
        <v>1043.7946199999999</v>
      </c>
    </row>
    <row r="180" spans="2:15" x14ac:dyDescent="0.2">
      <c r="B180" s="16">
        <v>4264</v>
      </c>
      <c r="C180" s="16" t="s">
        <v>265</v>
      </c>
      <c r="D180" s="12">
        <v>4391.9798499999997</v>
      </c>
      <c r="E180" s="12">
        <v>4309.9789700000001</v>
      </c>
      <c r="F180" s="12">
        <v>-82.000879999999896</v>
      </c>
      <c r="G180" s="12">
        <v>100.02222</v>
      </c>
      <c r="H180" s="12">
        <v>18.021340000000102</v>
      </c>
      <c r="I180" s="12">
        <v>0</v>
      </c>
      <c r="J180" s="12">
        <v>18.021340000000102</v>
      </c>
      <c r="K180" s="12">
        <v>823.27786000000003</v>
      </c>
      <c r="L180" s="12">
        <v>96.1999</v>
      </c>
      <c r="M180" s="12">
        <v>-727.07795999999996</v>
      </c>
      <c r="N180" s="12">
        <v>-307.92140999999998</v>
      </c>
      <c r="O180" s="12">
        <v>419.15654999999998</v>
      </c>
    </row>
    <row r="181" spans="2:15" x14ac:dyDescent="0.2">
      <c r="B181" s="21">
        <v>4299</v>
      </c>
      <c r="C181" s="21" t="s">
        <v>266</v>
      </c>
      <c r="D181" s="22">
        <v>371215.19510000001</v>
      </c>
      <c r="E181" s="22">
        <v>377049.33059000003</v>
      </c>
      <c r="F181" s="22">
        <v>5834.1354900000097</v>
      </c>
      <c r="G181" s="22">
        <v>7926.66086</v>
      </c>
      <c r="H181" s="22">
        <v>13760.796350000001</v>
      </c>
      <c r="I181" s="22">
        <v>2023.49299</v>
      </c>
      <c r="J181" s="22">
        <v>15784.289339999999</v>
      </c>
      <c r="K181" s="22">
        <v>56318.468070000003</v>
      </c>
      <c r="L181" s="22">
        <v>9872.6112799999992</v>
      </c>
      <c r="M181" s="22">
        <v>-46445.856789999998</v>
      </c>
      <c r="N181" s="22">
        <v>-4076.2149800000002</v>
      </c>
      <c r="O181" s="22">
        <v>42369.641810000001</v>
      </c>
    </row>
    <row r="182" spans="2:15" x14ac:dyDescent="0.2">
      <c r="B182" s="16">
        <v>4271</v>
      </c>
      <c r="C182" s="16" t="s">
        <v>267</v>
      </c>
      <c r="D182" s="12">
        <v>33134.098980000002</v>
      </c>
      <c r="E182" s="12">
        <v>33976.835599999999</v>
      </c>
      <c r="F182" s="12">
        <v>842.73662000000104</v>
      </c>
      <c r="G182" s="12">
        <v>106.28816999999999</v>
      </c>
      <c r="H182" s="12">
        <v>949.02479000000096</v>
      </c>
      <c r="I182" s="12">
        <v>0</v>
      </c>
      <c r="J182" s="12">
        <v>949.02479000000096</v>
      </c>
      <c r="K182" s="12">
        <v>5588.10275</v>
      </c>
      <c r="L182" s="12">
        <v>540.55125999999996</v>
      </c>
      <c r="M182" s="12">
        <v>-5047.5514899999998</v>
      </c>
      <c r="N182" s="12">
        <v>-1486.4763499999999</v>
      </c>
      <c r="O182" s="12">
        <v>3561.0751399999999</v>
      </c>
    </row>
    <row r="183" spans="2:15" x14ac:dyDescent="0.2">
      <c r="B183" s="16">
        <v>4273</v>
      </c>
      <c r="C183" s="16" t="s">
        <v>268</v>
      </c>
      <c r="D183" s="12">
        <v>4889.6321799999996</v>
      </c>
      <c r="E183" s="12">
        <v>4777.3095000000003</v>
      </c>
      <c r="F183" s="12">
        <v>-112.32268000000001</v>
      </c>
      <c r="G183" s="12">
        <v>58.337710000000001</v>
      </c>
      <c r="H183" s="12">
        <v>-53.984969999999699</v>
      </c>
      <c r="I183" s="12">
        <v>0</v>
      </c>
      <c r="J183" s="12">
        <v>-53.984969999999699</v>
      </c>
      <c r="K183" s="12">
        <v>266.13310000000001</v>
      </c>
      <c r="L183" s="12">
        <v>316.44895000000002</v>
      </c>
      <c r="M183" s="12">
        <v>50.315849999999998</v>
      </c>
      <c r="N183" s="12">
        <v>332.43110999999999</v>
      </c>
      <c r="O183" s="12">
        <v>282.11525999999998</v>
      </c>
    </row>
    <row r="184" spans="2:15" x14ac:dyDescent="0.2">
      <c r="B184" s="16">
        <v>4274</v>
      </c>
      <c r="C184" s="16" t="s">
        <v>269</v>
      </c>
      <c r="D184" s="12">
        <v>16587.860199999999</v>
      </c>
      <c r="E184" s="12">
        <v>16776.290379999999</v>
      </c>
      <c r="F184" s="12">
        <v>188.430180000002</v>
      </c>
      <c r="G184" s="12">
        <v>87.027760000000001</v>
      </c>
      <c r="H184" s="12">
        <v>275.457940000002</v>
      </c>
      <c r="I184" s="12">
        <v>352.99439999999998</v>
      </c>
      <c r="J184" s="12">
        <v>628.45234000000198</v>
      </c>
      <c r="K184" s="12">
        <v>4799.5963199999997</v>
      </c>
      <c r="L184" s="12">
        <v>336.14785000000001</v>
      </c>
      <c r="M184" s="12">
        <v>-4463.4484700000003</v>
      </c>
      <c r="N184" s="12">
        <v>-2966.4721800000002</v>
      </c>
      <c r="O184" s="12">
        <v>1496.9762900000001</v>
      </c>
    </row>
    <row r="185" spans="2:15" x14ac:dyDescent="0.2">
      <c r="B185" s="16">
        <v>4275</v>
      </c>
      <c r="C185" s="16" t="s">
        <v>270</v>
      </c>
      <c r="D185" s="12">
        <v>4230.1171100000001</v>
      </c>
      <c r="E185" s="12">
        <v>3901.40843</v>
      </c>
      <c r="F185" s="12">
        <v>-328.70868000000098</v>
      </c>
      <c r="G185" s="12">
        <v>40.502400000000002</v>
      </c>
      <c r="H185" s="12">
        <v>-288.20628000000102</v>
      </c>
      <c r="I185" s="12">
        <v>-42.264400000000002</v>
      </c>
      <c r="J185" s="12">
        <v>-330.47068000000098</v>
      </c>
      <c r="K185" s="12">
        <v>444.33852999999999</v>
      </c>
      <c r="L185" s="12">
        <v>237.0137</v>
      </c>
      <c r="M185" s="12">
        <v>-207.32482999999999</v>
      </c>
      <c r="N185" s="12">
        <v>-241.86626000000001</v>
      </c>
      <c r="O185" s="12">
        <v>-34.541429999999998</v>
      </c>
    </row>
    <row r="186" spans="2:15" x14ac:dyDescent="0.2">
      <c r="B186" s="16">
        <v>4276</v>
      </c>
      <c r="C186" s="16" t="s">
        <v>271</v>
      </c>
      <c r="D186" s="12">
        <v>21591.255150000001</v>
      </c>
      <c r="E186" s="12">
        <v>20595.16934</v>
      </c>
      <c r="F186" s="12">
        <v>-996.08580999999901</v>
      </c>
      <c r="G186" s="12">
        <v>339.78286000000003</v>
      </c>
      <c r="H186" s="12">
        <v>-656.30294999999899</v>
      </c>
      <c r="I186" s="12">
        <v>0</v>
      </c>
      <c r="J186" s="12">
        <v>-656.30294999999899</v>
      </c>
      <c r="K186" s="12">
        <v>6060.5447000000004</v>
      </c>
      <c r="L186" s="12">
        <v>839.16210000000001</v>
      </c>
      <c r="M186" s="12">
        <v>-5221.3825999999999</v>
      </c>
      <c r="N186" s="12">
        <v>-4314.5925500000003</v>
      </c>
      <c r="O186" s="12">
        <v>906.79004999999995</v>
      </c>
    </row>
    <row r="187" spans="2:15" x14ac:dyDescent="0.2">
      <c r="B187" s="16">
        <v>4277</v>
      </c>
      <c r="C187" s="16" t="s">
        <v>272</v>
      </c>
      <c r="D187" s="12">
        <v>4535.8184199999996</v>
      </c>
      <c r="E187" s="12">
        <v>4402.7511699999995</v>
      </c>
      <c r="F187" s="12">
        <v>-133.06725</v>
      </c>
      <c r="G187" s="12">
        <v>13.508599999999999</v>
      </c>
      <c r="H187" s="12">
        <v>-119.55865</v>
      </c>
      <c r="I187" s="12">
        <v>80.849999999999994</v>
      </c>
      <c r="J187" s="12">
        <v>-38.708649999999999</v>
      </c>
      <c r="K187" s="12">
        <v>535.82844999999998</v>
      </c>
      <c r="L187" s="12">
        <v>470.03564999999998</v>
      </c>
      <c r="M187" s="12">
        <v>-65.7928</v>
      </c>
      <c r="N187" s="12">
        <v>80.809200000000004</v>
      </c>
      <c r="O187" s="12">
        <v>146.602</v>
      </c>
    </row>
    <row r="188" spans="2:15" x14ac:dyDescent="0.2">
      <c r="B188" s="16">
        <v>4279</v>
      </c>
      <c r="C188" s="16" t="s">
        <v>273</v>
      </c>
      <c r="D188" s="12">
        <v>17678.387180000002</v>
      </c>
      <c r="E188" s="12">
        <v>17754.150399999999</v>
      </c>
      <c r="F188" s="12">
        <v>75.763220000002505</v>
      </c>
      <c r="G188" s="12">
        <v>118.05137000000001</v>
      </c>
      <c r="H188" s="12">
        <v>193.81459000000299</v>
      </c>
      <c r="I188" s="12">
        <v>231.53789</v>
      </c>
      <c r="J188" s="12">
        <v>425.35248000000303</v>
      </c>
      <c r="K188" s="12">
        <v>1761.9411399999999</v>
      </c>
      <c r="L188" s="12">
        <v>442.19736</v>
      </c>
      <c r="M188" s="12">
        <v>-1319.74378</v>
      </c>
      <c r="N188" s="12">
        <v>171.62486000000001</v>
      </c>
      <c r="O188" s="12">
        <v>1491.3686399999999</v>
      </c>
    </row>
    <row r="189" spans="2:15" x14ac:dyDescent="0.2">
      <c r="B189" s="16">
        <v>4280</v>
      </c>
      <c r="C189" s="16" t="s">
        <v>274</v>
      </c>
      <c r="D189" s="12">
        <v>56292.387640000001</v>
      </c>
      <c r="E189" s="12">
        <v>58441.958299999998</v>
      </c>
      <c r="F189" s="12">
        <v>2149.5706599999999</v>
      </c>
      <c r="G189" s="12">
        <v>2498.31819</v>
      </c>
      <c r="H189" s="12">
        <v>4647.8888500000003</v>
      </c>
      <c r="I189" s="12">
        <v>0</v>
      </c>
      <c r="J189" s="12">
        <v>4647.8888500000003</v>
      </c>
      <c r="K189" s="12">
        <v>5712.1803200000004</v>
      </c>
      <c r="L189" s="12">
        <v>2592.0149500000002</v>
      </c>
      <c r="M189" s="12">
        <v>-3120.1653700000002</v>
      </c>
      <c r="N189" s="12">
        <v>7102.2862500000001</v>
      </c>
      <c r="O189" s="12">
        <v>10222.45162</v>
      </c>
    </row>
    <row r="190" spans="2:15" x14ac:dyDescent="0.2">
      <c r="B190" s="16">
        <v>4281</v>
      </c>
      <c r="C190" s="16" t="s">
        <v>275</v>
      </c>
      <c r="D190" s="12">
        <v>7280.4270100000003</v>
      </c>
      <c r="E190" s="12">
        <v>7090.63904</v>
      </c>
      <c r="F190" s="12">
        <v>-189.78797</v>
      </c>
      <c r="G190" s="12">
        <v>256.5933</v>
      </c>
      <c r="H190" s="12">
        <v>66.805330000000296</v>
      </c>
      <c r="I190" s="12">
        <v>60</v>
      </c>
      <c r="J190" s="12">
        <v>126.80533</v>
      </c>
      <c r="K190" s="12">
        <v>689.83154999999999</v>
      </c>
      <c r="L190" s="12">
        <v>146.33706000000001</v>
      </c>
      <c r="M190" s="12">
        <v>-543.49449000000004</v>
      </c>
      <c r="N190" s="12">
        <v>81.487889999999993</v>
      </c>
      <c r="O190" s="12">
        <v>624.98238000000003</v>
      </c>
    </row>
    <row r="191" spans="2:15" x14ac:dyDescent="0.2">
      <c r="B191" s="16">
        <v>4282</v>
      </c>
      <c r="C191" s="16" t="s">
        <v>276</v>
      </c>
      <c r="D191" s="12">
        <v>42242.934410000002</v>
      </c>
      <c r="E191" s="12">
        <v>41998.885920000001</v>
      </c>
      <c r="F191" s="12">
        <v>-244.04848999999501</v>
      </c>
      <c r="G191" s="12">
        <v>586.94771000000003</v>
      </c>
      <c r="H191" s="12">
        <v>342.89922000000502</v>
      </c>
      <c r="I191" s="12">
        <v>963.37077999999997</v>
      </c>
      <c r="J191" s="12">
        <v>1306.27000000001</v>
      </c>
      <c r="K191" s="12">
        <v>4710.9575999999997</v>
      </c>
      <c r="L191" s="12">
        <v>157.52395000000001</v>
      </c>
      <c r="M191" s="12">
        <v>-4553.4336499999999</v>
      </c>
      <c r="N191" s="12">
        <v>492.57612</v>
      </c>
      <c r="O191" s="12">
        <v>5046.0097699999997</v>
      </c>
    </row>
    <row r="192" spans="2:15" x14ac:dyDescent="0.2">
      <c r="B192" s="16">
        <v>4283</v>
      </c>
      <c r="C192" s="16" t="s">
        <v>277</v>
      </c>
      <c r="D192" s="12">
        <v>18910.281019999999</v>
      </c>
      <c r="E192" s="12">
        <v>20895.10686</v>
      </c>
      <c r="F192" s="12">
        <v>1984.82584</v>
      </c>
      <c r="G192" s="12">
        <v>83.317779999999999</v>
      </c>
      <c r="H192" s="12">
        <v>2068.1436199999998</v>
      </c>
      <c r="I192" s="12">
        <v>387.505</v>
      </c>
      <c r="J192" s="12">
        <v>2455.6486199999999</v>
      </c>
      <c r="K192" s="12">
        <v>2255.4130599999999</v>
      </c>
      <c r="L192" s="12">
        <v>107.74147000000001</v>
      </c>
      <c r="M192" s="12">
        <v>-2147.6715899999999</v>
      </c>
      <c r="N192" s="12">
        <v>1375.7620099999999</v>
      </c>
      <c r="O192" s="12">
        <v>3523.4335999999998</v>
      </c>
    </row>
    <row r="193" spans="2:15" x14ac:dyDescent="0.2">
      <c r="B193" s="16">
        <v>4284</v>
      </c>
      <c r="C193" s="16" t="s">
        <v>278</v>
      </c>
      <c r="D193" s="12">
        <v>5797.7883199999997</v>
      </c>
      <c r="E193" s="12">
        <v>5634.1777499999998</v>
      </c>
      <c r="F193" s="12">
        <v>-163.61057</v>
      </c>
      <c r="G193" s="12">
        <v>160.11105000000001</v>
      </c>
      <c r="H193" s="12">
        <v>-3.4995200000003099</v>
      </c>
      <c r="I193" s="12">
        <v>1.67405</v>
      </c>
      <c r="J193" s="12">
        <v>-1.8254700000003099</v>
      </c>
      <c r="K193" s="12">
        <v>2380.56979</v>
      </c>
      <c r="L193" s="12">
        <v>328.50558000000001</v>
      </c>
      <c r="M193" s="12">
        <v>-2052.06421</v>
      </c>
      <c r="N193" s="12">
        <v>-1676.05448</v>
      </c>
      <c r="O193" s="12">
        <v>376.00972999999999</v>
      </c>
    </row>
    <row r="194" spans="2:15" x14ac:dyDescent="0.2">
      <c r="B194" s="16">
        <v>4285</v>
      </c>
      <c r="C194" s="16" t="s">
        <v>279</v>
      </c>
      <c r="D194" s="12">
        <v>19486.771949999998</v>
      </c>
      <c r="E194" s="12">
        <v>18571.791440000001</v>
      </c>
      <c r="F194" s="12">
        <v>-914.98050999999805</v>
      </c>
      <c r="G194" s="12">
        <v>144.42138</v>
      </c>
      <c r="H194" s="12">
        <v>-770.55912999999805</v>
      </c>
      <c r="I194" s="12">
        <v>0</v>
      </c>
      <c r="J194" s="12">
        <v>-770.55912999999805</v>
      </c>
      <c r="K194" s="12">
        <v>2202.7521000000002</v>
      </c>
      <c r="L194" s="12">
        <v>249.483</v>
      </c>
      <c r="M194" s="12">
        <v>-1953.2691</v>
      </c>
      <c r="N194" s="12">
        <v>-1191.9749400000001</v>
      </c>
      <c r="O194" s="12">
        <v>761.29416000000003</v>
      </c>
    </row>
    <row r="195" spans="2:15" x14ac:dyDescent="0.2">
      <c r="B195" s="16">
        <v>4286</v>
      </c>
      <c r="C195" s="16" t="s">
        <v>280</v>
      </c>
      <c r="D195" s="12">
        <v>6636.6693999999998</v>
      </c>
      <c r="E195" s="12">
        <v>6731.5414700000001</v>
      </c>
      <c r="F195" s="12">
        <v>94.872069999999397</v>
      </c>
      <c r="G195" s="12">
        <v>131.04202000000001</v>
      </c>
      <c r="H195" s="12">
        <v>225.91408999999899</v>
      </c>
      <c r="I195" s="12">
        <v>0</v>
      </c>
      <c r="J195" s="12">
        <v>225.91408999999899</v>
      </c>
      <c r="K195" s="12">
        <v>272.56443000000002</v>
      </c>
      <c r="L195" s="12">
        <v>367.40811000000002</v>
      </c>
      <c r="M195" s="12">
        <v>94.843680000000006</v>
      </c>
      <c r="N195" s="12">
        <v>681.98451999999997</v>
      </c>
      <c r="O195" s="12">
        <v>587.14084000000003</v>
      </c>
    </row>
    <row r="196" spans="2:15" x14ac:dyDescent="0.2">
      <c r="B196" s="16">
        <v>4287</v>
      </c>
      <c r="C196" s="16" t="s">
        <v>281</v>
      </c>
      <c r="D196" s="12">
        <v>8114.7632199999998</v>
      </c>
      <c r="E196" s="12">
        <v>7733.4940699999997</v>
      </c>
      <c r="F196" s="12">
        <v>-381.269149999999</v>
      </c>
      <c r="G196" s="12">
        <v>220.26261</v>
      </c>
      <c r="H196" s="12">
        <v>-161.00653999999901</v>
      </c>
      <c r="I196" s="12">
        <v>0</v>
      </c>
      <c r="J196" s="12">
        <v>-161.00653999999901</v>
      </c>
      <c r="K196" s="12">
        <v>1484.4972499999999</v>
      </c>
      <c r="L196" s="12">
        <v>812.77179999999998</v>
      </c>
      <c r="M196" s="12">
        <v>-671.72545000000002</v>
      </c>
      <c r="N196" s="12">
        <v>-139.12388999999999</v>
      </c>
      <c r="O196" s="12">
        <v>532.60155999999995</v>
      </c>
    </row>
    <row r="197" spans="2:15" x14ac:dyDescent="0.2">
      <c r="B197" s="16">
        <v>4288</v>
      </c>
      <c r="C197" s="16" t="s">
        <v>282</v>
      </c>
      <c r="D197" s="12">
        <v>1012.70457</v>
      </c>
      <c r="E197" s="12">
        <v>711.10530000000006</v>
      </c>
      <c r="F197" s="12">
        <v>-301.59926999999999</v>
      </c>
      <c r="G197" s="12">
        <v>52.58117</v>
      </c>
      <c r="H197" s="12">
        <v>-249.0181</v>
      </c>
      <c r="I197" s="12">
        <v>0</v>
      </c>
      <c r="J197" s="12">
        <v>-249.0181</v>
      </c>
      <c r="K197" s="12">
        <v>454.58465000000001</v>
      </c>
      <c r="L197" s="12">
        <v>18.358250000000002</v>
      </c>
      <c r="M197" s="12">
        <v>-436.22640000000001</v>
      </c>
      <c r="N197" s="12">
        <v>-634.85730000000001</v>
      </c>
      <c r="O197" s="12">
        <v>-198.6309</v>
      </c>
    </row>
    <row r="198" spans="2:15" x14ac:dyDescent="0.2">
      <c r="B198" s="16">
        <v>4289</v>
      </c>
      <c r="C198" s="16" t="s">
        <v>283</v>
      </c>
      <c r="D198" s="12">
        <v>102793.29833999999</v>
      </c>
      <c r="E198" s="12">
        <v>107056.71562</v>
      </c>
      <c r="F198" s="12">
        <v>4263.4172799999997</v>
      </c>
      <c r="G198" s="12">
        <v>3029.5667800000001</v>
      </c>
      <c r="H198" s="12">
        <v>7292.9840599999998</v>
      </c>
      <c r="I198" s="12">
        <v>-12.17473</v>
      </c>
      <c r="J198" s="12">
        <v>7280.80933</v>
      </c>
      <c r="K198" s="12">
        <v>16698.63233</v>
      </c>
      <c r="L198" s="12">
        <v>1910.9102399999999</v>
      </c>
      <c r="M198" s="12">
        <v>-14787.722089999999</v>
      </c>
      <c r="N198" s="12">
        <v>-1743.75899</v>
      </c>
      <c r="O198" s="12">
        <v>13043.963100000001</v>
      </c>
    </row>
    <row r="199" spans="2:15" x14ac:dyDescent="0.2">
      <c r="B199" s="21">
        <v>4329</v>
      </c>
      <c r="C199" s="21" t="s">
        <v>284</v>
      </c>
      <c r="D199" s="22">
        <v>194981.89678000001</v>
      </c>
      <c r="E199" s="22">
        <v>206910.95389999999</v>
      </c>
      <c r="F199" s="22">
        <v>11929.057119999999</v>
      </c>
      <c r="G199" s="22">
        <v>2736.8076599999999</v>
      </c>
      <c r="H199" s="22">
        <v>14665.86478</v>
      </c>
      <c r="I199" s="22">
        <v>746.84402999999998</v>
      </c>
      <c r="J199" s="22">
        <v>15412.70881</v>
      </c>
      <c r="K199" s="22">
        <v>41522.410499999998</v>
      </c>
      <c r="L199" s="22">
        <v>7253.2160899999999</v>
      </c>
      <c r="M199" s="22">
        <v>-34269.194409999996</v>
      </c>
      <c r="N199" s="22">
        <v>-2437.0067600000002</v>
      </c>
      <c r="O199" s="22">
        <v>31832.18765</v>
      </c>
    </row>
    <row r="200" spans="2:15" x14ac:dyDescent="0.2">
      <c r="B200" s="16">
        <v>4303</v>
      </c>
      <c r="C200" s="16" t="s">
        <v>285</v>
      </c>
      <c r="D200" s="12">
        <v>18780.967919999999</v>
      </c>
      <c r="E200" s="12">
        <v>18489.964309999999</v>
      </c>
      <c r="F200" s="12">
        <v>-291.00361000000299</v>
      </c>
      <c r="G200" s="12">
        <v>140.2227</v>
      </c>
      <c r="H200" s="12">
        <v>-150.78091000000299</v>
      </c>
      <c r="I200" s="12">
        <v>0</v>
      </c>
      <c r="J200" s="12">
        <v>-150.78091000000299</v>
      </c>
      <c r="K200" s="12">
        <v>4215.8656099999998</v>
      </c>
      <c r="L200" s="12">
        <v>461.30040000000002</v>
      </c>
      <c r="M200" s="12">
        <v>-3754.5652100000002</v>
      </c>
      <c r="N200" s="12">
        <v>-2387.0014200000001</v>
      </c>
      <c r="O200" s="12">
        <v>1367.5637899999999</v>
      </c>
    </row>
    <row r="201" spans="2:15" x14ac:dyDescent="0.2">
      <c r="B201" s="16">
        <v>4304</v>
      </c>
      <c r="C201" s="16" t="s">
        <v>286</v>
      </c>
      <c r="D201" s="12">
        <v>26033.811809999999</v>
      </c>
      <c r="E201" s="12">
        <v>34640.421920000001</v>
      </c>
      <c r="F201" s="12">
        <v>8606.6101099999996</v>
      </c>
      <c r="G201" s="12">
        <v>534.80528000000004</v>
      </c>
      <c r="H201" s="12">
        <v>9141.4153900000001</v>
      </c>
      <c r="I201" s="12">
        <v>661.36935000000005</v>
      </c>
      <c r="J201" s="12">
        <v>9802.7847399999991</v>
      </c>
      <c r="K201" s="12">
        <v>8596.0954500000007</v>
      </c>
      <c r="L201" s="12">
        <v>2789.4025499999998</v>
      </c>
      <c r="M201" s="12">
        <v>-5806.6929</v>
      </c>
      <c r="N201" s="12">
        <v>5230.5002400000003</v>
      </c>
      <c r="O201" s="12">
        <v>11037.193139999999</v>
      </c>
    </row>
    <row r="202" spans="2:15" x14ac:dyDescent="0.2">
      <c r="B202" s="16">
        <v>4305</v>
      </c>
      <c r="C202" s="16" t="s">
        <v>287</v>
      </c>
      <c r="D202" s="12">
        <v>15119.216249999999</v>
      </c>
      <c r="E202" s="12">
        <v>14663.652110000001</v>
      </c>
      <c r="F202" s="12">
        <v>-455.56414000000098</v>
      </c>
      <c r="G202" s="12">
        <v>-46.180709999999998</v>
      </c>
      <c r="H202" s="12">
        <v>-501.74485000000101</v>
      </c>
      <c r="I202" s="12">
        <v>0</v>
      </c>
      <c r="J202" s="12">
        <v>-501.74485000000101</v>
      </c>
      <c r="K202" s="12">
        <v>4854.2295999999997</v>
      </c>
      <c r="L202" s="12">
        <v>722.77157999999997</v>
      </c>
      <c r="M202" s="12">
        <v>-4131.45802</v>
      </c>
      <c r="N202" s="12">
        <v>-3456.4355599999999</v>
      </c>
      <c r="O202" s="12">
        <v>675.02246000000002</v>
      </c>
    </row>
    <row r="203" spans="2:15" x14ac:dyDescent="0.2">
      <c r="B203" s="16">
        <v>4306</v>
      </c>
      <c r="C203" s="16" t="s">
        <v>288</v>
      </c>
      <c r="D203" s="12">
        <v>2958.8491600000002</v>
      </c>
      <c r="E203" s="12">
        <v>2856.30035</v>
      </c>
      <c r="F203" s="12">
        <v>-102.54881</v>
      </c>
      <c r="G203" s="12">
        <v>134.86392000000001</v>
      </c>
      <c r="H203" s="12">
        <v>32.315109999999997</v>
      </c>
      <c r="I203" s="12">
        <v>104.797</v>
      </c>
      <c r="J203" s="12">
        <v>137.11211</v>
      </c>
      <c r="K203" s="12">
        <v>527.20230000000004</v>
      </c>
      <c r="L203" s="12">
        <v>36.177500000000002</v>
      </c>
      <c r="M203" s="12">
        <v>-491.02480000000003</v>
      </c>
      <c r="N203" s="12">
        <v>-337.05088999999998</v>
      </c>
      <c r="O203" s="12">
        <v>153.97390999999999</v>
      </c>
    </row>
    <row r="204" spans="2:15" x14ac:dyDescent="0.2">
      <c r="B204" s="16">
        <v>4307</v>
      </c>
      <c r="C204" s="16" t="s">
        <v>289</v>
      </c>
      <c r="D204" s="12">
        <v>4012.6890800000001</v>
      </c>
      <c r="E204" s="12">
        <v>4686.8042500000001</v>
      </c>
      <c r="F204" s="12">
        <v>674.11517000000003</v>
      </c>
      <c r="G204" s="12">
        <v>12.17881</v>
      </c>
      <c r="H204" s="12">
        <v>686.29398000000003</v>
      </c>
      <c r="I204" s="12">
        <v>0</v>
      </c>
      <c r="J204" s="12">
        <v>686.29398000000003</v>
      </c>
      <c r="K204" s="12">
        <v>236.90939</v>
      </c>
      <c r="L204" s="12">
        <v>240.43260000000001</v>
      </c>
      <c r="M204" s="12">
        <v>3.5232100000000202</v>
      </c>
      <c r="N204" s="12">
        <v>897.22904000000005</v>
      </c>
      <c r="O204" s="12">
        <v>893.70582999999999</v>
      </c>
    </row>
    <row r="205" spans="2:15" x14ac:dyDescent="0.2">
      <c r="B205" s="16">
        <v>4309</v>
      </c>
      <c r="C205" s="16" t="s">
        <v>290</v>
      </c>
      <c r="D205" s="12">
        <v>20393.194589999999</v>
      </c>
      <c r="E205" s="12">
        <v>20731.316340000001</v>
      </c>
      <c r="F205" s="12">
        <v>338.12175000000002</v>
      </c>
      <c r="G205" s="12">
        <v>-124.17923999999999</v>
      </c>
      <c r="H205" s="12">
        <v>213.94251</v>
      </c>
      <c r="I205" s="12">
        <v>391.84</v>
      </c>
      <c r="J205" s="12">
        <v>605.78251</v>
      </c>
      <c r="K205" s="12">
        <v>8509.0166499999996</v>
      </c>
      <c r="L205" s="12">
        <v>471.97030000000001</v>
      </c>
      <c r="M205" s="12">
        <v>-8037.0463499999996</v>
      </c>
      <c r="N205" s="12">
        <v>-6449.5406899999998</v>
      </c>
      <c r="O205" s="12">
        <v>1587.50566</v>
      </c>
    </row>
    <row r="206" spans="2:15" x14ac:dyDescent="0.2">
      <c r="B206" s="16">
        <v>4310</v>
      </c>
      <c r="C206" s="16" t="s">
        <v>291</v>
      </c>
      <c r="D206" s="12">
        <v>7764.37842</v>
      </c>
      <c r="E206" s="12">
        <v>7218.3628500000004</v>
      </c>
      <c r="F206" s="12">
        <v>-546.01557000000003</v>
      </c>
      <c r="G206" s="12">
        <v>37.413249999999998</v>
      </c>
      <c r="H206" s="12">
        <v>-508.60232000000002</v>
      </c>
      <c r="I206" s="12">
        <v>133.99700000000001</v>
      </c>
      <c r="J206" s="12">
        <v>-374.60532000000001</v>
      </c>
      <c r="K206" s="12">
        <v>837.38765000000001</v>
      </c>
      <c r="L206" s="12">
        <v>-9.6667000000000005</v>
      </c>
      <c r="M206" s="12">
        <v>-847.05435</v>
      </c>
      <c r="N206" s="12">
        <v>-898.98427000000004</v>
      </c>
      <c r="O206" s="12">
        <v>-51.929920000000003</v>
      </c>
    </row>
    <row r="207" spans="2:15" x14ac:dyDescent="0.2">
      <c r="B207" s="16">
        <v>4311</v>
      </c>
      <c r="C207" s="16" t="s">
        <v>292</v>
      </c>
      <c r="D207" s="12">
        <v>9681.3002199999992</v>
      </c>
      <c r="E207" s="12">
        <v>9750.1698899999992</v>
      </c>
      <c r="F207" s="12">
        <v>68.8696699999999</v>
      </c>
      <c r="G207" s="12">
        <v>88.838949999999997</v>
      </c>
      <c r="H207" s="12">
        <v>157.70862</v>
      </c>
      <c r="I207" s="12">
        <v>309.005</v>
      </c>
      <c r="J207" s="12">
        <v>466.71361999999999</v>
      </c>
      <c r="K207" s="12">
        <v>1474.98082</v>
      </c>
      <c r="L207" s="12">
        <v>686.85929999999996</v>
      </c>
      <c r="M207" s="12">
        <v>-788.12152000000003</v>
      </c>
      <c r="N207" s="12">
        <v>103.2784</v>
      </c>
      <c r="O207" s="12">
        <v>891.39991999999995</v>
      </c>
    </row>
    <row r="208" spans="2:15" x14ac:dyDescent="0.2">
      <c r="B208" s="16">
        <v>4312</v>
      </c>
      <c r="C208" s="16" t="s">
        <v>293</v>
      </c>
      <c r="D208" s="12">
        <v>15181.8807</v>
      </c>
      <c r="E208" s="12">
        <v>16269.096890000001</v>
      </c>
      <c r="F208" s="12">
        <v>1087.2161900000001</v>
      </c>
      <c r="G208" s="12">
        <v>69.090800000000002</v>
      </c>
      <c r="H208" s="12">
        <v>1156.30699</v>
      </c>
      <c r="I208" s="12">
        <v>0</v>
      </c>
      <c r="J208" s="12">
        <v>1156.30699</v>
      </c>
      <c r="K208" s="12">
        <v>1281.8289500000001</v>
      </c>
      <c r="L208" s="12">
        <v>-0.13644999999999999</v>
      </c>
      <c r="M208" s="12">
        <v>-1281.9654</v>
      </c>
      <c r="N208" s="12">
        <v>1076.12239</v>
      </c>
      <c r="O208" s="12">
        <v>2358.08779</v>
      </c>
    </row>
    <row r="209" spans="2:15" x14ac:dyDescent="0.2">
      <c r="B209" s="16">
        <v>4313</v>
      </c>
      <c r="C209" s="16" t="s">
        <v>294</v>
      </c>
      <c r="D209" s="12">
        <v>9491.8696600000003</v>
      </c>
      <c r="E209" s="12">
        <v>12102.01499</v>
      </c>
      <c r="F209" s="12">
        <v>2610.1453299999998</v>
      </c>
      <c r="G209" s="12">
        <v>740.54170999999997</v>
      </c>
      <c r="H209" s="12">
        <v>3350.6870399999998</v>
      </c>
      <c r="I209" s="12">
        <v>-402.74599999999998</v>
      </c>
      <c r="J209" s="12">
        <v>2947.9410400000002</v>
      </c>
      <c r="K209" s="12">
        <v>554.79127000000005</v>
      </c>
      <c r="L209" s="12">
        <v>24.261610000000001</v>
      </c>
      <c r="M209" s="12">
        <v>-530.52966000000004</v>
      </c>
      <c r="N209" s="12">
        <v>3510.71576</v>
      </c>
      <c r="O209" s="12">
        <v>4041.2454200000002</v>
      </c>
    </row>
    <row r="210" spans="2:15" x14ac:dyDescent="0.2">
      <c r="B210" s="16">
        <v>4314</v>
      </c>
      <c r="C210" s="16" t="s">
        <v>295</v>
      </c>
      <c r="D210" s="12">
        <v>1294.8016299999999</v>
      </c>
      <c r="E210" s="12">
        <v>1309.20535</v>
      </c>
      <c r="F210" s="12">
        <v>14.40372</v>
      </c>
      <c r="G210" s="12">
        <v>126.90271</v>
      </c>
      <c r="H210" s="12">
        <v>141.30643000000001</v>
      </c>
      <c r="I210" s="12">
        <v>43.948999999999998</v>
      </c>
      <c r="J210" s="12">
        <v>185.25542999999999</v>
      </c>
      <c r="K210" s="12">
        <v>115.58165</v>
      </c>
      <c r="L210" s="12">
        <v>0</v>
      </c>
      <c r="M210" s="12">
        <v>-115.58165</v>
      </c>
      <c r="N210" s="12">
        <v>158.96788000000001</v>
      </c>
      <c r="O210" s="12">
        <v>274.54953</v>
      </c>
    </row>
    <row r="211" spans="2:15" x14ac:dyDescent="0.2">
      <c r="B211" s="16">
        <v>4318</v>
      </c>
      <c r="C211" s="16" t="s">
        <v>296</v>
      </c>
      <c r="D211" s="12">
        <v>10089.25484</v>
      </c>
      <c r="E211" s="12">
        <v>11029.64077</v>
      </c>
      <c r="F211" s="12">
        <v>940.38593000000003</v>
      </c>
      <c r="G211" s="12">
        <v>4.1179900000000096</v>
      </c>
      <c r="H211" s="12">
        <v>944.50391999999999</v>
      </c>
      <c r="I211" s="12">
        <v>-805.65588000000002</v>
      </c>
      <c r="J211" s="12">
        <v>138.84804</v>
      </c>
      <c r="K211" s="12">
        <v>2353.78586</v>
      </c>
      <c r="L211" s="12">
        <v>122.3595</v>
      </c>
      <c r="M211" s="12">
        <v>-2231.4263599999999</v>
      </c>
      <c r="N211" s="12">
        <v>2518.2215099999999</v>
      </c>
      <c r="O211" s="12">
        <v>4749.6478699999998</v>
      </c>
    </row>
    <row r="212" spans="2:15" x14ac:dyDescent="0.2">
      <c r="B212" s="16">
        <v>4319</v>
      </c>
      <c r="C212" s="16" t="s">
        <v>297</v>
      </c>
      <c r="D212" s="12">
        <v>3538.5783299999998</v>
      </c>
      <c r="E212" s="12">
        <v>3613.6942800000002</v>
      </c>
      <c r="F212" s="12">
        <v>75.115950000000197</v>
      </c>
      <c r="G212" s="12">
        <v>82.204710000000006</v>
      </c>
      <c r="H212" s="12">
        <v>157.32066</v>
      </c>
      <c r="I212" s="12">
        <v>0</v>
      </c>
      <c r="J212" s="12">
        <v>157.32066</v>
      </c>
      <c r="K212" s="12">
        <v>903.66427999999996</v>
      </c>
      <c r="L212" s="12">
        <v>499.85764999999998</v>
      </c>
      <c r="M212" s="12">
        <v>-403.80662999999998</v>
      </c>
      <c r="N212" s="12">
        <v>-68.397000000000006</v>
      </c>
      <c r="O212" s="12">
        <v>335.40962999999999</v>
      </c>
    </row>
    <row r="213" spans="2:15" x14ac:dyDescent="0.2">
      <c r="B213" s="16">
        <v>4320</v>
      </c>
      <c r="C213" s="16" t="s">
        <v>298</v>
      </c>
      <c r="D213" s="12">
        <v>5429.4279699999997</v>
      </c>
      <c r="E213" s="12">
        <v>5658.4752399999998</v>
      </c>
      <c r="F213" s="12">
        <v>229.04727</v>
      </c>
      <c r="G213" s="12">
        <v>37.862290000000002</v>
      </c>
      <c r="H213" s="12">
        <v>266.90956</v>
      </c>
      <c r="I213" s="12">
        <v>-222.58184</v>
      </c>
      <c r="J213" s="12">
        <v>44.327720000000397</v>
      </c>
      <c r="K213" s="12">
        <v>831.30336999999997</v>
      </c>
      <c r="L213" s="12">
        <v>187.11</v>
      </c>
      <c r="M213" s="12">
        <v>-644.19336999999996</v>
      </c>
      <c r="N213" s="12">
        <v>-179.55959999999999</v>
      </c>
      <c r="O213" s="12">
        <v>464.63377000000003</v>
      </c>
    </row>
    <row r="214" spans="2:15" x14ac:dyDescent="0.2">
      <c r="B214" s="23">
        <v>4324</v>
      </c>
      <c r="C214" s="23" t="s">
        <v>299</v>
      </c>
      <c r="D214" s="14">
        <v>45211.676200000002</v>
      </c>
      <c r="E214" s="14">
        <v>43891.834360000001</v>
      </c>
      <c r="F214" s="14">
        <v>-1319.84184</v>
      </c>
      <c r="G214" s="14">
        <v>898.12449000000004</v>
      </c>
      <c r="H214" s="14">
        <v>-421.71735000000399</v>
      </c>
      <c r="I214" s="14">
        <v>532.87040000000002</v>
      </c>
      <c r="J214" s="14">
        <v>111.153049999996</v>
      </c>
      <c r="K214" s="14">
        <v>6229.7676499999998</v>
      </c>
      <c r="L214" s="14">
        <v>1020.51625</v>
      </c>
      <c r="M214" s="14">
        <v>-5209.2514000000001</v>
      </c>
      <c r="N214" s="14">
        <v>-2155.0725499999999</v>
      </c>
      <c r="O214" s="14">
        <v>3054.1788499999998</v>
      </c>
    </row>
  </sheetData>
  <pageMargins left="0.70866141732283472" right="0.70866141732283472" top="0.74803149606299213" bottom="0.74803149606299213" header="0.31496062992125984" footer="0.31496062992125984"/>
  <pageSetup paperSize="9" scale="64" fitToWidth="0" fitToHeight="0" orientation="landscape" horizontalDpi="300" verticalDpi="300" r:id="rId1"/>
  <headerFooter differentFirst="1" scaleWithDoc="0" alignWithMargins="0">
    <firstHeader>&amp;L&amp;C&amp;R&amp;B DEPARTEMENT FINANZEN UND RESSOURCEN
Statistik Aargau</firstHeader>
  </headerFooter>
  <rowBreaks count="3" manualBreakCount="3">
    <brk id="45" max="16383" man="1"/>
    <brk id="106" max="16383" man="1"/>
    <brk id="16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6D4FF"/>
  </sheetPr>
  <dimension ref="B1:R218"/>
  <sheetViews>
    <sheetView showGridLines="0" view="pageBreakPreview" zoomScaleNormal="100" zoomScaleSheetLayoutView="100" workbookViewId="0">
      <pane ySplit="5" topLeftCell="A189" activePane="bottomLeft" state="frozen"/>
      <selection activeCell="A3" sqref="A3"/>
      <selection pane="bottomLeft" activeCell="A3" sqref="A3"/>
    </sheetView>
  </sheetViews>
  <sheetFormatPr baseColWidth="10" defaultRowHeight="12.75" x14ac:dyDescent="0.2"/>
  <cols>
    <col min="1" max="1" width="2.5703125" customWidth="1"/>
    <col min="2" max="2" width="11.85546875" customWidth="1"/>
    <col min="3" max="3" width="24.140625" customWidth="1"/>
    <col min="4" max="4" width="15.28515625" customWidth="1"/>
    <col min="5" max="5" width="13.140625" customWidth="1"/>
    <col min="6" max="6" width="14.7109375" customWidth="1"/>
    <col min="7" max="7" width="11.85546875" customWidth="1"/>
    <col min="8" max="8" width="13.5703125" customWidth="1"/>
    <col min="9" max="9" width="12.5703125" customWidth="1"/>
    <col min="10" max="10" width="13" customWidth="1"/>
    <col min="11" max="11" width="14.85546875" customWidth="1"/>
    <col min="12" max="13" width="13.85546875" customWidth="1"/>
    <col min="14" max="14" width="13.5703125" customWidth="1"/>
    <col min="15" max="15" width="11.85546875" customWidth="1"/>
    <col min="16" max="16" width="13.140625" customWidth="1"/>
    <col min="17" max="17" width="14.140625" customWidth="1"/>
    <col min="18" max="18" width="11.85546875" customWidth="1"/>
  </cols>
  <sheetData>
    <row r="1" spans="2:18" ht="18" x14ac:dyDescent="0.25">
      <c r="B1" s="3" t="s">
        <v>20</v>
      </c>
    </row>
    <row r="2" spans="2:18" x14ac:dyDescent="0.2">
      <c r="B2" t="s">
        <v>14</v>
      </c>
    </row>
    <row r="5" spans="2:18" ht="92.1" customHeight="1" x14ac:dyDescent="0.2">
      <c r="B5" s="15" t="s">
        <v>79</v>
      </c>
      <c r="C5" s="15" t="s">
        <v>80</v>
      </c>
      <c r="D5" s="10" t="s">
        <v>365</v>
      </c>
      <c r="E5" s="10" t="s">
        <v>366</v>
      </c>
      <c r="F5" s="10" t="s">
        <v>367</v>
      </c>
      <c r="G5" s="10" t="s">
        <v>368</v>
      </c>
      <c r="H5" s="10" t="s">
        <v>369</v>
      </c>
      <c r="I5" s="10" t="s">
        <v>370</v>
      </c>
      <c r="J5" s="10" t="s">
        <v>371</v>
      </c>
      <c r="K5" s="10" t="s">
        <v>372</v>
      </c>
      <c r="L5" s="10" t="s">
        <v>373</v>
      </c>
      <c r="M5" s="10" t="s">
        <v>374</v>
      </c>
      <c r="N5" s="10" t="s">
        <v>375</v>
      </c>
      <c r="O5" s="10" t="s">
        <v>376</v>
      </c>
      <c r="P5" s="10" t="s">
        <v>377</v>
      </c>
      <c r="Q5" s="10" t="s">
        <v>378</v>
      </c>
      <c r="R5" s="10" t="s">
        <v>379</v>
      </c>
    </row>
    <row r="6" spans="2:18" x14ac:dyDescent="0.2">
      <c r="B6" s="21">
        <v>4335</v>
      </c>
      <c r="C6" s="21" t="s">
        <v>91</v>
      </c>
      <c r="D6" s="22">
        <v>743643</v>
      </c>
      <c r="E6" s="22">
        <v>101</v>
      </c>
      <c r="F6" s="22">
        <v>318247.97064000001</v>
      </c>
      <c r="G6" s="22">
        <v>3926535.8522199998</v>
      </c>
      <c r="H6" s="22">
        <v>2392638.5482000001</v>
      </c>
      <c r="I6" s="22">
        <v>7849.9621500000003</v>
      </c>
      <c r="J6" s="22">
        <v>-903180.94817000104</v>
      </c>
      <c r="K6" s="22">
        <v>-1214.53566855333</v>
      </c>
      <c r="L6" s="22">
        <v>-37.748323868202803</v>
      </c>
      <c r="M6" s="22">
        <v>74.728337349601205</v>
      </c>
      <c r="N6" s="22">
        <v>15.0227544291429</v>
      </c>
      <c r="O6" s="22">
        <v>0.199920806671401</v>
      </c>
      <c r="P6" s="22">
        <v>85.714153629783198</v>
      </c>
      <c r="Q6" s="22">
        <v>10.511644401174699</v>
      </c>
      <c r="R6" s="22">
        <v>8.3049778497662103</v>
      </c>
    </row>
    <row r="7" spans="2:18" x14ac:dyDescent="0.2">
      <c r="B7" s="21">
        <v>4019</v>
      </c>
      <c r="C7" s="21" t="s">
        <v>92</v>
      </c>
      <c r="D7" s="22">
        <v>85515</v>
      </c>
      <c r="E7" s="22">
        <v>103</v>
      </c>
      <c r="F7" s="22">
        <v>40559.072870000004</v>
      </c>
      <c r="G7" s="22">
        <v>504449.33158</v>
      </c>
      <c r="H7" s="22">
        <v>285203.48080000002</v>
      </c>
      <c r="I7" s="22">
        <v>-3154.6224900000002</v>
      </c>
      <c r="J7" s="22">
        <v>-100441.17193</v>
      </c>
      <c r="K7" s="22">
        <v>-1174.5444884523199</v>
      </c>
      <c r="L7" s="22">
        <v>-35.217372399614803</v>
      </c>
      <c r="M7" s="22">
        <v>94.404870292602595</v>
      </c>
      <c r="N7" s="22">
        <v>17.297453802688999</v>
      </c>
      <c r="O7" s="22">
        <v>-0.62535963326967203</v>
      </c>
      <c r="P7" s="22">
        <v>50.3668149275153</v>
      </c>
      <c r="Q7" s="22">
        <v>8.4623045621441495</v>
      </c>
      <c r="R7" s="22">
        <v>7.4149073134549397</v>
      </c>
    </row>
    <row r="8" spans="2:18" x14ac:dyDescent="0.2">
      <c r="B8" s="16">
        <v>4001</v>
      </c>
      <c r="C8" s="16" t="s">
        <v>93</v>
      </c>
      <c r="D8" s="12">
        <v>22903</v>
      </c>
      <c r="E8" s="12">
        <v>96</v>
      </c>
      <c r="F8" s="12">
        <v>18742.023499999999</v>
      </c>
      <c r="G8" s="12">
        <v>193279.58429</v>
      </c>
      <c r="H8" s="12">
        <v>92627.921149999995</v>
      </c>
      <c r="I8" s="12">
        <v>-4716.0908900000004</v>
      </c>
      <c r="J8" s="12">
        <v>-106183.87390000001</v>
      </c>
      <c r="K8" s="12">
        <v>-4636.2430205649898</v>
      </c>
      <c r="L8" s="12">
        <v>-114.634845067987</v>
      </c>
      <c r="M8" s="12">
        <v>112.794744991222</v>
      </c>
      <c r="N8" s="12">
        <v>24.012745208946701</v>
      </c>
      <c r="O8" s="12">
        <v>-2.4400357168214399</v>
      </c>
      <c r="P8" s="12">
        <v>47.375666342545401</v>
      </c>
      <c r="Q8" s="12">
        <v>12.602271056964501</v>
      </c>
      <c r="R8" s="12">
        <v>7.2568102117579301</v>
      </c>
    </row>
    <row r="9" spans="2:18" x14ac:dyDescent="0.2">
      <c r="B9" s="16">
        <v>4002</v>
      </c>
      <c r="C9" s="16" t="s">
        <v>94</v>
      </c>
      <c r="D9" s="12">
        <v>1650</v>
      </c>
      <c r="E9" s="12">
        <v>95</v>
      </c>
      <c r="F9" s="12">
        <v>804.81092999999998</v>
      </c>
      <c r="G9" s="12">
        <v>8310.9201599999997</v>
      </c>
      <c r="H9" s="12">
        <v>6042.9299499999997</v>
      </c>
      <c r="I9" s="12">
        <v>138.91815</v>
      </c>
      <c r="J9" s="12">
        <v>4344.0436099999997</v>
      </c>
      <c r="K9" s="12">
        <v>2632.7537030303001</v>
      </c>
      <c r="L9" s="12">
        <v>71.886380380762105</v>
      </c>
      <c r="M9" s="12">
        <v>149.571974591078</v>
      </c>
      <c r="N9" s="12">
        <v>15.150980156566</v>
      </c>
      <c r="O9" s="12">
        <v>1.6715134705373</v>
      </c>
      <c r="P9" s="12">
        <v>42.0925581200813</v>
      </c>
      <c r="Q9" s="12">
        <v>6.5571569634715399</v>
      </c>
      <c r="R9" s="12">
        <v>11.355289929773599</v>
      </c>
    </row>
    <row r="10" spans="2:18" x14ac:dyDescent="0.2">
      <c r="B10" s="16">
        <v>4003</v>
      </c>
      <c r="C10" s="16" t="s">
        <v>95</v>
      </c>
      <c r="D10" s="12">
        <v>8625</v>
      </c>
      <c r="E10" s="12">
        <v>118</v>
      </c>
      <c r="F10" s="12">
        <v>2820.70804</v>
      </c>
      <c r="G10" s="12">
        <v>41419.074249999998</v>
      </c>
      <c r="H10" s="12">
        <v>25662.269899999999</v>
      </c>
      <c r="I10" s="12">
        <v>350.86664999999999</v>
      </c>
      <c r="J10" s="12">
        <v>17166.865809999999</v>
      </c>
      <c r="K10" s="12">
        <v>1990.3612533333301</v>
      </c>
      <c r="L10" s="12">
        <v>66.895352113805004</v>
      </c>
      <c r="M10" s="12">
        <v>112.505749183904</v>
      </c>
      <c r="N10" s="12">
        <v>6.6688906373453003</v>
      </c>
      <c r="O10" s="12">
        <v>0.84711369424197103</v>
      </c>
      <c r="P10" s="12">
        <v>1.3456295675846801</v>
      </c>
      <c r="Q10" s="12">
        <v>7.5443598307849802E-2</v>
      </c>
      <c r="R10" s="12">
        <v>7.65728048593457</v>
      </c>
    </row>
    <row r="11" spans="2:18" x14ac:dyDescent="0.2">
      <c r="B11" s="16">
        <v>4004</v>
      </c>
      <c r="C11" s="16" t="s">
        <v>96</v>
      </c>
      <c r="D11" s="12">
        <v>784</v>
      </c>
      <c r="E11" s="12">
        <v>117</v>
      </c>
      <c r="F11" s="12">
        <v>150.55189999999999</v>
      </c>
      <c r="G11" s="12">
        <v>4135.0199199999997</v>
      </c>
      <c r="H11" s="12">
        <v>3114.79135</v>
      </c>
      <c r="I11" s="12">
        <v>-0.75717000000000201</v>
      </c>
      <c r="J11" s="12">
        <v>-2026.3209999999999</v>
      </c>
      <c r="K11" s="12">
        <v>-2584.5931122449001</v>
      </c>
      <c r="L11" s="12">
        <v>-65.054790909188796</v>
      </c>
      <c r="M11" s="12">
        <v>25.695222769325898</v>
      </c>
      <c r="N11" s="12">
        <v>6.0485227895417903</v>
      </c>
      <c r="O11" s="12">
        <v>-1.83111572531433E-2</v>
      </c>
      <c r="P11" s="12">
        <v>139.77008050897399</v>
      </c>
      <c r="Q11" s="12">
        <v>9.4802147893884907</v>
      </c>
      <c r="R11" s="12">
        <v>3.6225878689358302</v>
      </c>
    </row>
    <row r="12" spans="2:18" x14ac:dyDescent="0.2">
      <c r="B12" s="16">
        <v>4005</v>
      </c>
      <c r="C12" s="16" t="s">
        <v>97</v>
      </c>
      <c r="D12" s="12">
        <v>4651</v>
      </c>
      <c r="E12" s="12">
        <v>89</v>
      </c>
      <c r="F12" s="12">
        <v>1421.0786499999999</v>
      </c>
      <c r="G12" s="12">
        <v>19471.94816</v>
      </c>
      <c r="H12" s="12">
        <v>13586.939850000001</v>
      </c>
      <c r="I12" s="12">
        <v>18.867619999999999</v>
      </c>
      <c r="J12" s="12">
        <v>-7196.5929999999998</v>
      </c>
      <c r="K12" s="12">
        <v>-1547.3216512577901</v>
      </c>
      <c r="L12" s="12">
        <v>-52.966989472614699</v>
      </c>
      <c r="M12" s="12">
        <v>67.2670236299561</v>
      </c>
      <c r="N12" s="12">
        <v>7.46125190052941</v>
      </c>
      <c r="O12" s="12">
        <v>9.6896416552497699E-2</v>
      </c>
      <c r="P12" s="12" t="s">
        <v>74</v>
      </c>
      <c r="Q12" s="12">
        <v>9.8030426350518791</v>
      </c>
      <c r="R12" s="12">
        <v>7.3949779352740403</v>
      </c>
    </row>
    <row r="13" spans="2:18" x14ac:dyDescent="0.2">
      <c r="B13" s="16">
        <v>4006</v>
      </c>
      <c r="C13" s="16" t="s">
        <v>98</v>
      </c>
      <c r="D13" s="12">
        <v>8686</v>
      </c>
      <c r="E13" s="12">
        <v>111</v>
      </c>
      <c r="F13" s="12">
        <v>2894.2510000000002</v>
      </c>
      <c r="G13" s="12">
        <v>33744.404629999997</v>
      </c>
      <c r="H13" s="12">
        <v>24744.816900000002</v>
      </c>
      <c r="I13" s="12">
        <v>80.309809999999999</v>
      </c>
      <c r="J13" s="12">
        <v>-9752.2763799999993</v>
      </c>
      <c r="K13" s="12">
        <v>-1122.7580451300901</v>
      </c>
      <c r="L13" s="12">
        <v>-39.411390350599</v>
      </c>
      <c r="M13" s="12">
        <v>90.944340006866497</v>
      </c>
      <c r="N13" s="12">
        <v>5.4840463118505802</v>
      </c>
      <c r="O13" s="12">
        <v>0.23799444939266101</v>
      </c>
      <c r="P13" s="12">
        <v>126.419740710219</v>
      </c>
      <c r="Q13" s="12">
        <v>4.2409201634801503</v>
      </c>
      <c r="R13" s="12">
        <v>8.8149749347051998</v>
      </c>
    </row>
    <row r="14" spans="2:18" x14ac:dyDescent="0.2">
      <c r="B14" s="16">
        <v>4007</v>
      </c>
      <c r="C14" s="16" t="s">
        <v>99</v>
      </c>
      <c r="D14" s="12">
        <v>1773</v>
      </c>
      <c r="E14" s="12">
        <v>100</v>
      </c>
      <c r="F14" s="12">
        <v>758.88750000000005</v>
      </c>
      <c r="G14" s="12">
        <v>8202.9174000000003</v>
      </c>
      <c r="H14" s="12">
        <v>5767.1555500000004</v>
      </c>
      <c r="I14" s="12">
        <v>18.209299999999999</v>
      </c>
      <c r="J14" s="12">
        <v>-1397.7693400000001</v>
      </c>
      <c r="K14" s="12">
        <v>-788.36398195149502</v>
      </c>
      <c r="L14" s="12">
        <v>-24.2367199546057</v>
      </c>
      <c r="M14" s="12">
        <v>74.545659816104006</v>
      </c>
      <c r="N14" s="12">
        <v>28.086516333047701</v>
      </c>
      <c r="O14" s="12">
        <v>0.22198565598137099</v>
      </c>
      <c r="P14" s="12">
        <v>24.491022788449399</v>
      </c>
      <c r="Q14" s="12">
        <v>8.1823847208311502</v>
      </c>
      <c r="R14" s="12">
        <v>9.4734197859897993</v>
      </c>
    </row>
    <row r="15" spans="2:18" x14ac:dyDescent="0.2">
      <c r="B15" s="16">
        <v>4008</v>
      </c>
      <c r="C15" s="16" t="s">
        <v>100</v>
      </c>
      <c r="D15" s="12">
        <v>7031</v>
      </c>
      <c r="E15" s="12">
        <v>100</v>
      </c>
      <c r="F15" s="12">
        <v>2635.4636500000001</v>
      </c>
      <c r="G15" s="12">
        <v>41042.84448</v>
      </c>
      <c r="H15" s="12">
        <v>23739.7147</v>
      </c>
      <c r="I15" s="12">
        <v>84.440880000000007</v>
      </c>
      <c r="J15" s="12">
        <v>1250.7698</v>
      </c>
      <c r="K15" s="12">
        <v>177.893585549709</v>
      </c>
      <c r="L15" s="12">
        <v>5.2686808405494503</v>
      </c>
      <c r="M15" s="12">
        <v>54.713361523816097</v>
      </c>
      <c r="N15" s="12">
        <v>24.118714140710399</v>
      </c>
      <c r="O15" s="12">
        <v>0.20573837186442501</v>
      </c>
      <c r="P15" s="12">
        <v>35.8138297640457</v>
      </c>
      <c r="Q15" s="12">
        <v>9.3977014236416796</v>
      </c>
      <c r="R15" s="12">
        <v>6.6269883690088696</v>
      </c>
    </row>
    <row r="16" spans="2:18" x14ac:dyDescent="0.2">
      <c r="B16" s="16">
        <v>4009</v>
      </c>
      <c r="C16" s="16" t="s">
        <v>101</v>
      </c>
      <c r="D16" s="12">
        <v>4099</v>
      </c>
      <c r="E16" s="12">
        <v>112</v>
      </c>
      <c r="F16" s="12">
        <v>1878.8282999999999</v>
      </c>
      <c r="G16" s="12">
        <v>22510.7222</v>
      </c>
      <c r="H16" s="12">
        <v>12424.323200000001</v>
      </c>
      <c r="I16" s="12">
        <v>90.407150000000001</v>
      </c>
      <c r="J16" s="12">
        <v>1600.2573</v>
      </c>
      <c r="K16" s="12">
        <v>390.40187850695202</v>
      </c>
      <c r="L16" s="12">
        <v>12.880035992624499</v>
      </c>
      <c r="M16" s="12">
        <v>76.313573182472098</v>
      </c>
      <c r="N16" s="12">
        <v>9.9261715138603801</v>
      </c>
      <c r="O16" s="12">
        <v>0.40161816754150997</v>
      </c>
      <c r="P16" s="12">
        <v>45.6432804422668</v>
      </c>
      <c r="Q16" s="12">
        <v>4.6774465103567398</v>
      </c>
      <c r="R16" s="12">
        <v>8.7479887695473408</v>
      </c>
    </row>
    <row r="17" spans="2:18" x14ac:dyDescent="0.2">
      <c r="B17" s="16">
        <v>4010</v>
      </c>
      <c r="C17" s="16" t="s">
        <v>102</v>
      </c>
      <c r="D17" s="12">
        <v>9085</v>
      </c>
      <c r="E17" s="12">
        <v>113</v>
      </c>
      <c r="F17" s="12">
        <v>2605.2384999999999</v>
      </c>
      <c r="G17" s="12">
        <v>52589.216939999998</v>
      </c>
      <c r="H17" s="12">
        <v>26312.1109</v>
      </c>
      <c r="I17" s="12">
        <v>494.23293000000001</v>
      </c>
      <c r="J17" s="12">
        <v>1629.98002</v>
      </c>
      <c r="K17" s="12">
        <v>179.41442157402301</v>
      </c>
      <c r="L17" s="12">
        <v>6.1947900196787504</v>
      </c>
      <c r="M17" s="12">
        <v>108.660536883818</v>
      </c>
      <c r="N17" s="12">
        <v>17.313378612569799</v>
      </c>
      <c r="O17" s="12">
        <v>0.93979899066357897</v>
      </c>
      <c r="P17" s="12">
        <v>13.6154452302551</v>
      </c>
      <c r="Q17" s="12">
        <v>2.2437649173332601</v>
      </c>
      <c r="R17" s="12">
        <v>5.8937394590534504</v>
      </c>
    </row>
    <row r="18" spans="2:18" x14ac:dyDescent="0.2">
      <c r="B18" s="16">
        <v>4012</v>
      </c>
      <c r="C18" s="16" t="s">
        <v>103</v>
      </c>
      <c r="D18" s="12">
        <v>11718</v>
      </c>
      <c r="E18" s="12">
        <v>112</v>
      </c>
      <c r="F18" s="12">
        <v>4297.1497499999996</v>
      </c>
      <c r="G18" s="12">
        <v>58263.831059999997</v>
      </c>
      <c r="H18" s="12">
        <v>36684.748599999999</v>
      </c>
      <c r="I18" s="12">
        <v>195.98034999999999</v>
      </c>
      <c r="J18" s="12">
        <v>-4437.68343</v>
      </c>
      <c r="K18" s="12">
        <v>-378.70655657962101</v>
      </c>
      <c r="L18" s="12">
        <v>-12.096807527256701</v>
      </c>
      <c r="M18" s="12">
        <v>62.443559457210903</v>
      </c>
      <c r="N18" s="12">
        <v>6.9627315976932396</v>
      </c>
      <c r="O18" s="12">
        <v>0.33636708474967902</v>
      </c>
      <c r="P18" s="12">
        <v>779.28615171931199</v>
      </c>
      <c r="Q18" s="12">
        <v>9.9613413234416299</v>
      </c>
      <c r="R18" s="12">
        <v>7.7116969795085799</v>
      </c>
    </row>
    <row r="19" spans="2:18" x14ac:dyDescent="0.2">
      <c r="B19" s="16">
        <v>4013</v>
      </c>
      <c r="C19" s="16" t="s">
        <v>104</v>
      </c>
      <c r="D19" s="12">
        <v>4510</v>
      </c>
      <c r="E19" s="12">
        <v>113</v>
      </c>
      <c r="F19" s="12">
        <v>1550.08115</v>
      </c>
      <c r="G19" s="12">
        <v>21478.84809</v>
      </c>
      <c r="H19" s="12">
        <v>14495.758750000001</v>
      </c>
      <c r="I19" s="12">
        <v>89.992729999999995</v>
      </c>
      <c r="J19" s="12">
        <v>4561.4285799999998</v>
      </c>
      <c r="K19" s="12">
        <v>1011.40323281596</v>
      </c>
      <c r="L19" s="12">
        <v>31.4673323326383</v>
      </c>
      <c r="M19" s="12">
        <v>70.121248480788495</v>
      </c>
      <c r="N19" s="12">
        <v>14.753472699988199</v>
      </c>
      <c r="O19" s="12">
        <v>0.418983036813312</v>
      </c>
      <c r="P19" s="12">
        <v>45.351908034875699</v>
      </c>
      <c r="Q19" s="12">
        <v>6.78456053087156</v>
      </c>
      <c r="R19" s="12">
        <v>7.6357627426192201</v>
      </c>
    </row>
    <row r="20" spans="2:18" x14ac:dyDescent="0.2">
      <c r="B20" s="21">
        <v>4059</v>
      </c>
      <c r="C20" s="21" t="s">
        <v>105</v>
      </c>
      <c r="D20" s="22">
        <v>155798</v>
      </c>
      <c r="E20" s="22">
        <v>99</v>
      </c>
      <c r="F20" s="22">
        <v>76306.837939999998</v>
      </c>
      <c r="G20" s="22">
        <v>843348.7537</v>
      </c>
      <c r="H20" s="22">
        <v>536611.51985000004</v>
      </c>
      <c r="I20" s="22">
        <v>4004.373</v>
      </c>
      <c r="J20" s="22">
        <v>190.325350000024</v>
      </c>
      <c r="K20" s="22">
        <v>1.2216161311443301</v>
      </c>
      <c r="L20" s="22">
        <v>3.5467995553510601E-2</v>
      </c>
      <c r="M20" s="22">
        <v>81.774645205122795</v>
      </c>
      <c r="N20" s="22">
        <v>11.3116396737669</v>
      </c>
      <c r="O20" s="22">
        <v>0.47481815588530002</v>
      </c>
      <c r="P20" s="22">
        <v>135.63256447291801</v>
      </c>
      <c r="Q20" s="22">
        <v>11.481693438826699</v>
      </c>
      <c r="R20" s="22">
        <v>9.5228943645974304</v>
      </c>
    </row>
    <row r="21" spans="2:18" x14ac:dyDescent="0.2">
      <c r="B21" s="16">
        <v>4021</v>
      </c>
      <c r="C21" s="16" t="s">
        <v>106</v>
      </c>
      <c r="D21" s="12">
        <v>24064</v>
      </c>
      <c r="E21" s="12">
        <v>92</v>
      </c>
      <c r="F21" s="12">
        <v>22623.386139999999</v>
      </c>
      <c r="G21" s="12">
        <v>194054.95666</v>
      </c>
      <c r="H21" s="12">
        <v>120372.85812</v>
      </c>
      <c r="I21" s="12">
        <v>2138.6814899999999</v>
      </c>
      <c r="J21" s="12">
        <v>-20031.815620000001</v>
      </c>
      <c r="K21" s="12">
        <v>-832.43914644281904</v>
      </c>
      <c r="L21" s="12">
        <v>-16.641472116604799</v>
      </c>
      <c r="M21" s="12">
        <v>90.4312246903676</v>
      </c>
      <c r="N21" s="12">
        <v>7.9714988178555704</v>
      </c>
      <c r="O21" s="12">
        <v>1.1021009340911301</v>
      </c>
      <c r="P21" s="12">
        <v>359.13377492779102</v>
      </c>
      <c r="Q21" s="12">
        <v>17.978941048709402</v>
      </c>
      <c r="R21" s="12">
        <v>12.7603376157947</v>
      </c>
    </row>
    <row r="22" spans="2:18" x14ac:dyDescent="0.2">
      <c r="B22" s="16">
        <v>4022</v>
      </c>
      <c r="C22" s="16" t="s">
        <v>107</v>
      </c>
      <c r="D22" s="12">
        <v>1592</v>
      </c>
      <c r="E22" s="12">
        <v>89</v>
      </c>
      <c r="F22" s="12">
        <v>486.52105</v>
      </c>
      <c r="G22" s="12">
        <v>7780.6871799999999</v>
      </c>
      <c r="H22" s="12">
        <v>4914.4431000000004</v>
      </c>
      <c r="I22" s="12">
        <v>-70.614189999999994</v>
      </c>
      <c r="J22" s="12">
        <v>-7173.2376899999999</v>
      </c>
      <c r="K22" s="12">
        <v>-4505.8025690954801</v>
      </c>
      <c r="L22" s="12">
        <v>-145.96237140277401</v>
      </c>
      <c r="M22" s="12">
        <v>50.917934474779898</v>
      </c>
      <c r="N22" s="12">
        <v>8.4756181692282198</v>
      </c>
      <c r="O22" s="12">
        <v>-0.907557242264044</v>
      </c>
      <c r="P22" s="12">
        <v>82.171517172248102</v>
      </c>
      <c r="Q22" s="12">
        <v>4.7591647297147901</v>
      </c>
      <c r="R22" s="12">
        <v>5.3453743914685896</v>
      </c>
    </row>
    <row r="23" spans="2:18" x14ac:dyDescent="0.2">
      <c r="B23" s="16">
        <v>4023</v>
      </c>
      <c r="C23" s="16" t="s">
        <v>108</v>
      </c>
      <c r="D23" s="12">
        <v>2991</v>
      </c>
      <c r="E23" s="12">
        <v>84</v>
      </c>
      <c r="F23" s="12">
        <v>1534.8457000000001</v>
      </c>
      <c r="G23" s="12">
        <v>16672.554629999999</v>
      </c>
      <c r="H23" s="12">
        <v>11161.2719</v>
      </c>
      <c r="I23" s="12">
        <v>66.589749999999995</v>
      </c>
      <c r="J23" s="12">
        <v>-1132.58773</v>
      </c>
      <c r="K23" s="12">
        <v>-378.66523905048501</v>
      </c>
      <c r="L23" s="12">
        <v>-10.147479070015301</v>
      </c>
      <c r="M23" s="12">
        <v>50.903699812918198</v>
      </c>
      <c r="N23" s="12">
        <v>22.879449925802199</v>
      </c>
      <c r="O23" s="12">
        <v>0.399397401764579</v>
      </c>
      <c r="P23" s="12">
        <v>84.259394303406197</v>
      </c>
      <c r="Q23" s="12">
        <v>10.301416898101399</v>
      </c>
      <c r="R23" s="12">
        <v>9.6052193892256597</v>
      </c>
    </row>
    <row r="24" spans="2:18" x14ac:dyDescent="0.2">
      <c r="B24" s="16">
        <v>4024</v>
      </c>
      <c r="C24" s="16" t="s">
        <v>109</v>
      </c>
      <c r="D24" s="12">
        <v>3059</v>
      </c>
      <c r="E24" s="12">
        <v>98</v>
      </c>
      <c r="F24" s="12">
        <v>1331.9819500000001</v>
      </c>
      <c r="G24" s="12">
        <v>19091.196499999998</v>
      </c>
      <c r="H24" s="12">
        <v>9889.0133999999998</v>
      </c>
      <c r="I24" s="12">
        <v>2.66988</v>
      </c>
      <c r="J24" s="12">
        <v>-7342.5063499999997</v>
      </c>
      <c r="K24" s="12">
        <v>-2400.29628963714</v>
      </c>
      <c r="L24" s="12">
        <v>-74.249129341861305</v>
      </c>
      <c r="M24" s="12">
        <v>44.364930506058101</v>
      </c>
      <c r="N24" s="12">
        <v>5.8342844539652203</v>
      </c>
      <c r="O24" s="12">
        <v>1.3984875175319701E-2</v>
      </c>
      <c r="P24" s="12">
        <v>445.23059313657097</v>
      </c>
      <c r="Q24" s="12">
        <v>12.1751680676484</v>
      </c>
      <c r="R24" s="12">
        <v>6.9909281484793304</v>
      </c>
    </row>
    <row r="25" spans="2:18" x14ac:dyDescent="0.2">
      <c r="B25" s="16">
        <v>4049</v>
      </c>
      <c r="C25" s="16" t="s">
        <v>110</v>
      </c>
      <c r="D25" s="12">
        <v>4922</v>
      </c>
      <c r="E25" s="12">
        <v>113</v>
      </c>
      <c r="F25" s="12">
        <v>1469.087</v>
      </c>
      <c r="G25" s="12">
        <v>21676.797859999999</v>
      </c>
      <c r="H25" s="12">
        <v>16070.18225</v>
      </c>
      <c r="I25" s="12">
        <v>122.43291000000001</v>
      </c>
      <c r="J25" s="12">
        <v>-1854.6135200000001</v>
      </c>
      <c r="K25" s="12">
        <v>-376.80079642421799</v>
      </c>
      <c r="L25" s="12">
        <v>-11.5407124272035</v>
      </c>
      <c r="M25" s="12">
        <v>52.836646187187398</v>
      </c>
      <c r="N25" s="12">
        <v>10.7244290642116</v>
      </c>
      <c r="O25" s="12">
        <v>0.56481086731875796</v>
      </c>
      <c r="P25" s="12">
        <v>111.86812015405</v>
      </c>
      <c r="Q25" s="12">
        <v>10.4058801238459</v>
      </c>
      <c r="R25" s="12">
        <v>7.34204341563205</v>
      </c>
    </row>
    <row r="26" spans="2:18" x14ac:dyDescent="0.2">
      <c r="B26" s="16">
        <v>4026</v>
      </c>
      <c r="C26" s="16" t="s">
        <v>111</v>
      </c>
      <c r="D26" s="12">
        <v>3801</v>
      </c>
      <c r="E26" s="12">
        <v>92</v>
      </c>
      <c r="F26" s="12">
        <v>3279.0111299999999</v>
      </c>
      <c r="G26" s="12">
        <v>25135.894049999999</v>
      </c>
      <c r="H26" s="12">
        <v>17341.343799999999</v>
      </c>
      <c r="I26" s="12">
        <v>49.6526</v>
      </c>
      <c r="J26" s="12">
        <v>-14723.014370000001</v>
      </c>
      <c r="K26" s="12">
        <v>-3873.45813470139</v>
      </c>
      <c r="L26" s="12">
        <v>-84.901231068378905</v>
      </c>
      <c r="M26" s="12">
        <v>38.108848091679498</v>
      </c>
      <c r="N26" s="12">
        <v>17.080954225488799</v>
      </c>
      <c r="O26" s="12">
        <v>0.19753663785036499</v>
      </c>
      <c r="P26" s="12">
        <v>159.46933200419801</v>
      </c>
      <c r="Q26" s="12">
        <v>23.4039150081475</v>
      </c>
      <c r="R26" s="12">
        <v>13.2426709126744</v>
      </c>
    </row>
    <row r="27" spans="2:18" x14ac:dyDescent="0.2">
      <c r="B27" s="16">
        <v>4027</v>
      </c>
      <c r="C27" s="16" t="s">
        <v>112</v>
      </c>
      <c r="D27" s="12">
        <v>6131</v>
      </c>
      <c r="E27" s="12">
        <v>109</v>
      </c>
      <c r="F27" s="12">
        <v>1422.2293299999999</v>
      </c>
      <c r="G27" s="12">
        <v>25553.884109999999</v>
      </c>
      <c r="H27" s="12">
        <v>19893.553449999999</v>
      </c>
      <c r="I27" s="12">
        <v>101.97001</v>
      </c>
      <c r="J27" s="12">
        <v>-168.721620000001</v>
      </c>
      <c r="K27" s="12">
        <v>-27.519429130647701</v>
      </c>
      <c r="L27" s="12">
        <v>-0.84812208348831197</v>
      </c>
      <c r="M27" s="12">
        <v>41.932664732586503</v>
      </c>
      <c r="N27" s="12">
        <v>13.0165691965185</v>
      </c>
      <c r="O27" s="12">
        <v>0.39903918152347001</v>
      </c>
      <c r="P27" s="12">
        <v>89.5968265148001</v>
      </c>
      <c r="Q27" s="12">
        <v>9.6870744554691495</v>
      </c>
      <c r="R27" s="12">
        <v>5.9646484011545402</v>
      </c>
    </row>
    <row r="28" spans="2:18" x14ac:dyDescent="0.2">
      <c r="B28" s="16">
        <v>4028</v>
      </c>
      <c r="C28" s="16" t="s">
        <v>113</v>
      </c>
      <c r="D28" s="12">
        <v>1118</v>
      </c>
      <c r="E28" s="12">
        <v>114</v>
      </c>
      <c r="F28" s="12">
        <v>390.70699999999999</v>
      </c>
      <c r="G28" s="12">
        <v>5044.0853200000001</v>
      </c>
      <c r="H28" s="12">
        <v>3921.3362000000002</v>
      </c>
      <c r="I28" s="12">
        <v>63.859639999999999</v>
      </c>
      <c r="J28" s="12">
        <v>2895.0001200000002</v>
      </c>
      <c r="K28" s="12">
        <v>2589.44554561717</v>
      </c>
      <c r="L28" s="12">
        <v>73.826878705273998</v>
      </c>
      <c r="M28" s="12">
        <v>187.93455817277899</v>
      </c>
      <c r="N28" s="12">
        <v>27.560357362932201</v>
      </c>
      <c r="O28" s="12">
        <v>1.26603013130634</v>
      </c>
      <c r="P28" s="12">
        <v>50.928291661012203</v>
      </c>
      <c r="Q28" s="12">
        <v>14.946929168914201</v>
      </c>
      <c r="R28" s="12">
        <v>9.0118745255482704</v>
      </c>
    </row>
    <row r="29" spans="2:18" x14ac:dyDescent="0.2">
      <c r="B29" s="16">
        <v>4029</v>
      </c>
      <c r="C29" s="16" t="s">
        <v>114</v>
      </c>
      <c r="D29" s="12">
        <v>5860</v>
      </c>
      <c r="E29" s="12">
        <v>105</v>
      </c>
      <c r="F29" s="12">
        <v>2025.80459</v>
      </c>
      <c r="G29" s="12">
        <v>25455.26656</v>
      </c>
      <c r="H29" s="12">
        <v>17411.434730000001</v>
      </c>
      <c r="I29" s="12">
        <v>62.640779999999999</v>
      </c>
      <c r="J29" s="12">
        <v>-7074.0035699999999</v>
      </c>
      <c r="K29" s="12">
        <v>-1207.1678447099</v>
      </c>
      <c r="L29" s="12">
        <v>-40.628493169557402</v>
      </c>
      <c r="M29" s="12">
        <v>83.063649795855795</v>
      </c>
      <c r="N29" s="12">
        <v>16.372014396889998</v>
      </c>
      <c r="O29" s="12">
        <v>0.24608180728475501</v>
      </c>
      <c r="P29" s="12">
        <v>57.6385787206613</v>
      </c>
      <c r="Q29" s="12">
        <v>8.9262403701185207</v>
      </c>
      <c r="R29" s="12">
        <v>8.2043743878202005</v>
      </c>
    </row>
    <row r="30" spans="2:18" x14ac:dyDescent="0.2">
      <c r="B30" s="16">
        <v>4030</v>
      </c>
      <c r="C30" s="16" t="s">
        <v>115</v>
      </c>
      <c r="D30" s="12">
        <v>2275</v>
      </c>
      <c r="E30" s="12">
        <v>105</v>
      </c>
      <c r="F30" s="12">
        <v>814.12855000000002</v>
      </c>
      <c r="G30" s="12">
        <v>11388.783460000001</v>
      </c>
      <c r="H30" s="12">
        <v>6983.1557000000003</v>
      </c>
      <c r="I30" s="12">
        <v>83.712860000000006</v>
      </c>
      <c r="J30" s="12">
        <v>5338.2439999999997</v>
      </c>
      <c r="K30" s="12">
        <v>2346.4808791208802</v>
      </c>
      <c r="L30" s="12">
        <v>76.444579346841707</v>
      </c>
      <c r="M30" s="12">
        <v>95.259502809091103</v>
      </c>
      <c r="N30" s="12">
        <v>17.616826639758099</v>
      </c>
      <c r="O30" s="12">
        <v>0.73504655079287995</v>
      </c>
      <c r="P30" s="12">
        <v>73.086753758139395</v>
      </c>
      <c r="Q30" s="12">
        <v>11.7868910644825</v>
      </c>
      <c r="R30" s="12">
        <v>7.8835585306668099</v>
      </c>
    </row>
    <row r="31" spans="2:18" x14ac:dyDescent="0.2">
      <c r="B31" s="16">
        <v>4031</v>
      </c>
      <c r="C31" s="16" t="s">
        <v>116</v>
      </c>
      <c r="D31" s="12">
        <v>1979</v>
      </c>
      <c r="E31" s="12">
        <v>104</v>
      </c>
      <c r="F31" s="12">
        <v>769.91605000000004</v>
      </c>
      <c r="G31" s="12">
        <v>12363.47833</v>
      </c>
      <c r="H31" s="12">
        <v>5989.2331000000004</v>
      </c>
      <c r="I31" s="12">
        <v>-9.2187900000000003</v>
      </c>
      <c r="J31" s="12">
        <v>-6088.4642899999999</v>
      </c>
      <c r="K31" s="12">
        <v>-3076.5357705912102</v>
      </c>
      <c r="L31" s="12">
        <v>-101.656826313873</v>
      </c>
      <c r="M31" s="12">
        <v>19.016921672397999</v>
      </c>
      <c r="N31" s="12">
        <v>13.816143283811799</v>
      </c>
      <c r="O31" s="12">
        <v>-7.4564695742868697E-2</v>
      </c>
      <c r="P31" s="12">
        <v>91.444555372438003</v>
      </c>
      <c r="Q31" s="12">
        <v>10.2088407186944</v>
      </c>
      <c r="R31" s="12">
        <v>6.1527770720814603</v>
      </c>
    </row>
    <row r="32" spans="2:18" x14ac:dyDescent="0.2">
      <c r="B32" s="16">
        <v>4032</v>
      </c>
      <c r="C32" s="16" t="s">
        <v>117</v>
      </c>
      <c r="D32" s="12">
        <v>2313</v>
      </c>
      <c r="E32" s="12">
        <v>113</v>
      </c>
      <c r="F32" s="12">
        <v>1011.44125</v>
      </c>
      <c r="G32" s="12">
        <v>11000.32523</v>
      </c>
      <c r="H32" s="12">
        <v>8176.9125999999997</v>
      </c>
      <c r="I32" s="12">
        <v>-38.409190000000002</v>
      </c>
      <c r="J32" s="12">
        <v>419.63130999999998</v>
      </c>
      <c r="K32" s="12">
        <v>181.422961521833</v>
      </c>
      <c r="L32" s="12">
        <v>5.1319040636437796</v>
      </c>
      <c r="M32" s="12">
        <v>89.527746717357701</v>
      </c>
      <c r="N32" s="12">
        <v>5.1112486873102903</v>
      </c>
      <c r="O32" s="12">
        <v>-0.34916413103178801</v>
      </c>
      <c r="P32" s="12" t="s">
        <v>74</v>
      </c>
      <c r="Q32" s="12">
        <v>12.0802087412465</v>
      </c>
      <c r="R32" s="12">
        <v>8.8454844711895895</v>
      </c>
    </row>
    <row r="33" spans="2:18" x14ac:dyDescent="0.2">
      <c r="B33" s="16">
        <v>4033</v>
      </c>
      <c r="C33" s="16" t="s">
        <v>118</v>
      </c>
      <c r="D33" s="12">
        <v>6330</v>
      </c>
      <c r="E33" s="12">
        <v>110</v>
      </c>
      <c r="F33" s="12">
        <v>3970.6790500000002</v>
      </c>
      <c r="G33" s="12">
        <v>43333.782899999998</v>
      </c>
      <c r="H33" s="12">
        <v>21480.361349999999</v>
      </c>
      <c r="I33" s="12">
        <v>272.85759999999999</v>
      </c>
      <c r="J33" s="12">
        <v>5052.2281400000002</v>
      </c>
      <c r="K33" s="12">
        <v>798.14030647709296</v>
      </c>
      <c r="L33" s="12">
        <v>23.5202195050597</v>
      </c>
      <c r="M33" s="12">
        <v>65.942832399245702</v>
      </c>
      <c r="N33" s="12">
        <v>6.1164576232384</v>
      </c>
      <c r="O33" s="12">
        <v>0.629664852084723</v>
      </c>
      <c r="P33" s="12">
        <v>299.51048530007</v>
      </c>
      <c r="Q33" s="12">
        <v>12.0305443954213</v>
      </c>
      <c r="R33" s="12">
        <v>9.7926752893756692</v>
      </c>
    </row>
    <row r="34" spans="2:18" x14ac:dyDescent="0.2">
      <c r="B34" s="16">
        <v>4034</v>
      </c>
      <c r="C34" s="16" t="s">
        <v>119</v>
      </c>
      <c r="D34" s="12">
        <v>9270</v>
      </c>
      <c r="E34" s="12">
        <v>112</v>
      </c>
      <c r="F34" s="12">
        <v>2540.0054500000001</v>
      </c>
      <c r="G34" s="12">
        <v>36525.905489999997</v>
      </c>
      <c r="H34" s="12">
        <v>29515.433949999999</v>
      </c>
      <c r="I34" s="12">
        <v>-175.29516000000001</v>
      </c>
      <c r="J34" s="12">
        <v>8897.5687600000001</v>
      </c>
      <c r="K34" s="12">
        <v>959.82403020496201</v>
      </c>
      <c r="L34" s="12">
        <v>30.145478379456499</v>
      </c>
      <c r="M34" s="12">
        <v>96.790745077296094</v>
      </c>
      <c r="N34" s="12">
        <v>3.13770510628173</v>
      </c>
      <c r="O34" s="12">
        <v>-0.47992009410414699</v>
      </c>
      <c r="P34" s="12" t="s">
        <v>74</v>
      </c>
      <c r="Q34" s="12">
        <v>16.350109572601902</v>
      </c>
      <c r="R34" s="12">
        <v>6.4740634305353701</v>
      </c>
    </row>
    <row r="35" spans="2:18" x14ac:dyDescent="0.2">
      <c r="B35" s="16">
        <v>4035</v>
      </c>
      <c r="C35" s="16" t="s">
        <v>120</v>
      </c>
      <c r="D35" s="12">
        <v>4754</v>
      </c>
      <c r="E35" s="12">
        <v>97</v>
      </c>
      <c r="F35" s="12">
        <v>1996.5101199999999</v>
      </c>
      <c r="G35" s="12">
        <v>24924.31306</v>
      </c>
      <c r="H35" s="12">
        <v>14444.7919</v>
      </c>
      <c r="I35" s="12">
        <v>-20.41377</v>
      </c>
      <c r="J35" s="12">
        <v>-15297.985570000001</v>
      </c>
      <c r="K35" s="12">
        <v>-3217.9187147665102</v>
      </c>
      <c r="L35" s="12">
        <v>-105.906583327102</v>
      </c>
      <c r="M35" s="12">
        <v>49.3004152227576</v>
      </c>
      <c r="N35" s="12">
        <v>11.6912636214558</v>
      </c>
      <c r="O35" s="12">
        <v>-8.1903039617814893E-2</v>
      </c>
      <c r="P35" s="12">
        <v>119.75820719116101</v>
      </c>
      <c r="Q35" s="12">
        <v>10.0933393989395</v>
      </c>
      <c r="R35" s="12">
        <v>7.9283884183406297</v>
      </c>
    </row>
    <row r="36" spans="2:18" x14ac:dyDescent="0.2">
      <c r="B36" s="16">
        <v>4037</v>
      </c>
      <c r="C36" s="16" t="s">
        <v>121</v>
      </c>
      <c r="D36" s="12">
        <v>4254</v>
      </c>
      <c r="E36" s="12">
        <v>85</v>
      </c>
      <c r="F36" s="12">
        <v>2239.1615900000002</v>
      </c>
      <c r="G36" s="12">
        <v>21659.466179999999</v>
      </c>
      <c r="H36" s="12">
        <v>14867.296200000001</v>
      </c>
      <c r="I36" s="12">
        <v>4.4054500000000001</v>
      </c>
      <c r="J36" s="12">
        <v>-11060.92959</v>
      </c>
      <c r="K36" s="12">
        <v>-2600.1244922425999</v>
      </c>
      <c r="L36" s="12">
        <v>-74.397721288420996</v>
      </c>
      <c r="M36" s="12">
        <v>28.114133004915999</v>
      </c>
      <c r="N36" s="12">
        <v>11.9956828480599</v>
      </c>
      <c r="O36" s="12">
        <v>2.03396056181104E-2</v>
      </c>
      <c r="P36" s="12">
        <v>118.55911522982601</v>
      </c>
      <c r="Q36" s="12">
        <v>9.6584856367868195</v>
      </c>
      <c r="R36" s="12">
        <v>10.3583671977644</v>
      </c>
    </row>
    <row r="37" spans="2:18" x14ac:dyDescent="0.2">
      <c r="B37" s="16">
        <v>4038</v>
      </c>
      <c r="C37" s="16" t="s">
        <v>122</v>
      </c>
      <c r="D37" s="12">
        <v>9022</v>
      </c>
      <c r="E37" s="12">
        <v>110</v>
      </c>
      <c r="F37" s="12">
        <v>3532.5512699999999</v>
      </c>
      <c r="G37" s="12">
        <v>41519.43389</v>
      </c>
      <c r="H37" s="12">
        <v>30545.3694</v>
      </c>
      <c r="I37" s="12">
        <v>157.68428</v>
      </c>
      <c r="J37" s="12">
        <v>13258.53419</v>
      </c>
      <c r="K37" s="12">
        <v>1469.57816337841</v>
      </c>
      <c r="L37" s="12">
        <v>43.4060364973029</v>
      </c>
      <c r="M37" s="12">
        <v>72.166529002739296</v>
      </c>
      <c r="N37" s="12">
        <v>13.546414902830699</v>
      </c>
      <c r="O37" s="12">
        <v>0.37978427263185399</v>
      </c>
      <c r="P37" s="12">
        <v>54.4805192862231</v>
      </c>
      <c r="Q37" s="12">
        <v>7.5340326852418897</v>
      </c>
      <c r="R37" s="12">
        <v>8.8879717381907692</v>
      </c>
    </row>
    <row r="38" spans="2:18" x14ac:dyDescent="0.2">
      <c r="B38" s="16">
        <v>4039</v>
      </c>
      <c r="C38" s="16" t="s">
        <v>123</v>
      </c>
      <c r="D38" s="12">
        <v>2097</v>
      </c>
      <c r="E38" s="12">
        <v>92</v>
      </c>
      <c r="F38" s="12">
        <v>873.06214</v>
      </c>
      <c r="G38" s="12">
        <v>11062.35413</v>
      </c>
      <c r="H38" s="12">
        <v>7960.0996500000001</v>
      </c>
      <c r="I38" s="12">
        <v>13.63124</v>
      </c>
      <c r="J38" s="12">
        <v>-5037.69031</v>
      </c>
      <c r="K38" s="12">
        <v>-2402.3320505483998</v>
      </c>
      <c r="L38" s="12">
        <v>-63.286774431272299</v>
      </c>
      <c r="M38" s="12">
        <v>27.687756096088702</v>
      </c>
      <c r="N38" s="12">
        <v>8.2968247400081303</v>
      </c>
      <c r="O38" s="12">
        <v>0.12322187338980101</v>
      </c>
      <c r="P38" s="12">
        <v>409.69755004626199</v>
      </c>
      <c r="Q38" s="12">
        <v>19.7035269743259</v>
      </c>
      <c r="R38" s="12">
        <v>8.0154130809768205</v>
      </c>
    </row>
    <row r="39" spans="2:18" x14ac:dyDescent="0.2">
      <c r="B39" s="16">
        <v>4040</v>
      </c>
      <c r="C39" s="16" t="s">
        <v>124</v>
      </c>
      <c r="D39" s="12">
        <v>13402</v>
      </c>
      <c r="E39" s="12">
        <v>100</v>
      </c>
      <c r="F39" s="12">
        <v>4541.6551799999997</v>
      </c>
      <c r="G39" s="12">
        <v>54014.636599999998</v>
      </c>
      <c r="H39" s="12">
        <v>36340.704400000002</v>
      </c>
      <c r="I39" s="12">
        <v>-464.86491999999998</v>
      </c>
      <c r="J39" s="12">
        <v>-11465.95543</v>
      </c>
      <c r="K39" s="12">
        <v>-855.54062304133697</v>
      </c>
      <c r="L39" s="12">
        <v>-31.551274581237902</v>
      </c>
      <c r="M39" s="12">
        <v>64.789599676766102</v>
      </c>
      <c r="N39" s="12">
        <v>25.968938681044101</v>
      </c>
      <c r="O39" s="12">
        <v>-0.86062769142095796</v>
      </c>
      <c r="P39" s="12">
        <v>32.524941477925601</v>
      </c>
      <c r="Q39" s="12">
        <v>9.1763092043092591</v>
      </c>
      <c r="R39" s="12">
        <v>7.5475658388489499</v>
      </c>
    </row>
    <row r="40" spans="2:18" x14ac:dyDescent="0.2">
      <c r="B40" s="16">
        <v>4041</v>
      </c>
      <c r="C40" s="16" t="s">
        <v>125</v>
      </c>
      <c r="D40" s="12">
        <v>2540</v>
      </c>
      <c r="E40" s="12">
        <v>105</v>
      </c>
      <c r="F40" s="12">
        <v>707.00075000000004</v>
      </c>
      <c r="G40" s="12">
        <v>9152.4236899999996</v>
      </c>
      <c r="H40" s="12">
        <v>6670.4044999999996</v>
      </c>
      <c r="I40" s="12">
        <v>32.728949999999998</v>
      </c>
      <c r="J40" s="12">
        <v>-985.78483000000097</v>
      </c>
      <c r="K40" s="12">
        <v>-388.10426377952803</v>
      </c>
      <c r="L40" s="12">
        <v>-14.778486522069301</v>
      </c>
      <c r="M40" s="12">
        <v>75.959227145438206</v>
      </c>
      <c r="N40" s="12">
        <v>10.056534642014901</v>
      </c>
      <c r="O40" s="12">
        <v>0.35759872038878499</v>
      </c>
      <c r="P40" s="12" t="s">
        <v>74</v>
      </c>
      <c r="Q40" s="12" t="s">
        <v>74</v>
      </c>
      <c r="R40" s="12">
        <v>8.0823367127139605</v>
      </c>
    </row>
    <row r="41" spans="2:18" x14ac:dyDescent="0.2">
      <c r="B41" s="16">
        <v>4044</v>
      </c>
      <c r="C41" s="16" t="s">
        <v>126</v>
      </c>
      <c r="D41" s="12">
        <v>7841</v>
      </c>
      <c r="E41" s="12">
        <v>105</v>
      </c>
      <c r="F41" s="12">
        <v>2733.92625</v>
      </c>
      <c r="G41" s="12">
        <v>30964.511989999999</v>
      </c>
      <c r="H41" s="12">
        <v>22500.726849999999</v>
      </c>
      <c r="I41" s="12">
        <v>305.15066999999999</v>
      </c>
      <c r="J41" s="12">
        <v>16088.542750000001</v>
      </c>
      <c r="K41" s="12">
        <v>2051.8483292947299</v>
      </c>
      <c r="L41" s="12">
        <v>71.502324601571701</v>
      </c>
      <c r="M41" s="12">
        <v>187.503215160472</v>
      </c>
      <c r="N41" s="12">
        <v>9.55744571132389</v>
      </c>
      <c r="O41" s="12">
        <v>0.98548515829523997</v>
      </c>
      <c r="P41" s="12">
        <v>61.168965286079903</v>
      </c>
      <c r="Q41" s="12">
        <v>4.1181798066503301</v>
      </c>
      <c r="R41" s="12">
        <v>9.8147095648769493</v>
      </c>
    </row>
    <row r="42" spans="2:18" x14ac:dyDescent="0.2">
      <c r="B42" s="16">
        <v>4045</v>
      </c>
      <c r="C42" s="16" t="s">
        <v>127</v>
      </c>
      <c r="D42" s="12">
        <v>21935</v>
      </c>
      <c r="E42" s="12">
        <v>95</v>
      </c>
      <c r="F42" s="12">
        <v>9060.6787999999997</v>
      </c>
      <c r="G42" s="12">
        <v>105116.86452</v>
      </c>
      <c r="H42" s="12">
        <v>63997.192799999997</v>
      </c>
      <c r="I42" s="12">
        <v>1536.6790599999999</v>
      </c>
      <c r="J42" s="12">
        <v>107629.05816</v>
      </c>
      <c r="K42" s="12">
        <v>4906.7270645087801</v>
      </c>
      <c r="L42" s="12">
        <v>168.17778007287799</v>
      </c>
      <c r="M42" s="12">
        <v>156.90992924224599</v>
      </c>
      <c r="N42" s="12">
        <v>8.3865721202132395</v>
      </c>
      <c r="O42" s="12">
        <v>1.4618768044661601</v>
      </c>
      <c r="P42" s="12">
        <v>46.324774795944201</v>
      </c>
      <c r="Q42" s="12">
        <v>3.4854632857726702</v>
      </c>
      <c r="R42" s="12">
        <v>10.0815011067836</v>
      </c>
    </row>
    <row r="43" spans="2:18" x14ac:dyDescent="0.2">
      <c r="B43" s="16">
        <v>4046</v>
      </c>
      <c r="C43" s="16" t="s">
        <v>128</v>
      </c>
      <c r="D43" s="12">
        <v>1879</v>
      </c>
      <c r="E43" s="12">
        <v>116</v>
      </c>
      <c r="F43" s="12">
        <v>509.56</v>
      </c>
      <c r="G43" s="12">
        <v>10783.494979999999</v>
      </c>
      <c r="H43" s="12">
        <v>5930.3403500000004</v>
      </c>
      <c r="I43" s="12">
        <v>2.8467500000000001</v>
      </c>
      <c r="J43" s="12">
        <v>-5414.3581700000004</v>
      </c>
      <c r="K43" s="12">
        <v>-2881.5104683342201</v>
      </c>
      <c r="L43" s="12">
        <v>-91.299282173577097</v>
      </c>
      <c r="M43" s="12">
        <v>51.956674903557101</v>
      </c>
      <c r="N43" s="12">
        <v>6.8647451392350298</v>
      </c>
      <c r="O43" s="12">
        <v>2.6399140587349702E-2</v>
      </c>
      <c r="P43" s="12" t="s">
        <v>74</v>
      </c>
      <c r="Q43" s="12">
        <v>8.6235841137285902</v>
      </c>
      <c r="R43" s="12">
        <v>4.7517687999146299</v>
      </c>
    </row>
    <row r="44" spans="2:18" x14ac:dyDescent="0.2">
      <c r="B44" s="16">
        <v>4047</v>
      </c>
      <c r="C44" s="16" t="s">
        <v>129</v>
      </c>
      <c r="D44" s="12">
        <v>5315</v>
      </c>
      <c r="E44" s="12">
        <v>100</v>
      </c>
      <c r="F44" s="12">
        <v>3270.5852</v>
      </c>
      <c r="G44" s="12">
        <v>36617.270210000002</v>
      </c>
      <c r="H44" s="12">
        <v>15991.604149999999</v>
      </c>
      <c r="I44" s="12">
        <v>-266.30115000000001</v>
      </c>
      <c r="J44" s="12">
        <v>-36166.473530000003</v>
      </c>
      <c r="K44" s="12">
        <v>-6804.6046152398903</v>
      </c>
      <c r="L44" s="12">
        <v>-226.15913444806</v>
      </c>
      <c r="M44" s="12">
        <v>25.0200335455317</v>
      </c>
      <c r="N44" s="12">
        <v>8.4139692570094393</v>
      </c>
      <c r="O44" s="12">
        <v>-0.72725560499939801</v>
      </c>
      <c r="P44" s="12">
        <v>112.71261175786699</v>
      </c>
      <c r="Q44" s="12">
        <v>6.3713399623188396</v>
      </c>
      <c r="R44" s="12">
        <v>8.2045549347901492</v>
      </c>
    </row>
    <row r="45" spans="2:18" x14ac:dyDescent="0.2">
      <c r="B45" s="16">
        <v>4048</v>
      </c>
      <c r="C45" s="16" t="s">
        <v>130</v>
      </c>
      <c r="D45" s="12">
        <v>7054</v>
      </c>
      <c r="E45" s="12">
        <v>97</v>
      </c>
      <c r="F45" s="12">
        <v>3172.4023999999999</v>
      </c>
      <c r="G45" s="12">
        <v>42456.386169999998</v>
      </c>
      <c r="H45" s="12">
        <v>24242.455999999998</v>
      </c>
      <c r="I45" s="12">
        <v>31.296250000000001</v>
      </c>
      <c r="J45" s="12">
        <v>-8370.3398899999993</v>
      </c>
      <c r="K45" s="12">
        <v>-1186.6090005670501</v>
      </c>
      <c r="L45" s="12">
        <v>-34.5276068150851</v>
      </c>
      <c r="M45" s="12">
        <v>30.096395790343799</v>
      </c>
      <c r="N45" s="12">
        <v>11.834214638360001</v>
      </c>
      <c r="O45" s="12">
        <v>7.3713881051218996E-2</v>
      </c>
      <c r="P45" s="12">
        <v>147.09730508379701</v>
      </c>
      <c r="Q45" s="12">
        <v>13.7628048383657</v>
      </c>
      <c r="R45" s="12">
        <v>7.54585808875028</v>
      </c>
    </row>
    <row r="46" spans="2:18" x14ac:dyDescent="0.2">
      <c r="B46" s="21">
        <v>4089</v>
      </c>
      <c r="C46" s="21" t="s">
        <v>131</v>
      </c>
      <c r="D46" s="22">
        <v>84874</v>
      </c>
      <c r="E46" s="22">
        <v>93</v>
      </c>
      <c r="F46" s="22">
        <v>33021.674489999998</v>
      </c>
      <c r="G46" s="22">
        <v>434596.46494999999</v>
      </c>
      <c r="H46" s="22">
        <v>253464.68054999999</v>
      </c>
      <c r="I46" s="22">
        <v>1754.8809200000001</v>
      </c>
      <c r="J46" s="22">
        <v>-131484.21651</v>
      </c>
      <c r="K46" s="22">
        <v>-1549.1695514527401</v>
      </c>
      <c r="L46" s="22">
        <v>-51.874768596827302</v>
      </c>
      <c r="M46" s="22">
        <v>74.133306463288093</v>
      </c>
      <c r="N46" s="22">
        <v>16.393103822625498</v>
      </c>
      <c r="O46" s="22">
        <v>0.403795488810959</v>
      </c>
      <c r="P46" s="22">
        <v>65.946238742656604</v>
      </c>
      <c r="Q46" s="22">
        <v>9.3626798516829499</v>
      </c>
      <c r="R46" s="22">
        <v>8.0020336598920601</v>
      </c>
    </row>
    <row r="47" spans="2:18" x14ac:dyDescent="0.2">
      <c r="B47" s="16">
        <v>4061</v>
      </c>
      <c r="C47" s="16" t="s">
        <v>132</v>
      </c>
      <c r="D47" s="12">
        <v>1953</v>
      </c>
      <c r="E47" s="12">
        <v>83</v>
      </c>
      <c r="F47" s="12">
        <v>784.51049999999998</v>
      </c>
      <c r="G47" s="12">
        <v>8308.8753899999992</v>
      </c>
      <c r="H47" s="12">
        <v>5981.9633000000003</v>
      </c>
      <c r="I47" s="12">
        <v>6.6420700000000004</v>
      </c>
      <c r="J47" s="12">
        <v>-5974.94686</v>
      </c>
      <c r="K47" s="12">
        <v>-3059.3685919098798</v>
      </c>
      <c r="L47" s="12">
        <v>-99.882706736097802</v>
      </c>
      <c r="M47" s="12">
        <v>49.870402377041799</v>
      </c>
      <c r="N47" s="12">
        <v>4.8079686875726102</v>
      </c>
      <c r="O47" s="12">
        <v>7.99394585697355E-2</v>
      </c>
      <c r="P47" s="12">
        <v>699.26171131096601</v>
      </c>
      <c r="Q47" s="12">
        <v>13.9747499571058</v>
      </c>
      <c r="R47" s="12">
        <v>9.5217768093161901</v>
      </c>
    </row>
    <row r="48" spans="2:18" x14ac:dyDescent="0.2">
      <c r="B48" s="16">
        <v>4062</v>
      </c>
      <c r="C48" s="16" t="s">
        <v>133</v>
      </c>
      <c r="D48" s="12">
        <v>5028</v>
      </c>
      <c r="E48" s="12">
        <v>89</v>
      </c>
      <c r="F48" s="12">
        <v>1904.5124499999999</v>
      </c>
      <c r="G48" s="12">
        <v>25365.702550000002</v>
      </c>
      <c r="H48" s="12">
        <v>14045.74725</v>
      </c>
      <c r="I48" s="12">
        <v>118.58256</v>
      </c>
      <c r="J48" s="12">
        <v>-23480.001250000001</v>
      </c>
      <c r="K48" s="12">
        <v>-4669.8490950676196</v>
      </c>
      <c r="L48" s="12">
        <v>-167.168046185652</v>
      </c>
      <c r="M48" s="12">
        <v>81.051042798733803</v>
      </c>
      <c r="N48" s="12">
        <v>9.7050321242450206</v>
      </c>
      <c r="O48" s="12">
        <v>0.46749172338615202</v>
      </c>
      <c r="P48" s="12">
        <v>18.7215435529952</v>
      </c>
      <c r="Q48" s="12">
        <v>1.3656868336966299</v>
      </c>
      <c r="R48" s="12">
        <v>7.9757105328036699</v>
      </c>
    </row>
    <row r="49" spans="2:18" x14ac:dyDescent="0.2">
      <c r="B49" s="16">
        <v>4063</v>
      </c>
      <c r="C49" s="16" t="s">
        <v>134</v>
      </c>
      <c r="D49" s="12">
        <v>8906</v>
      </c>
      <c r="E49" s="12">
        <v>104</v>
      </c>
      <c r="F49" s="12">
        <v>3621.3569499999999</v>
      </c>
      <c r="G49" s="12">
        <v>44973.030149999999</v>
      </c>
      <c r="H49" s="12">
        <v>26412.001199999999</v>
      </c>
      <c r="I49" s="12">
        <v>6.7747900000000101</v>
      </c>
      <c r="J49" s="12">
        <v>-2775.52189</v>
      </c>
      <c r="K49" s="12">
        <v>-311.64629350999297</v>
      </c>
      <c r="L49" s="12">
        <v>-10.508563395037299</v>
      </c>
      <c r="M49" s="12">
        <v>51.972996687215698</v>
      </c>
      <c r="N49" s="12">
        <v>13.704608359886199</v>
      </c>
      <c r="O49" s="12">
        <v>1.5064117266290099E-2</v>
      </c>
      <c r="P49" s="12">
        <v>54.339340236296401</v>
      </c>
      <c r="Q49" s="12">
        <v>7.0765735583862996</v>
      </c>
      <c r="R49" s="12">
        <v>8.0673499826428792</v>
      </c>
    </row>
    <row r="50" spans="2:18" x14ac:dyDescent="0.2">
      <c r="B50" s="16">
        <v>4064</v>
      </c>
      <c r="C50" s="16" t="s">
        <v>135</v>
      </c>
      <c r="D50" s="12">
        <v>1156</v>
      </c>
      <c r="E50" s="12">
        <v>96</v>
      </c>
      <c r="F50" s="12">
        <v>259.46575000000001</v>
      </c>
      <c r="G50" s="12">
        <v>5470.8173299999999</v>
      </c>
      <c r="H50" s="12">
        <v>3323.6365000000001</v>
      </c>
      <c r="I50" s="12">
        <v>-13.39232</v>
      </c>
      <c r="J50" s="12">
        <v>-6423.8088900000002</v>
      </c>
      <c r="K50" s="12">
        <v>-5556.9281055363299</v>
      </c>
      <c r="L50" s="12">
        <v>-193.276517753972</v>
      </c>
      <c r="M50" s="12">
        <v>22.422878082094499</v>
      </c>
      <c r="N50" s="12">
        <v>2.6593554576788998</v>
      </c>
      <c r="O50" s="12">
        <v>-0.244795598028129</v>
      </c>
      <c r="P50" s="12">
        <v>825.73238549647203</v>
      </c>
      <c r="Q50" s="12">
        <v>9.4790556642475199</v>
      </c>
      <c r="R50" s="12">
        <v>4.4979281002606601</v>
      </c>
    </row>
    <row r="51" spans="2:18" x14ac:dyDescent="0.2">
      <c r="B51" s="16">
        <v>4065</v>
      </c>
      <c r="C51" s="16" t="s">
        <v>136</v>
      </c>
      <c r="D51" s="12">
        <v>4222</v>
      </c>
      <c r="E51" s="12">
        <v>92</v>
      </c>
      <c r="F51" s="12">
        <v>1164.9489000000001</v>
      </c>
      <c r="G51" s="12">
        <v>18696.185079999999</v>
      </c>
      <c r="H51" s="12">
        <v>11447.530500000001</v>
      </c>
      <c r="I51" s="12">
        <v>-54.729210000000002</v>
      </c>
      <c r="J51" s="12">
        <v>-29436.892390000001</v>
      </c>
      <c r="K51" s="12">
        <v>-6972.2625272382702</v>
      </c>
      <c r="L51" s="12">
        <v>-257.14622372047802</v>
      </c>
      <c r="M51" s="12">
        <v>33.019524269707297</v>
      </c>
      <c r="N51" s="12">
        <v>6.6366463281455701</v>
      </c>
      <c r="O51" s="12">
        <v>-0.29272929084632299</v>
      </c>
      <c r="P51" s="12">
        <v>189.859190099675</v>
      </c>
      <c r="Q51" s="12">
        <v>8.6353217145195291</v>
      </c>
      <c r="R51" s="12">
        <v>5.9382151238310303</v>
      </c>
    </row>
    <row r="52" spans="2:18" x14ac:dyDescent="0.2">
      <c r="B52" s="16">
        <v>4066</v>
      </c>
      <c r="C52" s="16" t="s">
        <v>137</v>
      </c>
      <c r="D52" s="12">
        <v>1069</v>
      </c>
      <c r="E52" s="12">
        <v>106</v>
      </c>
      <c r="F52" s="12">
        <v>375.85379999999998</v>
      </c>
      <c r="G52" s="12">
        <v>8493.1295900000005</v>
      </c>
      <c r="H52" s="12">
        <v>3631.5496499999999</v>
      </c>
      <c r="I52" s="12">
        <v>4.4032</v>
      </c>
      <c r="J52" s="12">
        <v>-929.22677999999996</v>
      </c>
      <c r="K52" s="12">
        <v>-869.24862488306803</v>
      </c>
      <c r="L52" s="12">
        <v>-25.587610512223101</v>
      </c>
      <c r="M52" s="12">
        <v>25.5117772199211</v>
      </c>
      <c r="N52" s="12">
        <v>8.6661089874159494</v>
      </c>
      <c r="O52" s="12">
        <v>5.1844257800851501E-2</v>
      </c>
      <c r="P52" s="12" t="s">
        <v>74</v>
      </c>
      <c r="Q52" s="12">
        <v>23.289549500445101</v>
      </c>
      <c r="R52" s="12">
        <v>4.4772306364867296</v>
      </c>
    </row>
    <row r="53" spans="2:18" x14ac:dyDescent="0.2">
      <c r="B53" s="16">
        <v>4067</v>
      </c>
      <c r="C53" s="16" t="s">
        <v>138</v>
      </c>
      <c r="D53" s="12">
        <v>1885</v>
      </c>
      <c r="E53" s="12">
        <v>109</v>
      </c>
      <c r="F53" s="12">
        <v>524.86540000000002</v>
      </c>
      <c r="G53" s="12">
        <v>6777.1100699999997</v>
      </c>
      <c r="H53" s="12">
        <v>5176.6012499999997</v>
      </c>
      <c r="I53" s="12">
        <v>-4.0711199999999996</v>
      </c>
      <c r="J53" s="12">
        <v>-5590.6220599999997</v>
      </c>
      <c r="K53" s="12">
        <v>-2965.84724668435</v>
      </c>
      <c r="L53" s="12">
        <v>-107.997927404588</v>
      </c>
      <c r="M53" s="12">
        <v>43.456383171890799</v>
      </c>
      <c r="N53" s="12">
        <v>9.5355465769240109</v>
      </c>
      <c r="O53" s="12">
        <v>-6.0071622829640701E-2</v>
      </c>
      <c r="P53" s="12" t="s">
        <v>74</v>
      </c>
      <c r="Q53" s="12">
        <v>5.8579582727656696</v>
      </c>
      <c r="R53" s="12">
        <v>7.6846070761840197</v>
      </c>
    </row>
    <row r="54" spans="2:18" x14ac:dyDescent="0.2">
      <c r="B54" s="16">
        <v>4068</v>
      </c>
      <c r="C54" s="16" t="s">
        <v>139</v>
      </c>
      <c r="D54" s="12">
        <v>2707</v>
      </c>
      <c r="E54" s="12">
        <v>114</v>
      </c>
      <c r="F54" s="12">
        <v>1378.44685</v>
      </c>
      <c r="G54" s="12">
        <v>13921.12427</v>
      </c>
      <c r="H54" s="12">
        <v>9494.41705</v>
      </c>
      <c r="I54" s="12">
        <v>44.407249999999998</v>
      </c>
      <c r="J54" s="12">
        <v>-1736.0752600000001</v>
      </c>
      <c r="K54" s="12">
        <v>-641.328134466199</v>
      </c>
      <c r="L54" s="12">
        <v>-18.285222261223499</v>
      </c>
      <c r="M54" s="12">
        <v>67.716622789690803</v>
      </c>
      <c r="N54" s="12">
        <v>11.235915188185301</v>
      </c>
      <c r="O54" s="12">
        <v>0.31899183671320003</v>
      </c>
      <c r="P54" s="12">
        <v>349.64057053954502</v>
      </c>
      <c r="Q54" s="12">
        <v>20.472229575176399</v>
      </c>
      <c r="R54" s="12">
        <v>10.220827516540799</v>
      </c>
    </row>
    <row r="55" spans="2:18" x14ac:dyDescent="0.2">
      <c r="B55" s="16">
        <v>4084</v>
      </c>
      <c r="C55" s="16" t="s">
        <v>140</v>
      </c>
      <c r="D55" s="12">
        <v>683</v>
      </c>
      <c r="E55" s="12">
        <v>98</v>
      </c>
      <c r="F55" s="12">
        <v>344.22140000000002</v>
      </c>
      <c r="G55" s="12">
        <v>3165.3301999999999</v>
      </c>
      <c r="H55" s="12">
        <v>2471.92805</v>
      </c>
      <c r="I55" s="12">
        <v>-0.78583999999999998</v>
      </c>
      <c r="J55" s="12">
        <v>-2101.60077</v>
      </c>
      <c r="K55" s="12">
        <v>-3077.0143045387999</v>
      </c>
      <c r="L55" s="12">
        <v>-85.018686931442105</v>
      </c>
      <c r="M55" s="12">
        <v>31.708143118844301</v>
      </c>
      <c r="N55" s="12">
        <v>3.43666341020332</v>
      </c>
      <c r="O55" s="12">
        <v>-2.4826477818965E-2</v>
      </c>
      <c r="P55" s="12">
        <v>775.69909710744002</v>
      </c>
      <c r="Q55" s="12">
        <v>20.043926854771701</v>
      </c>
      <c r="R55" s="12">
        <v>10.8499125936371</v>
      </c>
    </row>
    <row r="56" spans="2:18" x14ac:dyDescent="0.2">
      <c r="B56" s="16">
        <v>4071</v>
      </c>
      <c r="C56" s="16" t="s">
        <v>141</v>
      </c>
      <c r="D56" s="12">
        <v>2332</v>
      </c>
      <c r="E56" s="12">
        <v>83</v>
      </c>
      <c r="F56" s="12">
        <v>1056.8284000000001</v>
      </c>
      <c r="G56" s="12">
        <v>10526.277169999999</v>
      </c>
      <c r="H56" s="12">
        <v>7068.3925499999996</v>
      </c>
      <c r="I56" s="12">
        <v>-17.978729999999999</v>
      </c>
      <c r="J56" s="12">
        <v>-8006.0018300000002</v>
      </c>
      <c r="K56" s="12">
        <v>-3433.1054159519699</v>
      </c>
      <c r="L56" s="12">
        <v>-113.264816199264</v>
      </c>
      <c r="M56" s="12">
        <v>34.407950707609999</v>
      </c>
      <c r="N56" s="12">
        <v>16.9958802810728</v>
      </c>
      <c r="O56" s="12">
        <v>-0.17079856163430299</v>
      </c>
      <c r="P56" s="12">
        <v>77.002798640369804</v>
      </c>
      <c r="Q56" s="12">
        <v>13.150189926074299</v>
      </c>
      <c r="R56" s="12">
        <v>9.8691080732771503</v>
      </c>
    </row>
    <row r="57" spans="2:18" x14ac:dyDescent="0.2">
      <c r="B57" s="16">
        <v>4072</v>
      </c>
      <c r="C57" s="16" t="s">
        <v>142</v>
      </c>
      <c r="D57" s="12">
        <v>3031</v>
      </c>
      <c r="E57" s="12">
        <v>103</v>
      </c>
      <c r="F57" s="12">
        <v>1270.7033200000001</v>
      </c>
      <c r="G57" s="12">
        <v>16766.232059999998</v>
      </c>
      <c r="H57" s="12">
        <v>8886.7137000000002</v>
      </c>
      <c r="I57" s="12">
        <v>98.101910000000004</v>
      </c>
      <c r="J57" s="12">
        <v>-1762.61905</v>
      </c>
      <c r="K57" s="12">
        <v>-581.53053447706895</v>
      </c>
      <c r="L57" s="12">
        <v>-19.834317943651101</v>
      </c>
      <c r="M57" s="12">
        <v>88.867273199366707</v>
      </c>
      <c r="N57" s="12">
        <v>20.7777757947892</v>
      </c>
      <c r="O57" s="12">
        <v>0.58511602158988596</v>
      </c>
      <c r="P57" s="12">
        <v>74.211085987324196</v>
      </c>
      <c r="Q57" s="12">
        <v>13.8640410181702</v>
      </c>
      <c r="R57" s="12">
        <v>8.1640599098328295</v>
      </c>
    </row>
    <row r="58" spans="2:18" x14ac:dyDescent="0.2">
      <c r="B58" s="16">
        <v>4073</v>
      </c>
      <c r="C58" s="16" t="s">
        <v>143</v>
      </c>
      <c r="D58" s="12">
        <v>2201</v>
      </c>
      <c r="E58" s="12">
        <v>74</v>
      </c>
      <c r="F58" s="12">
        <v>772.71489999999994</v>
      </c>
      <c r="G58" s="12">
        <v>10590.05186</v>
      </c>
      <c r="H58" s="12">
        <v>7169.2403000000004</v>
      </c>
      <c r="I58" s="12">
        <v>18.220980000000001</v>
      </c>
      <c r="J58" s="12">
        <v>-8429.9375999999993</v>
      </c>
      <c r="K58" s="12">
        <v>-3830.0488868696102</v>
      </c>
      <c r="L58" s="12">
        <v>-117.584810206459</v>
      </c>
      <c r="M58" s="12">
        <v>50.751632957536799</v>
      </c>
      <c r="N58" s="12">
        <v>16.014269233242199</v>
      </c>
      <c r="O58" s="12">
        <v>0.172057514362352</v>
      </c>
      <c r="P58" s="12">
        <v>114.502523317618</v>
      </c>
      <c r="Q58" s="12">
        <v>15.5943430856815</v>
      </c>
      <c r="R58" s="12">
        <v>7.4686686189655704</v>
      </c>
    </row>
    <row r="59" spans="2:18" x14ac:dyDescent="0.2">
      <c r="B59" s="16">
        <v>4074</v>
      </c>
      <c r="C59" s="16" t="s">
        <v>144</v>
      </c>
      <c r="D59" s="12">
        <v>2697</v>
      </c>
      <c r="E59" s="12">
        <v>48</v>
      </c>
      <c r="F59" s="12">
        <v>1094.9363499999999</v>
      </c>
      <c r="G59" s="12">
        <v>19320.582340000001</v>
      </c>
      <c r="H59" s="12">
        <v>6527.3495000000003</v>
      </c>
      <c r="I59" s="12">
        <v>-62.723660000000002</v>
      </c>
      <c r="J59" s="12">
        <v>-36388.49798</v>
      </c>
      <c r="K59" s="12">
        <v>-13492.2128216537</v>
      </c>
      <c r="L59" s="12">
        <v>-557.47739538077406</v>
      </c>
      <c r="M59" s="12">
        <v>47.8617681251527</v>
      </c>
      <c r="N59" s="12">
        <v>18.802929659095799</v>
      </c>
      <c r="O59" s="12">
        <v>-0.32464683981155801</v>
      </c>
      <c r="P59" s="12">
        <v>54.7733338249555</v>
      </c>
      <c r="Q59" s="12">
        <v>9.1373222035087007</v>
      </c>
      <c r="R59" s="12">
        <v>5.3425547524154</v>
      </c>
    </row>
    <row r="60" spans="2:18" x14ac:dyDescent="0.2">
      <c r="B60" s="16">
        <v>4075</v>
      </c>
      <c r="C60" s="16" t="s">
        <v>145</v>
      </c>
      <c r="D60" s="12">
        <v>4676</v>
      </c>
      <c r="E60" s="12">
        <v>99</v>
      </c>
      <c r="F60" s="12">
        <v>2236.1377499999999</v>
      </c>
      <c r="G60" s="12">
        <v>20905.821759999999</v>
      </c>
      <c r="H60" s="12">
        <v>14390.81135</v>
      </c>
      <c r="I60" s="12">
        <v>294.05855000000003</v>
      </c>
      <c r="J60" s="12">
        <v>-1944.6255900000001</v>
      </c>
      <c r="K60" s="12">
        <v>-415.87373609922901</v>
      </c>
      <c r="L60" s="12">
        <v>-13.5129670086322</v>
      </c>
      <c r="M60" s="12">
        <v>159.15685492766801</v>
      </c>
      <c r="N60" s="12">
        <v>35.988235749380003</v>
      </c>
      <c r="O60" s="12">
        <v>1.40658689897871</v>
      </c>
      <c r="P60" s="12">
        <v>26.219178417325299</v>
      </c>
      <c r="Q60" s="12">
        <v>12.241805413728001</v>
      </c>
      <c r="R60" s="12">
        <v>12.1028311110981</v>
      </c>
    </row>
    <row r="61" spans="2:18" x14ac:dyDescent="0.2">
      <c r="B61" s="16">
        <v>4076</v>
      </c>
      <c r="C61" s="16" t="s">
        <v>146</v>
      </c>
      <c r="D61" s="12">
        <v>3202</v>
      </c>
      <c r="E61" s="12">
        <v>105</v>
      </c>
      <c r="F61" s="12">
        <v>741.47580000000005</v>
      </c>
      <c r="G61" s="12">
        <v>13521.348180000001</v>
      </c>
      <c r="H61" s="12">
        <v>9515.7086999999992</v>
      </c>
      <c r="I61" s="12">
        <v>0.204449999999997</v>
      </c>
      <c r="J61" s="12">
        <v>-10409.217989999999</v>
      </c>
      <c r="K61" s="12">
        <v>-3250.84884134916</v>
      </c>
      <c r="L61" s="12">
        <v>-109.38983441138799</v>
      </c>
      <c r="M61" s="12">
        <v>45.869511733851397</v>
      </c>
      <c r="N61" s="12">
        <v>10.810502213984201</v>
      </c>
      <c r="O61" s="12">
        <v>1.5120533638976E-3</v>
      </c>
      <c r="P61" s="12">
        <v>214.88849265052599</v>
      </c>
      <c r="Q61" s="12">
        <v>16.0543712143355</v>
      </c>
      <c r="R61" s="12">
        <v>5.4852536901390598</v>
      </c>
    </row>
    <row r="62" spans="2:18" x14ac:dyDescent="0.2">
      <c r="B62" s="16">
        <v>4077</v>
      </c>
      <c r="C62" s="16" t="s">
        <v>147</v>
      </c>
      <c r="D62" s="12">
        <v>1527</v>
      </c>
      <c r="E62" s="12">
        <v>125</v>
      </c>
      <c r="F62" s="12">
        <v>299.58724999999998</v>
      </c>
      <c r="G62" s="12">
        <v>6723.4836699999996</v>
      </c>
      <c r="H62" s="12">
        <v>5416.9284500000003</v>
      </c>
      <c r="I62" s="12">
        <v>-5.2442000000000002</v>
      </c>
      <c r="J62" s="12">
        <v>-1690.9245699999999</v>
      </c>
      <c r="K62" s="12">
        <v>-1107.35073346431</v>
      </c>
      <c r="L62" s="12">
        <v>-31.215560360595099</v>
      </c>
      <c r="M62" s="12">
        <v>23.589258602304302</v>
      </c>
      <c r="N62" s="12">
        <v>6.4431903999214297</v>
      </c>
      <c r="O62" s="12">
        <v>-7.7998255924967494E-2</v>
      </c>
      <c r="P62" s="12">
        <v>205.049254269089</v>
      </c>
      <c r="Q62" s="12">
        <v>10.956714497382</v>
      </c>
      <c r="R62" s="12">
        <v>4.3778354264969899</v>
      </c>
    </row>
    <row r="63" spans="2:18" x14ac:dyDescent="0.2">
      <c r="B63" s="16">
        <v>4078</v>
      </c>
      <c r="C63" s="16" t="s">
        <v>148</v>
      </c>
      <c r="D63" s="12">
        <v>556</v>
      </c>
      <c r="E63" s="12">
        <v>106</v>
      </c>
      <c r="F63" s="12">
        <v>84.56465</v>
      </c>
      <c r="G63" s="12">
        <v>2089.4637699999998</v>
      </c>
      <c r="H63" s="12">
        <v>1594.10905</v>
      </c>
      <c r="I63" s="12">
        <v>-2.97553</v>
      </c>
      <c r="J63" s="12">
        <v>-2218.59584</v>
      </c>
      <c r="K63" s="12">
        <v>-3990.28028776978</v>
      </c>
      <c r="L63" s="12">
        <v>-139.17465934968499</v>
      </c>
      <c r="M63" s="12">
        <v>82.484250014059796</v>
      </c>
      <c r="N63" s="12">
        <v>15.6872840015471</v>
      </c>
      <c r="O63" s="12">
        <v>-0.142406393579153</v>
      </c>
      <c r="P63" s="12">
        <v>19.264572480085199</v>
      </c>
      <c r="Q63" s="12">
        <v>3.1708752719842601</v>
      </c>
      <c r="R63" s="12">
        <v>3.90478749483175</v>
      </c>
    </row>
    <row r="64" spans="2:18" x14ac:dyDescent="0.2">
      <c r="B64" s="16">
        <v>4079</v>
      </c>
      <c r="C64" s="16" t="s">
        <v>149</v>
      </c>
      <c r="D64" s="12">
        <v>1659</v>
      </c>
      <c r="E64" s="12">
        <v>74</v>
      </c>
      <c r="F64" s="12">
        <v>550.57236999999998</v>
      </c>
      <c r="G64" s="12">
        <v>8917.0458099999996</v>
      </c>
      <c r="H64" s="12">
        <v>4291.9808999999996</v>
      </c>
      <c r="I64" s="12">
        <v>94.772750000000002</v>
      </c>
      <c r="J64" s="12">
        <v>4234.2585799999997</v>
      </c>
      <c r="K64" s="12">
        <v>2552.2957082579901</v>
      </c>
      <c r="L64" s="12">
        <v>98.655112374801107</v>
      </c>
      <c r="M64" s="12">
        <v>87.802697180491407</v>
      </c>
      <c r="N64" s="12">
        <v>12.0083033444152</v>
      </c>
      <c r="O64" s="12">
        <v>1.06282677042791</v>
      </c>
      <c r="P64" s="12">
        <v>124.81888441247</v>
      </c>
      <c r="Q64" s="12">
        <v>13.6086209026664</v>
      </c>
      <c r="R64" s="12">
        <v>7.2372076330064301</v>
      </c>
    </row>
    <row r="65" spans="2:18" x14ac:dyDescent="0.2">
      <c r="B65" s="16">
        <v>4080</v>
      </c>
      <c r="C65" s="16" t="s">
        <v>150</v>
      </c>
      <c r="D65" s="12">
        <v>8324</v>
      </c>
      <c r="E65" s="12">
        <v>102</v>
      </c>
      <c r="F65" s="12">
        <v>4760.2203300000001</v>
      </c>
      <c r="G65" s="12">
        <v>58793.032930000001</v>
      </c>
      <c r="H65" s="12">
        <v>24147.181250000001</v>
      </c>
      <c r="I65" s="12">
        <v>-8.1947600000000094</v>
      </c>
      <c r="J65" s="12">
        <v>-9037.1709499999997</v>
      </c>
      <c r="K65" s="12">
        <v>-1085.6764716482501</v>
      </c>
      <c r="L65" s="12">
        <v>-37.425365952392497</v>
      </c>
      <c r="M65" s="12">
        <v>40.625810780059702</v>
      </c>
      <c r="N65" s="12">
        <v>12.784154266351401</v>
      </c>
      <c r="O65" s="12">
        <v>-1.3938318184327799E-2</v>
      </c>
      <c r="P65" s="12">
        <v>86.707762329934994</v>
      </c>
      <c r="Q65" s="12">
        <v>9.7837059483707804</v>
      </c>
      <c r="R65" s="12">
        <v>8.0826338312191606</v>
      </c>
    </row>
    <row r="66" spans="2:18" x14ac:dyDescent="0.2">
      <c r="B66" s="16">
        <v>4081</v>
      </c>
      <c r="C66" s="16" t="s">
        <v>151</v>
      </c>
      <c r="D66" s="12">
        <v>3916</v>
      </c>
      <c r="E66" s="12">
        <v>75</v>
      </c>
      <c r="F66" s="12">
        <v>1607.51712</v>
      </c>
      <c r="G66" s="12">
        <v>19874.46514</v>
      </c>
      <c r="H66" s="12">
        <v>12725.6013</v>
      </c>
      <c r="I66" s="12">
        <v>-1.4608000000000001</v>
      </c>
      <c r="J66" s="12">
        <v>-12655.97788</v>
      </c>
      <c r="K66" s="12">
        <v>-3231.8636057201202</v>
      </c>
      <c r="L66" s="12">
        <v>-99.452886992459895</v>
      </c>
      <c r="M66" s="12">
        <v>50.674891923154398</v>
      </c>
      <c r="N66" s="12">
        <v>33.551157633667302</v>
      </c>
      <c r="O66" s="12">
        <v>-7.3501349078317702E-3</v>
      </c>
      <c r="P66" s="12">
        <v>34.210628023587503</v>
      </c>
      <c r="Q66" s="12">
        <v>10.968298440458099</v>
      </c>
      <c r="R66" s="12">
        <v>8.0810039851970608</v>
      </c>
    </row>
    <row r="67" spans="2:18" x14ac:dyDescent="0.2">
      <c r="B67" s="16">
        <v>4082</v>
      </c>
      <c r="C67" s="16" t="s">
        <v>152</v>
      </c>
      <c r="D67" s="12">
        <v>18181</v>
      </c>
      <c r="E67" s="12">
        <v>116</v>
      </c>
      <c r="F67" s="12">
        <v>6796.6499000000003</v>
      </c>
      <c r="G67" s="12">
        <v>86912.194629999998</v>
      </c>
      <c r="H67" s="12">
        <v>55531.294699999999</v>
      </c>
      <c r="I67" s="12">
        <v>1220.0470299999999</v>
      </c>
      <c r="J67" s="12">
        <v>51949.953130000002</v>
      </c>
      <c r="K67" s="12">
        <v>2857.37600407018</v>
      </c>
      <c r="L67" s="12">
        <v>93.550768824412103</v>
      </c>
      <c r="M67" s="12">
        <v>140.63435084149799</v>
      </c>
      <c r="N67" s="12">
        <v>19.4763158806274</v>
      </c>
      <c r="O67" s="12">
        <v>1.40376967259192</v>
      </c>
      <c r="P67" s="12">
        <v>34.0122385964617</v>
      </c>
      <c r="Q67" s="12">
        <v>6.8389560352308898</v>
      </c>
      <c r="R67" s="12">
        <v>9.2239034627171108</v>
      </c>
    </row>
    <row r="68" spans="2:18" x14ac:dyDescent="0.2">
      <c r="B68" s="16">
        <v>4083</v>
      </c>
      <c r="C68" s="16" t="s">
        <v>153</v>
      </c>
      <c r="D68" s="12">
        <v>4963</v>
      </c>
      <c r="E68" s="12">
        <v>79</v>
      </c>
      <c r="F68" s="12">
        <v>1391.5843500000001</v>
      </c>
      <c r="G68" s="12">
        <v>24485.161</v>
      </c>
      <c r="H68" s="12">
        <v>14213.994049999999</v>
      </c>
      <c r="I68" s="12">
        <v>20.221550000000001</v>
      </c>
      <c r="J68" s="12">
        <v>-16676.162789999998</v>
      </c>
      <c r="K68" s="12">
        <v>-3360.09727785614</v>
      </c>
      <c r="L68" s="12">
        <v>-117.322145565412</v>
      </c>
      <c r="M68" s="12">
        <v>45.820123380034097</v>
      </c>
      <c r="N68" s="12">
        <v>8.6531148686376707</v>
      </c>
      <c r="O68" s="12">
        <v>8.2586959505800306E-2</v>
      </c>
      <c r="P68" s="12">
        <v>14.2124733588994</v>
      </c>
      <c r="Q68" s="12">
        <v>1.0593882964461601</v>
      </c>
      <c r="R68" s="12">
        <v>5.7659653534644901</v>
      </c>
    </row>
    <row r="69" spans="2:18" x14ac:dyDescent="0.2">
      <c r="B69" s="21">
        <v>4129</v>
      </c>
      <c r="C69" s="21" t="s">
        <v>154</v>
      </c>
      <c r="D69" s="22">
        <v>53690</v>
      </c>
      <c r="E69" s="22">
        <v>105</v>
      </c>
      <c r="F69" s="22">
        <v>22595.755550000002</v>
      </c>
      <c r="G69" s="22">
        <v>289508.65620999999</v>
      </c>
      <c r="H69" s="22">
        <v>166101.27395999999</v>
      </c>
      <c r="I69" s="22">
        <v>587.64971000000003</v>
      </c>
      <c r="J69" s="22">
        <v>-171186.22537</v>
      </c>
      <c r="K69" s="22">
        <v>-3188.4191724716002</v>
      </c>
      <c r="L69" s="22">
        <v>-103.061356056321</v>
      </c>
      <c r="M69" s="22">
        <v>63.8514725604308</v>
      </c>
      <c r="N69" s="22">
        <v>16.6605014660195</v>
      </c>
      <c r="O69" s="22">
        <v>0.202981740751039</v>
      </c>
      <c r="P69" s="22">
        <v>78.672559652694105</v>
      </c>
      <c r="Q69" s="22">
        <v>10.1622703152127</v>
      </c>
      <c r="R69" s="22">
        <v>8.0078452794805308</v>
      </c>
    </row>
    <row r="70" spans="2:18" x14ac:dyDescent="0.2">
      <c r="B70" s="16">
        <v>4091</v>
      </c>
      <c r="C70" s="16" t="s">
        <v>155</v>
      </c>
      <c r="D70" s="12">
        <v>1750</v>
      </c>
      <c r="E70" s="12">
        <v>93</v>
      </c>
      <c r="F70" s="12">
        <v>745.26599999999996</v>
      </c>
      <c r="G70" s="12">
        <v>8034.3695200000002</v>
      </c>
      <c r="H70" s="12">
        <v>5098.2638999999999</v>
      </c>
      <c r="I70" s="12">
        <v>22.727399999999999</v>
      </c>
      <c r="J70" s="12">
        <v>1182.8137300000001</v>
      </c>
      <c r="K70" s="12">
        <v>675.89355999999998</v>
      </c>
      <c r="L70" s="12">
        <v>23.200323741578</v>
      </c>
      <c r="M70" s="12">
        <v>73.4445403004068</v>
      </c>
      <c r="N70" s="12">
        <v>29.558672731470899</v>
      </c>
      <c r="O70" s="12">
        <v>0.28287720577731201</v>
      </c>
      <c r="P70" s="12">
        <v>13.381996499489601</v>
      </c>
      <c r="Q70" s="12">
        <v>4.54908227820719</v>
      </c>
      <c r="R70" s="12">
        <v>9.5588508605215399</v>
      </c>
    </row>
    <row r="71" spans="2:18" x14ac:dyDescent="0.2">
      <c r="B71" s="16">
        <v>4092</v>
      </c>
      <c r="C71" s="16" t="s">
        <v>156</v>
      </c>
      <c r="D71" s="12">
        <v>4864</v>
      </c>
      <c r="E71" s="12">
        <v>117</v>
      </c>
      <c r="F71" s="12">
        <v>1011.86515</v>
      </c>
      <c r="G71" s="12">
        <v>24533.013900000002</v>
      </c>
      <c r="H71" s="12">
        <v>16720.478650000001</v>
      </c>
      <c r="I71" s="12">
        <v>36.699730000000002</v>
      </c>
      <c r="J71" s="12">
        <v>-15008.500040000001</v>
      </c>
      <c r="K71" s="12">
        <v>-3085.6291200657902</v>
      </c>
      <c r="L71" s="12">
        <v>-89.761186591389801</v>
      </c>
      <c r="M71" s="12">
        <v>48.589342583790703</v>
      </c>
      <c r="N71" s="12">
        <v>8.2521175747257995</v>
      </c>
      <c r="O71" s="12">
        <v>0.149593238521746</v>
      </c>
      <c r="P71" s="12">
        <v>399.467817758916</v>
      </c>
      <c r="Q71" s="12">
        <v>19.058811604064701</v>
      </c>
      <c r="R71" s="12">
        <v>4.27409728080739</v>
      </c>
    </row>
    <row r="72" spans="2:18" x14ac:dyDescent="0.2">
      <c r="B72" s="16">
        <v>4093</v>
      </c>
      <c r="C72" s="16" t="s">
        <v>157</v>
      </c>
      <c r="D72" s="12">
        <v>1001</v>
      </c>
      <c r="E72" s="12">
        <v>109</v>
      </c>
      <c r="F72" s="12">
        <v>267.59305000000001</v>
      </c>
      <c r="G72" s="12">
        <v>3987.4482499999999</v>
      </c>
      <c r="H72" s="12">
        <v>2805.2606500000002</v>
      </c>
      <c r="I72" s="12">
        <v>-1.21035</v>
      </c>
      <c r="J72" s="12">
        <v>150.03726</v>
      </c>
      <c r="K72" s="12">
        <v>149.887372627372</v>
      </c>
      <c r="L72" s="12">
        <v>5.3484249315656198</v>
      </c>
      <c r="M72" s="12">
        <v>107.18043049210701</v>
      </c>
      <c r="N72" s="12">
        <v>15.80575609906</v>
      </c>
      <c r="O72" s="12">
        <v>-3.03539989515852E-2</v>
      </c>
      <c r="P72" s="12">
        <v>124.459493644087</v>
      </c>
      <c r="Q72" s="12">
        <v>14.3005860953807</v>
      </c>
      <c r="R72" s="12">
        <v>6.6805305874502601</v>
      </c>
    </row>
    <row r="73" spans="2:18" x14ac:dyDescent="0.2">
      <c r="B73" s="16">
        <v>4124</v>
      </c>
      <c r="C73" s="16" t="s">
        <v>158</v>
      </c>
      <c r="D73" s="12">
        <v>1696</v>
      </c>
      <c r="E73" s="12">
        <v>96</v>
      </c>
      <c r="F73" s="12">
        <v>397.12299999999999</v>
      </c>
      <c r="G73" s="12">
        <v>7391.5535499999996</v>
      </c>
      <c r="H73" s="12">
        <v>5610.5904</v>
      </c>
      <c r="I73" s="12">
        <v>-48.328919999999997</v>
      </c>
      <c r="J73" s="12">
        <v>-11322.90028</v>
      </c>
      <c r="K73" s="12">
        <v>-6676.2383726415101</v>
      </c>
      <c r="L73" s="12">
        <v>-201.81299066137501</v>
      </c>
      <c r="M73" s="12">
        <v>37.943846189141098</v>
      </c>
      <c r="N73" s="12">
        <v>7.1420337732587402</v>
      </c>
      <c r="O73" s="12">
        <v>-0.65383981422958104</v>
      </c>
      <c r="P73" s="12">
        <v>103.133124974897</v>
      </c>
      <c r="Q73" s="12">
        <v>6.0306484554928197</v>
      </c>
      <c r="R73" s="12">
        <v>4.71881963163211</v>
      </c>
    </row>
    <row r="74" spans="2:18" x14ac:dyDescent="0.2">
      <c r="B74" s="16">
        <v>4095</v>
      </c>
      <c r="C74" s="16" t="s">
        <v>159</v>
      </c>
      <c r="D74" s="12">
        <v>13644</v>
      </c>
      <c r="E74" s="12">
        <v>97</v>
      </c>
      <c r="F74" s="12">
        <v>6668.3894200000004</v>
      </c>
      <c r="G74" s="12">
        <v>79231.794899999994</v>
      </c>
      <c r="H74" s="12">
        <v>41772.541449999997</v>
      </c>
      <c r="I74" s="12">
        <v>117.25467999999999</v>
      </c>
      <c r="J74" s="12">
        <v>-125277.21702</v>
      </c>
      <c r="K74" s="12">
        <v>-9181.8540765171492</v>
      </c>
      <c r="L74" s="12">
        <v>-299.90326820299299</v>
      </c>
      <c r="M74" s="12">
        <v>70.256505813425704</v>
      </c>
      <c r="N74" s="12">
        <v>5.7177005143109199</v>
      </c>
      <c r="O74" s="12">
        <v>0.14798942791588801</v>
      </c>
      <c r="P74" s="12">
        <v>207.85337246717901</v>
      </c>
      <c r="Q74" s="12">
        <v>8.0871038048388293</v>
      </c>
      <c r="R74" s="12">
        <v>8.5642943070572795</v>
      </c>
    </row>
    <row r="75" spans="2:18" x14ac:dyDescent="0.2">
      <c r="B75" s="16">
        <v>4099</v>
      </c>
      <c r="C75" s="16" t="s">
        <v>160</v>
      </c>
      <c r="D75" s="12">
        <v>430</v>
      </c>
      <c r="E75" s="12">
        <v>82</v>
      </c>
      <c r="F75" s="12">
        <v>205.96680000000001</v>
      </c>
      <c r="G75" s="12">
        <v>1894.52386</v>
      </c>
      <c r="H75" s="12">
        <v>1228.9214999999999</v>
      </c>
      <c r="I75" s="12">
        <v>-21.54081</v>
      </c>
      <c r="J75" s="12">
        <v>-3449.59539</v>
      </c>
      <c r="K75" s="12">
        <v>-8022.3148604651196</v>
      </c>
      <c r="L75" s="12">
        <v>-280.70103664066397</v>
      </c>
      <c r="M75" s="12">
        <v>31.163151463291701</v>
      </c>
      <c r="N75" s="12">
        <v>6.4369211132176396</v>
      </c>
      <c r="O75" s="12">
        <v>-1.1370038907823501</v>
      </c>
      <c r="P75" s="12">
        <v>561.30873653525896</v>
      </c>
      <c r="Q75" s="12">
        <v>2.7015542575431102</v>
      </c>
      <c r="R75" s="12">
        <v>9.7346881659226003</v>
      </c>
    </row>
    <row r="76" spans="2:18" x14ac:dyDescent="0.2">
      <c r="B76" s="16">
        <v>4100</v>
      </c>
      <c r="C76" s="16" t="s">
        <v>161</v>
      </c>
      <c r="D76" s="12">
        <v>3855</v>
      </c>
      <c r="E76" s="12">
        <v>110</v>
      </c>
      <c r="F76" s="12">
        <v>2875.38177</v>
      </c>
      <c r="G76" s="12">
        <v>22629.16793</v>
      </c>
      <c r="H76" s="12">
        <v>11903.85853</v>
      </c>
      <c r="I76" s="12">
        <v>122.94229</v>
      </c>
      <c r="J76" s="12">
        <v>1438.0721900000001</v>
      </c>
      <c r="K76" s="12">
        <v>373.04077561608199</v>
      </c>
      <c r="L76" s="12">
        <v>12.0807231233115</v>
      </c>
      <c r="M76" s="12">
        <v>70.045549924910603</v>
      </c>
      <c r="N76" s="12">
        <v>22.3590663937545</v>
      </c>
      <c r="O76" s="12">
        <v>0.54329125304255099</v>
      </c>
      <c r="P76" s="12">
        <v>301.01145345550202</v>
      </c>
      <c r="Q76" s="12">
        <v>31.729393949483999</v>
      </c>
      <c r="R76" s="12">
        <v>13.249820184616899</v>
      </c>
    </row>
    <row r="77" spans="2:18" x14ac:dyDescent="0.2">
      <c r="B77" s="16">
        <v>4104</v>
      </c>
      <c r="C77" s="16" t="s">
        <v>162</v>
      </c>
      <c r="D77" s="12">
        <v>3485</v>
      </c>
      <c r="E77" s="12">
        <v>110</v>
      </c>
      <c r="F77" s="12">
        <v>1198.25666</v>
      </c>
      <c r="G77" s="12">
        <v>16766.839380000001</v>
      </c>
      <c r="H77" s="12">
        <v>10591.897580000001</v>
      </c>
      <c r="I77" s="12">
        <v>49.573599999999999</v>
      </c>
      <c r="J77" s="12">
        <v>-5485.6651199999997</v>
      </c>
      <c r="K77" s="12">
        <v>-1574.07894404591</v>
      </c>
      <c r="L77" s="12">
        <v>-51.791145812797801</v>
      </c>
      <c r="M77" s="12">
        <v>58.353418126439998</v>
      </c>
      <c r="N77" s="12">
        <v>12.931834744057801</v>
      </c>
      <c r="O77" s="12">
        <v>0.29566454879464599</v>
      </c>
      <c r="P77" s="12" t="s">
        <v>74</v>
      </c>
      <c r="Q77" s="12">
        <v>7.17975274121103</v>
      </c>
      <c r="R77" s="12">
        <v>7.44225093185094</v>
      </c>
    </row>
    <row r="78" spans="2:18" x14ac:dyDescent="0.2">
      <c r="B78" s="16">
        <v>4105</v>
      </c>
      <c r="C78" s="16" t="s">
        <v>163</v>
      </c>
      <c r="D78" s="12">
        <v>329</v>
      </c>
      <c r="E78" s="12">
        <v>117</v>
      </c>
      <c r="F78" s="12">
        <v>208.40719999999999</v>
      </c>
      <c r="G78" s="12">
        <v>2247.5465600000002</v>
      </c>
      <c r="H78" s="12">
        <v>1565.6801499999999</v>
      </c>
      <c r="I78" s="12">
        <v>6.29223</v>
      </c>
      <c r="J78" s="12">
        <v>-2226.7877899999999</v>
      </c>
      <c r="K78" s="12">
        <v>-6768.3519452887504</v>
      </c>
      <c r="L78" s="12">
        <v>-142.224948690829</v>
      </c>
      <c r="M78" s="12">
        <v>85.9351545535947</v>
      </c>
      <c r="N78" s="12">
        <v>35.2443616615436</v>
      </c>
      <c r="O78" s="12">
        <v>0.27995993996226698</v>
      </c>
      <c r="P78" s="12">
        <v>32.7488972359033</v>
      </c>
      <c r="Q78" s="12">
        <v>12.4310350215837</v>
      </c>
      <c r="R78" s="12">
        <v>9.5526132281771297</v>
      </c>
    </row>
    <row r="79" spans="2:18" x14ac:dyDescent="0.2">
      <c r="B79" s="16">
        <v>4106</v>
      </c>
      <c r="C79" s="16" t="s">
        <v>164</v>
      </c>
      <c r="D79" s="12">
        <v>389</v>
      </c>
      <c r="E79" s="12">
        <v>115</v>
      </c>
      <c r="F79" s="12">
        <v>103.45725</v>
      </c>
      <c r="G79" s="12">
        <v>1931.7805000000001</v>
      </c>
      <c r="H79" s="12">
        <v>1382.9303500000001</v>
      </c>
      <c r="I79" s="12">
        <v>1.8078000000000001</v>
      </c>
      <c r="J79" s="12">
        <v>-936.83073999999999</v>
      </c>
      <c r="K79" s="12">
        <v>-2408.3052442159401</v>
      </c>
      <c r="L79" s="12">
        <v>-67.742438366472996</v>
      </c>
      <c r="M79" s="12">
        <v>25.065433158684399</v>
      </c>
      <c r="N79" s="12">
        <v>5.4279274426306703</v>
      </c>
      <c r="O79" s="12">
        <v>9.3582060694783906E-2</v>
      </c>
      <c r="P79" s="12" t="s">
        <v>74</v>
      </c>
      <c r="Q79" s="12">
        <v>14.6364615441558</v>
      </c>
      <c r="R79" s="12">
        <v>5.44912064284736</v>
      </c>
    </row>
    <row r="80" spans="2:18" x14ac:dyDescent="0.2">
      <c r="B80" s="16">
        <v>4107</v>
      </c>
      <c r="C80" s="16" t="s">
        <v>165</v>
      </c>
      <c r="D80" s="12">
        <v>1125</v>
      </c>
      <c r="E80" s="12">
        <v>109</v>
      </c>
      <c r="F80" s="12">
        <v>511.14884999999998</v>
      </c>
      <c r="G80" s="12">
        <v>5560.2136</v>
      </c>
      <c r="H80" s="12">
        <v>3411.6166499999999</v>
      </c>
      <c r="I80" s="12">
        <v>37.812550000000002</v>
      </c>
      <c r="J80" s="12">
        <v>1870.7645399999999</v>
      </c>
      <c r="K80" s="12">
        <v>1662.90181333333</v>
      </c>
      <c r="L80" s="12">
        <v>54.835133367050503</v>
      </c>
      <c r="M80" s="12">
        <v>76.521324288692796</v>
      </c>
      <c r="N80" s="12">
        <v>5.8404689095553204</v>
      </c>
      <c r="O80" s="12">
        <v>0.68005570865119302</v>
      </c>
      <c r="P80" s="12">
        <v>412.25411858147601</v>
      </c>
      <c r="Q80" s="12">
        <v>19.879797423609801</v>
      </c>
      <c r="R80" s="12">
        <v>9.8730271801068898</v>
      </c>
    </row>
    <row r="81" spans="2:18" x14ac:dyDescent="0.2">
      <c r="B81" s="16">
        <v>4110</v>
      </c>
      <c r="C81" s="16" t="s">
        <v>166</v>
      </c>
      <c r="D81" s="12">
        <v>1380</v>
      </c>
      <c r="E81" s="12">
        <v>98</v>
      </c>
      <c r="F81" s="12">
        <v>372.56389999999999</v>
      </c>
      <c r="G81" s="12">
        <v>5979.1628099999998</v>
      </c>
      <c r="H81" s="12">
        <v>4301.3681500000002</v>
      </c>
      <c r="I81" s="12">
        <v>5.3117299999999998</v>
      </c>
      <c r="J81" s="12">
        <v>-2523.8317299999999</v>
      </c>
      <c r="K81" s="12">
        <v>-1828.86357246377</v>
      </c>
      <c r="L81" s="12">
        <v>-58.6750922494276</v>
      </c>
      <c r="M81" s="12">
        <v>32.464924466574303</v>
      </c>
      <c r="N81" s="12">
        <v>9.2067871877806091</v>
      </c>
      <c r="O81" s="12">
        <v>8.8837353468888006E-2</v>
      </c>
      <c r="P81" s="12">
        <v>89.552177192138302</v>
      </c>
      <c r="Q81" s="12">
        <v>7.7787090731520001</v>
      </c>
      <c r="R81" s="12">
        <v>6.3198752401927001</v>
      </c>
    </row>
    <row r="82" spans="2:18" x14ac:dyDescent="0.2">
      <c r="B82" s="16">
        <v>4111</v>
      </c>
      <c r="C82" s="16" t="s">
        <v>167</v>
      </c>
      <c r="D82" s="12">
        <v>1592</v>
      </c>
      <c r="E82" s="12">
        <v>119</v>
      </c>
      <c r="F82" s="12">
        <v>401.38380000000001</v>
      </c>
      <c r="G82" s="12">
        <v>6457.8668200000002</v>
      </c>
      <c r="H82" s="12">
        <v>4853.1577500000003</v>
      </c>
      <c r="I82" s="12">
        <v>8.7928800000000003</v>
      </c>
      <c r="J82" s="12">
        <v>-2904.0822400000002</v>
      </c>
      <c r="K82" s="12">
        <v>-1824.1722613065299</v>
      </c>
      <c r="L82" s="12">
        <v>-59.839024189972001</v>
      </c>
      <c r="M82" s="12">
        <v>32.588934065382297</v>
      </c>
      <c r="N82" s="12">
        <v>6.5633077728899103</v>
      </c>
      <c r="O82" s="12">
        <v>0.136157654610784</v>
      </c>
      <c r="P82" s="12">
        <v>29.502231262256501</v>
      </c>
      <c r="Q82" s="12">
        <v>1.50887472157563</v>
      </c>
      <c r="R82" s="12">
        <v>6.3515815892901903</v>
      </c>
    </row>
    <row r="83" spans="2:18" x14ac:dyDescent="0.2">
      <c r="B83" s="16">
        <v>4112</v>
      </c>
      <c r="C83" s="16" t="s">
        <v>168</v>
      </c>
      <c r="D83" s="12">
        <v>869</v>
      </c>
      <c r="E83" s="12">
        <v>118</v>
      </c>
      <c r="F83" s="12">
        <v>494.24034999999998</v>
      </c>
      <c r="G83" s="12">
        <v>3583.8391900000001</v>
      </c>
      <c r="H83" s="12">
        <v>2667.6958500000001</v>
      </c>
      <c r="I83" s="12">
        <v>1.7078899999999999</v>
      </c>
      <c r="J83" s="12">
        <v>-1069.3448000000001</v>
      </c>
      <c r="K83" s="12">
        <v>-1230.5463751438399</v>
      </c>
      <c r="L83" s="12">
        <v>-40.0849594604272</v>
      </c>
      <c r="M83" s="12">
        <v>27.354634458361399</v>
      </c>
      <c r="N83" s="12">
        <v>7.9625172714929597</v>
      </c>
      <c r="O83" s="12">
        <v>4.7655319043486397E-2</v>
      </c>
      <c r="P83" s="12">
        <v>81.908584131378802</v>
      </c>
      <c r="Q83" s="12">
        <v>4.0686758604255298</v>
      </c>
      <c r="R83" s="12">
        <v>13.8384624339129</v>
      </c>
    </row>
    <row r="84" spans="2:18" x14ac:dyDescent="0.2">
      <c r="B84" s="16">
        <v>4125</v>
      </c>
      <c r="C84" s="16" t="s">
        <v>169</v>
      </c>
      <c r="D84" s="12">
        <v>2465</v>
      </c>
      <c r="E84" s="12">
        <v>110</v>
      </c>
      <c r="F84" s="12">
        <v>1358.8314</v>
      </c>
      <c r="G84" s="12">
        <v>12569.76987</v>
      </c>
      <c r="H84" s="12">
        <v>8267.9017000000003</v>
      </c>
      <c r="I84" s="12">
        <v>53.273510000000002</v>
      </c>
      <c r="J84" s="12">
        <v>-710.57784000000004</v>
      </c>
      <c r="K84" s="12">
        <v>-288.26687221095301</v>
      </c>
      <c r="L84" s="12">
        <v>-8.5944156786479393</v>
      </c>
      <c r="M84" s="12">
        <v>63.497296470392698</v>
      </c>
      <c r="N84" s="12">
        <v>7.9376421876677803</v>
      </c>
      <c r="O84" s="12">
        <v>0.42382247687085201</v>
      </c>
      <c r="P84" s="12">
        <v>326.674965114114</v>
      </c>
      <c r="Q84" s="12">
        <v>5.3730959037836401</v>
      </c>
      <c r="R84" s="12">
        <v>11.234134949202501</v>
      </c>
    </row>
    <row r="85" spans="2:18" x14ac:dyDescent="0.2">
      <c r="B85" s="16">
        <v>4117</v>
      </c>
      <c r="C85" s="16" t="s">
        <v>170</v>
      </c>
      <c r="D85" s="12">
        <v>983</v>
      </c>
      <c r="E85" s="12">
        <v>109</v>
      </c>
      <c r="F85" s="12">
        <v>305.77485000000001</v>
      </c>
      <c r="G85" s="12">
        <v>4966.6077599999999</v>
      </c>
      <c r="H85" s="12">
        <v>3053.99395</v>
      </c>
      <c r="I85" s="12">
        <v>29.062429999999999</v>
      </c>
      <c r="J85" s="12">
        <v>1543.90308</v>
      </c>
      <c r="K85" s="12">
        <v>1570.6033367243101</v>
      </c>
      <c r="L85" s="12">
        <v>50.553573624466402</v>
      </c>
      <c r="M85" s="12">
        <v>84.667720569099203</v>
      </c>
      <c r="N85" s="12">
        <v>39.943316859791302</v>
      </c>
      <c r="O85" s="12">
        <v>0.58515653750760499</v>
      </c>
      <c r="P85" s="12">
        <v>15.2374703989246</v>
      </c>
      <c r="Q85" s="12">
        <v>4.1606718304648203</v>
      </c>
      <c r="R85" s="12">
        <v>6.7417701614511998</v>
      </c>
    </row>
    <row r="86" spans="2:18" x14ac:dyDescent="0.2">
      <c r="B86" s="16">
        <v>4120</v>
      </c>
      <c r="C86" s="16" t="s">
        <v>171</v>
      </c>
      <c r="D86" s="12">
        <v>1601</v>
      </c>
      <c r="E86" s="12">
        <v>105</v>
      </c>
      <c r="F86" s="12">
        <v>940.83609999999999</v>
      </c>
      <c r="G86" s="12">
        <v>8106.1425399999998</v>
      </c>
      <c r="H86" s="12">
        <v>4571.8811500000002</v>
      </c>
      <c r="I86" s="12">
        <v>6.8960999999999997</v>
      </c>
      <c r="J86" s="12">
        <v>-736.65232000000003</v>
      </c>
      <c r="K86" s="12">
        <v>-460.120124921924</v>
      </c>
      <c r="L86" s="12">
        <v>-16.112674320066301</v>
      </c>
      <c r="M86" s="12">
        <v>61.270029924738999</v>
      </c>
      <c r="N86" s="12">
        <v>17.954118503294499</v>
      </c>
      <c r="O86" s="12">
        <v>8.5072523286766705E-2</v>
      </c>
      <c r="P86" s="12">
        <v>50.519487692166301</v>
      </c>
      <c r="Q86" s="12">
        <v>7.3471662638688304</v>
      </c>
      <c r="R86" s="12">
        <v>11.6915313951536</v>
      </c>
    </row>
    <row r="87" spans="2:18" x14ac:dyDescent="0.2">
      <c r="B87" s="16">
        <v>4121</v>
      </c>
      <c r="C87" s="16" t="s">
        <v>172</v>
      </c>
      <c r="D87" s="12">
        <v>2264</v>
      </c>
      <c r="E87" s="12">
        <v>87</v>
      </c>
      <c r="F87" s="12">
        <v>692.73434999999995</v>
      </c>
      <c r="G87" s="12">
        <v>12906.497729999999</v>
      </c>
      <c r="H87" s="12">
        <v>6052.9195</v>
      </c>
      <c r="I87" s="12">
        <v>-13.01694</v>
      </c>
      <c r="J87" s="12">
        <v>-1571.5734199999999</v>
      </c>
      <c r="K87" s="12">
        <v>-694.15787102473598</v>
      </c>
      <c r="L87" s="12">
        <v>-25.963890978559999</v>
      </c>
      <c r="M87" s="12">
        <v>97.648130528125805</v>
      </c>
      <c r="N87" s="12">
        <v>17.2931046603412</v>
      </c>
      <c r="O87" s="12">
        <v>-0.100855710606475</v>
      </c>
      <c r="P87" s="12">
        <v>56.337945498285499</v>
      </c>
      <c r="Q87" s="12">
        <v>9.7971586595552704</v>
      </c>
      <c r="R87" s="12">
        <v>5.2664744861036796</v>
      </c>
    </row>
    <row r="88" spans="2:18" x14ac:dyDescent="0.2">
      <c r="B88" s="16">
        <v>4122</v>
      </c>
      <c r="C88" s="16" t="s">
        <v>173</v>
      </c>
      <c r="D88" s="12">
        <v>1700</v>
      </c>
      <c r="E88" s="12">
        <v>120</v>
      </c>
      <c r="F88" s="12">
        <v>628.51684999999998</v>
      </c>
      <c r="G88" s="12">
        <v>7035.2134999999998</v>
      </c>
      <c r="H88" s="12">
        <v>5011.5676000000003</v>
      </c>
      <c r="I88" s="12">
        <v>62.194110000000002</v>
      </c>
      <c r="J88" s="12">
        <v>-547.10672999999997</v>
      </c>
      <c r="K88" s="12">
        <v>-321.82748823529403</v>
      </c>
      <c r="L88" s="12">
        <v>-10.916878183983799</v>
      </c>
      <c r="M88" s="12">
        <v>63.309733670484903</v>
      </c>
      <c r="N88" s="12">
        <v>1.4767678908314501</v>
      </c>
      <c r="O88" s="12">
        <v>0.88404012188116199</v>
      </c>
      <c r="P88" s="12" t="s">
        <v>74</v>
      </c>
      <c r="Q88" s="12">
        <v>1.24634909800534</v>
      </c>
      <c r="R88" s="12">
        <v>9.8179104301525495</v>
      </c>
    </row>
    <row r="89" spans="2:18" x14ac:dyDescent="0.2">
      <c r="B89" s="16">
        <v>4123</v>
      </c>
      <c r="C89" s="16" t="s">
        <v>174</v>
      </c>
      <c r="D89" s="12">
        <v>8268</v>
      </c>
      <c r="E89" s="12">
        <v>115</v>
      </c>
      <c r="F89" s="12">
        <v>3208.0187999999998</v>
      </c>
      <c r="G89" s="12">
        <v>53695.304040000003</v>
      </c>
      <c r="H89" s="12">
        <v>25228.748500000002</v>
      </c>
      <c r="I89" s="12">
        <v>109.3978</v>
      </c>
      <c r="J89" s="12">
        <v>-3601.1507100000099</v>
      </c>
      <c r="K89" s="12">
        <v>-435.55281930333899</v>
      </c>
      <c r="L89" s="12">
        <v>-14.273996627300001</v>
      </c>
      <c r="M89" s="12">
        <v>59.891098700257899</v>
      </c>
      <c r="N89" s="12">
        <v>31.9079890163665</v>
      </c>
      <c r="O89" s="12">
        <v>0.20373811445132101</v>
      </c>
      <c r="P89" s="12">
        <v>16.149021116300101</v>
      </c>
      <c r="Q89" s="12">
        <v>6.1741153891788203</v>
      </c>
      <c r="R89" s="12">
        <v>6.1782248174415999</v>
      </c>
    </row>
    <row r="90" spans="2:18" x14ac:dyDescent="0.2">
      <c r="B90" s="21">
        <v>4159</v>
      </c>
      <c r="C90" s="21" t="s">
        <v>175</v>
      </c>
      <c r="D90" s="22">
        <v>47235</v>
      </c>
      <c r="E90" s="22">
        <v>113</v>
      </c>
      <c r="F90" s="22">
        <v>17331.153869999998</v>
      </c>
      <c r="G90" s="22">
        <v>237455.18223000001</v>
      </c>
      <c r="H90" s="22">
        <v>137410.7475</v>
      </c>
      <c r="I90" s="22">
        <v>503.82871999999998</v>
      </c>
      <c r="J90" s="22">
        <v>-50481.04853</v>
      </c>
      <c r="K90" s="22">
        <v>-1068.7212560601199</v>
      </c>
      <c r="L90" s="22">
        <v>-36.737336379019403</v>
      </c>
      <c r="M90" s="22">
        <v>63.108539760084199</v>
      </c>
      <c r="N90" s="22">
        <v>10.9983457360721</v>
      </c>
      <c r="O90" s="22">
        <v>0.21217844785210399</v>
      </c>
      <c r="P90" s="22">
        <v>166.08293380794399</v>
      </c>
      <c r="Q90" s="22">
        <v>10.611585459353501</v>
      </c>
      <c r="R90" s="22">
        <v>7.5108837055090998</v>
      </c>
    </row>
    <row r="91" spans="2:18" x14ac:dyDescent="0.2">
      <c r="B91" s="16">
        <v>4131</v>
      </c>
      <c r="C91" s="16" t="s">
        <v>176</v>
      </c>
      <c r="D91" s="12">
        <v>3688</v>
      </c>
      <c r="E91" s="12">
        <v>102</v>
      </c>
      <c r="F91" s="12">
        <v>1712.6471899999999</v>
      </c>
      <c r="G91" s="12">
        <v>17365.195100000001</v>
      </c>
      <c r="H91" s="12">
        <v>12175.76225</v>
      </c>
      <c r="I91" s="12">
        <v>9.9477499999999992</v>
      </c>
      <c r="J91" s="12">
        <v>-7102.8310600000004</v>
      </c>
      <c r="K91" s="12">
        <v>-1925.9303308026001</v>
      </c>
      <c r="L91" s="12">
        <v>-58.335822547783401</v>
      </c>
      <c r="M91" s="12">
        <v>41.2445264723804</v>
      </c>
      <c r="N91" s="12">
        <v>12.6503641510891</v>
      </c>
      <c r="O91" s="12">
        <v>5.7285564272180303E-2</v>
      </c>
      <c r="P91" s="12">
        <v>373.76161706483299</v>
      </c>
      <c r="Q91" s="12">
        <v>20.234753941808599</v>
      </c>
      <c r="R91" s="12">
        <v>9.9198133397303394</v>
      </c>
    </row>
    <row r="92" spans="2:18" x14ac:dyDescent="0.2">
      <c r="B92" s="16">
        <v>4132</v>
      </c>
      <c r="C92" s="16" t="s">
        <v>177</v>
      </c>
      <c r="D92" s="12">
        <v>1421</v>
      </c>
      <c r="E92" s="12">
        <v>95</v>
      </c>
      <c r="F92" s="12">
        <v>622.60720000000003</v>
      </c>
      <c r="G92" s="12">
        <v>6378.8555500000002</v>
      </c>
      <c r="H92" s="12">
        <v>4206.7892000000002</v>
      </c>
      <c r="I92" s="12">
        <v>72.162629999999993</v>
      </c>
      <c r="J92" s="12">
        <v>841.62712999999906</v>
      </c>
      <c r="K92" s="12">
        <v>592.27806474313797</v>
      </c>
      <c r="L92" s="12">
        <v>20.006401319086699</v>
      </c>
      <c r="M92" s="12">
        <v>151.924297454894</v>
      </c>
      <c r="N92" s="12">
        <v>9.5985590513824093</v>
      </c>
      <c r="O92" s="12">
        <v>1.1312786350836901</v>
      </c>
      <c r="P92" s="12">
        <v>859.43844450387996</v>
      </c>
      <c r="Q92" s="12">
        <v>13.1477658245451</v>
      </c>
      <c r="R92" s="12">
        <v>10.8917630216599</v>
      </c>
    </row>
    <row r="93" spans="2:18" x14ac:dyDescent="0.2">
      <c r="B93" s="16">
        <v>4134</v>
      </c>
      <c r="C93" s="16" t="s">
        <v>178</v>
      </c>
      <c r="D93" s="12">
        <v>1394</v>
      </c>
      <c r="E93" s="12">
        <v>118</v>
      </c>
      <c r="F93" s="12">
        <v>914.46894999999995</v>
      </c>
      <c r="G93" s="12">
        <v>14877.25309</v>
      </c>
      <c r="H93" s="12">
        <v>4026.4427999999998</v>
      </c>
      <c r="I93" s="12">
        <v>127.43186</v>
      </c>
      <c r="J93" s="12">
        <v>-4548.9669599999997</v>
      </c>
      <c r="K93" s="12">
        <v>-3263.2474605451898</v>
      </c>
      <c r="L93" s="12">
        <v>-112.97731486462401</v>
      </c>
      <c r="M93" s="12">
        <v>33.445968754437601</v>
      </c>
      <c r="N93" s="12">
        <v>4.6132125303690303</v>
      </c>
      <c r="O93" s="12">
        <v>0.85655503223008</v>
      </c>
      <c r="P93" s="12" t="s">
        <v>74</v>
      </c>
      <c r="Q93" s="12">
        <v>32.2976843301118</v>
      </c>
      <c r="R93" s="12">
        <v>7.0033144136018697</v>
      </c>
    </row>
    <row r="94" spans="2:18" x14ac:dyDescent="0.2">
      <c r="B94" s="16">
        <v>4135</v>
      </c>
      <c r="C94" s="16" t="s">
        <v>179</v>
      </c>
      <c r="D94" s="12">
        <v>2238</v>
      </c>
      <c r="E94" s="12">
        <v>117</v>
      </c>
      <c r="F94" s="12">
        <v>636.19839999999999</v>
      </c>
      <c r="G94" s="12">
        <v>9384.3291700000009</v>
      </c>
      <c r="H94" s="12">
        <v>6350.5029500000001</v>
      </c>
      <c r="I94" s="12">
        <v>69.932630000000003</v>
      </c>
      <c r="J94" s="12">
        <v>5973.3023899999998</v>
      </c>
      <c r="K94" s="12">
        <v>2669.0359204647002</v>
      </c>
      <c r="L94" s="12">
        <v>94.060304152760096</v>
      </c>
      <c r="M94" s="12">
        <v>117.86562768236701</v>
      </c>
      <c r="N94" s="12">
        <v>7.4475747631259299</v>
      </c>
      <c r="O94" s="12">
        <v>0.74520648981028903</v>
      </c>
      <c r="P94" s="12">
        <v>156.58878810963699</v>
      </c>
      <c r="Q94" s="12">
        <v>9.4980615433804108</v>
      </c>
      <c r="R94" s="12">
        <v>7.5245765276155598</v>
      </c>
    </row>
    <row r="95" spans="2:18" x14ac:dyDescent="0.2">
      <c r="B95" s="16">
        <v>4136</v>
      </c>
      <c r="C95" s="16" t="s">
        <v>180</v>
      </c>
      <c r="D95" s="12">
        <v>1770</v>
      </c>
      <c r="E95" s="12">
        <v>106</v>
      </c>
      <c r="F95" s="12">
        <v>477.14145000000002</v>
      </c>
      <c r="G95" s="12">
        <v>6209.9338200000002</v>
      </c>
      <c r="H95" s="12">
        <v>4451.5839500000002</v>
      </c>
      <c r="I95" s="12">
        <v>-8.7402999999999995</v>
      </c>
      <c r="J95" s="12">
        <v>-1715.9234300000001</v>
      </c>
      <c r="K95" s="12">
        <v>-969.44826553672306</v>
      </c>
      <c r="L95" s="12">
        <v>-38.546356741177497</v>
      </c>
      <c r="M95" s="12">
        <v>30.6730985419745</v>
      </c>
      <c r="N95" s="12">
        <v>13.8884495467194</v>
      </c>
      <c r="O95" s="12">
        <v>-0.14074707160083699</v>
      </c>
      <c r="P95" s="12">
        <v>100.69137651714</v>
      </c>
      <c r="Q95" s="12">
        <v>12.321822940135601</v>
      </c>
      <c r="R95" s="12">
        <v>7.5427720097667601</v>
      </c>
    </row>
    <row r="96" spans="2:18" x14ac:dyDescent="0.2">
      <c r="B96" s="16">
        <v>4137</v>
      </c>
      <c r="C96" s="16" t="s">
        <v>181</v>
      </c>
      <c r="D96" s="12">
        <v>515</v>
      </c>
      <c r="E96" s="12">
        <v>122</v>
      </c>
      <c r="F96" s="12">
        <v>185.63085000000001</v>
      </c>
      <c r="G96" s="12">
        <v>2720.87311</v>
      </c>
      <c r="H96" s="12">
        <v>1877.02385</v>
      </c>
      <c r="I96" s="12">
        <v>28.5001</v>
      </c>
      <c r="J96" s="12">
        <v>711.97584000000097</v>
      </c>
      <c r="K96" s="12">
        <v>1382.4773592233</v>
      </c>
      <c r="L96" s="12">
        <v>37.931102473737901</v>
      </c>
      <c r="M96" s="12">
        <v>121.010873969055</v>
      </c>
      <c r="N96" s="12">
        <v>0.58258905953894202</v>
      </c>
      <c r="O96" s="12">
        <v>1.0474615628069499</v>
      </c>
      <c r="P96" s="12" t="s">
        <v>74</v>
      </c>
      <c r="Q96" s="12">
        <v>13.403737523063</v>
      </c>
      <c r="R96" s="12">
        <v>7.8699351768006602</v>
      </c>
    </row>
    <row r="97" spans="2:18" x14ac:dyDescent="0.2">
      <c r="B97" s="16">
        <v>4138</v>
      </c>
      <c r="C97" s="16" t="s">
        <v>182</v>
      </c>
      <c r="D97" s="12">
        <v>759</v>
      </c>
      <c r="E97" s="12">
        <v>121</v>
      </c>
      <c r="F97" s="12">
        <v>400.93650000000002</v>
      </c>
      <c r="G97" s="12">
        <v>3231.5993699999999</v>
      </c>
      <c r="H97" s="12">
        <v>2274.3349499999999</v>
      </c>
      <c r="I97" s="12">
        <v>21.482900000000001</v>
      </c>
      <c r="J97" s="12">
        <v>805.43424000000005</v>
      </c>
      <c r="K97" s="12">
        <v>1061.1781818181801</v>
      </c>
      <c r="L97" s="12">
        <v>35.414055436293602</v>
      </c>
      <c r="M97" s="12">
        <v>139.11163901483201</v>
      </c>
      <c r="N97" s="12">
        <v>6.5303629267635097</v>
      </c>
      <c r="O97" s="12">
        <v>0.66477609196959297</v>
      </c>
      <c r="P97" s="12">
        <v>163.73365743699301</v>
      </c>
      <c r="Q97" s="12">
        <v>9.6964989815553793</v>
      </c>
      <c r="R97" s="12">
        <v>13.0715274894982</v>
      </c>
    </row>
    <row r="98" spans="2:18" x14ac:dyDescent="0.2">
      <c r="B98" s="16">
        <v>4139</v>
      </c>
      <c r="C98" s="16" t="s">
        <v>183</v>
      </c>
      <c r="D98" s="12">
        <v>8901</v>
      </c>
      <c r="E98" s="12">
        <v>118</v>
      </c>
      <c r="F98" s="12">
        <v>2676.4872</v>
      </c>
      <c r="G98" s="12">
        <v>42895.197990000001</v>
      </c>
      <c r="H98" s="12">
        <v>24802.268950000001</v>
      </c>
      <c r="I98" s="12">
        <v>-84.804950000000005</v>
      </c>
      <c r="J98" s="12">
        <v>-32361.79954</v>
      </c>
      <c r="K98" s="12">
        <v>-3635.7487405909401</v>
      </c>
      <c r="L98" s="12">
        <v>-130.479189646881</v>
      </c>
      <c r="M98" s="12">
        <v>28.417511985471499</v>
      </c>
      <c r="N98" s="12">
        <v>6.7748679822853397</v>
      </c>
      <c r="O98" s="12">
        <v>-0.19770266597153899</v>
      </c>
      <c r="P98" s="12">
        <v>338.97379455618102</v>
      </c>
      <c r="Q98" s="12">
        <v>7.11612719612953</v>
      </c>
      <c r="R98" s="12">
        <v>6.0418936651235198</v>
      </c>
    </row>
    <row r="99" spans="2:18" x14ac:dyDescent="0.2">
      <c r="B99" s="16">
        <v>4140</v>
      </c>
      <c r="C99" s="16" t="s">
        <v>184</v>
      </c>
      <c r="D99" s="12">
        <v>3009</v>
      </c>
      <c r="E99" s="12">
        <v>119</v>
      </c>
      <c r="F99" s="12">
        <v>537.01599999999996</v>
      </c>
      <c r="G99" s="12">
        <v>11269.858399999999</v>
      </c>
      <c r="H99" s="12">
        <v>8449.1540999999997</v>
      </c>
      <c r="I99" s="12">
        <v>1.24620000000001</v>
      </c>
      <c r="J99" s="12">
        <v>-1059.7278200000001</v>
      </c>
      <c r="K99" s="12">
        <v>-352.18604852110298</v>
      </c>
      <c r="L99" s="12">
        <v>-12.5424132103355</v>
      </c>
      <c r="M99" s="12">
        <v>66.766340471500499</v>
      </c>
      <c r="N99" s="12">
        <v>15.9408203582234</v>
      </c>
      <c r="O99" s="12">
        <v>1.1057814178038E-2</v>
      </c>
      <c r="P99" s="12">
        <v>39.146517478961002</v>
      </c>
      <c r="Q99" s="12">
        <v>5.4902027872861296</v>
      </c>
      <c r="R99" s="12">
        <v>4.77612212057607</v>
      </c>
    </row>
    <row r="100" spans="2:18" x14ac:dyDescent="0.2">
      <c r="B100" s="16">
        <v>4141</v>
      </c>
      <c r="C100" s="16" t="s">
        <v>185</v>
      </c>
      <c r="D100" s="12">
        <v>9886</v>
      </c>
      <c r="E100" s="12">
        <v>115</v>
      </c>
      <c r="F100" s="12">
        <v>3039.8757000000001</v>
      </c>
      <c r="G100" s="12">
        <v>49814.056799999998</v>
      </c>
      <c r="H100" s="12">
        <v>28272.141049999998</v>
      </c>
      <c r="I100" s="12">
        <v>118.55609</v>
      </c>
      <c r="J100" s="12">
        <v>-736.75112000000502</v>
      </c>
      <c r="K100" s="12">
        <v>-74.5246935059685</v>
      </c>
      <c r="L100" s="12">
        <v>-2.6059261613651499</v>
      </c>
      <c r="M100" s="12">
        <v>66.073088650752098</v>
      </c>
      <c r="N100" s="12">
        <v>6.84284467993277</v>
      </c>
      <c r="O100" s="12">
        <v>0.23799725944023101</v>
      </c>
      <c r="P100" s="12">
        <v>149.91048330434299</v>
      </c>
      <c r="Q100" s="12">
        <v>5.0359071738963497</v>
      </c>
      <c r="R100" s="12">
        <v>6.3404428245643301</v>
      </c>
    </row>
    <row r="101" spans="2:18" x14ac:dyDescent="0.2">
      <c r="B101" s="16">
        <v>4142</v>
      </c>
      <c r="C101" s="16" t="s">
        <v>186</v>
      </c>
      <c r="D101" s="12">
        <v>878</v>
      </c>
      <c r="E101" s="12">
        <v>120</v>
      </c>
      <c r="F101" s="12">
        <v>262.77701000000002</v>
      </c>
      <c r="G101" s="12">
        <v>3815.0725699999998</v>
      </c>
      <c r="H101" s="12">
        <v>2805.81655</v>
      </c>
      <c r="I101" s="12">
        <v>6.2871899999999998</v>
      </c>
      <c r="J101" s="12">
        <v>2076.9324700000002</v>
      </c>
      <c r="K101" s="12">
        <v>2365.5267312072901</v>
      </c>
      <c r="L101" s="12">
        <v>74.022390024037705</v>
      </c>
      <c r="M101" s="12">
        <v>131.72170457559599</v>
      </c>
      <c r="N101" s="12">
        <v>14.528272272415499</v>
      </c>
      <c r="O101" s="12">
        <v>0.16479870001529201</v>
      </c>
      <c r="P101" s="12" t="s">
        <v>74</v>
      </c>
      <c r="Q101" s="12" t="s">
        <v>74</v>
      </c>
      <c r="R101" s="12">
        <v>7.05266269679373</v>
      </c>
    </row>
    <row r="102" spans="2:18" x14ac:dyDescent="0.2">
      <c r="B102" s="16">
        <v>4143</v>
      </c>
      <c r="C102" s="16" t="s">
        <v>187</v>
      </c>
      <c r="D102" s="12">
        <v>1144</v>
      </c>
      <c r="E102" s="12">
        <v>120</v>
      </c>
      <c r="F102" s="12">
        <v>421.82215000000002</v>
      </c>
      <c r="G102" s="12">
        <v>5641.42202</v>
      </c>
      <c r="H102" s="12">
        <v>3982.2792300000001</v>
      </c>
      <c r="I102" s="12">
        <v>64.856089999999995</v>
      </c>
      <c r="J102" s="12">
        <v>1155.0956900000001</v>
      </c>
      <c r="K102" s="12">
        <v>1009.69902972028</v>
      </c>
      <c r="L102" s="12">
        <v>29.005893943805599</v>
      </c>
      <c r="M102" s="12">
        <v>136.01571541353999</v>
      </c>
      <c r="N102" s="12">
        <v>4.3812500694880798</v>
      </c>
      <c r="O102" s="12">
        <v>1.14964081343448</v>
      </c>
      <c r="P102" s="12">
        <v>1321.05319941678</v>
      </c>
      <c r="Q102" s="12">
        <v>19.577639752609699</v>
      </c>
      <c r="R102" s="12">
        <v>8.6268717049464794</v>
      </c>
    </row>
    <row r="103" spans="2:18" x14ac:dyDescent="0.2">
      <c r="B103" s="16">
        <v>4144</v>
      </c>
      <c r="C103" s="16" t="s">
        <v>188</v>
      </c>
      <c r="D103" s="12">
        <v>4659</v>
      </c>
      <c r="E103" s="12">
        <v>103</v>
      </c>
      <c r="F103" s="12">
        <v>2930.9534199999998</v>
      </c>
      <c r="G103" s="12">
        <v>29465.004239999998</v>
      </c>
      <c r="H103" s="12">
        <v>13043.13582</v>
      </c>
      <c r="I103" s="12">
        <v>-8.8661499999999904</v>
      </c>
      <c r="J103" s="12">
        <v>-8558.5912800000006</v>
      </c>
      <c r="K103" s="12">
        <v>-1837.00177720541</v>
      </c>
      <c r="L103" s="12">
        <v>-65.617589191063104</v>
      </c>
      <c r="M103" s="12">
        <v>70.6550942278093</v>
      </c>
      <c r="N103" s="12">
        <v>22.523463610871801</v>
      </c>
      <c r="O103" s="12">
        <v>-3.0090441962210199E-2</v>
      </c>
      <c r="P103" s="12">
        <v>48.594610114608898</v>
      </c>
      <c r="Q103" s="12">
        <v>11.6800537069938</v>
      </c>
      <c r="R103" s="12">
        <v>9.9171452554320094</v>
      </c>
    </row>
    <row r="104" spans="2:18" x14ac:dyDescent="0.2">
      <c r="B104" s="16">
        <v>4145</v>
      </c>
      <c r="C104" s="16" t="s">
        <v>189</v>
      </c>
      <c r="D104" s="12">
        <v>1778</v>
      </c>
      <c r="E104" s="12">
        <v>122</v>
      </c>
      <c r="F104" s="12">
        <v>731.64110000000005</v>
      </c>
      <c r="G104" s="12">
        <v>9753.5570299999999</v>
      </c>
      <c r="H104" s="12">
        <v>5459.7584999999999</v>
      </c>
      <c r="I104" s="12">
        <v>38.970329999999997</v>
      </c>
      <c r="J104" s="12">
        <v>1516.6316999999999</v>
      </c>
      <c r="K104" s="12">
        <v>852.998706411699</v>
      </c>
      <c r="L104" s="12">
        <v>27.778366021134499</v>
      </c>
      <c r="M104" s="12">
        <v>101.888565980938</v>
      </c>
      <c r="N104" s="12">
        <v>14.477399272940399</v>
      </c>
      <c r="O104" s="12">
        <v>0.39954992706901699</v>
      </c>
      <c r="P104" s="12">
        <v>81.812561222715203</v>
      </c>
      <c r="Q104" s="12">
        <v>10.913247615470199</v>
      </c>
      <c r="R104" s="12">
        <v>7.9008245671784403</v>
      </c>
    </row>
    <row r="105" spans="2:18" x14ac:dyDescent="0.2">
      <c r="B105" s="16">
        <v>4146</v>
      </c>
      <c r="C105" s="16" t="s">
        <v>190</v>
      </c>
      <c r="D105" s="12">
        <v>3794</v>
      </c>
      <c r="E105" s="12">
        <v>115</v>
      </c>
      <c r="F105" s="12">
        <v>1254.6392499999999</v>
      </c>
      <c r="G105" s="12">
        <v>19050.59564</v>
      </c>
      <c r="H105" s="12">
        <v>11194.07905</v>
      </c>
      <c r="I105" s="12">
        <v>18.619250000000001</v>
      </c>
      <c r="J105" s="12">
        <v>-8999.2586200000005</v>
      </c>
      <c r="K105" s="12">
        <v>-2371.9711702688501</v>
      </c>
      <c r="L105" s="12">
        <v>-80.393023667275202</v>
      </c>
      <c r="M105" s="12">
        <v>27.326645992471398</v>
      </c>
      <c r="N105" s="12">
        <v>10.273771185081401</v>
      </c>
      <c r="O105" s="12">
        <v>9.7735789220709093E-2</v>
      </c>
      <c r="P105" s="12">
        <v>110.130490020579</v>
      </c>
      <c r="Q105" s="12">
        <v>9.2162657440142901</v>
      </c>
      <c r="R105" s="12">
        <v>6.6835626773085002</v>
      </c>
    </row>
    <row r="106" spans="2:18" x14ac:dyDescent="0.2">
      <c r="B106" s="16">
        <v>4147</v>
      </c>
      <c r="C106" s="16" t="s">
        <v>191</v>
      </c>
      <c r="D106" s="12">
        <v>1401</v>
      </c>
      <c r="E106" s="12">
        <v>118</v>
      </c>
      <c r="F106" s="12">
        <v>526.31150000000002</v>
      </c>
      <c r="G106" s="12">
        <v>5582.3783299999996</v>
      </c>
      <c r="H106" s="12">
        <v>4039.6743000000001</v>
      </c>
      <c r="I106" s="12">
        <v>28.2471</v>
      </c>
      <c r="J106" s="12">
        <v>1521.8018400000001</v>
      </c>
      <c r="K106" s="12">
        <v>1086.22543897216</v>
      </c>
      <c r="L106" s="12">
        <v>37.671399399699098</v>
      </c>
      <c r="M106" s="12">
        <v>107.178190482837</v>
      </c>
      <c r="N106" s="12">
        <v>16.889984995695499</v>
      </c>
      <c r="O106" s="12">
        <v>0.506004758727988</v>
      </c>
      <c r="P106" s="12">
        <v>30.426748838017001</v>
      </c>
      <c r="Q106" s="12">
        <v>5.5099748139069602</v>
      </c>
      <c r="R106" s="12">
        <v>9.9340920162965691</v>
      </c>
    </row>
    <row r="107" spans="2:18" x14ac:dyDescent="0.2">
      <c r="B107" s="21">
        <v>4189</v>
      </c>
      <c r="C107" s="21" t="s">
        <v>192</v>
      </c>
      <c r="D107" s="22">
        <v>37689</v>
      </c>
      <c r="E107" s="22">
        <v>107</v>
      </c>
      <c r="F107" s="22">
        <v>16039.192719999999</v>
      </c>
      <c r="G107" s="22">
        <v>204044.10086999999</v>
      </c>
      <c r="H107" s="22">
        <v>125986.66222</v>
      </c>
      <c r="I107" s="22">
        <v>776.86415999999997</v>
      </c>
      <c r="J107" s="22">
        <v>-43836.794170000001</v>
      </c>
      <c r="K107" s="22">
        <v>-1163.11905781528</v>
      </c>
      <c r="L107" s="22">
        <v>-34.794789700398198</v>
      </c>
      <c r="M107" s="22">
        <v>83.654489608964894</v>
      </c>
      <c r="N107" s="22">
        <v>13.4779781556723</v>
      </c>
      <c r="O107" s="22">
        <v>0.38073345746709603</v>
      </c>
      <c r="P107" s="22">
        <v>119.97611450436899</v>
      </c>
      <c r="Q107" s="22">
        <v>11.281597954486401</v>
      </c>
      <c r="R107" s="22">
        <v>8.2413835089081005</v>
      </c>
    </row>
    <row r="108" spans="2:18" x14ac:dyDescent="0.2">
      <c r="B108" s="16">
        <v>4185</v>
      </c>
      <c r="C108" s="16" t="s">
        <v>193</v>
      </c>
      <c r="D108" s="12">
        <v>2986</v>
      </c>
      <c r="E108" s="12">
        <v>114</v>
      </c>
      <c r="F108" s="12">
        <v>701.92129999999997</v>
      </c>
      <c r="G108" s="12">
        <v>14403.316709999999</v>
      </c>
      <c r="H108" s="12">
        <v>10796.039500000001</v>
      </c>
      <c r="I108" s="12">
        <v>6.6916400000000102</v>
      </c>
      <c r="J108" s="12">
        <v>-18490.125209999998</v>
      </c>
      <c r="K108" s="12">
        <v>-6192.2723409243099</v>
      </c>
      <c r="L108" s="12">
        <v>-171.267669129962</v>
      </c>
      <c r="M108" s="12">
        <v>27.265834384335999</v>
      </c>
      <c r="N108" s="12">
        <v>17.1287496162854</v>
      </c>
      <c r="O108" s="12">
        <v>4.6459021451316897E-2</v>
      </c>
      <c r="P108" s="12">
        <v>151.82982222433401</v>
      </c>
      <c r="Q108" s="12">
        <v>18.670153507997099</v>
      </c>
      <c r="R108" s="12">
        <v>4.9197900335554001</v>
      </c>
    </row>
    <row r="109" spans="2:18" x14ac:dyDescent="0.2">
      <c r="B109" s="16">
        <v>4161</v>
      </c>
      <c r="C109" s="16" t="s">
        <v>194</v>
      </c>
      <c r="D109" s="12">
        <v>2578</v>
      </c>
      <c r="E109" s="12">
        <v>111</v>
      </c>
      <c r="F109" s="12">
        <v>766.87</v>
      </c>
      <c r="G109" s="12">
        <v>11433.18857</v>
      </c>
      <c r="H109" s="12">
        <v>7884.7343000000001</v>
      </c>
      <c r="I109" s="12">
        <v>38.025599999999997</v>
      </c>
      <c r="J109" s="12">
        <v>-1894.96353</v>
      </c>
      <c r="K109" s="12">
        <v>-735.05179596586504</v>
      </c>
      <c r="L109" s="12">
        <v>-24.033321325742101</v>
      </c>
      <c r="M109" s="12">
        <v>66.204718427031096</v>
      </c>
      <c r="N109" s="12">
        <v>18.297321919307301</v>
      </c>
      <c r="O109" s="12">
        <v>0.33258963382950701</v>
      </c>
      <c r="P109" s="12">
        <v>74.040921849430006</v>
      </c>
      <c r="Q109" s="12">
        <v>5.7360873214391503</v>
      </c>
      <c r="R109" s="12">
        <v>7.0399923439730303</v>
      </c>
    </row>
    <row r="110" spans="2:18" x14ac:dyDescent="0.2">
      <c r="B110" s="16">
        <v>4163</v>
      </c>
      <c r="C110" s="16" t="s">
        <v>195</v>
      </c>
      <c r="D110" s="12">
        <v>6159</v>
      </c>
      <c r="E110" s="12">
        <v>102</v>
      </c>
      <c r="F110" s="12">
        <v>3367.9141399999999</v>
      </c>
      <c r="G110" s="12">
        <v>37966.074419999997</v>
      </c>
      <c r="H110" s="12">
        <v>20290.307700000001</v>
      </c>
      <c r="I110" s="12">
        <v>167.78835000000001</v>
      </c>
      <c r="J110" s="12">
        <v>4082.9808600000001</v>
      </c>
      <c r="K110" s="12">
        <v>662.92918655625795</v>
      </c>
      <c r="L110" s="12">
        <v>20.12281390883</v>
      </c>
      <c r="M110" s="12">
        <v>71.7262858907919</v>
      </c>
      <c r="N110" s="12">
        <v>4.7857767164218297</v>
      </c>
      <c r="O110" s="12">
        <v>0.44194284651038701</v>
      </c>
      <c r="P110" s="12">
        <v>991.54280764320697</v>
      </c>
      <c r="Q110" s="12">
        <v>11.8227019742538</v>
      </c>
      <c r="R110" s="12">
        <v>9.3127944988103408</v>
      </c>
    </row>
    <row r="111" spans="2:18" x14ac:dyDescent="0.2">
      <c r="B111" s="16">
        <v>4164</v>
      </c>
      <c r="C111" s="16" t="s">
        <v>196</v>
      </c>
      <c r="D111" s="12">
        <v>1128</v>
      </c>
      <c r="E111" s="12">
        <v>120</v>
      </c>
      <c r="F111" s="12">
        <v>356.39595000000003</v>
      </c>
      <c r="G111" s="12">
        <v>4898.2263999999996</v>
      </c>
      <c r="H111" s="12">
        <v>3656.91075</v>
      </c>
      <c r="I111" s="12">
        <v>27.210599999999999</v>
      </c>
      <c r="J111" s="12">
        <v>8555.0479599999999</v>
      </c>
      <c r="K111" s="12">
        <v>7584.2623758865202</v>
      </c>
      <c r="L111" s="12">
        <v>233.94194020184901</v>
      </c>
      <c r="M111" s="12">
        <v>239.08249933077801</v>
      </c>
      <c r="N111" s="12">
        <v>55.185778383978302</v>
      </c>
      <c r="O111" s="12">
        <v>0.55551944271093701</v>
      </c>
      <c r="P111" s="12">
        <v>2.7856798966743899</v>
      </c>
      <c r="Q111" s="12">
        <v>2.90011502939105</v>
      </c>
      <c r="R111" s="12">
        <v>7.8315397997936502</v>
      </c>
    </row>
    <row r="112" spans="2:18" x14ac:dyDescent="0.2">
      <c r="B112" s="16">
        <v>4165</v>
      </c>
      <c r="C112" s="16" t="s">
        <v>197</v>
      </c>
      <c r="D112" s="12">
        <v>3893</v>
      </c>
      <c r="E112" s="12">
        <v>97</v>
      </c>
      <c r="F112" s="12">
        <v>1522.2651000000001</v>
      </c>
      <c r="G112" s="12">
        <v>16562.485680000002</v>
      </c>
      <c r="H112" s="12">
        <v>12129.784600000001</v>
      </c>
      <c r="I112" s="12">
        <v>12.2075</v>
      </c>
      <c r="J112" s="12">
        <v>-5283.2768800000003</v>
      </c>
      <c r="K112" s="12">
        <v>-1357.1222399178</v>
      </c>
      <c r="L112" s="12">
        <v>-43.556230009228699</v>
      </c>
      <c r="M112" s="12">
        <v>22.532723542255201</v>
      </c>
      <c r="N112" s="12">
        <v>5.9289983650657998</v>
      </c>
      <c r="O112" s="12">
        <v>7.3705724103605694E-2</v>
      </c>
      <c r="P112" s="12">
        <v>408.485586317848</v>
      </c>
      <c r="Q112" s="12">
        <v>13.4132120197552</v>
      </c>
      <c r="R112" s="12">
        <v>9.2647482367513803</v>
      </c>
    </row>
    <row r="113" spans="2:18" x14ac:dyDescent="0.2">
      <c r="B113" s="16">
        <v>4186</v>
      </c>
      <c r="C113" s="16" t="s">
        <v>198</v>
      </c>
      <c r="D113" s="12">
        <v>2773</v>
      </c>
      <c r="E113" s="12">
        <v>110</v>
      </c>
      <c r="F113" s="12">
        <v>515.63310000000001</v>
      </c>
      <c r="G113" s="12">
        <v>12343.563200000001</v>
      </c>
      <c r="H113" s="12">
        <v>8692.0310000000009</v>
      </c>
      <c r="I113" s="12">
        <v>-188.17249000000001</v>
      </c>
      <c r="J113" s="12">
        <v>-15082.49835</v>
      </c>
      <c r="K113" s="12">
        <v>-5439.0545798773901</v>
      </c>
      <c r="L113" s="12">
        <v>-173.52099123898699</v>
      </c>
      <c r="M113" s="12">
        <v>25.9768530208522</v>
      </c>
      <c r="N113" s="12">
        <v>6.9546894157565298</v>
      </c>
      <c r="O113" s="12">
        <v>-1.52445843190563</v>
      </c>
      <c r="P113" s="12">
        <v>404.38692225002399</v>
      </c>
      <c r="Q113" s="12">
        <v>13.547272233353199</v>
      </c>
      <c r="R113" s="12">
        <v>2.6528855946555199</v>
      </c>
    </row>
    <row r="114" spans="2:18" x14ac:dyDescent="0.2">
      <c r="B114" s="16">
        <v>4169</v>
      </c>
      <c r="C114" s="16" t="s">
        <v>199</v>
      </c>
      <c r="D114" s="12">
        <v>3062</v>
      </c>
      <c r="E114" s="12">
        <v>102</v>
      </c>
      <c r="F114" s="12">
        <v>1622.2175</v>
      </c>
      <c r="G114" s="12">
        <v>16713.849480000001</v>
      </c>
      <c r="H114" s="12">
        <v>9010.3878499999992</v>
      </c>
      <c r="I114" s="12">
        <v>100.5202</v>
      </c>
      <c r="J114" s="12">
        <v>4489.8668200000002</v>
      </c>
      <c r="K114" s="12">
        <v>1466.3183605486599</v>
      </c>
      <c r="L114" s="12">
        <v>49.829895169274003</v>
      </c>
      <c r="M114" s="12">
        <v>77.058985217090793</v>
      </c>
      <c r="N114" s="12">
        <v>13.2374694833423</v>
      </c>
      <c r="O114" s="12">
        <v>0.60141860270001701</v>
      </c>
      <c r="P114" s="12">
        <v>32.5975973223713</v>
      </c>
      <c r="Q114" s="12">
        <v>4.3677525687517402</v>
      </c>
      <c r="R114" s="12">
        <v>10.307246706160999</v>
      </c>
    </row>
    <row r="115" spans="2:18" x14ac:dyDescent="0.2">
      <c r="B115" s="16">
        <v>4170</v>
      </c>
      <c r="C115" s="16" t="s">
        <v>200</v>
      </c>
      <c r="D115" s="12">
        <v>3878</v>
      </c>
      <c r="E115" s="12">
        <v>108</v>
      </c>
      <c r="F115" s="12">
        <v>2895.9412299999999</v>
      </c>
      <c r="G115" s="12">
        <v>32441.661789999998</v>
      </c>
      <c r="H115" s="12">
        <v>15584.57415</v>
      </c>
      <c r="I115" s="12">
        <v>504.98629</v>
      </c>
      <c r="J115" s="12">
        <v>13391.145479999999</v>
      </c>
      <c r="K115" s="12">
        <v>3453.1061062403301</v>
      </c>
      <c r="L115" s="12">
        <v>85.925642568808996</v>
      </c>
      <c r="M115" s="12">
        <v>198.692722361927</v>
      </c>
      <c r="N115" s="12">
        <v>18.338361871587701</v>
      </c>
      <c r="O115" s="12">
        <v>1.55659809682024</v>
      </c>
      <c r="P115" s="12">
        <v>85.225778453832106</v>
      </c>
      <c r="Q115" s="12">
        <v>14.4143706024376</v>
      </c>
      <c r="R115" s="12">
        <v>10.483209960127001</v>
      </c>
    </row>
    <row r="116" spans="2:18" x14ac:dyDescent="0.2">
      <c r="B116" s="16">
        <v>4184</v>
      </c>
      <c r="C116" s="16" t="s">
        <v>201</v>
      </c>
      <c r="D116" s="12">
        <v>2158</v>
      </c>
      <c r="E116" s="12">
        <v>109</v>
      </c>
      <c r="F116" s="12">
        <v>1033.6809499999999</v>
      </c>
      <c r="G116" s="12">
        <v>11565.934880000001</v>
      </c>
      <c r="H116" s="12">
        <v>7965.4539000000004</v>
      </c>
      <c r="I116" s="12">
        <v>11.67535</v>
      </c>
      <c r="J116" s="12">
        <v>-5881.3237099999997</v>
      </c>
      <c r="K116" s="12">
        <v>-2725.3585310472699</v>
      </c>
      <c r="L116" s="12">
        <v>-73.835386957672299</v>
      </c>
      <c r="M116" s="12">
        <v>36.864912384843002</v>
      </c>
      <c r="N116" s="12">
        <v>4.8550246561117101</v>
      </c>
      <c r="O116" s="12">
        <v>0.10094601189731101</v>
      </c>
      <c r="P116" s="12">
        <v>509.14105767801402</v>
      </c>
      <c r="Q116" s="12">
        <v>19.367199221166601</v>
      </c>
      <c r="R116" s="12">
        <v>9.0382343567198102</v>
      </c>
    </row>
    <row r="117" spans="2:18" x14ac:dyDescent="0.2">
      <c r="B117" s="16">
        <v>4172</v>
      </c>
      <c r="C117" s="16" t="s">
        <v>202</v>
      </c>
      <c r="D117" s="12">
        <v>1092</v>
      </c>
      <c r="E117" s="12">
        <v>113</v>
      </c>
      <c r="F117" s="12">
        <v>506.78800000000001</v>
      </c>
      <c r="G117" s="12">
        <v>4975.5016800000003</v>
      </c>
      <c r="H117" s="12">
        <v>3623.67922</v>
      </c>
      <c r="I117" s="12">
        <v>38.13109</v>
      </c>
      <c r="J117" s="12">
        <v>1928.41761</v>
      </c>
      <c r="K117" s="12">
        <v>1765.95019230769</v>
      </c>
      <c r="L117" s="12">
        <v>53.217116994147197</v>
      </c>
      <c r="M117" s="12">
        <v>144.05861561280801</v>
      </c>
      <c r="N117" s="12">
        <v>5.0414892184780999</v>
      </c>
      <c r="O117" s="12">
        <v>0.76637678876233495</v>
      </c>
      <c r="P117" s="12">
        <v>68.423591924999599</v>
      </c>
      <c r="Q117" s="12">
        <v>2.87660178219455</v>
      </c>
      <c r="R117" s="12">
        <v>10.9520431314576</v>
      </c>
    </row>
    <row r="118" spans="2:18" x14ac:dyDescent="0.2">
      <c r="B118" s="16">
        <v>4173</v>
      </c>
      <c r="C118" s="16" t="s">
        <v>203</v>
      </c>
      <c r="D118" s="12">
        <v>597</v>
      </c>
      <c r="E118" s="12">
        <v>125</v>
      </c>
      <c r="F118" s="12">
        <v>165.40860000000001</v>
      </c>
      <c r="G118" s="12">
        <v>2933.7181799999998</v>
      </c>
      <c r="H118" s="12">
        <v>2322.50315</v>
      </c>
      <c r="I118" s="12">
        <v>1.55067</v>
      </c>
      <c r="J118" s="12">
        <v>10.615460000000001</v>
      </c>
      <c r="K118" s="12">
        <v>17.781340033500801</v>
      </c>
      <c r="L118" s="12">
        <v>0.45706977835530399</v>
      </c>
      <c r="M118" s="12">
        <v>46.478648129725897</v>
      </c>
      <c r="N118" s="12">
        <v>12.1377447934961</v>
      </c>
      <c r="O118" s="12">
        <v>5.2856815305961001E-2</v>
      </c>
      <c r="P118" s="12">
        <v>129.583498978329</v>
      </c>
      <c r="Q118" s="12">
        <v>11.391809284148801</v>
      </c>
      <c r="R118" s="12">
        <v>5.6910466430691704</v>
      </c>
    </row>
    <row r="119" spans="2:18" x14ac:dyDescent="0.2">
      <c r="B119" s="16">
        <v>4175</v>
      </c>
      <c r="C119" s="16" t="s">
        <v>204</v>
      </c>
      <c r="D119" s="12">
        <v>1181</v>
      </c>
      <c r="E119" s="12">
        <v>114</v>
      </c>
      <c r="F119" s="12">
        <v>304.81529999999998</v>
      </c>
      <c r="G119" s="12">
        <v>4864.857</v>
      </c>
      <c r="H119" s="12">
        <v>3527.1097500000001</v>
      </c>
      <c r="I119" s="12">
        <v>20.711600000000001</v>
      </c>
      <c r="J119" s="12">
        <v>-2412.9808499999999</v>
      </c>
      <c r="K119" s="12">
        <v>-2043.1675275190501</v>
      </c>
      <c r="L119" s="12">
        <v>-68.412411890500493</v>
      </c>
      <c r="M119" s="12">
        <v>73.865726782924995</v>
      </c>
      <c r="N119" s="12">
        <v>9.8878233363804497</v>
      </c>
      <c r="O119" s="12">
        <v>0.42573913272270902</v>
      </c>
      <c r="P119" s="12" t="s">
        <v>74</v>
      </c>
      <c r="Q119" s="12" t="s">
        <v>74</v>
      </c>
      <c r="R119" s="12">
        <v>6.6913970955364199</v>
      </c>
    </row>
    <row r="120" spans="2:18" x14ac:dyDescent="0.2">
      <c r="B120" s="16">
        <v>4176</v>
      </c>
      <c r="C120" s="16" t="s">
        <v>205</v>
      </c>
      <c r="D120" s="12">
        <v>727</v>
      </c>
      <c r="E120" s="12">
        <v>123</v>
      </c>
      <c r="F120" s="12">
        <v>205.07024999999999</v>
      </c>
      <c r="G120" s="12">
        <v>3383.72136</v>
      </c>
      <c r="H120" s="12">
        <v>2478.1576500000001</v>
      </c>
      <c r="I120" s="12">
        <v>28.886649999999999</v>
      </c>
      <c r="J120" s="12">
        <v>1271.43768</v>
      </c>
      <c r="K120" s="12">
        <v>1748.88264099037</v>
      </c>
      <c r="L120" s="12">
        <v>51.305762569221599</v>
      </c>
      <c r="M120" s="12">
        <v>132.18841311448901</v>
      </c>
      <c r="N120" s="12">
        <v>14.7636131586847</v>
      </c>
      <c r="O120" s="12">
        <v>0.85369470256853497</v>
      </c>
      <c r="P120" s="12">
        <v>89.1110619040182</v>
      </c>
      <c r="Q120" s="12">
        <v>12.034675928516799</v>
      </c>
      <c r="R120" s="12">
        <v>6.9141892936479801</v>
      </c>
    </row>
    <row r="121" spans="2:18" x14ac:dyDescent="0.2">
      <c r="B121" s="16">
        <v>4177</v>
      </c>
      <c r="C121" s="16" t="s">
        <v>206</v>
      </c>
      <c r="D121" s="12">
        <v>1654</v>
      </c>
      <c r="E121" s="12">
        <v>80</v>
      </c>
      <c r="F121" s="12">
        <v>999.75699999999995</v>
      </c>
      <c r="G121" s="12">
        <v>11195.82582</v>
      </c>
      <c r="H121" s="12">
        <v>5152.2173499999999</v>
      </c>
      <c r="I121" s="12">
        <v>-37.884790000000002</v>
      </c>
      <c r="J121" s="12">
        <v>-19222.59132</v>
      </c>
      <c r="K121" s="12">
        <v>-11621.8810882709</v>
      </c>
      <c r="L121" s="12">
        <v>-373.09356368671001</v>
      </c>
      <c r="M121" s="12">
        <v>40.619971345713601</v>
      </c>
      <c r="N121" s="12">
        <v>12.9817514021595</v>
      </c>
      <c r="O121" s="12">
        <v>-0.338383167165064</v>
      </c>
      <c r="P121" s="12">
        <v>26.458045207400101</v>
      </c>
      <c r="Q121" s="12">
        <v>2.4773429352976502</v>
      </c>
      <c r="R121" s="12">
        <v>8.5913466810258008</v>
      </c>
    </row>
    <row r="122" spans="2:18" x14ac:dyDescent="0.2">
      <c r="B122" s="16">
        <v>4181</v>
      </c>
      <c r="C122" s="16" t="s">
        <v>207</v>
      </c>
      <c r="D122" s="12">
        <v>1446</v>
      </c>
      <c r="E122" s="12">
        <v>119</v>
      </c>
      <c r="F122" s="12">
        <v>290.62849999999997</v>
      </c>
      <c r="G122" s="12">
        <v>6189.5117</v>
      </c>
      <c r="H122" s="12">
        <v>4887.0365499999998</v>
      </c>
      <c r="I122" s="12">
        <v>8.9560399999999998</v>
      </c>
      <c r="J122" s="12">
        <v>-5659.3398699999998</v>
      </c>
      <c r="K122" s="12">
        <v>-3913.7896749654201</v>
      </c>
      <c r="L122" s="12">
        <v>-115.803100961052</v>
      </c>
      <c r="M122" s="12">
        <v>36.823671082163102</v>
      </c>
      <c r="N122" s="12">
        <v>5.3934632536724099</v>
      </c>
      <c r="O122" s="12">
        <v>0.14469703643988599</v>
      </c>
      <c r="P122" s="12">
        <v>353.32582629035602</v>
      </c>
      <c r="Q122" s="12">
        <v>13.6448684635332</v>
      </c>
      <c r="R122" s="12">
        <v>4.8401966830436702</v>
      </c>
    </row>
    <row r="123" spans="2:18" x14ac:dyDescent="0.2">
      <c r="B123" s="16">
        <v>4182</v>
      </c>
      <c r="C123" s="16" t="s">
        <v>208</v>
      </c>
      <c r="D123" s="12">
        <v>1107</v>
      </c>
      <c r="E123" s="12">
        <v>125</v>
      </c>
      <c r="F123" s="12">
        <v>339.26859999999999</v>
      </c>
      <c r="G123" s="12">
        <v>5301.7690700000003</v>
      </c>
      <c r="H123" s="12">
        <v>3908.7112000000002</v>
      </c>
      <c r="I123" s="12">
        <v>26.04758</v>
      </c>
      <c r="J123" s="12">
        <v>-645.62736999999902</v>
      </c>
      <c r="K123" s="12">
        <v>-583.22255645889697</v>
      </c>
      <c r="L123" s="12">
        <v>-16.517653440346301</v>
      </c>
      <c r="M123" s="12">
        <v>76.602245144562701</v>
      </c>
      <c r="N123" s="12">
        <v>19.3632745192653</v>
      </c>
      <c r="O123" s="12">
        <v>0.491299784205803</v>
      </c>
      <c r="P123" s="12" t="s">
        <v>74</v>
      </c>
      <c r="Q123" s="12">
        <v>12.885226817319699</v>
      </c>
      <c r="R123" s="12">
        <v>6.8904581692766902</v>
      </c>
    </row>
    <row r="124" spans="2:18" x14ac:dyDescent="0.2">
      <c r="B124" s="16">
        <v>4183</v>
      </c>
      <c r="C124" s="16" t="s">
        <v>209</v>
      </c>
      <c r="D124" s="12">
        <v>1270</v>
      </c>
      <c r="E124" s="12">
        <v>114</v>
      </c>
      <c r="F124" s="12">
        <v>444.61720000000003</v>
      </c>
      <c r="G124" s="12">
        <v>6870.8949300000004</v>
      </c>
      <c r="H124" s="12">
        <v>4077.0236</v>
      </c>
      <c r="I124" s="12">
        <v>9.5322800000000107</v>
      </c>
      <c r="J124" s="12">
        <v>-2993.5789500000001</v>
      </c>
      <c r="K124" s="12">
        <v>-2357.1487795275598</v>
      </c>
      <c r="L124" s="12">
        <v>-73.425597781675904</v>
      </c>
      <c r="M124" s="12">
        <v>61.511252363162001</v>
      </c>
      <c r="N124" s="12">
        <v>4.3900821538551797</v>
      </c>
      <c r="O124" s="12">
        <v>0.13873418378703101</v>
      </c>
      <c r="P124" s="12" t="s">
        <v>74</v>
      </c>
      <c r="Q124" s="12">
        <v>13.388696514385501</v>
      </c>
      <c r="R124" s="12">
        <v>6.6097573114831496</v>
      </c>
    </row>
    <row r="125" spans="2:18" x14ac:dyDescent="0.2">
      <c r="B125" s="21">
        <v>4219</v>
      </c>
      <c r="C125" s="21" t="s">
        <v>210</v>
      </c>
      <c r="D125" s="22">
        <v>70750</v>
      </c>
      <c r="E125" s="22">
        <v>97</v>
      </c>
      <c r="F125" s="22">
        <v>26094.57719</v>
      </c>
      <c r="G125" s="22">
        <v>358861.24621999997</v>
      </c>
      <c r="H125" s="22">
        <v>210646.78101000001</v>
      </c>
      <c r="I125" s="22">
        <v>1038.18949</v>
      </c>
      <c r="J125" s="22">
        <v>-57332.550790000001</v>
      </c>
      <c r="K125" s="22">
        <v>-810.35407477031799</v>
      </c>
      <c r="L125" s="22">
        <v>-27.217387569420399</v>
      </c>
      <c r="M125" s="22">
        <v>64.916394646632895</v>
      </c>
      <c r="N125" s="22">
        <v>14.4939496795284</v>
      </c>
      <c r="O125" s="22">
        <v>0.28930108807668198</v>
      </c>
      <c r="P125" s="22">
        <v>81.332989654805701</v>
      </c>
      <c r="Q125" s="22">
        <v>9.1123336315766092</v>
      </c>
      <c r="R125" s="22">
        <v>7.5607959805629799</v>
      </c>
    </row>
    <row r="126" spans="2:18" x14ac:dyDescent="0.2">
      <c r="B126" s="16">
        <v>4191</v>
      </c>
      <c r="C126" s="16" t="s">
        <v>211</v>
      </c>
      <c r="D126" s="12">
        <v>800</v>
      </c>
      <c r="E126" s="12">
        <v>109</v>
      </c>
      <c r="F126" s="12">
        <v>272.8</v>
      </c>
      <c r="G126" s="12">
        <v>2994.1282000000001</v>
      </c>
      <c r="H126" s="12">
        <v>2247.7923500000002</v>
      </c>
      <c r="I126" s="12">
        <v>6.4759700000000002</v>
      </c>
      <c r="J126" s="12">
        <v>-1711.1620600000001</v>
      </c>
      <c r="K126" s="12">
        <v>-2138.9525749999998</v>
      </c>
      <c r="L126" s="12">
        <v>-76.126340584796495</v>
      </c>
      <c r="M126" s="12">
        <v>48.109654756933899</v>
      </c>
      <c r="N126" s="12">
        <v>14.6552090096108</v>
      </c>
      <c r="O126" s="12">
        <v>0.216289001920492</v>
      </c>
      <c r="P126" s="12">
        <v>65.378560977483204</v>
      </c>
      <c r="Q126" s="12">
        <v>6.7005751457135299</v>
      </c>
      <c r="R126" s="12">
        <v>9.3274553173775203</v>
      </c>
    </row>
    <row r="127" spans="2:18" x14ac:dyDescent="0.2">
      <c r="B127" s="16">
        <v>4192</v>
      </c>
      <c r="C127" s="16" t="s">
        <v>212</v>
      </c>
      <c r="D127" s="12">
        <v>1794</v>
      </c>
      <c r="E127" s="12">
        <v>105</v>
      </c>
      <c r="F127" s="12">
        <v>440.04520000000002</v>
      </c>
      <c r="G127" s="12">
        <v>6962.1676900000002</v>
      </c>
      <c r="H127" s="12">
        <v>5250.1986500000003</v>
      </c>
      <c r="I127" s="12">
        <v>65.614649999999997</v>
      </c>
      <c r="J127" s="12">
        <v>-1169.9576500000001</v>
      </c>
      <c r="K127" s="12">
        <v>-652.15030657748105</v>
      </c>
      <c r="L127" s="12">
        <v>-22.284064432495299</v>
      </c>
      <c r="M127" s="12">
        <v>103.52009849392201</v>
      </c>
      <c r="N127" s="12">
        <v>2.7811321283561199</v>
      </c>
      <c r="O127" s="12">
        <v>0.94244569969557801</v>
      </c>
      <c r="P127" s="12" t="s">
        <v>74</v>
      </c>
      <c r="Q127" s="12">
        <v>10.4322490112271</v>
      </c>
      <c r="R127" s="12">
        <v>7.2629656813106704</v>
      </c>
    </row>
    <row r="128" spans="2:18" x14ac:dyDescent="0.2">
      <c r="B128" s="16">
        <v>4193</v>
      </c>
      <c r="C128" s="16" t="s">
        <v>213</v>
      </c>
      <c r="D128" s="12">
        <v>971</v>
      </c>
      <c r="E128" s="12">
        <v>105</v>
      </c>
      <c r="F128" s="12">
        <v>241.30215000000001</v>
      </c>
      <c r="G128" s="12">
        <v>3977.7166699999998</v>
      </c>
      <c r="H128" s="12">
        <v>2947.07782</v>
      </c>
      <c r="I128" s="12">
        <v>-9.1548999999999996</v>
      </c>
      <c r="J128" s="12">
        <v>-3262.5208299999999</v>
      </c>
      <c r="K128" s="12">
        <v>-3359.9596601441799</v>
      </c>
      <c r="L128" s="12">
        <v>-110.703586035607</v>
      </c>
      <c r="M128" s="12">
        <v>50.366083514942801</v>
      </c>
      <c r="N128" s="12">
        <v>18.641199472894598</v>
      </c>
      <c r="O128" s="12">
        <v>-0.23015465302107599</v>
      </c>
      <c r="P128" s="12">
        <v>6.9496215968981696</v>
      </c>
      <c r="Q128" s="12">
        <v>1.4775180053233901</v>
      </c>
      <c r="R128" s="12">
        <v>5.8361937075824999</v>
      </c>
    </row>
    <row r="129" spans="2:18" x14ac:dyDescent="0.2">
      <c r="B129" s="16">
        <v>4194</v>
      </c>
      <c r="C129" s="16" t="s">
        <v>214</v>
      </c>
      <c r="D129" s="12">
        <v>2402</v>
      </c>
      <c r="E129" s="12">
        <v>98</v>
      </c>
      <c r="F129" s="12">
        <v>648.58050000000003</v>
      </c>
      <c r="G129" s="12">
        <v>12118.39256</v>
      </c>
      <c r="H129" s="12">
        <v>7018.6840499999998</v>
      </c>
      <c r="I129" s="12">
        <v>-26.989560000000001</v>
      </c>
      <c r="J129" s="12">
        <v>-9002.5879600000007</v>
      </c>
      <c r="K129" s="12">
        <v>-3747.9550208159899</v>
      </c>
      <c r="L129" s="12">
        <v>-128.26603813288901</v>
      </c>
      <c r="M129" s="12">
        <v>33.475634081951199</v>
      </c>
      <c r="N129" s="12">
        <v>23.150500524976898</v>
      </c>
      <c r="O129" s="12">
        <v>-0.22271567673988599</v>
      </c>
      <c r="P129" s="12">
        <v>59.358069779353301</v>
      </c>
      <c r="Q129" s="12">
        <v>11.1389200615234</v>
      </c>
      <c r="R129" s="12">
        <v>5.12931840524565</v>
      </c>
    </row>
    <row r="130" spans="2:18" x14ac:dyDescent="0.2">
      <c r="B130" s="16">
        <v>4195</v>
      </c>
      <c r="C130" s="16" t="s">
        <v>215</v>
      </c>
      <c r="D130" s="12">
        <v>1626</v>
      </c>
      <c r="E130" s="12">
        <v>105</v>
      </c>
      <c r="F130" s="12">
        <v>363.87774999999999</v>
      </c>
      <c r="G130" s="12">
        <v>6292.7142700000004</v>
      </c>
      <c r="H130" s="12">
        <v>4488.4325500000004</v>
      </c>
      <c r="I130" s="12">
        <v>6.9535499999999999</v>
      </c>
      <c r="J130" s="12">
        <v>-4027.33475</v>
      </c>
      <c r="K130" s="12">
        <v>-2476.8356396064</v>
      </c>
      <c r="L130" s="12">
        <v>-89.7269749547646</v>
      </c>
      <c r="M130" s="12">
        <v>41.4405566200926</v>
      </c>
      <c r="N130" s="12">
        <v>20.6367043240278</v>
      </c>
      <c r="O130" s="12">
        <v>0.11050160076630999</v>
      </c>
      <c r="P130" s="12">
        <v>35.5992996131491</v>
      </c>
      <c r="Q130" s="12">
        <v>7.9979669885758202</v>
      </c>
      <c r="R130" s="12">
        <v>5.89302619011176</v>
      </c>
    </row>
    <row r="131" spans="2:18" x14ac:dyDescent="0.2">
      <c r="B131" s="16">
        <v>4196</v>
      </c>
      <c r="C131" s="16" t="s">
        <v>216</v>
      </c>
      <c r="D131" s="12">
        <v>2596</v>
      </c>
      <c r="E131" s="12">
        <v>118</v>
      </c>
      <c r="F131" s="12">
        <v>1215.3403800000001</v>
      </c>
      <c r="G131" s="12">
        <v>13192.684579999999</v>
      </c>
      <c r="H131" s="12">
        <v>7504.7532499999998</v>
      </c>
      <c r="I131" s="12">
        <v>221.53734</v>
      </c>
      <c r="J131" s="12">
        <v>12472.95954</v>
      </c>
      <c r="K131" s="12">
        <v>4804.6839522342098</v>
      </c>
      <c r="L131" s="12">
        <v>166.200794676361</v>
      </c>
      <c r="M131" s="12">
        <v>166.79670545113601</v>
      </c>
      <c r="N131" s="12">
        <v>6.8969277057268901</v>
      </c>
      <c r="O131" s="12">
        <v>1.67924381619681</v>
      </c>
      <c r="P131" s="12" t="s">
        <v>74</v>
      </c>
      <c r="Q131" s="12">
        <v>5.6045436053319202</v>
      </c>
      <c r="R131" s="12">
        <v>10.8914733107339</v>
      </c>
    </row>
    <row r="132" spans="2:18" x14ac:dyDescent="0.2">
      <c r="B132" s="16">
        <v>4197</v>
      </c>
      <c r="C132" s="16" t="s">
        <v>217</v>
      </c>
      <c r="D132" s="12">
        <v>1041</v>
      </c>
      <c r="E132" s="12">
        <v>126</v>
      </c>
      <c r="F132" s="12">
        <v>310.90645000000001</v>
      </c>
      <c r="G132" s="12">
        <v>5226.8711700000003</v>
      </c>
      <c r="H132" s="12">
        <v>3598.7997999999998</v>
      </c>
      <c r="I132" s="12">
        <v>10.146330000000001</v>
      </c>
      <c r="J132" s="12">
        <v>-1397.4250199999999</v>
      </c>
      <c r="K132" s="12">
        <v>-1342.38714697406</v>
      </c>
      <c r="L132" s="12">
        <v>-38.8303072596592</v>
      </c>
      <c r="M132" s="12">
        <v>92.047171883901598</v>
      </c>
      <c r="N132" s="12">
        <v>23.8764982975263</v>
      </c>
      <c r="O132" s="12">
        <v>0.19411861647242401</v>
      </c>
      <c r="P132" s="12">
        <v>112.34980639294299</v>
      </c>
      <c r="Q132" s="12">
        <v>19.1966053374145</v>
      </c>
      <c r="R132" s="12">
        <v>6.1423511228420002</v>
      </c>
    </row>
    <row r="133" spans="2:18" x14ac:dyDescent="0.2">
      <c r="B133" s="16">
        <v>4198</v>
      </c>
      <c r="C133" s="16" t="s">
        <v>218</v>
      </c>
      <c r="D133" s="12">
        <v>1389</v>
      </c>
      <c r="E133" s="12">
        <v>125</v>
      </c>
      <c r="F133" s="12">
        <v>423.10804999999999</v>
      </c>
      <c r="G133" s="12">
        <v>5456.8567700000003</v>
      </c>
      <c r="H133" s="12">
        <v>4216.1908000000003</v>
      </c>
      <c r="I133" s="12">
        <v>1.36053</v>
      </c>
      <c r="J133" s="12">
        <v>-2071.4046699999999</v>
      </c>
      <c r="K133" s="12">
        <v>-1491.2920590352801</v>
      </c>
      <c r="L133" s="12">
        <v>-49.129765901486202</v>
      </c>
      <c r="M133" s="12">
        <v>91.270195644149197</v>
      </c>
      <c r="N133" s="12">
        <v>4.3561097274832603</v>
      </c>
      <c r="O133" s="12">
        <v>2.4932485079684399E-2</v>
      </c>
      <c r="P133" s="12">
        <v>223.93191372431099</v>
      </c>
      <c r="Q133" s="12">
        <v>9.0858710590639191</v>
      </c>
      <c r="R133" s="12">
        <v>7.7786278418299002</v>
      </c>
    </row>
    <row r="134" spans="2:18" x14ac:dyDescent="0.2">
      <c r="B134" s="16">
        <v>4199</v>
      </c>
      <c r="C134" s="16" t="s">
        <v>219</v>
      </c>
      <c r="D134" s="12">
        <v>1603</v>
      </c>
      <c r="E134" s="12">
        <v>98</v>
      </c>
      <c r="F134" s="12">
        <v>655.48855000000003</v>
      </c>
      <c r="G134" s="12">
        <v>7146.8842999999997</v>
      </c>
      <c r="H134" s="12">
        <v>4185.7586000000001</v>
      </c>
      <c r="I134" s="12">
        <v>44.899909999999998</v>
      </c>
      <c r="J134" s="12">
        <v>-5577.40481</v>
      </c>
      <c r="K134" s="12">
        <v>-3479.35421709295</v>
      </c>
      <c r="L134" s="12">
        <v>-133.247168386634</v>
      </c>
      <c r="M134" s="12">
        <v>154.66277381879499</v>
      </c>
      <c r="N134" s="12">
        <v>3.5726736390389799</v>
      </c>
      <c r="O134" s="12">
        <v>0.62824453447497397</v>
      </c>
      <c r="P134" s="12">
        <v>7891.3699955174898</v>
      </c>
      <c r="Q134" s="12">
        <v>25.741332485262099</v>
      </c>
      <c r="R134" s="12">
        <v>9.7999132293214792</v>
      </c>
    </row>
    <row r="135" spans="2:18" x14ac:dyDescent="0.2">
      <c r="B135" s="16">
        <v>4200</v>
      </c>
      <c r="C135" s="16" t="s">
        <v>220</v>
      </c>
      <c r="D135" s="12">
        <v>4478</v>
      </c>
      <c r="E135" s="12">
        <v>102</v>
      </c>
      <c r="F135" s="12">
        <v>1814.40626</v>
      </c>
      <c r="G135" s="12">
        <v>17899.96715</v>
      </c>
      <c r="H135" s="12">
        <v>12524.6448</v>
      </c>
      <c r="I135" s="12">
        <v>284.60230000000001</v>
      </c>
      <c r="J135" s="12">
        <v>12377.64595</v>
      </c>
      <c r="K135" s="12">
        <v>2764.10137338097</v>
      </c>
      <c r="L135" s="12">
        <v>98.826323202395301</v>
      </c>
      <c r="M135" s="12">
        <v>139.87560692255201</v>
      </c>
      <c r="N135" s="12">
        <v>7.0456722556926596</v>
      </c>
      <c r="O135" s="12">
        <v>1.5899599011275301</v>
      </c>
      <c r="P135" s="12">
        <v>1347.2344264711001</v>
      </c>
      <c r="Q135" s="12">
        <v>9.6269898461796899</v>
      </c>
      <c r="R135" s="12">
        <v>11.7263263245709</v>
      </c>
    </row>
    <row r="136" spans="2:18" x14ac:dyDescent="0.2">
      <c r="B136" s="16">
        <v>4201</v>
      </c>
      <c r="C136" s="16" t="s">
        <v>221</v>
      </c>
      <c r="D136" s="12">
        <v>11310</v>
      </c>
      <c r="E136" s="12">
        <v>105</v>
      </c>
      <c r="F136" s="12">
        <v>5268.0906500000001</v>
      </c>
      <c r="G136" s="12">
        <v>77834.894339999999</v>
      </c>
      <c r="H136" s="12">
        <v>40183.025450000001</v>
      </c>
      <c r="I136" s="12">
        <v>-149.05183</v>
      </c>
      <c r="J136" s="12">
        <v>-20111.2981</v>
      </c>
      <c r="K136" s="12">
        <v>-1778.1872767462401</v>
      </c>
      <c r="L136" s="12">
        <v>-50.049238141674103</v>
      </c>
      <c r="M136" s="12">
        <v>39.239841601871397</v>
      </c>
      <c r="N136" s="12">
        <v>9.7470832150445208</v>
      </c>
      <c r="O136" s="12">
        <v>-0.19149743988719101</v>
      </c>
      <c r="P136" s="12">
        <v>73.241524743510098</v>
      </c>
      <c r="Q136" s="12">
        <v>6.3997872319845701</v>
      </c>
      <c r="R136" s="12">
        <v>6.5767916349175097</v>
      </c>
    </row>
    <row r="137" spans="2:18" x14ac:dyDescent="0.2">
      <c r="B137" s="16">
        <v>4202</v>
      </c>
      <c r="C137" s="16" t="s">
        <v>222</v>
      </c>
      <c r="D137" s="12">
        <v>3334</v>
      </c>
      <c r="E137" s="12">
        <v>60</v>
      </c>
      <c r="F137" s="12">
        <v>967.80146999999999</v>
      </c>
      <c r="G137" s="12">
        <v>15235.71507</v>
      </c>
      <c r="H137" s="12">
        <v>7888.3639499999999</v>
      </c>
      <c r="I137" s="12">
        <v>-50.632510000000003</v>
      </c>
      <c r="J137" s="12">
        <v>-11175.022919999999</v>
      </c>
      <c r="K137" s="12">
        <v>-3351.8365086982599</v>
      </c>
      <c r="L137" s="12">
        <v>-141.664646697748</v>
      </c>
      <c r="M137" s="12">
        <v>76.143948588558104</v>
      </c>
      <c r="N137" s="12">
        <v>8.8177587382566607</v>
      </c>
      <c r="O137" s="12">
        <v>-0.33232775598237801</v>
      </c>
      <c r="P137" s="12" t="s">
        <v>74</v>
      </c>
      <c r="Q137" s="12" t="s">
        <v>74</v>
      </c>
      <c r="R137" s="12">
        <v>6.0198615935392397</v>
      </c>
    </row>
    <row r="138" spans="2:18" x14ac:dyDescent="0.2">
      <c r="B138" s="16">
        <v>4203</v>
      </c>
      <c r="C138" s="16" t="s">
        <v>223</v>
      </c>
      <c r="D138" s="12">
        <v>4978</v>
      </c>
      <c r="E138" s="12">
        <v>94</v>
      </c>
      <c r="F138" s="12">
        <v>2319.31585</v>
      </c>
      <c r="G138" s="12">
        <v>26000.867559999999</v>
      </c>
      <c r="H138" s="12">
        <v>15713.1428</v>
      </c>
      <c r="I138" s="12">
        <v>47.849989999999998</v>
      </c>
      <c r="J138" s="12">
        <v>1444.8327899999999</v>
      </c>
      <c r="K138" s="12">
        <v>290.24362997187598</v>
      </c>
      <c r="L138" s="12">
        <v>9.1950592468363492</v>
      </c>
      <c r="M138" s="12">
        <v>56.4874200297646</v>
      </c>
      <c r="N138" s="12">
        <v>37.664469793669397</v>
      </c>
      <c r="O138" s="12">
        <v>0.18403228234435101</v>
      </c>
      <c r="P138" s="12">
        <v>32.0608720975114</v>
      </c>
      <c r="Q138" s="12">
        <v>12.3158390488721</v>
      </c>
      <c r="R138" s="12">
        <v>9.1041802145158908</v>
      </c>
    </row>
    <row r="139" spans="2:18" x14ac:dyDescent="0.2">
      <c r="B139" s="16">
        <v>4204</v>
      </c>
      <c r="C139" s="16" t="s">
        <v>224</v>
      </c>
      <c r="D139" s="12">
        <v>5016</v>
      </c>
      <c r="E139" s="12">
        <v>117</v>
      </c>
      <c r="F139" s="12">
        <v>1056.2424000000001</v>
      </c>
      <c r="G139" s="12">
        <v>20221.033230000001</v>
      </c>
      <c r="H139" s="12">
        <v>15612.788699999999</v>
      </c>
      <c r="I139" s="12">
        <v>97.270499999999998</v>
      </c>
      <c r="J139" s="12">
        <v>-2959.1192500000002</v>
      </c>
      <c r="K139" s="12">
        <v>-589.93605462519895</v>
      </c>
      <c r="L139" s="12">
        <v>-18.953175546403202</v>
      </c>
      <c r="M139" s="12">
        <v>104.839756449972</v>
      </c>
      <c r="N139" s="12">
        <v>10.083454355127</v>
      </c>
      <c r="O139" s="12">
        <v>0.481036250193631</v>
      </c>
      <c r="P139" s="12">
        <v>167.92163969362599</v>
      </c>
      <c r="Q139" s="12">
        <v>13.110005605781801</v>
      </c>
      <c r="R139" s="12">
        <v>5.7045200751099303</v>
      </c>
    </row>
    <row r="140" spans="2:18" x14ac:dyDescent="0.2">
      <c r="B140" s="16">
        <v>4205</v>
      </c>
      <c r="C140" s="16" t="s">
        <v>225</v>
      </c>
      <c r="D140" s="12">
        <v>3296</v>
      </c>
      <c r="E140" s="12">
        <v>104</v>
      </c>
      <c r="F140" s="12">
        <v>1028.0627999999999</v>
      </c>
      <c r="G140" s="12">
        <v>12792.12551</v>
      </c>
      <c r="H140" s="12">
        <v>8997.7363999999998</v>
      </c>
      <c r="I140" s="12">
        <v>42.134520000000002</v>
      </c>
      <c r="J140" s="12">
        <v>-3015.7278700000002</v>
      </c>
      <c r="K140" s="12">
        <v>-914.96597997572803</v>
      </c>
      <c r="L140" s="12">
        <v>-33.516517220931298</v>
      </c>
      <c r="M140" s="12">
        <v>80.385953467712696</v>
      </c>
      <c r="N140" s="12">
        <v>9.07314602510802</v>
      </c>
      <c r="O140" s="12">
        <v>0.32937856939460203</v>
      </c>
      <c r="P140" s="12">
        <v>290.61349027699703</v>
      </c>
      <c r="Q140" s="12">
        <v>10.774297429481701</v>
      </c>
      <c r="R140" s="12">
        <v>8.3660633189018796</v>
      </c>
    </row>
    <row r="141" spans="2:18" x14ac:dyDescent="0.2">
      <c r="B141" s="16">
        <v>4206</v>
      </c>
      <c r="C141" s="16" t="s">
        <v>226</v>
      </c>
      <c r="D141" s="12">
        <v>6325</v>
      </c>
      <c r="E141" s="12">
        <v>99</v>
      </c>
      <c r="F141" s="12">
        <v>2369.7866899999999</v>
      </c>
      <c r="G141" s="12">
        <v>34775.841390000001</v>
      </c>
      <c r="H141" s="12">
        <v>18283.909199999998</v>
      </c>
      <c r="I141" s="12">
        <v>65.99785</v>
      </c>
      <c r="J141" s="12">
        <v>-12912.00591</v>
      </c>
      <c r="K141" s="12">
        <v>-2041.4238592885399</v>
      </c>
      <c r="L141" s="12">
        <v>-70.619503568744506</v>
      </c>
      <c r="M141" s="12">
        <v>37.878015580631804</v>
      </c>
      <c r="N141" s="12">
        <v>11.14272701502</v>
      </c>
      <c r="O141" s="12">
        <v>0.18978074249837701</v>
      </c>
      <c r="P141" s="12">
        <v>166.88716313608001</v>
      </c>
      <c r="Q141" s="12">
        <v>14.3329826994015</v>
      </c>
      <c r="R141" s="12">
        <v>7.0042432983387801</v>
      </c>
    </row>
    <row r="142" spans="2:18" x14ac:dyDescent="0.2">
      <c r="B142" s="16">
        <v>4207</v>
      </c>
      <c r="C142" s="16" t="s">
        <v>227</v>
      </c>
      <c r="D142" s="12">
        <v>3130</v>
      </c>
      <c r="E142" s="12">
        <v>99</v>
      </c>
      <c r="F142" s="12">
        <v>1669.5244</v>
      </c>
      <c r="G142" s="12">
        <v>21212.539410000001</v>
      </c>
      <c r="H142" s="12">
        <v>8964.9874500000005</v>
      </c>
      <c r="I142" s="12">
        <v>4.12026</v>
      </c>
      <c r="J142" s="12">
        <v>-9441.3130500000007</v>
      </c>
      <c r="K142" s="12">
        <v>-3016.3939456869002</v>
      </c>
      <c r="L142" s="12">
        <v>-105.313176428373</v>
      </c>
      <c r="M142" s="12">
        <v>20.759287065480098</v>
      </c>
      <c r="N142" s="12">
        <v>17.201586633993699</v>
      </c>
      <c r="O142" s="12">
        <v>1.94236999180665E-2</v>
      </c>
      <c r="P142" s="12">
        <v>75.612665136235805</v>
      </c>
      <c r="Q142" s="12">
        <v>10.570636436592499</v>
      </c>
      <c r="R142" s="12">
        <v>7.8898835620360099</v>
      </c>
    </row>
    <row r="143" spans="2:18" x14ac:dyDescent="0.2">
      <c r="B143" s="16">
        <v>4208</v>
      </c>
      <c r="C143" s="16" t="s">
        <v>228</v>
      </c>
      <c r="D143" s="12">
        <v>4516</v>
      </c>
      <c r="E143" s="12">
        <v>72</v>
      </c>
      <c r="F143" s="12">
        <v>1640.6738399999999</v>
      </c>
      <c r="G143" s="12">
        <v>20477.358400000001</v>
      </c>
      <c r="H143" s="12">
        <v>12128.62507</v>
      </c>
      <c r="I143" s="12">
        <v>31.515550000000001</v>
      </c>
      <c r="J143" s="12">
        <v>-12660.03635</v>
      </c>
      <c r="K143" s="12">
        <v>-2803.3738596102698</v>
      </c>
      <c r="L143" s="12">
        <v>-104.381463495928</v>
      </c>
      <c r="M143" s="12">
        <v>37.5372984144283</v>
      </c>
      <c r="N143" s="12">
        <v>7.8543792005926498</v>
      </c>
      <c r="O143" s="12">
        <v>0.153904372743703</v>
      </c>
      <c r="P143" s="12">
        <v>3554.7890106432701</v>
      </c>
      <c r="Q143" s="12">
        <v>8.0332138446138703</v>
      </c>
      <c r="R143" s="12">
        <v>8.1660405474956193</v>
      </c>
    </row>
    <row r="144" spans="2:18" x14ac:dyDescent="0.2">
      <c r="B144" s="16">
        <v>4209</v>
      </c>
      <c r="C144" s="16" t="s">
        <v>229</v>
      </c>
      <c r="D144" s="12">
        <v>5734</v>
      </c>
      <c r="E144" s="12">
        <v>108</v>
      </c>
      <c r="F144" s="12">
        <v>2259.5906500000001</v>
      </c>
      <c r="G144" s="12">
        <v>28314.069459999999</v>
      </c>
      <c r="H144" s="12">
        <v>17278.15237</v>
      </c>
      <c r="I144" s="12">
        <v>274.20999999999998</v>
      </c>
      <c r="J144" s="12">
        <v>12804.704680000001</v>
      </c>
      <c r="K144" s="12">
        <v>2233.1190582490399</v>
      </c>
      <c r="L144" s="12">
        <v>74.109224214463794</v>
      </c>
      <c r="M144" s="12">
        <v>72.754648494105894</v>
      </c>
      <c r="N144" s="12">
        <v>14.867086953291301</v>
      </c>
      <c r="O144" s="12">
        <v>0.96845845627165394</v>
      </c>
      <c r="P144" s="12">
        <v>49.944612119640503</v>
      </c>
      <c r="Q144" s="12">
        <v>7.7035413545248801</v>
      </c>
      <c r="R144" s="12">
        <v>8.9489102002082905</v>
      </c>
    </row>
    <row r="145" spans="2:18" x14ac:dyDescent="0.2">
      <c r="B145" s="16">
        <v>4210</v>
      </c>
      <c r="C145" s="16" t="s">
        <v>230</v>
      </c>
      <c r="D145" s="12">
        <v>4411</v>
      </c>
      <c r="E145" s="12">
        <v>87</v>
      </c>
      <c r="F145" s="12">
        <v>1129.6331499999999</v>
      </c>
      <c r="G145" s="12">
        <v>20728.41849</v>
      </c>
      <c r="H145" s="12">
        <v>11613.71695</v>
      </c>
      <c r="I145" s="12">
        <v>69.329040000000006</v>
      </c>
      <c r="J145" s="12">
        <v>4061.62745</v>
      </c>
      <c r="K145" s="12">
        <v>920.79515982770397</v>
      </c>
      <c r="L145" s="12">
        <v>34.972674704285801</v>
      </c>
      <c r="M145" s="12">
        <v>65.516634453089907</v>
      </c>
      <c r="N145" s="12">
        <v>21.954843193846301</v>
      </c>
      <c r="O145" s="12">
        <v>0.33446372203188801</v>
      </c>
      <c r="P145" s="12">
        <v>46.137252720264399</v>
      </c>
      <c r="Q145" s="12">
        <v>10.144127257052499</v>
      </c>
      <c r="R145" s="12">
        <v>5.7841469699119301</v>
      </c>
    </row>
    <row r="146" spans="2:18" x14ac:dyDescent="0.2">
      <c r="B146" s="21">
        <v>4249</v>
      </c>
      <c r="C146" s="21" t="s">
        <v>231</v>
      </c>
      <c r="D146" s="22">
        <v>40404</v>
      </c>
      <c r="E146" s="22">
        <v>103</v>
      </c>
      <c r="F146" s="22">
        <v>13698.130370000001</v>
      </c>
      <c r="G146" s="22">
        <v>178406.50047999999</v>
      </c>
      <c r="H146" s="22">
        <v>123478.59869</v>
      </c>
      <c r="I146" s="22">
        <v>962.90972999999997</v>
      </c>
      <c r="J146" s="22">
        <v>-79782.805110000001</v>
      </c>
      <c r="K146" s="22">
        <v>-1974.6264010989</v>
      </c>
      <c r="L146" s="22">
        <v>-64.612658352480395</v>
      </c>
      <c r="M146" s="22">
        <v>85.708966449426995</v>
      </c>
      <c r="N146" s="22">
        <v>14.9129229852661</v>
      </c>
      <c r="O146" s="22">
        <v>0.53972794007466396</v>
      </c>
      <c r="P146" s="22">
        <v>94.326437074913599</v>
      </c>
      <c r="Q146" s="22">
        <v>9.1153728906997298</v>
      </c>
      <c r="R146" s="22">
        <v>8.2177723684701505</v>
      </c>
    </row>
    <row r="147" spans="2:18" x14ac:dyDescent="0.2">
      <c r="B147" s="16">
        <v>4221</v>
      </c>
      <c r="C147" s="16" t="s">
        <v>232</v>
      </c>
      <c r="D147" s="12">
        <v>1107</v>
      </c>
      <c r="E147" s="12">
        <v>113</v>
      </c>
      <c r="F147" s="12">
        <v>298.60289999999998</v>
      </c>
      <c r="G147" s="12">
        <v>4490.5035799999996</v>
      </c>
      <c r="H147" s="12">
        <v>3591.1660499999998</v>
      </c>
      <c r="I147" s="12">
        <v>28.68215</v>
      </c>
      <c r="J147" s="12">
        <v>-1109.9560899999999</v>
      </c>
      <c r="K147" s="12">
        <v>-1002.67036133695</v>
      </c>
      <c r="L147" s="12">
        <v>-30.907957876244701</v>
      </c>
      <c r="M147" s="12">
        <v>71.416785063558507</v>
      </c>
      <c r="N147" s="12">
        <v>7.2780937389262199</v>
      </c>
      <c r="O147" s="12">
        <v>0.63872903092084798</v>
      </c>
      <c r="P147" s="12">
        <v>341.16705956202702</v>
      </c>
      <c r="Q147" s="12">
        <v>16.702566352257499</v>
      </c>
      <c r="R147" s="12">
        <v>7.2883818968027603</v>
      </c>
    </row>
    <row r="148" spans="2:18" x14ac:dyDescent="0.2">
      <c r="B148" s="16">
        <v>4222</v>
      </c>
      <c r="C148" s="16" t="s">
        <v>233</v>
      </c>
      <c r="D148" s="12">
        <v>1667</v>
      </c>
      <c r="E148" s="12">
        <v>104</v>
      </c>
      <c r="F148" s="12">
        <v>724.00184999999999</v>
      </c>
      <c r="G148" s="12">
        <v>7327.3363300000001</v>
      </c>
      <c r="H148" s="12">
        <v>5848.5667999999996</v>
      </c>
      <c r="I148" s="12">
        <v>32.299129999999998</v>
      </c>
      <c r="J148" s="12">
        <v>-1046.30206</v>
      </c>
      <c r="K148" s="12">
        <v>-627.65570485902902</v>
      </c>
      <c r="L148" s="12">
        <v>-17.889888168841601</v>
      </c>
      <c r="M148" s="12">
        <v>43.942704756395401</v>
      </c>
      <c r="N148" s="12">
        <v>11.0385281459181</v>
      </c>
      <c r="O148" s="12">
        <v>0.44080315881992499</v>
      </c>
      <c r="P148" s="12">
        <v>257.15529550758203</v>
      </c>
      <c r="Q148" s="12">
        <v>23.191035233945701</v>
      </c>
      <c r="R148" s="12">
        <v>10.321635938881499</v>
      </c>
    </row>
    <row r="149" spans="2:18" x14ac:dyDescent="0.2">
      <c r="B149" s="16">
        <v>4223</v>
      </c>
      <c r="C149" s="16" t="s">
        <v>234</v>
      </c>
      <c r="D149" s="12">
        <v>2325</v>
      </c>
      <c r="E149" s="12">
        <v>106</v>
      </c>
      <c r="F149" s="12">
        <v>712.03644999999995</v>
      </c>
      <c r="G149" s="12">
        <v>8807.5847099999992</v>
      </c>
      <c r="H149" s="12">
        <v>6886.6126999999997</v>
      </c>
      <c r="I149" s="12">
        <v>16.974630000000001</v>
      </c>
      <c r="J149" s="12">
        <v>-1099.4864500000001</v>
      </c>
      <c r="K149" s="12">
        <v>-472.897397849463</v>
      </c>
      <c r="L149" s="12">
        <v>-15.965562431004701</v>
      </c>
      <c r="M149" s="12">
        <v>106.400181872335</v>
      </c>
      <c r="N149" s="12">
        <v>15.7846962166852</v>
      </c>
      <c r="O149" s="12">
        <v>0.19272741119057599</v>
      </c>
      <c r="P149" s="12">
        <v>84.609447947028201</v>
      </c>
      <c r="Q149" s="12">
        <v>10.6607570737744</v>
      </c>
      <c r="R149" s="12">
        <v>8.2770828099137308</v>
      </c>
    </row>
    <row r="150" spans="2:18" x14ac:dyDescent="0.2">
      <c r="B150" s="16">
        <v>4224</v>
      </c>
      <c r="C150" s="16" t="s">
        <v>235</v>
      </c>
      <c r="D150" s="12">
        <v>1320</v>
      </c>
      <c r="E150" s="12">
        <v>98</v>
      </c>
      <c r="F150" s="12">
        <v>426.60599999999999</v>
      </c>
      <c r="G150" s="12">
        <v>5835.7466000000004</v>
      </c>
      <c r="H150" s="12">
        <v>4574.30645</v>
      </c>
      <c r="I150" s="12">
        <v>-59.704059999999998</v>
      </c>
      <c r="J150" s="12">
        <v>-11121.97171</v>
      </c>
      <c r="K150" s="12">
        <v>-8425.7361439393899</v>
      </c>
      <c r="L150" s="12">
        <v>-243.140065747016</v>
      </c>
      <c r="M150" s="12">
        <v>33.661406065849398</v>
      </c>
      <c r="N150" s="12">
        <v>7.90783704297146</v>
      </c>
      <c r="O150" s="12">
        <v>-1.0230749224100999</v>
      </c>
      <c r="P150" s="12">
        <v>3496.2422109447998</v>
      </c>
      <c r="Q150" s="12">
        <v>13.843072281445499</v>
      </c>
      <c r="R150" s="12">
        <v>6.2871465323734297</v>
      </c>
    </row>
    <row r="151" spans="2:18" x14ac:dyDescent="0.2">
      <c r="B151" s="16">
        <v>4226</v>
      </c>
      <c r="C151" s="16" t="s">
        <v>236</v>
      </c>
      <c r="D151" s="12">
        <v>674</v>
      </c>
      <c r="E151" s="12">
        <v>113</v>
      </c>
      <c r="F151" s="12">
        <v>243.98920000000001</v>
      </c>
      <c r="G151" s="12">
        <v>3925.69578</v>
      </c>
      <c r="H151" s="12">
        <v>2177.8625999999999</v>
      </c>
      <c r="I151" s="12">
        <v>1.8631500000000001</v>
      </c>
      <c r="J151" s="12">
        <v>-1504.6000200000001</v>
      </c>
      <c r="K151" s="12">
        <v>-2232.34424332344</v>
      </c>
      <c r="L151" s="12">
        <v>-69.086085596033499</v>
      </c>
      <c r="M151" s="12">
        <v>36.755943681402599</v>
      </c>
      <c r="N151" s="12">
        <v>33.038560325283697</v>
      </c>
      <c r="O151" s="12">
        <v>4.7460376565399601E-2</v>
      </c>
      <c r="P151" s="12">
        <v>13.542381128570099</v>
      </c>
      <c r="Q151" s="12">
        <v>6.1603288576783202</v>
      </c>
      <c r="R151" s="12">
        <v>6.2626439688100302</v>
      </c>
    </row>
    <row r="152" spans="2:18" x14ac:dyDescent="0.2">
      <c r="B152" s="16">
        <v>4227</v>
      </c>
      <c r="C152" s="16" t="s">
        <v>237</v>
      </c>
      <c r="D152" s="12">
        <v>729</v>
      </c>
      <c r="E152" s="12">
        <v>102</v>
      </c>
      <c r="F152" s="12">
        <v>230.2594</v>
      </c>
      <c r="G152" s="12">
        <v>4079.9949200000001</v>
      </c>
      <c r="H152" s="12">
        <v>2455.8980000000001</v>
      </c>
      <c r="I152" s="12">
        <v>8.8860200000000003</v>
      </c>
      <c r="J152" s="12">
        <v>221.289070000001</v>
      </c>
      <c r="K152" s="12">
        <v>303.55153635116699</v>
      </c>
      <c r="L152" s="12">
        <v>9.0105155018653402</v>
      </c>
      <c r="M152" s="12">
        <v>91.144201718760996</v>
      </c>
      <c r="N152" s="12">
        <v>17.186037964095501</v>
      </c>
      <c r="O152" s="12">
        <v>0.21779487901911401</v>
      </c>
      <c r="P152" s="12">
        <v>57.693052423629197</v>
      </c>
      <c r="Q152" s="12">
        <v>10.101998607390399</v>
      </c>
      <c r="R152" s="12">
        <v>5.8614146509770704</v>
      </c>
    </row>
    <row r="153" spans="2:18" x14ac:dyDescent="0.2">
      <c r="B153" s="16">
        <v>4228</v>
      </c>
      <c r="C153" s="16" t="s">
        <v>238</v>
      </c>
      <c r="D153" s="12">
        <v>3223</v>
      </c>
      <c r="E153" s="12">
        <v>101</v>
      </c>
      <c r="F153" s="12">
        <v>690.32309999999995</v>
      </c>
      <c r="G153" s="12">
        <v>12597.65364</v>
      </c>
      <c r="H153" s="12">
        <v>8879.1077999999998</v>
      </c>
      <c r="I153" s="12">
        <v>52.369579999999999</v>
      </c>
      <c r="J153" s="12">
        <v>-3362.88895</v>
      </c>
      <c r="K153" s="12">
        <v>-1043.4033354017999</v>
      </c>
      <c r="L153" s="12">
        <v>-37.874176389659297</v>
      </c>
      <c r="M153" s="12">
        <v>55.527513455275503</v>
      </c>
      <c r="N153" s="12">
        <v>11.4276536522786</v>
      </c>
      <c r="O153" s="12">
        <v>0.41570900023569801</v>
      </c>
      <c r="P153" s="12">
        <v>11.522257685377699</v>
      </c>
      <c r="Q153" s="12">
        <v>1.1805063407029801</v>
      </c>
      <c r="R153" s="12">
        <v>5.8954842006594497</v>
      </c>
    </row>
    <row r="154" spans="2:18" x14ac:dyDescent="0.2">
      <c r="B154" s="16">
        <v>4229</v>
      </c>
      <c r="C154" s="16" t="s">
        <v>239</v>
      </c>
      <c r="D154" s="12">
        <v>1247</v>
      </c>
      <c r="E154" s="12">
        <v>110</v>
      </c>
      <c r="F154" s="12">
        <v>342.85665</v>
      </c>
      <c r="G154" s="12">
        <v>5781.3827099999999</v>
      </c>
      <c r="H154" s="12">
        <v>3994.0828999999999</v>
      </c>
      <c r="I154" s="12">
        <v>25.734069999999999</v>
      </c>
      <c r="J154" s="12">
        <v>-8233.1655200000005</v>
      </c>
      <c r="K154" s="12">
        <v>-6602.3781234963899</v>
      </c>
      <c r="L154" s="12">
        <v>-206.13406697191999</v>
      </c>
      <c r="M154" s="12">
        <v>73.690189245402905</v>
      </c>
      <c r="N154" s="12">
        <v>12.0899692960931</v>
      </c>
      <c r="O154" s="12">
        <v>0.44511964162981299</v>
      </c>
      <c r="P154" s="12">
        <v>135.156683529661</v>
      </c>
      <c r="Q154" s="12">
        <v>13.1580254786489</v>
      </c>
      <c r="R154" s="12">
        <v>6.37547691424151</v>
      </c>
    </row>
    <row r="155" spans="2:18" x14ac:dyDescent="0.2">
      <c r="B155" s="16">
        <v>4230</v>
      </c>
      <c r="C155" s="16" t="s">
        <v>240</v>
      </c>
      <c r="D155" s="12">
        <v>1305</v>
      </c>
      <c r="E155" s="12">
        <v>102</v>
      </c>
      <c r="F155" s="12">
        <v>272.54331000000002</v>
      </c>
      <c r="G155" s="12">
        <v>4788.7907599999999</v>
      </c>
      <c r="H155" s="12">
        <v>3508.1005</v>
      </c>
      <c r="I155" s="12">
        <v>-78.736080000000001</v>
      </c>
      <c r="J155" s="12">
        <v>-7713.9488700000002</v>
      </c>
      <c r="K155" s="12">
        <v>-5911.0719310344803</v>
      </c>
      <c r="L155" s="12">
        <v>-219.88962032302101</v>
      </c>
      <c r="M155" s="12">
        <v>42.339838001190898</v>
      </c>
      <c r="N155" s="12">
        <v>10.905717084714</v>
      </c>
      <c r="O155" s="12">
        <v>-1.6441745723715899</v>
      </c>
      <c r="P155" s="12">
        <v>73.539100625061494</v>
      </c>
      <c r="Q155" s="12">
        <v>5.9473957889110203</v>
      </c>
      <c r="R155" s="12">
        <v>4.0471016528606896</v>
      </c>
    </row>
    <row r="156" spans="2:18" x14ac:dyDescent="0.2">
      <c r="B156" s="16">
        <v>4231</v>
      </c>
      <c r="C156" s="16" t="s">
        <v>241</v>
      </c>
      <c r="D156" s="12">
        <v>1478</v>
      </c>
      <c r="E156" s="12">
        <v>104</v>
      </c>
      <c r="F156" s="12">
        <v>684.43790000000001</v>
      </c>
      <c r="G156" s="12">
        <v>6520.44013</v>
      </c>
      <c r="H156" s="12">
        <v>4270.14005</v>
      </c>
      <c r="I156" s="12">
        <v>63.296819999999997</v>
      </c>
      <c r="J156" s="12">
        <v>-2461.3830600000001</v>
      </c>
      <c r="K156" s="12">
        <v>-1665.34713125846</v>
      </c>
      <c r="L156" s="12">
        <v>-57.641740813629802</v>
      </c>
      <c r="M156" s="12">
        <v>52.644940089343301</v>
      </c>
      <c r="N156" s="12">
        <v>9.8842601764687306</v>
      </c>
      <c r="O156" s="12">
        <v>0.97074459297274496</v>
      </c>
      <c r="P156" s="12">
        <v>2346.1089252316901</v>
      </c>
      <c r="Q156" s="12">
        <v>17.9456870498096</v>
      </c>
      <c r="R156" s="12">
        <v>11.4675498140031</v>
      </c>
    </row>
    <row r="157" spans="2:18" x14ac:dyDescent="0.2">
      <c r="B157" s="16">
        <v>4232</v>
      </c>
      <c r="C157" s="16" t="s">
        <v>242</v>
      </c>
      <c r="D157" s="12">
        <v>242</v>
      </c>
      <c r="E157" s="12">
        <v>50</v>
      </c>
      <c r="F157" s="12">
        <v>174.65074999999999</v>
      </c>
      <c r="G157" s="12">
        <v>1104.2862</v>
      </c>
      <c r="H157" s="12">
        <v>351.47309999999999</v>
      </c>
      <c r="I157" s="12">
        <v>2.5778500000000002</v>
      </c>
      <c r="J157" s="12">
        <v>-2819.1507099999999</v>
      </c>
      <c r="K157" s="12">
        <v>-11649.383099173599</v>
      </c>
      <c r="L157" s="12">
        <v>-802.09572510670102</v>
      </c>
      <c r="M157" s="12">
        <v>90.949117176326197</v>
      </c>
      <c r="N157" s="12">
        <v>6.1324919254120998</v>
      </c>
      <c r="O157" s="12">
        <v>0.233440388913671</v>
      </c>
      <c r="P157" s="12" t="s">
        <v>74</v>
      </c>
      <c r="Q157" s="12" t="s">
        <v>74</v>
      </c>
      <c r="R157" s="12">
        <v>16.049154648496</v>
      </c>
    </row>
    <row r="158" spans="2:18" x14ac:dyDescent="0.2">
      <c r="B158" s="16">
        <v>4233</v>
      </c>
      <c r="C158" s="16" t="s">
        <v>243</v>
      </c>
      <c r="D158" s="12">
        <v>419</v>
      </c>
      <c r="E158" s="12">
        <v>102</v>
      </c>
      <c r="F158" s="12">
        <v>104.99455</v>
      </c>
      <c r="G158" s="12">
        <v>1820.08294</v>
      </c>
      <c r="H158" s="12">
        <v>1355.3649700000001</v>
      </c>
      <c r="I158" s="12">
        <v>-9.65625</v>
      </c>
      <c r="J158" s="12">
        <v>-2917.2857600000002</v>
      </c>
      <c r="K158" s="12">
        <v>-6962.4958472553699</v>
      </c>
      <c r="L158" s="12">
        <v>-215.23986708908399</v>
      </c>
      <c r="M158" s="12">
        <v>29.629970599032099</v>
      </c>
      <c r="N158" s="12">
        <v>8.1940431669740494</v>
      </c>
      <c r="O158" s="12">
        <v>-0.530539009392616</v>
      </c>
      <c r="P158" s="12">
        <v>35.324865588548498</v>
      </c>
      <c r="Q158" s="12">
        <v>2.9754457233690701</v>
      </c>
      <c r="R158" s="12">
        <v>5.2381294228272903</v>
      </c>
    </row>
    <row r="159" spans="2:18" x14ac:dyDescent="0.2">
      <c r="B159" s="16">
        <v>4234</v>
      </c>
      <c r="C159" s="16" t="s">
        <v>244</v>
      </c>
      <c r="D159" s="12">
        <v>3947</v>
      </c>
      <c r="E159" s="12">
        <v>96</v>
      </c>
      <c r="F159" s="12">
        <v>1492.7003500000001</v>
      </c>
      <c r="G159" s="12">
        <v>16982.379300000001</v>
      </c>
      <c r="H159" s="12">
        <v>11463.04385</v>
      </c>
      <c r="I159" s="12">
        <v>67.32208</v>
      </c>
      <c r="J159" s="12">
        <v>-4986.8827700000002</v>
      </c>
      <c r="K159" s="12">
        <v>-1263.46155814543</v>
      </c>
      <c r="L159" s="12">
        <v>-43.504001513524699</v>
      </c>
      <c r="M159" s="12">
        <v>108.93966589239901</v>
      </c>
      <c r="N159" s="12">
        <v>33.492816152653099</v>
      </c>
      <c r="O159" s="12">
        <v>0.396423132534791</v>
      </c>
      <c r="P159" s="12">
        <v>19.0954292468851</v>
      </c>
      <c r="Q159" s="12">
        <v>7.8667462691756</v>
      </c>
      <c r="R159" s="12">
        <v>9.1861240550668892</v>
      </c>
    </row>
    <row r="160" spans="2:18" x14ac:dyDescent="0.2">
      <c r="B160" s="16">
        <v>4235</v>
      </c>
      <c r="C160" s="16" t="s">
        <v>245</v>
      </c>
      <c r="D160" s="12">
        <v>1379</v>
      </c>
      <c r="E160" s="12">
        <v>117</v>
      </c>
      <c r="F160" s="12">
        <v>326.09406000000001</v>
      </c>
      <c r="G160" s="12">
        <v>5955.8680899999999</v>
      </c>
      <c r="H160" s="12">
        <v>4486.9658499999996</v>
      </c>
      <c r="I160" s="12">
        <v>55.879950000000001</v>
      </c>
      <c r="J160" s="12">
        <v>3325.3040299999998</v>
      </c>
      <c r="K160" s="12">
        <v>2411.3879840464101</v>
      </c>
      <c r="L160" s="12">
        <v>74.110303959634606</v>
      </c>
      <c r="M160" s="12">
        <v>120.145778278981</v>
      </c>
      <c r="N160" s="12">
        <v>19.563072206499701</v>
      </c>
      <c r="O160" s="12">
        <v>0.93823350610842704</v>
      </c>
      <c r="P160" s="12">
        <v>106.994292550914</v>
      </c>
      <c r="Q160" s="12">
        <v>9.7149322526382598</v>
      </c>
      <c r="R160" s="12">
        <v>6.4134061437885199</v>
      </c>
    </row>
    <row r="161" spans="2:18" x14ac:dyDescent="0.2">
      <c r="B161" s="16">
        <v>4236</v>
      </c>
      <c r="C161" s="16" t="s">
        <v>246</v>
      </c>
      <c r="D161" s="12">
        <v>8848</v>
      </c>
      <c r="E161" s="12">
        <v>102</v>
      </c>
      <c r="F161" s="12">
        <v>3164.3085999999998</v>
      </c>
      <c r="G161" s="12">
        <v>43374.052900000002</v>
      </c>
      <c r="H161" s="12">
        <v>27701.636549999999</v>
      </c>
      <c r="I161" s="12">
        <v>193.90315000000001</v>
      </c>
      <c r="J161" s="12">
        <v>-35796.776879999998</v>
      </c>
      <c r="K161" s="12">
        <v>-4045.7478390596698</v>
      </c>
      <c r="L161" s="12">
        <v>-129.22260681381999</v>
      </c>
      <c r="M161" s="12">
        <v>68.078181921523907</v>
      </c>
      <c r="N161" s="12">
        <v>7.61002661051681</v>
      </c>
      <c r="O161" s="12">
        <v>0.447048723915768</v>
      </c>
      <c r="P161" s="12" t="s">
        <v>74</v>
      </c>
      <c r="Q161" s="12">
        <v>8.1265727418338596</v>
      </c>
      <c r="R161" s="12">
        <v>7.7424439854455001</v>
      </c>
    </row>
    <row r="162" spans="2:18" x14ac:dyDescent="0.2">
      <c r="B162" s="16">
        <v>4237</v>
      </c>
      <c r="C162" s="16" t="s">
        <v>247</v>
      </c>
      <c r="D162" s="12">
        <v>1631</v>
      </c>
      <c r="E162" s="12">
        <v>119</v>
      </c>
      <c r="F162" s="12">
        <v>640.37249999999995</v>
      </c>
      <c r="G162" s="12">
        <v>6282.3247700000002</v>
      </c>
      <c r="H162" s="12">
        <v>4998.2038000000002</v>
      </c>
      <c r="I162" s="12">
        <v>78.836179999999999</v>
      </c>
      <c r="J162" s="12">
        <v>3171.41599</v>
      </c>
      <c r="K162" s="12">
        <v>1944.46106069896</v>
      </c>
      <c r="L162" s="12">
        <v>63.451113978185496</v>
      </c>
      <c r="M162" s="12">
        <v>126.524049153861</v>
      </c>
      <c r="N162" s="12">
        <v>2.3189750408758698</v>
      </c>
      <c r="O162" s="12">
        <v>1.25488864212284</v>
      </c>
      <c r="P162" s="12">
        <v>545.05289763495205</v>
      </c>
      <c r="Q162" s="12">
        <v>10.332087941388</v>
      </c>
      <c r="R162" s="12">
        <v>11.448129575128601</v>
      </c>
    </row>
    <row r="163" spans="2:18" x14ac:dyDescent="0.2">
      <c r="B163" s="16">
        <v>4238</v>
      </c>
      <c r="C163" s="16" t="s">
        <v>248</v>
      </c>
      <c r="D163" s="12">
        <v>1018</v>
      </c>
      <c r="E163" s="12">
        <v>99</v>
      </c>
      <c r="F163" s="12">
        <v>172.81934999999999</v>
      </c>
      <c r="G163" s="12">
        <v>4378.49521</v>
      </c>
      <c r="H163" s="12">
        <v>3383.6581500000002</v>
      </c>
      <c r="I163" s="12">
        <v>-22.205310000000001</v>
      </c>
      <c r="J163" s="12">
        <v>-5009.2130999999999</v>
      </c>
      <c r="K163" s="12">
        <v>-4920.6415520628698</v>
      </c>
      <c r="L163" s="12">
        <v>-148.04134690734</v>
      </c>
      <c r="M163" s="12">
        <v>42.591607631335101</v>
      </c>
      <c r="N163" s="12">
        <v>6.6171862358054403</v>
      </c>
      <c r="O163" s="12">
        <v>-0.50714478228240401</v>
      </c>
      <c r="P163" s="12">
        <v>85515.755746007999</v>
      </c>
      <c r="Q163" s="12">
        <v>20.0542820737721</v>
      </c>
      <c r="R163" s="12">
        <v>3.4398585079187498</v>
      </c>
    </row>
    <row r="164" spans="2:18" x14ac:dyDescent="0.2">
      <c r="B164" s="16">
        <v>4239</v>
      </c>
      <c r="C164" s="16" t="s">
        <v>249</v>
      </c>
      <c r="D164" s="12">
        <v>4557</v>
      </c>
      <c r="E164" s="12">
        <v>98</v>
      </c>
      <c r="F164" s="12">
        <v>2309.7283499999999</v>
      </c>
      <c r="G164" s="12">
        <v>21429.719239999999</v>
      </c>
      <c r="H164" s="12">
        <v>14076.365599999999</v>
      </c>
      <c r="I164" s="12">
        <v>543.26178000000004</v>
      </c>
      <c r="J164" s="12">
        <v>12571.07123</v>
      </c>
      <c r="K164" s="12">
        <v>2758.6287535659399</v>
      </c>
      <c r="L164" s="12">
        <v>89.306228519668494</v>
      </c>
      <c r="M164" s="12">
        <v>190.80674675232001</v>
      </c>
      <c r="N164" s="12">
        <v>18.0757358456136</v>
      </c>
      <c r="O164" s="12">
        <v>2.5350858493095201</v>
      </c>
      <c r="P164" s="12">
        <v>26.019846005638499</v>
      </c>
      <c r="Q164" s="12">
        <v>4.1164275654784497</v>
      </c>
      <c r="R164" s="12">
        <v>13.313240822468201</v>
      </c>
    </row>
    <row r="165" spans="2:18" x14ac:dyDescent="0.2">
      <c r="B165" s="16">
        <v>4240</v>
      </c>
      <c r="C165" s="16" t="s">
        <v>250</v>
      </c>
      <c r="D165" s="12">
        <v>3288</v>
      </c>
      <c r="E165" s="12">
        <v>106</v>
      </c>
      <c r="F165" s="12">
        <v>686.80510000000004</v>
      </c>
      <c r="G165" s="12">
        <v>12924.16267</v>
      </c>
      <c r="H165" s="12">
        <v>9476.0429700000004</v>
      </c>
      <c r="I165" s="12">
        <v>-38.675109999999997</v>
      </c>
      <c r="J165" s="12">
        <v>-9888.8734800000002</v>
      </c>
      <c r="K165" s="12">
        <v>-3007.5649270073</v>
      </c>
      <c r="L165" s="12">
        <v>-104.356570683638</v>
      </c>
      <c r="M165" s="12">
        <v>45.182928202806401</v>
      </c>
      <c r="N165" s="12">
        <v>15.402011628399899</v>
      </c>
      <c r="O165" s="12">
        <v>-0.29924654298706699</v>
      </c>
      <c r="P165" s="12">
        <v>74.5832034030404</v>
      </c>
      <c r="Q165" s="12">
        <v>11.2649013879984</v>
      </c>
      <c r="R165" s="12">
        <v>5.0148702592893004</v>
      </c>
    </row>
    <row r="166" spans="2:18" x14ac:dyDescent="0.2">
      <c r="B166" s="21">
        <v>4269</v>
      </c>
      <c r="C166" s="21" t="s">
        <v>251</v>
      </c>
      <c r="D166" s="22">
        <v>50357</v>
      </c>
      <c r="E166" s="22">
        <v>96</v>
      </c>
      <c r="F166" s="22">
        <v>30388.532569999999</v>
      </c>
      <c r="G166" s="22">
        <v>268199.11096999998</v>
      </c>
      <c r="H166" s="22">
        <v>177707.15280000001</v>
      </c>
      <c r="I166" s="22">
        <v>-360.07181000000003</v>
      </c>
      <c r="J166" s="22">
        <v>-185505.16438999999</v>
      </c>
      <c r="K166" s="22">
        <v>-3683.8009490239701</v>
      </c>
      <c r="L166" s="22">
        <v>-104.38812476995599</v>
      </c>
      <c r="M166" s="22">
        <v>46.934349921868403</v>
      </c>
      <c r="N166" s="22">
        <v>20.676768354478401</v>
      </c>
      <c r="O166" s="22">
        <v>-0.13425540774453801</v>
      </c>
      <c r="P166" s="22">
        <v>59.013796282942302</v>
      </c>
      <c r="Q166" s="22">
        <v>11.8315548382073</v>
      </c>
      <c r="R166" s="22">
        <v>11.1963312075851</v>
      </c>
    </row>
    <row r="167" spans="2:18" x14ac:dyDescent="0.2">
      <c r="B167" s="16">
        <v>4251</v>
      </c>
      <c r="C167" s="16" t="s">
        <v>252</v>
      </c>
      <c r="D167" s="12">
        <v>838</v>
      </c>
      <c r="E167" s="12">
        <v>120</v>
      </c>
      <c r="F167" s="12">
        <v>356.49849999999998</v>
      </c>
      <c r="G167" s="12">
        <v>3629.8698899999999</v>
      </c>
      <c r="H167" s="12">
        <v>2749.6873500000002</v>
      </c>
      <c r="I167" s="12">
        <v>14.193820000000001</v>
      </c>
      <c r="J167" s="12">
        <v>2784.0569799999998</v>
      </c>
      <c r="K167" s="12">
        <v>3322.2636992840098</v>
      </c>
      <c r="L167" s="12">
        <v>101.249946834865</v>
      </c>
      <c r="M167" s="12">
        <v>146.33831875445</v>
      </c>
      <c r="N167" s="12">
        <v>18.526830750119</v>
      </c>
      <c r="O167" s="12">
        <v>0.39102834068799103</v>
      </c>
      <c r="P167" s="12">
        <v>33.89620585622</v>
      </c>
      <c r="Q167" s="12">
        <v>6.4249454406752804</v>
      </c>
      <c r="R167" s="12">
        <v>10.212275680217299</v>
      </c>
    </row>
    <row r="168" spans="2:18" x14ac:dyDescent="0.2">
      <c r="B168" s="16">
        <v>4252</v>
      </c>
      <c r="C168" s="16" t="s">
        <v>253</v>
      </c>
      <c r="D168" s="12">
        <v>5980</v>
      </c>
      <c r="E168" s="12">
        <v>60</v>
      </c>
      <c r="F168" s="12">
        <v>6312.4870000000001</v>
      </c>
      <c r="G168" s="12">
        <v>35175.81768</v>
      </c>
      <c r="H168" s="12">
        <v>22237.323349999999</v>
      </c>
      <c r="I168" s="12">
        <v>-132.31363999999999</v>
      </c>
      <c r="J168" s="12">
        <v>-33774.244509999997</v>
      </c>
      <c r="K168" s="12">
        <v>-5647.8669749163901</v>
      </c>
      <c r="L168" s="12">
        <v>-151.88088952261401</v>
      </c>
      <c r="M168" s="12">
        <v>58.003692040969199</v>
      </c>
      <c r="N168" s="12">
        <v>17.1960886170585</v>
      </c>
      <c r="O168" s="12">
        <v>-0.37614943653528699</v>
      </c>
      <c r="P168" s="12">
        <v>41.495426428262299</v>
      </c>
      <c r="Q168" s="12">
        <v>7.2864719260166497</v>
      </c>
      <c r="R168" s="12">
        <v>17.569380806501801</v>
      </c>
    </row>
    <row r="169" spans="2:18" x14ac:dyDescent="0.2">
      <c r="B169" s="16">
        <v>4253</v>
      </c>
      <c r="C169" s="16" t="s">
        <v>254</v>
      </c>
      <c r="D169" s="12">
        <v>3910</v>
      </c>
      <c r="E169" s="12">
        <v>95</v>
      </c>
      <c r="F169" s="12">
        <v>2484.38175</v>
      </c>
      <c r="G169" s="12">
        <v>20852.216530000002</v>
      </c>
      <c r="H169" s="12">
        <v>14644.217500000001</v>
      </c>
      <c r="I169" s="12">
        <v>35.567340000000002</v>
      </c>
      <c r="J169" s="12">
        <v>-8147.6541999999999</v>
      </c>
      <c r="K169" s="12">
        <v>-2083.7990281329899</v>
      </c>
      <c r="L169" s="12">
        <v>-55.637347642507997</v>
      </c>
      <c r="M169" s="12">
        <v>31.171934459094199</v>
      </c>
      <c r="N169" s="12">
        <v>32.190965507066103</v>
      </c>
      <c r="O169" s="12">
        <v>0.170568629712958</v>
      </c>
      <c r="P169" s="12">
        <v>15.501663223111001</v>
      </c>
      <c r="Q169" s="12">
        <v>6.2004729240167702</v>
      </c>
      <c r="R169" s="12">
        <v>12.084802046701199</v>
      </c>
    </row>
    <row r="170" spans="2:18" x14ac:dyDescent="0.2">
      <c r="B170" s="16">
        <v>4254</v>
      </c>
      <c r="C170" s="16" t="s">
        <v>255</v>
      </c>
      <c r="D170" s="12">
        <v>11352</v>
      </c>
      <c r="E170" s="12">
        <v>112</v>
      </c>
      <c r="F170" s="12">
        <v>4711.5328900000004</v>
      </c>
      <c r="G170" s="12">
        <v>53523.429600000003</v>
      </c>
      <c r="H170" s="12">
        <v>38333.859349999999</v>
      </c>
      <c r="I170" s="12">
        <v>53.926490000000001</v>
      </c>
      <c r="J170" s="12">
        <v>-24474.459169999998</v>
      </c>
      <c r="K170" s="12">
        <v>-2155.96011011276</v>
      </c>
      <c r="L170" s="12">
        <v>-63.845539126495503</v>
      </c>
      <c r="M170" s="12">
        <v>52.912919559997697</v>
      </c>
      <c r="N170" s="12">
        <v>10.802618256835601</v>
      </c>
      <c r="O170" s="12">
        <v>0.10075305413537999</v>
      </c>
      <c r="P170" s="12">
        <v>180.96651882591601</v>
      </c>
      <c r="Q170" s="12">
        <v>15.455415398119399</v>
      </c>
      <c r="R170" s="12">
        <v>8.9035015424347907</v>
      </c>
    </row>
    <row r="171" spans="2:18" x14ac:dyDescent="0.2">
      <c r="B171" s="16">
        <v>4255</v>
      </c>
      <c r="C171" s="16" t="s">
        <v>256</v>
      </c>
      <c r="D171" s="12">
        <v>1571</v>
      </c>
      <c r="E171" s="12">
        <v>119</v>
      </c>
      <c r="F171" s="12">
        <v>614.68227000000002</v>
      </c>
      <c r="G171" s="12">
        <v>7037.9331199999997</v>
      </c>
      <c r="H171" s="12">
        <v>5207.8941999999997</v>
      </c>
      <c r="I171" s="12">
        <v>30.30049</v>
      </c>
      <c r="J171" s="12">
        <v>-1217.0547899999999</v>
      </c>
      <c r="K171" s="12">
        <v>-774.70069382558802</v>
      </c>
      <c r="L171" s="12">
        <v>-23.369422328126401</v>
      </c>
      <c r="M171" s="12">
        <v>38.029427594219598</v>
      </c>
      <c r="N171" s="12">
        <v>41.103651443760199</v>
      </c>
      <c r="O171" s="12">
        <v>0.43053108751337499</v>
      </c>
      <c r="P171" s="12">
        <v>47.230601252694399</v>
      </c>
      <c r="Q171" s="12">
        <v>23.9509491104684</v>
      </c>
      <c r="R171" s="12">
        <v>9.1643775097425202</v>
      </c>
    </row>
    <row r="172" spans="2:18" x14ac:dyDescent="0.2">
      <c r="B172" s="16">
        <v>4256</v>
      </c>
      <c r="C172" s="16" t="s">
        <v>257</v>
      </c>
      <c r="D172" s="12">
        <v>1094</v>
      </c>
      <c r="E172" s="12">
        <v>122</v>
      </c>
      <c r="F172" s="12">
        <v>314.33114999999998</v>
      </c>
      <c r="G172" s="12">
        <v>4394.5092000000004</v>
      </c>
      <c r="H172" s="12">
        <v>3365.4535500000002</v>
      </c>
      <c r="I172" s="12">
        <v>0.71799999999999997</v>
      </c>
      <c r="J172" s="12">
        <v>-3621.9214000000002</v>
      </c>
      <c r="K172" s="12">
        <v>-3310.7142595978098</v>
      </c>
      <c r="L172" s="12">
        <v>-107.620602875354</v>
      </c>
      <c r="M172" s="12">
        <v>42.6629415180198</v>
      </c>
      <c r="N172" s="12">
        <v>3.9472032272086701</v>
      </c>
      <c r="O172" s="12">
        <v>1.6338570869302099E-2</v>
      </c>
      <c r="P172" s="12" t="s">
        <v>74</v>
      </c>
      <c r="Q172" s="12">
        <v>13.503664299985999</v>
      </c>
      <c r="R172" s="12">
        <v>7.1691544075047098</v>
      </c>
    </row>
    <row r="173" spans="2:18" x14ac:dyDescent="0.2">
      <c r="B173" s="16">
        <v>4257</v>
      </c>
      <c r="C173" s="16" t="s">
        <v>258</v>
      </c>
      <c r="D173" s="12">
        <v>368</v>
      </c>
      <c r="E173" s="12">
        <v>92</v>
      </c>
      <c r="F173" s="12">
        <v>251.78274999999999</v>
      </c>
      <c r="G173" s="12">
        <v>2295.9013599999998</v>
      </c>
      <c r="H173" s="12">
        <v>1898.8719000000001</v>
      </c>
      <c r="I173" s="12">
        <v>-4.3203800000000001</v>
      </c>
      <c r="J173" s="12">
        <v>-3679.0983900000001</v>
      </c>
      <c r="K173" s="12">
        <v>-9997.5499728260893</v>
      </c>
      <c r="L173" s="12">
        <v>-193.751794947305</v>
      </c>
      <c r="M173" s="12">
        <v>50.646722470690101</v>
      </c>
      <c r="N173" s="12">
        <v>20.049878721635402</v>
      </c>
      <c r="O173" s="12">
        <v>-0.18817794506641999</v>
      </c>
      <c r="P173" s="12">
        <v>139.23614880602801</v>
      </c>
      <c r="Q173" s="12">
        <v>23.261312498199</v>
      </c>
      <c r="R173" s="12">
        <v>10.7784408473019</v>
      </c>
    </row>
    <row r="174" spans="2:18" x14ac:dyDescent="0.2">
      <c r="B174" s="16">
        <v>4258</v>
      </c>
      <c r="C174" s="16" t="s">
        <v>259</v>
      </c>
      <c r="D174" s="12">
        <v>14053</v>
      </c>
      <c r="E174" s="12">
        <v>90</v>
      </c>
      <c r="F174" s="12">
        <v>11290.858550000001</v>
      </c>
      <c r="G174" s="12">
        <v>83095.115239999999</v>
      </c>
      <c r="H174" s="12">
        <v>50779.166899999997</v>
      </c>
      <c r="I174" s="12">
        <v>-374.27506</v>
      </c>
      <c r="J174" s="12">
        <v>-97610.133889999997</v>
      </c>
      <c r="K174" s="12">
        <v>-6945.8573891695696</v>
      </c>
      <c r="L174" s="12">
        <v>-192.22476430585201</v>
      </c>
      <c r="M174" s="12">
        <v>37.572341057385103</v>
      </c>
      <c r="N174" s="12">
        <v>17.625204442936401</v>
      </c>
      <c r="O174" s="12">
        <v>-0.45041764358710801</v>
      </c>
      <c r="P174" s="12">
        <v>74.034879422117697</v>
      </c>
      <c r="Q174" s="12">
        <v>12.2581358249284</v>
      </c>
      <c r="R174" s="12">
        <v>13.1374551421827</v>
      </c>
    </row>
    <row r="175" spans="2:18" x14ac:dyDescent="0.2">
      <c r="B175" s="16">
        <v>4259</v>
      </c>
      <c r="C175" s="16" t="s">
        <v>260</v>
      </c>
      <c r="D175" s="12">
        <v>924</v>
      </c>
      <c r="E175" s="12">
        <v>110</v>
      </c>
      <c r="F175" s="12">
        <v>394.29770000000002</v>
      </c>
      <c r="G175" s="12">
        <v>3933.2969499999999</v>
      </c>
      <c r="H175" s="12">
        <v>3087.6537499999999</v>
      </c>
      <c r="I175" s="12">
        <v>30.03435</v>
      </c>
      <c r="J175" s="12">
        <v>501.386899999999</v>
      </c>
      <c r="K175" s="12">
        <v>542.62651515151504</v>
      </c>
      <c r="L175" s="12">
        <v>16.238443186837198</v>
      </c>
      <c r="M175" s="12">
        <v>64.850130880659805</v>
      </c>
      <c r="N175" s="12">
        <v>11.976040582127</v>
      </c>
      <c r="O175" s="12">
        <v>0.76359223271967802</v>
      </c>
      <c r="P175" s="12">
        <v>278.94749105371</v>
      </c>
      <c r="Q175" s="12">
        <v>16.8622587725038</v>
      </c>
      <c r="R175" s="12">
        <v>10.788202756977199</v>
      </c>
    </row>
    <row r="176" spans="2:18" x14ac:dyDescent="0.2">
      <c r="B176" s="16">
        <v>4260</v>
      </c>
      <c r="C176" s="16" t="s">
        <v>261</v>
      </c>
      <c r="D176" s="12">
        <v>3646</v>
      </c>
      <c r="E176" s="12">
        <v>88</v>
      </c>
      <c r="F176" s="12">
        <v>819.15520000000004</v>
      </c>
      <c r="G176" s="12">
        <v>18828.97436</v>
      </c>
      <c r="H176" s="12">
        <v>12877.750099999999</v>
      </c>
      <c r="I176" s="12">
        <v>-1.90157</v>
      </c>
      <c r="J176" s="12">
        <v>-11064.986580000001</v>
      </c>
      <c r="K176" s="12">
        <v>-3034.8290126165698</v>
      </c>
      <c r="L176" s="12">
        <v>-85.923290125035095</v>
      </c>
      <c r="M176" s="12">
        <v>36.414971303832601</v>
      </c>
      <c r="N176" s="12">
        <v>29.911327964357799</v>
      </c>
      <c r="O176" s="12">
        <v>-1.00991693102502E-2</v>
      </c>
      <c r="P176" s="12">
        <v>32.5838046600702</v>
      </c>
      <c r="Q176" s="12">
        <v>11.114360612470501</v>
      </c>
      <c r="R176" s="12">
        <v>4.3404043915220498</v>
      </c>
    </row>
    <row r="177" spans="2:18" x14ac:dyDescent="0.2">
      <c r="B177" s="16">
        <v>4261</v>
      </c>
      <c r="C177" s="16" t="s">
        <v>262</v>
      </c>
      <c r="D177" s="12">
        <v>2088</v>
      </c>
      <c r="E177" s="12">
        <v>95</v>
      </c>
      <c r="F177" s="12">
        <v>1068.25065</v>
      </c>
      <c r="G177" s="12">
        <v>10885.40962</v>
      </c>
      <c r="H177" s="12">
        <v>7192.3298999999997</v>
      </c>
      <c r="I177" s="12">
        <v>-0.33112000000000302</v>
      </c>
      <c r="J177" s="12">
        <v>-4356.9026100000001</v>
      </c>
      <c r="K177" s="12">
        <v>-2086.6391810344799</v>
      </c>
      <c r="L177" s="12">
        <v>-60.577068496260203</v>
      </c>
      <c r="M177" s="12">
        <v>26.538201416806199</v>
      </c>
      <c r="N177" s="12">
        <v>8.4263157787828504</v>
      </c>
      <c r="O177" s="12">
        <v>-3.0418699117360599E-3</v>
      </c>
      <c r="P177" s="12">
        <v>274.36411876132598</v>
      </c>
      <c r="Q177" s="12">
        <v>6.8779528390406997</v>
      </c>
      <c r="R177" s="12">
        <v>9.8105589709540002</v>
      </c>
    </row>
    <row r="178" spans="2:18" x14ac:dyDescent="0.2">
      <c r="B178" s="16">
        <v>4262</v>
      </c>
      <c r="C178" s="16" t="s">
        <v>263</v>
      </c>
      <c r="D178" s="12">
        <v>1007</v>
      </c>
      <c r="E178" s="12">
        <v>118</v>
      </c>
      <c r="F178" s="12">
        <v>545.03965000000005</v>
      </c>
      <c r="G178" s="12">
        <v>6119.7533100000001</v>
      </c>
      <c r="H178" s="12">
        <v>3446.7768999999998</v>
      </c>
      <c r="I178" s="12">
        <v>7.5163000000000002</v>
      </c>
      <c r="J178" s="12">
        <v>-1190.25594</v>
      </c>
      <c r="K178" s="12">
        <v>-1181.98206554121</v>
      </c>
      <c r="L178" s="12">
        <v>-34.532433474298799</v>
      </c>
      <c r="M178" s="12">
        <v>44.873305031963802</v>
      </c>
      <c r="N178" s="12">
        <v>16.757623420386299</v>
      </c>
      <c r="O178" s="12">
        <v>0.122820310219335</v>
      </c>
      <c r="P178" s="12">
        <v>798.84574774278701</v>
      </c>
      <c r="Q178" s="12">
        <v>22.9417657686597</v>
      </c>
      <c r="R178" s="12">
        <v>9.0290559440867408</v>
      </c>
    </row>
    <row r="179" spans="2:18" x14ac:dyDescent="0.2">
      <c r="B179" s="16">
        <v>4263</v>
      </c>
      <c r="C179" s="16" t="s">
        <v>264</v>
      </c>
      <c r="D179" s="12">
        <v>2606</v>
      </c>
      <c r="E179" s="12">
        <v>112</v>
      </c>
      <c r="F179" s="12">
        <v>824.09929999999997</v>
      </c>
      <c r="G179" s="12">
        <v>13980.07692</v>
      </c>
      <c r="H179" s="12">
        <v>8649.9412499999999</v>
      </c>
      <c r="I179" s="12">
        <v>-22.38251</v>
      </c>
      <c r="J179" s="12">
        <v>2581.3526299999999</v>
      </c>
      <c r="K179" s="12">
        <v>990.54206830391399</v>
      </c>
      <c r="L179" s="12">
        <v>29.8424296234382</v>
      </c>
      <c r="M179" s="12">
        <v>77.661372767325204</v>
      </c>
      <c r="N179" s="12">
        <v>42.131078916043897</v>
      </c>
      <c r="O179" s="12">
        <v>-0.16010291022061099</v>
      </c>
      <c r="P179" s="12">
        <v>12.1468460996663</v>
      </c>
      <c r="Q179" s="12">
        <v>7.4663009794083397</v>
      </c>
      <c r="R179" s="12">
        <v>5.73470943391633</v>
      </c>
    </row>
    <row r="180" spans="2:18" x14ac:dyDescent="0.2">
      <c r="B180" s="16">
        <v>4264</v>
      </c>
      <c r="C180" s="16" t="s">
        <v>265</v>
      </c>
      <c r="D180" s="12">
        <v>920</v>
      </c>
      <c r="E180" s="12">
        <v>115</v>
      </c>
      <c r="F180" s="12">
        <v>401.13520999999997</v>
      </c>
      <c r="G180" s="12">
        <v>4446.8071900000004</v>
      </c>
      <c r="H180" s="12">
        <v>3236.2267999999999</v>
      </c>
      <c r="I180" s="12">
        <v>3.1956799999999999</v>
      </c>
      <c r="J180" s="12">
        <v>-2235.2494200000001</v>
      </c>
      <c r="K180" s="12">
        <v>-2429.6189347826098</v>
      </c>
      <c r="L180" s="12">
        <v>-69.069615887242506</v>
      </c>
      <c r="M180" s="12">
        <v>56.383032429161801</v>
      </c>
      <c r="N180" s="12">
        <v>17.129891388615899</v>
      </c>
      <c r="O180" s="12">
        <v>7.1864595505432796E-2</v>
      </c>
      <c r="P180" s="12">
        <v>57.6494644398243</v>
      </c>
      <c r="Q180" s="12">
        <v>9.4260113400599206</v>
      </c>
      <c r="R180" s="12">
        <v>9.0926112314754999</v>
      </c>
    </row>
    <row r="181" spans="2:18" x14ac:dyDescent="0.2">
      <c r="B181" s="21">
        <v>4299</v>
      </c>
      <c r="C181" s="21" t="s">
        <v>266</v>
      </c>
      <c r="D181" s="22">
        <v>79135</v>
      </c>
      <c r="E181" s="22">
        <v>110</v>
      </c>
      <c r="F181" s="22">
        <v>28474.76556</v>
      </c>
      <c r="G181" s="22">
        <v>393633.86070000002</v>
      </c>
      <c r="H181" s="22">
        <v>243106.75630000001</v>
      </c>
      <c r="I181" s="22">
        <v>1499.8305</v>
      </c>
      <c r="J181" s="22">
        <v>-8211.7366200000106</v>
      </c>
      <c r="K181" s="22">
        <v>-103.768706893284</v>
      </c>
      <c r="L181" s="22">
        <v>-3.37783151113518</v>
      </c>
      <c r="M181" s="22">
        <v>72.262890581658695</v>
      </c>
      <c r="N181" s="22">
        <v>14.094391643243499</v>
      </c>
      <c r="O181" s="22">
        <v>0.38102171833816501</v>
      </c>
      <c r="P181" s="22">
        <v>91.223727450157398</v>
      </c>
      <c r="Q181" s="22">
        <v>10.7637187854353</v>
      </c>
      <c r="R181" s="22">
        <v>7.6148418753143101</v>
      </c>
    </row>
    <row r="182" spans="2:18" x14ac:dyDescent="0.2">
      <c r="B182" s="16">
        <v>4271</v>
      </c>
      <c r="C182" s="16" t="s">
        <v>267</v>
      </c>
      <c r="D182" s="12">
        <v>9035</v>
      </c>
      <c r="E182" s="12">
        <v>116</v>
      </c>
      <c r="F182" s="12">
        <v>2809.3522499999999</v>
      </c>
      <c r="G182" s="12">
        <v>34470.454189999997</v>
      </c>
      <c r="H182" s="12">
        <v>27197.692500000001</v>
      </c>
      <c r="I182" s="12">
        <v>325.01641999999998</v>
      </c>
      <c r="J182" s="12">
        <v>19895.618600000002</v>
      </c>
      <c r="K182" s="12">
        <v>2202.0607194244599</v>
      </c>
      <c r="L182" s="12">
        <v>73.151862423622902</v>
      </c>
      <c r="M182" s="12">
        <v>115.827914798938</v>
      </c>
      <c r="N182" s="12">
        <v>15.388526640890699</v>
      </c>
      <c r="O182" s="12">
        <v>0.94288406589747897</v>
      </c>
      <c r="P182" s="12">
        <v>70.5505460826909</v>
      </c>
      <c r="Q182" s="12">
        <v>10.3308042312743</v>
      </c>
      <c r="R182" s="12">
        <v>9.0929137536844298</v>
      </c>
    </row>
    <row r="183" spans="2:18" x14ac:dyDescent="0.2">
      <c r="B183" s="16">
        <v>4273</v>
      </c>
      <c r="C183" s="16" t="s">
        <v>268</v>
      </c>
      <c r="D183" s="12">
        <v>864</v>
      </c>
      <c r="E183" s="12">
        <v>119</v>
      </c>
      <c r="F183" s="12">
        <v>311.86883</v>
      </c>
      <c r="G183" s="12">
        <v>4881.2527200000004</v>
      </c>
      <c r="H183" s="12">
        <v>2874.8638000000001</v>
      </c>
      <c r="I183" s="12">
        <v>-5.1158700000000001</v>
      </c>
      <c r="J183" s="12">
        <v>-3417.00443</v>
      </c>
      <c r="K183" s="12">
        <v>-3954.8662384259301</v>
      </c>
      <c r="L183" s="12">
        <v>-118.85795876660301</v>
      </c>
      <c r="M183" s="12">
        <v>28.739596994273199</v>
      </c>
      <c r="N183" s="12">
        <v>5.5667523328129196</v>
      </c>
      <c r="O183" s="12">
        <v>-0.104806497296047</v>
      </c>
      <c r="P183" s="12" t="s">
        <v>74</v>
      </c>
      <c r="Q183" s="12">
        <v>5.7795667666229802</v>
      </c>
      <c r="R183" s="12">
        <v>6.2843080986800501</v>
      </c>
    </row>
    <row r="184" spans="2:18" x14ac:dyDescent="0.2">
      <c r="B184" s="16">
        <v>4274</v>
      </c>
      <c r="C184" s="16" t="s">
        <v>269</v>
      </c>
      <c r="D184" s="12">
        <v>4354</v>
      </c>
      <c r="E184" s="12">
        <v>114</v>
      </c>
      <c r="F184" s="12">
        <v>1212.9326000000001</v>
      </c>
      <c r="G184" s="12">
        <v>17283.297289999999</v>
      </c>
      <c r="H184" s="12">
        <v>12670.2196</v>
      </c>
      <c r="I184" s="12">
        <v>-6.6673099999999996</v>
      </c>
      <c r="J184" s="12">
        <v>-14920.661099999999</v>
      </c>
      <c r="K184" s="12">
        <v>-3426.88587505742</v>
      </c>
      <c r="L184" s="12">
        <v>-117.761661368521</v>
      </c>
      <c r="M184" s="12">
        <v>25.243116153098299</v>
      </c>
      <c r="N184" s="12">
        <v>24.147655323785202</v>
      </c>
      <c r="O184" s="12">
        <v>-3.8576608896600202E-2</v>
      </c>
      <c r="P184" s="12">
        <v>33.538558808543797</v>
      </c>
      <c r="Q184" s="12">
        <v>8.6614045044873507</v>
      </c>
      <c r="R184" s="12">
        <v>6.9793701384627402</v>
      </c>
    </row>
    <row r="185" spans="2:18" x14ac:dyDescent="0.2">
      <c r="B185" s="16">
        <v>4275</v>
      </c>
      <c r="C185" s="16" t="s">
        <v>270</v>
      </c>
      <c r="D185" s="12">
        <v>953</v>
      </c>
      <c r="E185" s="12">
        <v>123</v>
      </c>
      <c r="F185" s="12">
        <v>254.13319999999999</v>
      </c>
      <c r="G185" s="12">
        <v>4023.4272799999999</v>
      </c>
      <c r="H185" s="12">
        <v>2768.1994</v>
      </c>
      <c r="I185" s="12">
        <v>13.473599999999999</v>
      </c>
      <c r="J185" s="12">
        <v>3771.8766500000002</v>
      </c>
      <c r="K185" s="12">
        <v>3957.8978488982202</v>
      </c>
      <c r="L185" s="12">
        <v>136.25740436183901</v>
      </c>
      <c r="M185" s="12">
        <v>132.60652221853999</v>
      </c>
      <c r="N185" s="12">
        <v>10.087399773727199</v>
      </c>
      <c r="O185" s="12">
        <v>0.33487867587357001</v>
      </c>
      <c r="P185" s="12" t="s">
        <v>74</v>
      </c>
      <c r="Q185" s="12" t="s">
        <v>74</v>
      </c>
      <c r="R185" s="12">
        <v>6.6512150307834101</v>
      </c>
    </row>
    <row r="186" spans="2:18" x14ac:dyDescent="0.2">
      <c r="B186" s="16">
        <v>4276</v>
      </c>
      <c r="C186" s="16" t="s">
        <v>271</v>
      </c>
      <c r="D186" s="12">
        <v>5128</v>
      </c>
      <c r="E186" s="12">
        <v>114</v>
      </c>
      <c r="F186" s="12">
        <v>1557.6030000000001</v>
      </c>
      <c r="G186" s="12">
        <v>21092.650699999998</v>
      </c>
      <c r="H186" s="12">
        <v>14068.8145</v>
      </c>
      <c r="I186" s="12">
        <v>12.912940000000001</v>
      </c>
      <c r="J186" s="12">
        <v>-7701.1208200000001</v>
      </c>
      <c r="K186" s="12">
        <v>-1501.77863104524</v>
      </c>
      <c r="L186" s="12">
        <v>-54.738946341214401</v>
      </c>
      <c r="M186" s="12">
        <v>83.400325877486793</v>
      </c>
      <c r="N186" s="12">
        <v>23.3721582942628</v>
      </c>
      <c r="O186" s="12">
        <v>6.1220091223527499E-2</v>
      </c>
      <c r="P186" s="12">
        <v>17.366857008333401</v>
      </c>
      <c r="Q186" s="12">
        <v>4.2990805797585203</v>
      </c>
      <c r="R186" s="12">
        <v>7.4457969381723998</v>
      </c>
    </row>
    <row r="187" spans="2:18" x14ac:dyDescent="0.2">
      <c r="B187" s="16">
        <v>4277</v>
      </c>
      <c r="C187" s="16" t="s">
        <v>272</v>
      </c>
      <c r="D187" s="12">
        <v>946</v>
      </c>
      <c r="E187" s="12">
        <v>123</v>
      </c>
      <c r="F187" s="12">
        <v>266.70724999999999</v>
      </c>
      <c r="G187" s="12">
        <v>4524.98387</v>
      </c>
      <c r="H187" s="12">
        <v>3094.4735000000001</v>
      </c>
      <c r="I187" s="12">
        <v>5.8721500000000004</v>
      </c>
      <c r="J187" s="12">
        <v>676.29575</v>
      </c>
      <c r="K187" s="12">
        <v>714.90036997885795</v>
      </c>
      <c r="L187" s="12">
        <v>21.854953677903499</v>
      </c>
      <c r="M187" s="12">
        <v>81.841355823440793</v>
      </c>
      <c r="N187" s="12">
        <v>11.1602083292402</v>
      </c>
      <c r="O187" s="12">
        <v>0.12977173330785799</v>
      </c>
      <c r="P187" s="12">
        <v>222.823774029985</v>
      </c>
      <c r="Q187" s="12">
        <v>3.23983475326731</v>
      </c>
      <c r="R187" s="12">
        <v>6.0238756165997103</v>
      </c>
    </row>
    <row r="188" spans="2:18" x14ac:dyDescent="0.2">
      <c r="B188" s="16">
        <v>4279</v>
      </c>
      <c r="C188" s="16" t="s">
        <v>273</v>
      </c>
      <c r="D188" s="12">
        <v>3193</v>
      </c>
      <c r="E188" s="12">
        <v>115</v>
      </c>
      <c r="F188" s="12">
        <v>1298.59005</v>
      </c>
      <c r="G188" s="12">
        <v>18154.088960000001</v>
      </c>
      <c r="H188" s="12">
        <v>9527.3243000000002</v>
      </c>
      <c r="I188" s="12">
        <v>-13.22077</v>
      </c>
      <c r="J188" s="12">
        <v>-7323.8022899999996</v>
      </c>
      <c r="K188" s="12">
        <v>-2293.7056968368302</v>
      </c>
      <c r="L188" s="12">
        <v>-76.871554482510902</v>
      </c>
      <c r="M188" s="12">
        <v>26.159355671682199</v>
      </c>
      <c r="N188" s="12">
        <v>9.8198002719993909</v>
      </c>
      <c r="O188" s="12">
        <v>-7.2825301391494304E-2</v>
      </c>
      <c r="P188" s="12">
        <v>113.004407567657</v>
      </c>
      <c r="Q188" s="12">
        <v>8.2150563616054892</v>
      </c>
      <c r="R188" s="12">
        <v>7.0803293011956203</v>
      </c>
    </row>
    <row r="189" spans="2:18" x14ac:dyDescent="0.2">
      <c r="B189" s="16">
        <v>4280</v>
      </c>
      <c r="C189" s="16" t="s">
        <v>274</v>
      </c>
      <c r="D189" s="12">
        <v>15198</v>
      </c>
      <c r="E189" s="12">
        <v>113</v>
      </c>
      <c r="F189" s="12">
        <v>4808.6367</v>
      </c>
      <c r="G189" s="12">
        <v>61535.910510000002</v>
      </c>
      <c r="H189" s="12">
        <v>44097.714399999997</v>
      </c>
      <c r="I189" s="12">
        <v>307.18158</v>
      </c>
      <c r="J189" s="12">
        <v>-731.263759999998</v>
      </c>
      <c r="K189" s="12">
        <v>-48.1157889195945</v>
      </c>
      <c r="L189" s="12">
        <v>-1.6582804119208501</v>
      </c>
      <c r="M189" s="12">
        <v>69.764836766368305</v>
      </c>
      <c r="N189" s="12">
        <v>10.1030537745321</v>
      </c>
      <c r="O189" s="12">
        <v>0.49919076105988702</v>
      </c>
      <c r="P189" s="12">
        <v>327.62531493643201</v>
      </c>
      <c r="Q189" s="12">
        <v>16.612172527030001</v>
      </c>
      <c r="R189" s="12">
        <v>8.3135493366408308</v>
      </c>
    </row>
    <row r="190" spans="2:18" x14ac:dyDescent="0.2">
      <c r="B190" s="16">
        <v>4281</v>
      </c>
      <c r="C190" s="16" t="s">
        <v>275</v>
      </c>
      <c r="D190" s="12">
        <v>1662</v>
      </c>
      <c r="E190" s="12">
        <v>122</v>
      </c>
      <c r="F190" s="12">
        <v>564.57704999999999</v>
      </c>
      <c r="G190" s="12">
        <v>7449.33439</v>
      </c>
      <c r="H190" s="12">
        <v>5213.3900000000003</v>
      </c>
      <c r="I190" s="12">
        <v>-3.6600999999999999</v>
      </c>
      <c r="J190" s="12">
        <v>-3898.1047100000001</v>
      </c>
      <c r="K190" s="12">
        <v>-2345.4300300842401</v>
      </c>
      <c r="L190" s="12">
        <v>-74.771016747260404</v>
      </c>
      <c r="M190" s="12">
        <v>67.289385031888699</v>
      </c>
      <c r="N190" s="12">
        <v>9.3826003467178793</v>
      </c>
      <c r="O190" s="12">
        <v>-4.9133248802917501E-2</v>
      </c>
      <c r="P190" s="12">
        <v>114.993324035355</v>
      </c>
      <c r="Q190" s="12">
        <v>8.3897748077865497</v>
      </c>
      <c r="R190" s="12">
        <v>7.5297593131673102</v>
      </c>
    </row>
    <row r="191" spans="2:18" x14ac:dyDescent="0.2">
      <c r="B191" s="16">
        <v>4282</v>
      </c>
      <c r="C191" s="16" t="s">
        <v>276</v>
      </c>
      <c r="D191" s="12">
        <v>9997</v>
      </c>
      <c r="E191" s="12">
        <v>110</v>
      </c>
      <c r="F191" s="12">
        <v>4707.0125500000004</v>
      </c>
      <c r="G191" s="12">
        <v>44155.025719999998</v>
      </c>
      <c r="H191" s="12">
        <v>29620.071749999999</v>
      </c>
      <c r="I191" s="12">
        <v>17.541429999999998</v>
      </c>
      <c r="J191" s="12">
        <v>-12652.677970000001</v>
      </c>
      <c r="K191" s="12">
        <v>-1265.64749124737</v>
      </c>
      <c r="L191" s="12">
        <v>-42.716567592379299</v>
      </c>
      <c r="M191" s="12">
        <v>63.139306580388102</v>
      </c>
      <c r="N191" s="12">
        <v>11.1702723370837</v>
      </c>
      <c r="O191" s="12">
        <v>3.9726916050814701E-2</v>
      </c>
      <c r="P191" s="12">
        <v>110.817685242872</v>
      </c>
      <c r="Q191" s="12">
        <v>11.427939827276401</v>
      </c>
      <c r="R191" s="12">
        <v>10.6999235148447</v>
      </c>
    </row>
    <row r="192" spans="2:18" x14ac:dyDescent="0.2">
      <c r="B192" s="16">
        <v>4283</v>
      </c>
      <c r="C192" s="16" t="s">
        <v>277</v>
      </c>
      <c r="D192" s="12">
        <v>4608</v>
      </c>
      <c r="E192" s="12">
        <v>115</v>
      </c>
      <c r="F192" s="12">
        <v>1463.0115800000001</v>
      </c>
      <c r="G192" s="12">
        <v>21517.94224</v>
      </c>
      <c r="H192" s="12">
        <v>15618.729799999999</v>
      </c>
      <c r="I192" s="12">
        <v>28.89067</v>
      </c>
      <c r="J192" s="12">
        <v>-1586.52774</v>
      </c>
      <c r="K192" s="12">
        <v>-344.29855468749997</v>
      </c>
      <c r="L192" s="12">
        <v>-10.157853809597199</v>
      </c>
      <c r="M192" s="12">
        <v>48.499435929334503</v>
      </c>
      <c r="N192" s="12">
        <v>11.5392572157039</v>
      </c>
      <c r="O192" s="12">
        <v>0.13426316363232299</v>
      </c>
      <c r="P192" s="12">
        <v>164.05830464982799</v>
      </c>
      <c r="Q192" s="12">
        <v>16.374398447125898</v>
      </c>
      <c r="R192" s="12">
        <v>6.9332942404998299</v>
      </c>
    </row>
    <row r="193" spans="2:18" x14ac:dyDescent="0.2">
      <c r="B193" s="16">
        <v>4284</v>
      </c>
      <c r="C193" s="16" t="s">
        <v>278</v>
      </c>
      <c r="D193" s="12">
        <v>1401</v>
      </c>
      <c r="E193" s="12">
        <v>119</v>
      </c>
      <c r="F193" s="12">
        <v>378.50920000000002</v>
      </c>
      <c r="G193" s="12">
        <v>5954.0375999999997</v>
      </c>
      <c r="H193" s="12">
        <v>4194.4951499999997</v>
      </c>
      <c r="I193" s="12">
        <v>48.22645</v>
      </c>
      <c r="J193" s="12">
        <v>556.47586000000001</v>
      </c>
      <c r="K193" s="12">
        <v>397.199043540329</v>
      </c>
      <c r="L193" s="12">
        <v>13.2668137666103</v>
      </c>
      <c r="M193" s="12">
        <v>127.70085983333399</v>
      </c>
      <c r="N193" s="12">
        <v>30.247356941965698</v>
      </c>
      <c r="O193" s="12">
        <v>0.80997892925634196</v>
      </c>
      <c r="P193" s="12">
        <v>18.3234875481796</v>
      </c>
      <c r="Q193" s="12">
        <v>6.3152058361203496</v>
      </c>
      <c r="R193" s="12">
        <v>7.1671641778009603</v>
      </c>
    </row>
    <row r="194" spans="2:18" x14ac:dyDescent="0.2">
      <c r="B194" s="16">
        <v>4285</v>
      </c>
      <c r="C194" s="16" t="s">
        <v>279</v>
      </c>
      <c r="D194" s="12">
        <v>5072</v>
      </c>
      <c r="E194" s="12">
        <v>103</v>
      </c>
      <c r="F194" s="12">
        <v>1531.85329</v>
      </c>
      <c r="G194" s="12">
        <v>18772.051719999999</v>
      </c>
      <c r="H194" s="12">
        <v>13684.446550000001</v>
      </c>
      <c r="I194" s="12">
        <v>17.962319999999998</v>
      </c>
      <c r="J194" s="12">
        <v>-7321.0532300000004</v>
      </c>
      <c r="K194" s="12">
        <v>-1443.42532137224</v>
      </c>
      <c r="L194" s="12">
        <v>-53.49908162709</v>
      </c>
      <c r="M194" s="12">
        <v>23.591412414881201</v>
      </c>
      <c r="N194" s="12">
        <v>10.998860503159801</v>
      </c>
      <c r="O194" s="12">
        <v>9.5686503893779001E-2</v>
      </c>
      <c r="P194" s="12">
        <v>38.975385419244098</v>
      </c>
      <c r="Q194" s="12">
        <v>4.0554659200566103</v>
      </c>
      <c r="R194" s="12">
        <v>8.2559734711832604</v>
      </c>
    </row>
    <row r="195" spans="2:18" x14ac:dyDescent="0.2">
      <c r="B195" s="16">
        <v>4286</v>
      </c>
      <c r="C195" s="16" t="s">
        <v>280</v>
      </c>
      <c r="D195" s="12">
        <v>1453</v>
      </c>
      <c r="E195" s="12">
        <v>123</v>
      </c>
      <c r="F195" s="12">
        <v>364.32157000000001</v>
      </c>
      <c r="G195" s="12">
        <v>7018.1792699999996</v>
      </c>
      <c r="H195" s="12">
        <v>4777.7427500000003</v>
      </c>
      <c r="I195" s="12">
        <v>62.032089999999997</v>
      </c>
      <c r="J195" s="12">
        <v>-1363.26432</v>
      </c>
      <c r="K195" s="12">
        <v>-938.24110116999304</v>
      </c>
      <c r="L195" s="12">
        <v>-28.533648447271499</v>
      </c>
      <c r="M195" s="12">
        <v>88.166465858886497</v>
      </c>
      <c r="N195" s="12">
        <v>4.1360741796792997</v>
      </c>
      <c r="O195" s="12">
        <v>0.88387725097253</v>
      </c>
      <c r="P195" s="12" t="s">
        <v>74</v>
      </c>
      <c r="Q195" s="12">
        <v>8.3659994624218292</v>
      </c>
      <c r="R195" s="12">
        <v>6.0749895891445398</v>
      </c>
    </row>
    <row r="196" spans="2:18" x14ac:dyDescent="0.2">
      <c r="B196" s="16">
        <v>4287</v>
      </c>
      <c r="C196" s="16" t="s">
        <v>281</v>
      </c>
      <c r="D196" s="12">
        <v>2022</v>
      </c>
      <c r="E196" s="12">
        <v>118</v>
      </c>
      <c r="F196" s="12">
        <v>701.63810000000001</v>
      </c>
      <c r="G196" s="12">
        <v>8022.2326199999998</v>
      </c>
      <c r="H196" s="12">
        <v>6325.1077999999998</v>
      </c>
      <c r="I196" s="12">
        <v>43.69229</v>
      </c>
      <c r="J196" s="12">
        <v>1425.7835</v>
      </c>
      <c r="K196" s="12">
        <v>705.13526211671604</v>
      </c>
      <c r="L196" s="12">
        <v>22.541647432475401</v>
      </c>
      <c r="M196" s="12">
        <v>75.103968750285404</v>
      </c>
      <c r="N196" s="12">
        <v>16.610304332881402</v>
      </c>
      <c r="O196" s="12">
        <v>0.54464002815216295</v>
      </c>
      <c r="P196" s="12">
        <v>79.288578391662796</v>
      </c>
      <c r="Q196" s="12">
        <v>6.6390690126859004</v>
      </c>
      <c r="R196" s="12">
        <v>9.2908099939889297</v>
      </c>
    </row>
    <row r="197" spans="2:18" x14ac:dyDescent="0.2">
      <c r="B197" s="16">
        <v>4288</v>
      </c>
      <c r="C197" s="16" t="s">
        <v>282</v>
      </c>
      <c r="D197" s="12">
        <v>175</v>
      </c>
      <c r="E197" s="12">
        <v>109</v>
      </c>
      <c r="F197" s="12">
        <v>52.505499999999998</v>
      </c>
      <c r="G197" s="12">
        <v>775.26576</v>
      </c>
      <c r="H197" s="12">
        <v>543.20865000000003</v>
      </c>
      <c r="I197" s="12">
        <v>3.6090399999999998</v>
      </c>
      <c r="J197" s="12">
        <v>-259.71406000000002</v>
      </c>
      <c r="K197" s="12">
        <v>-1484.0803428571401</v>
      </c>
      <c r="L197" s="12">
        <v>-47.811105364393597</v>
      </c>
      <c r="M197" s="12">
        <v>44.577008018514803</v>
      </c>
      <c r="N197" s="12">
        <v>32.131969649658402</v>
      </c>
      <c r="O197" s="12">
        <v>0.46552294531877703</v>
      </c>
      <c r="P197" s="12" t="s">
        <v>74</v>
      </c>
      <c r="Q197" s="12" t="s">
        <v>74</v>
      </c>
      <c r="R197" s="12">
        <v>7.23810374393421</v>
      </c>
    </row>
    <row r="198" spans="2:18" x14ac:dyDescent="0.2">
      <c r="B198" s="16">
        <v>4289</v>
      </c>
      <c r="C198" s="16" t="s">
        <v>283</v>
      </c>
      <c r="D198" s="12">
        <v>13074</v>
      </c>
      <c r="E198" s="12">
        <v>99</v>
      </c>
      <c r="F198" s="12">
        <v>6191.5128400000003</v>
      </c>
      <c r="G198" s="12">
        <v>114003.72586000001</v>
      </c>
      <c r="H198" s="12">
        <v>46830.261850000003</v>
      </c>
      <c r="I198" s="12">
        <v>642.08357000000001</v>
      </c>
      <c r="J198" s="12">
        <v>26637.407449999999</v>
      </c>
      <c r="K198" s="12">
        <v>2037.43364310846</v>
      </c>
      <c r="L198" s="12">
        <v>56.880757009903398</v>
      </c>
      <c r="M198" s="12">
        <v>84.674077756496899</v>
      </c>
      <c r="N198" s="12">
        <v>14.510373510206501</v>
      </c>
      <c r="O198" s="12">
        <v>0.56321279428051196</v>
      </c>
      <c r="P198" s="12">
        <v>88.208062206016194</v>
      </c>
      <c r="Q198" s="12">
        <v>11.4416989458909</v>
      </c>
      <c r="R198" s="12">
        <v>5.9941869078839298</v>
      </c>
    </row>
    <row r="199" spans="2:18" x14ac:dyDescent="0.2">
      <c r="B199" s="21">
        <v>4329</v>
      </c>
      <c r="C199" s="21" t="s">
        <v>284</v>
      </c>
      <c r="D199" s="22">
        <v>38196</v>
      </c>
      <c r="E199" s="22">
        <v>111</v>
      </c>
      <c r="F199" s="22">
        <v>13738.27751</v>
      </c>
      <c r="G199" s="22">
        <v>214032.64431</v>
      </c>
      <c r="H199" s="22">
        <v>132920.89452</v>
      </c>
      <c r="I199" s="22">
        <v>236.13022000000001</v>
      </c>
      <c r="J199" s="22">
        <v>-75109.560100000002</v>
      </c>
      <c r="K199" s="22">
        <v>-1966.4247591370799</v>
      </c>
      <c r="L199" s="22">
        <v>-56.506962559372901</v>
      </c>
      <c r="M199" s="22">
        <v>67.551884665121094</v>
      </c>
      <c r="N199" s="22">
        <v>18.961513091109801</v>
      </c>
      <c r="O199" s="22">
        <v>0.110324395029197</v>
      </c>
      <c r="P199" s="22">
        <v>92.888637150779203</v>
      </c>
      <c r="Q199" s="22">
        <v>14.872585325766901</v>
      </c>
      <c r="R199" s="22">
        <v>6.5291010981295896</v>
      </c>
    </row>
    <row r="200" spans="2:18" x14ac:dyDescent="0.2">
      <c r="B200" s="16">
        <v>4303</v>
      </c>
      <c r="C200" s="16" t="s">
        <v>285</v>
      </c>
      <c r="D200" s="12">
        <v>4423</v>
      </c>
      <c r="E200" s="12">
        <v>107</v>
      </c>
      <c r="F200" s="12">
        <v>1518.3447000000001</v>
      </c>
      <c r="G200" s="12">
        <v>18741.195110000001</v>
      </c>
      <c r="H200" s="12">
        <v>11645.493350000001</v>
      </c>
      <c r="I200" s="12">
        <v>9.64208</v>
      </c>
      <c r="J200" s="12">
        <v>-5884.6833399999996</v>
      </c>
      <c r="K200" s="12">
        <v>-1330.4732851006099</v>
      </c>
      <c r="L200" s="12">
        <v>-50.531850932704401</v>
      </c>
      <c r="M200" s="12">
        <v>46.811482130714602</v>
      </c>
      <c r="N200" s="12">
        <v>19.725763949980099</v>
      </c>
      <c r="O200" s="12">
        <v>5.1448586621112201E-2</v>
      </c>
      <c r="P200" s="12">
        <v>36.424025513196497</v>
      </c>
      <c r="Q200" s="12">
        <v>7.2971002221213199</v>
      </c>
      <c r="R200" s="12">
        <v>8.1530914705897892</v>
      </c>
    </row>
    <row r="201" spans="2:18" x14ac:dyDescent="0.2">
      <c r="B201" s="16">
        <v>4304</v>
      </c>
      <c r="C201" s="16" t="s">
        <v>286</v>
      </c>
      <c r="D201" s="12">
        <v>4535</v>
      </c>
      <c r="E201" s="12">
        <v>107</v>
      </c>
      <c r="F201" s="12">
        <v>1886.6379999999999</v>
      </c>
      <c r="G201" s="12">
        <v>36073.451789999999</v>
      </c>
      <c r="H201" s="12">
        <v>21561.824000000001</v>
      </c>
      <c r="I201" s="12">
        <v>-370.23966999999999</v>
      </c>
      <c r="J201" s="12">
        <v>-47957.855779999998</v>
      </c>
      <c r="K201" s="12">
        <v>-10575.0508886439</v>
      </c>
      <c r="L201" s="12">
        <v>-222.420217232086</v>
      </c>
      <c r="M201" s="12">
        <v>53.7887968219855</v>
      </c>
      <c r="N201" s="12">
        <v>26.062148909312601</v>
      </c>
      <c r="O201" s="12">
        <v>-1.0263494387932</v>
      </c>
      <c r="P201" s="12">
        <v>190.07709431301299</v>
      </c>
      <c r="Q201" s="12">
        <v>30.596443069137202</v>
      </c>
      <c r="R201" s="12">
        <v>4.2036407794509003</v>
      </c>
    </row>
    <row r="202" spans="2:18" x14ac:dyDescent="0.2">
      <c r="B202" s="16">
        <v>4305</v>
      </c>
      <c r="C202" s="16" t="s">
        <v>287</v>
      </c>
      <c r="D202" s="12">
        <v>2757</v>
      </c>
      <c r="E202" s="12">
        <v>111</v>
      </c>
      <c r="F202" s="12">
        <v>1086.48876</v>
      </c>
      <c r="G202" s="12">
        <v>15033.90285</v>
      </c>
      <c r="H202" s="12">
        <v>8091.4718999999996</v>
      </c>
      <c r="I202" s="12">
        <v>216.30721</v>
      </c>
      <c r="J202" s="12">
        <v>10589.14148</v>
      </c>
      <c r="K202" s="12">
        <v>3840.82026840769</v>
      </c>
      <c r="L202" s="12">
        <v>130.867926266913</v>
      </c>
      <c r="M202" s="12">
        <v>129.23970690684601</v>
      </c>
      <c r="N202" s="12">
        <v>25.6405360985169</v>
      </c>
      <c r="O202" s="12">
        <v>1.43879611407759</v>
      </c>
      <c r="P202" s="12">
        <v>16.3386014509231</v>
      </c>
      <c r="Q202" s="12">
        <v>4.4900014768952703</v>
      </c>
      <c r="R202" s="12">
        <v>8.6657202923191701</v>
      </c>
    </row>
    <row r="203" spans="2:18" x14ac:dyDescent="0.2">
      <c r="B203" s="16">
        <v>4306</v>
      </c>
      <c r="C203" s="16" t="s">
        <v>288</v>
      </c>
      <c r="D203" s="12">
        <v>597</v>
      </c>
      <c r="E203" s="12">
        <v>115</v>
      </c>
      <c r="F203" s="12">
        <v>121.6588</v>
      </c>
      <c r="G203" s="12">
        <v>3115.5172699999998</v>
      </c>
      <c r="H203" s="12">
        <v>2069.3512999999998</v>
      </c>
      <c r="I203" s="12">
        <v>-0.26605000000000101</v>
      </c>
      <c r="J203" s="12">
        <v>-2378.9960099999998</v>
      </c>
      <c r="K203" s="12">
        <v>-3984.91793969849</v>
      </c>
      <c r="L203" s="12">
        <v>-114.96337088825901</v>
      </c>
      <c r="M203" s="12">
        <v>72.301011831656396</v>
      </c>
      <c r="N203" s="12">
        <v>16.035887209998801</v>
      </c>
      <c r="O203" s="12">
        <v>-8.5395129265324592E-3</v>
      </c>
      <c r="P203" s="12">
        <v>31.357664623049601</v>
      </c>
      <c r="Q203" s="12">
        <v>4.9421619800554</v>
      </c>
      <c r="R203" s="12">
        <v>3.8963914971333198</v>
      </c>
    </row>
    <row r="204" spans="2:18" x14ac:dyDescent="0.2">
      <c r="B204" s="16">
        <v>4307</v>
      </c>
      <c r="C204" s="16" t="s">
        <v>289</v>
      </c>
      <c r="D204" s="12">
        <v>1020</v>
      </c>
      <c r="E204" s="12">
        <v>122</v>
      </c>
      <c r="F204" s="12">
        <v>210.25479999999999</v>
      </c>
      <c r="G204" s="12">
        <v>4720.32096</v>
      </c>
      <c r="H204" s="12">
        <v>3586.64545</v>
      </c>
      <c r="I204" s="12">
        <v>-4.89961</v>
      </c>
      <c r="J204" s="12">
        <v>-6285.6476000000002</v>
      </c>
      <c r="K204" s="12">
        <v>-6162.3996078431401</v>
      </c>
      <c r="L204" s="12">
        <v>-175.251434456673</v>
      </c>
      <c r="M204" s="12">
        <v>20.750816910551801</v>
      </c>
      <c r="N204" s="12">
        <v>6.0307871266365902</v>
      </c>
      <c r="O204" s="12">
        <v>-0.103798238329963</v>
      </c>
      <c r="P204" s="12" t="s">
        <v>74</v>
      </c>
      <c r="Q204" s="12">
        <v>18.9331580960969</v>
      </c>
      <c r="R204" s="12">
        <v>4.3504497202664796</v>
      </c>
    </row>
    <row r="205" spans="2:18" x14ac:dyDescent="0.2">
      <c r="B205" s="16">
        <v>4309</v>
      </c>
      <c r="C205" s="16" t="s">
        <v>290</v>
      </c>
      <c r="D205" s="12">
        <v>3709</v>
      </c>
      <c r="E205" s="12">
        <v>114</v>
      </c>
      <c r="F205" s="12">
        <v>1331.56315</v>
      </c>
      <c r="G205" s="12">
        <v>21336.258720000002</v>
      </c>
      <c r="H205" s="12">
        <v>11770.956749999999</v>
      </c>
      <c r="I205" s="12">
        <v>-17.357690000000002</v>
      </c>
      <c r="J205" s="12">
        <v>-3302.54819</v>
      </c>
      <c r="K205" s="12">
        <v>-890.41471825289898</v>
      </c>
      <c r="L205" s="12">
        <v>-28.056752396104098</v>
      </c>
      <c r="M205" s="12">
        <v>36.9304777534119</v>
      </c>
      <c r="N205" s="12">
        <v>30.695579617664301</v>
      </c>
      <c r="O205" s="12">
        <v>-8.1353016139279394E-2</v>
      </c>
      <c r="P205" s="12">
        <v>19.752351683277301</v>
      </c>
      <c r="Q205" s="12">
        <v>7.4404124960854396</v>
      </c>
      <c r="R205" s="12">
        <v>6.1594934578108598</v>
      </c>
    </row>
    <row r="206" spans="2:18" x14ac:dyDescent="0.2">
      <c r="B206" s="16">
        <v>4310</v>
      </c>
      <c r="C206" s="16" t="s">
        <v>291</v>
      </c>
      <c r="D206" s="12">
        <v>1836</v>
      </c>
      <c r="E206" s="12">
        <v>118</v>
      </c>
      <c r="F206" s="12">
        <v>463.51695000000001</v>
      </c>
      <c r="G206" s="12">
        <v>7456.0126499999997</v>
      </c>
      <c r="H206" s="12">
        <v>5287.2177499999998</v>
      </c>
      <c r="I206" s="12">
        <v>69.231449999999995</v>
      </c>
      <c r="J206" s="12">
        <v>3279.9905199999998</v>
      </c>
      <c r="K206" s="12">
        <v>1786.48721132898</v>
      </c>
      <c r="L206" s="12">
        <v>62.036229167977801</v>
      </c>
      <c r="M206" s="12">
        <v>110.71472095745401</v>
      </c>
      <c r="N206" s="12">
        <v>10.279094329987201</v>
      </c>
      <c r="O206" s="12">
        <v>0.92853182055692995</v>
      </c>
      <c r="P206" s="12" t="s">
        <v>74</v>
      </c>
      <c r="Q206" s="12" t="s">
        <v>74</v>
      </c>
      <c r="R206" s="12">
        <v>7.1452185639733301</v>
      </c>
    </row>
    <row r="207" spans="2:18" x14ac:dyDescent="0.2">
      <c r="B207" s="16">
        <v>4311</v>
      </c>
      <c r="C207" s="16" t="s">
        <v>292</v>
      </c>
      <c r="D207" s="12">
        <v>1650</v>
      </c>
      <c r="E207" s="12">
        <v>102</v>
      </c>
      <c r="F207" s="12">
        <v>733.69129999999996</v>
      </c>
      <c r="G207" s="12">
        <v>10172.28564</v>
      </c>
      <c r="H207" s="12">
        <v>5373.7573499999999</v>
      </c>
      <c r="I207" s="12">
        <v>-0.183950000000001</v>
      </c>
      <c r="J207" s="12">
        <v>-4540.5841099999998</v>
      </c>
      <c r="K207" s="12">
        <v>-2751.8691575757598</v>
      </c>
      <c r="L207" s="12">
        <v>-84.495518019621798</v>
      </c>
      <c r="M207" s="12">
        <v>13.2889644258948</v>
      </c>
      <c r="N207" s="12">
        <v>14.269698569372199</v>
      </c>
      <c r="O207" s="12">
        <v>-1.8083448156102E-3</v>
      </c>
      <c r="P207" s="12">
        <v>113.10437507149901</v>
      </c>
      <c r="Q207" s="12">
        <v>8.7630248652750193</v>
      </c>
      <c r="R207" s="12">
        <v>7.210841063248</v>
      </c>
    </row>
    <row r="208" spans="2:18" x14ac:dyDescent="0.2">
      <c r="B208" s="16">
        <v>4312</v>
      </c>
      <c r="C208" s="16" t="s">
        <v>293</v>
      </c>
      <c r="D208" s="12">
        <v>2945</v>
      </c>
      <c r="E208" s="12">
        <v>103</v>
      </c>
      <c r="F208" s="12">
        <v>1201.7808</v>
      </c>
      <c r="G208" s="12">
        <v>16441.777040000001</v>
      </c>
      <c r="H208" s="12">
        <v>11075.4894</v>
      </c>
      <c r="I208" s="12">
        <v>42.53575</v>
      </c>
      <c r="J208" s="12">
        <v>-5108.6325800000004</v>
      </c>
      <c r="K208" s="12">
        <v>-1734.67999320883</v>
      </c>
      <c r="L208" s="12">
        <v>-46.125569674600598</v>
      </c>
      <c r="M208" s="12">
        <v>39.747388886864499</v>
      </c>
      <c r="N208" s="12">
        <v>8.5324310709813993</v>
      </c>
      <c r="O208" s="12">
        <v>0.258705308413548</v>
      </c>
      <c r="P208" s="12">
        <v>183.94316960504599</v>
      </c>
      <c r="Q208" s="12">
        <v>14.342049428496599</v>
      </c>
      <c r="R208" s="12">
        <v>7.5680174166867298</v>
      </c>
    </row>
    <row r="209" spans="2:18" x14ac:dyDescent="0.2">
      <c r="B209" s="16">
        <v>4313</v>
      </c>
      <c r="C209" s="16" t="s">
        <v>294</v>
      </c>
      <c r="D209" s="12">
        <v>2431</v>
      </c>
      <c r="E209" s="12">
        <v>107</v>
      </c>
      <c r="F209" s="12">
        <v>683.80443000000002</v>
      </c>
      <c r="G209" s="12">
        <v>12900.398450000001</v>
      </c>
      <c r="H209" s="12">
        <v>8989.9802</v>
      </c>
      <c r="I209" s="12">
        <v>-57.035939999999997</v>
      </c>
      <c r="J209" s="12">
        <v>-27516.648399999998</v>
      </c>
      <c r="K209" s="12">
        <v>-11319.0655697244</v>
      </c>
      <c r="L209" s="12">
        <v>-306.08130149163202</v>
      </c>
      <c r="M209" s="12">
        <v>32.675126170230797</v>
      </c>
      <c r="N209" s="12">
        <v>5.9426875431452197</v>
      </c>
      <c r="O209" s="12">
        <v>-0.44212541357588803</v>
      </c>
      <c r="P209" s="12">
        <v>761.73788662447203</v>
      </c>
      <c r="Q209" s="12">
        <v>31.326516275162</v>
      </c>
      <c r="R209" s="12">
        <v>4.8585203970967301</v>
      </c>
    </row>
    <row r="210" spans="2:18" x14ac:dyDescent="0.2">
      <c r="B210" s="16">
        <v>4314</v>
      </c>
      <c r="C210" s="16" t="s">
        <v>295</v>
      </c>
      <c r="D210" s="12">
        <v>227</v>
      </c>
      <c r="E210" s="12">
        <v>127</v>
      </c>
      <c r="F210" s="12">
        <v>120.2431</v>
      </c>
      <c r="G210" s="12">
        <v>1487.78595</v>
      </c>
      <c r="H210" s="12">
        <v>1076.7242000000001</v>
      </c>
      <c r="I210" s="12">
        <v>5.7618400000000003</v>
      </c>
      <c r="J210" s="12">
        <v>104.74686</v>
      </c>
      <c r="K210" s="12">
        <v>461.439911894273</v>
      </c>
      <c r="L210" s="12">
        <v>9.7282906801946094</v>
      </c>
      <c r="M210" s="12">
        <v>55.688295080350798</v>
      </c>
      <c r="N210" s="12">
        <v>8.9775846085851096</v>
      </c>
      <c r="O210" s="12">
        <v>0.38727614009259897</v>
      </c>
      <c r="P210" s="12">
        <v>237.53729938965199</v>
      </c>
      <c r="Q210" s="12">
        <v>18.453563834233002</v>
      </c>
      <c r="R210" s="12">
        <v>8.4692922392498708</v>
      </c>
    </row>
    <row r="211" spans="2:18" x14ac:dyDescent="0.2">
      <c r="B211" s="16">
        <v>4318</v>
      </c>
      <c r="C211" s="16" t="s">
        <v>296</v>
      </c>
      <c r="D211" s="12">
        <v>1552</v>
      </c>
      <c r="E211" s="12">
        <v>115</v>
      </c>
      <c r="F211" s="12">
        <v>515.68790000000001</v>
      </c>
      <c r="G211" s="12">
        <v>11032.833860000001</v>
      </c>
      <c r="H211" s="12">
        <v>6758.6417000000001</v>
      </c>
      <c r="I211" s="12">
        <v>16.60201</v>
      </c>
      <c r="J211" s="12">
        <v>-922.649280000001</v>
      </c>
      <c r="K211" s="12">
        <v>-594.49051546391797</v>
      </c>
      <c r="L211" s="12">
        <v>-13.651400990823401</v>
      </c>
      <c r="M211" s="12">
        <v>58.1026572260919</v>
      </c>
      <c r="N211" s="12">
        <v>27.8338297139648</v>
      </c>
      <c r="O211" s="12">
        <v>0.15047820179900701</v>
      </c>
      <c r="P211" s="12">
        <v>212.85254826872301</v>
      </c>
      <c r="Q211" s="12">
        <v>43.050116862722298</v>
      </c>
      <c r="R211" s="12">
        <v>4.8245982560277598</v>
      </c>
    </row>
    <row r="212" spans="2:18" x14ac:dyDescent="0.2">
      <c r="B212" s="16">
        <v>4319</v>
      </c>
      <c r="C212" s="16" t="s">
        <v>297</v>
      </c>
      <c r="D212" s="12">
        <v>882</v>
      </c>
      <c r="E212" s="12">
        <v>121</v>
      </c>
      <c r="F212" s="12">
        <v>78.088970000000003</v>
      </c>
      <c r="G212" s="12">
        <v>3734.6634800000002</v>
      </c>
      <c r="H212" s="12">
        <v>2790.17965</v>
      </c>
      <c r="I212" s="12">
        <v>13.285299999999999</v>
      </c>
      <c r="J212" s="12">
        <v>-651.03660000000002</v>
      </c>
      <c r="K212" s="12">
        <v>-738.136734693878</v>
      </c>
      <c r="L212" s="12">
        <v>-23.333142724340401</v>
      </c>
      <c r="M212" s="12">
        <v>89.244962975887702</v>
      </c>
      <c r="N212" s="12">
        <v>21.4516719628025</v>
      </c>
      <c r="O212" s="12">
        <v>0.35572950738790499</v>
      </c>
      <c r="P212" s="12">
        <v>83.061942296489804</v>
      </c>
      <c r="Q212" s="12">
        <v>8.9809866885248795</v>
      </c>
      <c r="R212" s="12">
        <v>2.4466533729030902</v>
      </c>
    </row>
    <row r="213" spans="2:18" x14ac:dyDescent="0.2">
      <c r="B213" s="16">
        <v>4320</v>
      </c>
      <c r="C213" s="16" t="s">
        <v>298</v>
      </c>
      <c r="D213" s="12">
        <v>1325</v>
      </c>
      <c r="E213" s="12">
        <v>107</v>
      </c>
      <c r="F213" s="12">
        <v>228.34485000000001</v>
      </c>
      <c r="G213" s="12">
        <v>5735.2682400000003</v>
      </c>
      <c r="H213" s="12">
        <v>4187.2610500000001</v>
      </c>
      <c r="I213" s="12">
        <v>-9.8480899999999991</v>
      </c>
      <c r="J213" s="12">
        <v>-1585.4168</v>
      </c>
      <c r="K213" s="12">
        <v>-1196.5409811320801</v>
      </c>
      <c r="L213" s="12">
        <v>-37.86286025802</v>
      </c>
      <c r="M213" s="12">
        <v>39.826526056259901</v>
      </c>
      <c r="N213" s="12">
        <v>14.044248840989701</v>
      </c>
      <c r="O213" s="12">
        <v>-0.17171106193979899</v>
      </c>
      <c r="P213" s="12">
        <v>72.126443958900097</v>
      </c>
      <c r="Q213" s="12">
        <v>8.1013433122353806</v>
      </c>
      <c r="R213" s="12">
        <v>3.8097042868216402</v>
      </c>
    </row>
    <row r="214" spans="2:18" x14ac:dyDescent="0.2">
      <c r="B214" s="23">
        <v>4324</v>
      </c>
      <c r="C214" s="23" t="s">
        <v>299</v>
      </c>
      <c r="D214" s="14">
        <v>8307</v>
      </c>
      <c r="E214" s="14">
        <v>115</v>
      </c>
      <c r="F214" s="14">
        <v>3558.1709999999998</v>
      </c>
      <c r="G214" s="14">
        <v>46050.972300000001</v>
      </c>
      <c r="H214" s="14">
        <v>28655.90047</v>
      </c>
      <c r="I214" s="14">
        <v>322.59557999999998</v>
      </c>
      <c r="J214" s="14">
        <v>17051.259730000002</v>
      </c>
      <c r="K214" s="14">
        <v>2052.6375021066601</v>
      </c>
      <c r="L214" s="14">
        <v>59.503486019750298</v>
      </c>
      <c r="M214" s="14">
        <v>114.33423144032101</v>
      </c>
      <c r="N214" s="14">
        <v>12.967547398231501</v>
      </c>
      <c r="O214" s="14">
        <v>0.70051849915012598</v>
      </c>
      <c r="P214" s="14">
        <v>58.629899298006599</v>
      </c>
      <c r="Q214" s="14">
        <v>6.63217017461323</v>
      </c>
      <c r="R214" s="14">
        <v>8.4271110601501906</v>
      </c>
    </row>
    <row r="216" spans="2:18" x14ac:dyDescent="0.2">
      <c r="B216" s="28" t="s">
        <v>380</v>
      </c>
      <c r="C216" s="29"/>
      <c r="D216" s="29"/>
      <c r="E216" s="29"/>
      <c r="F216" s="29"/>
      <c r="G216" s="29"/>
      <c r="H216" s="29"/>
      <c r="I216" s="29"/>
      <c r="J216" s="29"/>
      <c r="K216" s="29"/>
      <c r="L216" s="29"/>
      <c r="M216" s="29"/>
      <c r="N216" s="29"/>
      <c r="O216" s="29"/>
      <c r="P216" s="29"/>
      <c r="Q216" s="29"/>
      <c r="R216" s="29"/>
    </row>
    <row r="217" spans="2:18" x14ac:dyDescent="0.2">
      <c r="B217" s="28" t="s">
        <v>381</v>
      </c>
      <c r="C217" s="29"/>
      <c r="D217" s="29"/>
      <c r="E217" s="29"/>
      <c r="F217" s="29"/>
      <c r="G217" s="29"/>
      <c r="H217" s="29"/>
      <c r="I217" s="29"/>
      <c r="J217" s="29"/>
      <c r="K217" s="29"/>
      <c r="L217" s="29"/>
      <c r="M217" s="29"/>
      <c r="N217" s="29"/>
      <c r="O217" s="29"/>
      <c r="P217" s="29"/>
      <c r="Q217" s="29"/>
      <c r="R217" s="29"/>
    </row>
    <row r="218" spans="2:18" x14ac:dyDescent="0.2">
      <c r="B218" s="28" t="s">
        <v>382</v>
      </c>
      <c r="C218" s="29"/>
      <c r="D218" s="29"/>
      <c r="E218" s="29"/>
      <c r="F218" s="29"/>
      <c r="G218" s="29"/>
      <c r="H218" s="29"/>
      <c r="I218" s="29"/>
      <c r="J218" s="29"/>
      <c r="K218" s="29"/>
      <c r="L218" s="29"/>
      <c r="M218" s="29"/>
      <c r="N218" s="29"/>
      <c r="O218" s="29"/>
      <c r="P218" s="29"/>
      <c r="Q218" s="29"/>
      <c r="R218" s="29"/>
    </row>
  </sheetData>
  <mergeCells count="3">
    <mergeCell ref="B216:R216"/>
    <mergeCell ref="B217:R217"/>
    <mergeCell ref="B218:R218"/>
  </mergeCells>
  <pageMargins left="0.70866141732283472" right="0.70866141732283472" top="0.74803149606299213" bottom="0.74803149606299213" header="0.31496062992125984" footer="0.31496062992125984"/>
  <pageSetup paperSize="9" scale="50" fitToWidth="0" fitToHeight="0" orientation="landscape" horizontalDpi="300" verticalDpi="300" r:id="rId1"/>
  <headerFooter differentFirst="1" scaleWithDoc="0" alignWithMargins="0">
    <firstHeader>&amp;L&amp;C&amp;R&amp;B DEPARTEMENT FINANZEN UND RESSOURCEN
Statistik Aargau</firstHeader>
  </headerFooter>
  <rowBreaks count="2" manualBreakCount="2">
    <brk id="68" max="16383" man="1"/>
    <brk id="14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A81F"/>
  </sheetPr>
  <dimension ref="B1"/>
  <sheetViews>
    <sheetView showGridLines="0" view="pageBreakPreview" zoomScaleNormal="100" zoomScaleSheetLayoutView="100" workbookViewId="0">
      <selection activeCell="A3" sqref="A3"/>
    </sheetView>
  </sheetViews>
  <sheetFormatPr baseColWidth="10" defaultRowHeight="12.75" x14ac:dyDescent="0.2"/>
  <cols>
    <col min="1" max="1" width="2.5703125" customWidth="1"/>
  </cols>
  <sheetData>
    <row r="1" spans="2:2" ht="18" x14ac:dyDescent="0.25">
      <c r="B1" s="3" t="s">
        <v>22</v>
      </c>
    </row>
  </sheetData>
  <pageMargins left="0.70866141732283472" right="0.70866141732283472" top="0.74803149606299213" bottom="0.74803149606299213" header="0.31496062992125984" footer="0.31496062992125984"/>
  <pageSetup paperSize="9" scale="69" fitToWidth="0" fitToHeight="0" orientation="portrait" horizontalDpi="300" verticalDpi="300" r:id="rId1"/>
  <headerFooter differentFirst="1" scaleWithDoc="0" alignWithMargins="0">
    <firstHeader>&amp;L&amp;C&amp;R&amp;B DEPARTEMENT FINANZEN UND RESSOURCEN
Statistik Aargau</first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E562"/>
  </sheetPr>
  <dimension ref="B1:B104"/>
  <sheetViews>
    <sheetView showGridLines="0" view="pageBreakPreview" zoomScaleNormal="100" zoomScaleSheetLayoutView="100" workbookViewId="0">
      <selection activeCell="A3" sqref="A3"/>
    </sheetView>
  </sheetViews>
  <sheetFormatPr baseColWidth="10" defaultRowHeight="12.75" x14ac:dyDescent="0.2"/>
  <cols>
    <col min="1" max="1" width="2.5703125" customWidth="1"/>
    <col min="2" max="2" width="100.7109375" customWidth="1"/>
  </cols>
  <sheetData>
    <row r="1" spans="2:2" ht="18" x14ac:dyDescent="0.25">
      <c r="B1" s="3" t="s">
        <v>23</v>
      </c>
    </row>
    <row r="4" spans="2:2" x14ac:dyDescent="0.2">
      <c r="B4" s="24" t="s">
        <v>383</v>
      </c>
    </row>
    <row r="5" spans="2:2" ht="76.5" x14ac:dyDescent="0.2">
      <c r="B5" s="24" t="s">
        <v>384</v>
      </c>
    </row>
    <row r="6" spans="2:2" ht="63.75" x14ac:dyDescent="0.2">
      <c r="B6" s="24" t="s">
        <v>385</v>
      </c>
    </row>
    <row r="7" spans="2:2" x14ac:dyDescent="0.2">
      <c r="B7" s="24" t="s">
        <v>386</v>
      </c>
    </row>
    <row r="8" spans="2:2" x14ac:dyDescent="0.2">
      <c r="B8" s="25" t="str">
        <f>HYPERLINK("[https://www.ag.ch/de/verwaltung/dvi/gemeindeaufsicht]15!B8", "Gemeindeaufsicht - Kanton Aargau")</f>
        <v>Gemeindeaufsicht - Kanton Aargau</v>
      </c>
    </row>
    <row r="9" spans="2:2" x14ac:dyDescent="0.2">
      <c r="B9" s="25" t="str">
        <f>HYPERLINK("[http://www.srs-cspcp.ch]15!B9", "Schweizerisches Rechnungslegungsgremium für den öffentlichen Sektor")</f>
        <v>Schweizerisches Rechnungslegungsgremium für den öffentlichen Sektor</v>
      </c>
    </row>
    <row r="10" spans="2:2" x14ac:dyDescent="0.2">
      <c r="B10" s="24" t="s">
        <v>8</v>
      </c>
    </row>
    <row r="11" spans="2:2" x14ac:dyDescent="0.2">
      <c r="B11" s="24" t="s">
        <v>387</v>
      </c>
    </row>
    <row r="12" spans="2:2" ht="38.25" x14ac:dyDescent="0.2">
      <c r="B12" s="24" t="s">
        <v>388</v>
      </c>
    </row>
    <row r="13" spans="2:2" x14ac:dyDescent="0.2">
      <c r="B13" s="24" t="s">
        <v>8</v>
      </c>
    </row>
    <row r="14" spans="2:2" x14ac:dyDescent="0.2">
      <c r="B14" s="24" t="s">
        <v>389</v>
      </c>
    </row>
    <row r="15" spans="2:2" ht="25.5" x14ac:dyDescent="0.2">
      <c r="B15" s="24" t="s">
        <v>390</v>
      </c>
    </row>
    <row r="16" spans="2:2" x14ac:dyDescent="0.2">
      <c r="B16" s="24" t="s">
        <v>8</v>
      </c>
    </row>
    <row r="17" spans="2:2" x14ac:dyDescent="0.2">
      <c r="B17" s="24" t="s">
        <v>391</v>
      </c>
    </row>
    <row r="18" spans="2:2" ht="38.25" x14ac:dyDescent="0.2">
      <c r="B18" s="24" t="s">
        <v>392</v>
      </c>
    </row>
    <row r="19" spans="2:2" x14ac:dyDescent="0.2">
      <c r="B19" s="24" t="s">
        <v>8</v>
      </c>
    </row>
    <row r="20" spans="2:2" x14ac:dyDescent="0.2">
      <c r="B20" s="24" t="s">
        <v>393</v>
      </c>
    </row>
    <row r="21" spans="2:2" ht="38.25" x14ac:dyDescent="0.2">
      <c r="B21" s="24" t="s">
        <v>394</v>
      </c>
    </row>
    <row r="22" spans="2:2" x14ac:dyDescent="0.2">
      <c r="B22" s="24" t="s">
        <v>8</v>
      </c>
    </row>
    <row r="23" spans="2:2" x14ac:dyDescent="0.2">
      <c r="B23" s="24" t="s">
        <v>395</v>
      </c>
    </row>
    <row r="24" spans="2:2" ht="51" x14ac:dyDescent="0.2">
      <c r="B24" s="24" t="s">
        <v>396</v>
      </c>
    </row>
    <row r="25" spans="2:2" x14ac:dyDescent="0.2">
      <c r="B25" s="24" t="s">
        <v>8</v>
      </c>
    </row>
    <row r="26" spans="2:2" x14ac:dyDescent="0.2">
      <c r="B26" s="24" t="s">
        <v>397</v>
      </c>
    </row>
    <row r="27" spans="2:2" x14ac:dyDescent="0.2">
      <c r="B27" s="24" t="s">
        <v>398</v>
      </c>
    </row>
    <row r="28" spans="2:2" x14ac:dyDescent="0.2">
      <c r="B28" s="24" t="s">
        <v>8</v>
      </c>
    </row>
    <row r="29" spans="2:2" x14ac:dyDescent="0.2">
      <c r="B29" s="24" t="s">
        <v>399</v>
      </c>
    </row>
    <row r="30" spans="2:2" ht="25.5" x14ac:dyDescent="0.2">
      <c r="B30" s="24" t="s">
        <v>400</v>
      </c>
    </row>
    <row r="31" spans="2:2" x14ac:dyDescent="0.2">
      <c r="B31" s="24" t="s">
        <v>8</v>
      </c>
    </row>
    <row r="32" spans="2:2" x14ac:dyDescent="0.2">
      <c r="B32" s="24" t="s">
        <v>401</v>
      </c>
    </row>
    <row r="33" spans="2:2" x14ac:dyDescent="0.2">
      <c r="B33" s="24" t="s">
        <v>402</v>
      </c>
    </row>
    <row r="34" spans="2:2" x14ac:dyDescent="0.2">
      <c r="B34" s="24" t="s">
        <v>8</v>
      </c>
    </row>
    <row r="35" spans="2:2" x14ac:dyDescent="0.2">
      <c r="B35" s="24" t="s">
        <v>403</v>
      </c>
    </row>
    <row r="36" spans="2:2" x14ac:dyDescent="0.2">
      <c r="B36" s="24" t="s">
        <v>404</v>
      </c>
    </row>
    <row r="37" spans="2:2" x14ac:dyDescent="0.2">
      <c r="B37" s="24" t="s">
        <v>8</v>
      </c>
    </row>
    <row r="38" spans="2:2" x14ac:dyDescent="0.2">
      <c r="B38" s="24" t="s">
        <v>405</v>
      </c>
    </row>
    <row r="39" spans="2:2" x14ac:dyDescent="0.2">
      <c r="B39" s="24" t="s">
        <v>406</v>
      </c>
    </row>
    <row r="40" spans="2:2" x14ac:dyDescent="0.2">
      <c r="B40" s="24" t="s">
        <v>8</v>
      </c>
    </row>
    <row r="41" spans="2:2" x14ac:dyDescent="0.2">
      <c r="B41" s="24" t="s">
        <v>407</v>
      </c>
    </row>
    <row r="42" spans="2:2" x14ac:dyDescent="0.2">
      <c r="B42" s="24" t="s">
        <v>408</v>
      </c>
    </row>
    <row r="43" spans="2:2" ht="38.25" x14ac:dyDescent="0.2">
      <c r="B43" s="24" t="s">
        <v>409</v>
      </c>
    </row>
    <row r="44" spans="2:2" x14ac:dyDescent="0.2">
      <c r="B44" s="24" t="s">
        <v>8</v>
      </c>
    </row>
    <row r="45" spans="2:2" x14ac:dyDescent="0.2">
      <c r="B45" s="24" t="s">
        <v>410</v>
      </c>
    </row>
    <row r="46" spans="2:2" ht="51" x14ac:dyDescent="0.2">
      <c r="B46" s="24" t="s">
        <v>411</v>
      </c>
    </row>
    <row r="47" spans="2:2" x14ac:dyDescent="0.2">
      <c r="B47" s="24" t="s">
        <v>8</v>
      </c>
    </row>
    <row r="48" spans="2:2" x14ac:dyDescent="0.2">
      <c r="B48" s="24" t="s">
        <v>412</v>
      </c>
    </row>
    <row r="49" spans="2:2" x14ac:dyDescent="0.2">
      <c r="B49" s="24" t="s">
        <v>413</v>
      </c>
    </row>
    <row r="50" spans="2:2" x14ac:dyDescent="0.2">
      <c r="B50" s="24" t="s">
        <v>8</v>
      </c>
    </row>
    <row r="51" spans="2:2" x14ac:dyDescent="0.2">
      <c r="B51" s="24" t="s">
        <v>414</v>
      </c>
    </row>
    <row r="52" spans="2:2" x14ac:dyDescent="0.2">
      <c r="B52" s="24" t="s">
        <v>415</v>
      </c>
    </row>
    <row r="53" spans="2:2" x14ac:dyDescent="0.2">
      <c r="B53" s="24" t="s">
        <v>8</v>
      </c>
    </row>
    <row r="54" spans="2:2" x14ac:dyDescent="0.2">
      <c r="B54" s="24" t="s">
        <v>416</v>
      </c>
    </row>
    <row r="55" spans="2:2" x14ac:dyDescent="0.2">
      <c r="B55" s="24" t="s">
        <v>417</v>
      </c>
    </row>
    <row r="56" spans="2:2" ht="51" x14ac:dyDescent="0.2">
      <c r="B56" s="24" t="s">
        <v>418</v>
      </c>
    </row>
    <row r="57" spans="2:2" x14ac:dyDescent="0.2">
      <c r="B57" s="24" t="s">
        <v>8</v>
      </c>
    </row>
    <row r="58" spans="2:2" x14ac:dyDescent="0.2">
      <c r="B58" s="24" t="s">
        <v>419</v>
      </c>
    </row>
    <row r="59" spans="2:2" x14ac:dyDescent="0.2">
      <c r="B59" s="24" t="s">
        <v>420</v>
      </c>
    </row>
    <row r="60" spans="2:2" ht="38.25" x14ac:dyDescent="0.2">
      <c r="B60" s="24" t="s">
        <v>421</v>
      </c>
    </row>
    <row r="61" spans="2:2" x14ac:dyDescent="0.2">
      <c r="B61" s="24" t="s">
        <v>8</v>
      </c>
    </row>
    <row r="62" spans="2:2" x14ac:dyDescent="0.2">
      <c r="B62" s="24" t="s">
        <v>422</v>
      </c>
    </row>
    <row r="63" spans="2:2" x14ac:dyDescent="0.2">
      <c r="B63" s="24" t="s">
        <v>423</v>
      </c>
    </row>
    <row r="64" spans="2:2" x14ac:dyDescent="0.2">
      <c r="B64" s="24" t="s">
        <v>8</v>
      </c>
    </row>
    <row r="65" spans="2:2" x14ac:dyDescent="0.2">
      <c r="B65" s="24" t="s">
        <v>424</v>
      </c>
    </row>
    <row r="66" spans="2:2" ht="25.5" x14ac:dyDescent="0.2">
      <c r="B66" s="24" t="s">
        <v>425</v>
      </c>
    </row>
    <row r="67" spans="2:2" ht="38.25" x14ac:dyDescent="0.2">
      <c r="B67" s="24" t="s">
        <v>426</v>
      </c>
    </row>
    <row r="68" spans="2:2" x14ac:dyDescent="0.2">
      <c r="B68" s="24" t="s">
        <v>8</v>
      </c>
    </row>
    <row r="69" spans="2:2" x14ac:dyDescent="0.2">
      <c r="B69" s="24" t="s">
        <v>427</v>
      </c>
    </row>
    <row r="70" spans="2:2" x14ac:dyDescent="0.2">
      <c r="B70" s="24" t="s">
        <v>428</v>
      </c>
    </row>
    <row r="71" spans="2:2" x14ac:dyDescent="0.2">
      <c r="B71" s="24" t="s">
        <v>8</v>
      </c>
    </row>
    <row r="72" spans="2:2" x14ac:dyDescent="0.2">
      <c r="B72" s="24" t="s">
        <v>429</v>
      </c>
    </row>
    <row r="73" spans="2:2" ht="51" x14ac:dyDescent="0.2">
      <c r="B73" s="24" t="s">
        <v>430</v>
      </c>
    </row>
    <row r="74" spans="2:2" x14ac:dyDescent="0.2">
      <c r="B74" s="24" t="s">
        <v>8</v>
      </c>
    </row>
    <row r="75" spans="2:2" x14ac:dyDescent="0.2">
      <c r="B75" s="24" t="s">
        <v>431</v>
      </c>
    </row>
    <row r="76" spans="2:2" x14ac:dyDescent="0.2">
      <c r="B76" s="24" t="s">
        <v>432</v>
      </c>
    </row>
    <row r="77" spans="2:2" ht="51" x14ac:dyDescent="0.2">
      <c r="B77" s="24" t="s">
        <v>433</v>
      </c>
    </row>
    <row r="78" spans="2:2" x14ac:dyDescent="0.2">
      <c r="B78" s="24" t="s">
        <v>8</v>
      </c>
    </row>
    <row r="79" spans="2:2" x14ac:dyDescent="0.2">
      <c r="B79" s="24" t="s">
        <v>434</v>
      </c>
    </row>
    <row r="80" spans="2:2" x14ac:dyDescent="0.2">
      <c r="B80" s="24" t="s">
        <v>435</v>
      </c>
    </row>
    <row r="81" spans="2:2" ht="51" x14ac:dyDescent="0.2">
      <c r="B81" s="24" t="s">
        <v>436</v>
      </c>
    </row>
    <row r="82" spans="2:2" x14ac:dyDescent="0.2">
      <c r="B82" s="24" t="s">
        <v>8</v>
      </c>
    </row>
    <row r="83" spans="2:2" x14ac:dyDescent="0.2">
      <c r="B83" s="24" t="s">
        <v>437</v>
      </c>
    </row>
    <row r="84" spans="2:2" ht="63.75" x14ac:dyDescent="0.2">
      <c r="B84" s="24" t="s">
        <v>438</v>
      </c>
    </row>
    <row r="85" spans="2:2" x14ac:dyDescent="0.2">
      <c r="B85" s="24" t="s">
        <v>8</v>
      </c>
    </row>
    <row r="86" spans="2:2" x14ac:dyDescent="0.2">
      <c r="B86" s="24" t="s">
        <v>439</v>
      </c>
    </row>
    <row r="87" spans="2:2" ht="51" x14ac:dyDescent="0.2">
      <c r="B87" s="24" t="s">
        <v>440</v>
      </c>
    </row>
    <row r="88" spans="2:2" x14ac:dyDescent="0.2">
      <c r="B88" s="24" t="s">
        <v>8</v>
      </c>
    </row>
    <row r="89" spans="2:2" x14ac:dyDescent="0.2">
      <c r="B89" s="24" t="s">
        <v>441</v>
      </c>
    </row>
    <row r="90" spans="2:2" x14ac:dyDescent="0.2">
      <c r="B90" s="24" t="s">
        <v>442</v>
      </c>
    </row>
    <row r="91" spans="2:2" ht="25.5" x14ac:dyDescent="0.2">
      <c r="B91" s="24" t="s">
        <v>443</v>
      </c>
    </row>
    <row r="92" spans="2:2" x14ac:dyDescent="0.2">
      <c r="B92" s="24" t="s">
        <v>8</v>
      </c>
    </row>
    <row r="93" spans="2:2" x14ac:dyDescent="0.2">
      <c r="B93" s="24" t="s">
        <v>444</v>
      </c>
    </row>
    <row r="94" spans="2:2" ht="25.5" x14ac:dyDescent="0.2">
      <c r="B94" s="24" t="s">
        <v>445</v>
      </c>
    </row>
    <row r="95" spans="2:2" x14ac:dyDescent="0.2">
      <c r="B95" s="24" t="s">
        <v>8</v>
      </c>
    </row>
    <row r="96" spans="2:2" x14ac:dyDescent="0.2">
      <c r="B96" s="24" t="s">
        <v>446</v>
      </c>
    </row>
    <row r="97" spans="2:2" x14ac:dyDescent="0.2">
      <c r="B97" s="25" t="str">
        <f>HYPERLINK("[https://www.ag.ch/de/verwaltung/dvi/gemeindeaufsicht/finanzaufsicht/finanz-rechnungswesen/handbuch-und-weisungen]15!B97", "Handbuch Rechnungswesen Gemeinden")</f>
        <v>Handbuch Rechnungswesen Gemeinden</v>
      </c>
    </row>
    <row r="98" spans="2:2" x14ac:dyDescent="0.2">
      <c r="B98" s="24" t="s">
        <v>447</v>
      </c>
    </row>
    <row r="99" spans="2:2" ht="25.5" x14ac:dyDescent="0.2">
      <c r="B99" s="24" t="s">
        <v>448</v>
      </c>
    </row>
    <row r="100" spans="2:2" x14ac:dyDescent="0.2">
      <c r="B100" s="24" t="s">
        <v>8</v>
      </c>
    </row>
    <row r="101" spans="2:2" x14ac:dyDescent="0.2">
      <c r="B101" s="24" t="s">
        <v>449</v>
      </c>
    </row>
    <row r="102" spans="2:2" x14ac:dyDescent="0.2">
      <c r="B102" s="24" t="s">
        <v>450</v>
      </c>
    </row>
    <row r="103" spans="2:2" x14ac:dyDescent="0.2">
      <c r="B103" s="24" t="s">
        <v>451</v>
      </c>
    </row>
    <row r="104" spans="2:2" x14ac:dyDescent="0.2">
      <c r="B104" s="24" t="s">
        <v>452</v>
      </c>
    </row>
  </sheetData>
  <pageMargins left="0.70866141732283472" right="0.70866141732283472" top="0.74803149606299213" bottom="0.74803149606299213" header="0.31496062992125984" footer="0.31496062992125984"/>
  <pageSetup paperSize="9" scale="85" fitToWidth="0" fitToHeight="0" orientation="portrait" horizontalDpi="300" verticalDpi="300" r:id="rId1"/>
  <headerFooter differentFirst="1" scaleWithDoc="0" alignWithMargins="0">
    <firstHeader>&amp;L&amp;C&amp;R&amp;B DEPARTEMENT FINANZEN UND RESSOURCEN
Statistik Aargau</firstHeader>
  </headerFooter>
  <rowBreaks count="2" manualBreakCount="2">
    <brk id="44" max="16383" man="1"/>
    <brk id="8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AB8"/>
  </sheetPr>
  <dimension ref="B1:M58"/>
  <sheetViews>
    <sheetView showGridLines="0" view="pageBreakPreview" zoomScaleNormal="100" zoomScaleSheetLayoutView="100" workbookViewId="0">
      <pane ySplit="5" topLeftCell="A12" activePane="bottomLeft" state="frozen"/>
      <selection activeCell="A3" sqref="A3"/>
      <selection pane="bottomLeft" activeCell="A3" sqref="A3"/>
    </sheetView>
  </sheetViews>
  <sheetFormatPr baseColWidth="10" defaultRowHeight="12.75" x14ac:dyDescent="0.2"/>
  <cols>
    <col min="1" max="1" width="2.5703125" customWidth="1"/>
    <col min="2" max="2" width="5.140625" customWidth="1"/>
    <col min="3" max="12" width="9.85546875" customWidth="1"/>
    <col min="13" max="13" width="13.140625" customWidth="1"/>
  </cols>
  <sheetData>
    <row r="1" spans="2:13" ht="18" x14ac:dyDescent="0.25">
      <c r="B1" s="3" t="s">
        <v>4</v>
      </c>
    </row>
    <row r="4" spans="2:13" ht="27.95" customHeight="1" x14ac:dyDescent="0.2">
      <c r="B4" s="27" t="s">
        <v>24</v>
      </c>
      <c r="C4" s="27" t="s">
        <v>25</v>
      </c>
      <c r="D4" s="27" t="s">
        <v>25</v>
      </c>
      <c r="E4" s="27" t="s">
        <v>25</v>
      </c>
      <c r="F4" s="27" t="s">
        <v>25</v>
      </c>
      <c r="G4" s="27" t="s">
        <v>25</v>
      </c>
      <c r="H4" s="27" t="s">
        <v>25</v>
      </c>
      <c r="I4" s="27" t="s">
        <v>25</v>
      </c>
      <c r="J4" s="27" t="s">
        <v>25</v>
      </c>
      <c r="K4" s="27" t="s">
        <v>25</v>
      </c>
      <c r="L4" s="27" t="s">
        <v>25</v>
      </c>
      <c r="M4" s="27" t="s">
        <v>26</v>
      </c>
    </row>
    <row r="5" spans="2:13" ht="27.95" customHeight="1" x14ac:dyDescent="0.2">
      <c r="B5" s="27" t="s">
        <v>24</v>
      </c>
      <c r="C5" s="10" t="s">
        <v>27</v>
      </c>
      <c r="D5" s="10" t="s">
        <v>28</v>
      </c>
      <c r="E5" s="10" t="s">
        <v>29</v>
      </c>
      <c r="F5" s="10" t="s">
        <v>30</v>
      </c>
      <c r="G5" s="10" t="s">
        <v>31</v>
      </c>
      <c r="H5" s="10" t="s">
        <v>32</v>
      </c>
      <c r="I5" s="10" t="s">
        <v>33</v>
      </c>
      <c r="J5" s="10" t="s">
        <v>34</v>
      </c>
      <c r="K5" s="10" t="s">
        <v>35</v>
      </c>
      <c r="L5" s="10" t="s">
        <v>36</v>
      </c>
      <c r="M5" s="27" t="s">
        <v>26</v>
      </c>
    </row>
    <row r="6" spans="2:13" x14ac:dyDescent="0.2">
      <c r="B6" s="11">
        <v>1975</v>
      </c>
      <c r="C6" s="12">
        <v>0</v>
      </c>
      <c r="D6" s="12">
        <v>0</v>
      </c>
      <c r="E6" s="12">
        <v>3</v>
      </c>
      <c r="F6" s="12">
        <v>8</v>
      </c>
      <c r="G6" s="12">
        <v>31</v>
      </c>
      <c r="H6" s="12">
        <v>52</v>
      </c>
      <c r="I6" s="12">
        <v>75</v>
      </c>
      <c r="J6" s="12">
        <v>57</v>
      </c>
      <c r="K6" s="12">
        <v>5</v>
      </c>
      <c r="L6" s="12">
        <v>231</v>
      </c>
      <c r="M6" s="12">
        <v>131</v>
      </c>
    </row>
    <row r="7" spans="2:13" x14ac:dyDescent="0.2">
      <c r="B7" s="11">
        <v>1976</v>
      </c>
      <c r="C7" s="12">
        <v>0</v>
      </c>
      <c r="D7" s="12">
        <v>0</v>
      </c>
      <c r="E7" s="12">
        <v>3</v>
      </c>
      <c r="F7" s="12">
        <v>8</v>
      </c>
      <c r="G7" s="12">
        <v>33</v>
      </c>
      <c r="H7" s="12">
        <v>56</v>
      </c>
      <c r="I7" s="12">
        <v>85</v>
      </c>
      <c r="J7" s="12">
        <v>45</v>
      </c>
      <c r="K7" s="12">
        <v>1</v>
      </c>
      <c r="L7" s="12">
        <v>231</v>
      </c>
      <c r="M7" s="12">
        <v>130</v>
      </c>
    </row>
    <row r="8" spans="2:13" x14ac:dyDescent="0.2">
      <c r="B8" s="11">
        <v>1977</v>
      </c>
      <c r="C8" s="12">
        <v>0</v>
      </c>
      <c r="D8" s="12">
        <v>0</v>
      </c>
      <c r="E8" s="12">
        <v>3</v>
      </c>
      <c r="F8" s="12">
        <v>8</v>
      </c>
      <c r="G8" s="12">
        <v>37</v>
      </c>
      <c r="H8" s="12">
        <v>60</v>
      </c>
      <c r="I8" s="12">
        <v>100</v>
      </c>
      <c r="J8" s="12">
        <v>23</v>
      </c>
      <c r="K8" s="12">
        <v>0</v>
      </c>
      <c r="L8" s="12">
        <v>231</v>
      </c>
      <c r="M8" s="12">
        <v>129</v>
      </c>
    </row>
    <row r="9" spans="2:13" x14ac:dyDescent="0.2">
      <c r="B9" s="11">
        <v>1978</v>
      </c>
      <c r="C9" s="12">
        <v>0</v>
      </c>
      <c r="D9" s="12">
        <v>0</v>
      </c>
      <c r="E9" s="12">
        <v>4</v>
      </c>
      <c r="F9" s="12">
        <v>15</v>
      </c>
      <c r="G9" s="12">
        <v>37</v>
      </c>
      <c r="H9" s="12">
        <v>72</v>
      </c>
      <c r="I9" s="12">
        <v>90</v>
      </c>
      <c r="J9" s="12">
        <v>13</v>
      </c>
      <c r="K9" s="12">
        <v>0</v>
      </c>
      <c r="L9" s="12">
        <v>231</v>
      </c>
      <c r="M9" s="12">
        <v>127</v>
      </c>
    </row>
    <row r="10" spans="2:13" x14ac:dyDescent="0.2">
      <c r="B10" s="11">
        <v>1979</v>
      </c>
      <c r="C10" s="12">
        <v>0</v>
      </c>
      <c r="D10" s="12">
        <v>1</v>
      </c>
      <c r="E10" s="12">
        <v>11</v>
      </c>
      <c r="F10" s="12">
        <v>29</v>
      </c>
      <c r="G10" s="12">
        <v>39</v>
      </c>
      <c r="H10" s="12">
        <v>122</v>
      </c>
      <c r="I10" s="12">
        <v>28</v>
      </c>
      <c r="J10" s="12">
        <v>1</v>
      </c>
      <c r="K10" s="12">
        <v>0</v>
      </c>
      <c r="L10" s="12">
        <v>231</v>
      </c>
      <c r="M10" s="12">
        <v>122</v>
      </c>
    </row>
    <row r="11" spans="2:13" x14ac:dyDescent="0.2">
      <c r="B11" s="11">
        <v>1980</v>
      </c>
      <c r="C11" s="12">
        <v>0</v>
      </c>
      <c r="D11" s="12">
        <v>3</v>
      </c>
      <c r="E11" s="12">
        <v>18</v>
      </c>
      <c r="F11" s="12">
        <v>39</v>
      </c>
      <c r="G11" s="12">
        <v>69</v>
      </c>
      <c r="H11" s="12">
        <v>100</v>
      </c>
      <c r="I11" s="12">
        <v>2</v>
      </c>
      <c r="J11" s="12">
        <v>0</v>
      </c>
      <c r="K11" s="12">
        <v>0</v>
      </c>
      <c r="L11" s="12">
        <v>231</v>
      </c>
      <c r="M11" s="12">
        <v>118</v>
      </c>
    </row>
    <row r="12" spans="2:13" x14ac:dyDescent="0.2">
      <c r="B12" s="11">
        <v>1981</v>
      </c>
      <c r="C12" s="12">
        <v>1</v>
      </c>
      <c r="D12" s="12">
        <v>2</v>
      </c>
      <c r="E12" s="12">
        <v>27</v>
      </c>
      <c r="F12" s="12">
        <v>37</v>
      </c>
      <c r="G12" s="12">
        <v>84</v>
      </c>
      <c r="H12" s="12">
        <v>80</v>
      </c>
      <c r="I12" s="12">
        <v>0</v>
      </c>
      <c r="J12" s="12">
        <v>0</v>
      </c>
      <c r="K12" s="12">
        <v>0</v>
      </c>
      <c r="L12" s="12">
        <v>231</v>
      </c>
      <c r="M12" s="12">
        <v>117</v>
      </c>
    </row>
    <row r="13" spans="2:13" x14ac:dyDescent="0.2">
      <c r="B13" s="11">
        <v>1982</v>
      </c>
      <c r="C13" s="12">
        <v>1</v>
      </c>
      <c r="D13" s="12">
        <v>8</v>
      </c>
      <c r="E13" s="12">
        <v>22</v>
      </c>
      <c r="F13" s="12">
        <v>40</v>
      </c>
      <c r="G13" s="12">
        <v>86</v>
      </c>
      <c r="H13" s="12">
        <v>74</v>
      </c>
      <c r="I13" s="12">
        <v>0</v>
      </c>
      <c r="J13" s="12">
        <v>0</v>
      </c>
      <c r="K13" s="12">
        <v>0</v>
      </c>
      <c r="L13" s="12">
        <v>231</v>
      </c>
      <c r="M13" s="12">
        <v>116</v>
      </c>
    </row>
    <row r="14" spans="2:13" x14ac:dyDescent="0.2">
      <c r="B14" s="11">
        <v>1983</v>
      </c>
      <c r="C14" s="12">
        <v>1</v>
      </c>
      <c r="D14" s="12">
        <v>8</v>
      </c>
      <c r="E14" s="12">
        <v>24</v>
      </c>
      <c r="F14" s="12">
        <v>45</v>
      </c>
      <c r="G14" s="12">
        <v>80</v>
      </c>
      <c r="H14" s="12">
        <v>74</v>
      </c>
      <c r="I14" s="12">
        <v>0</v>
      </c>
      <c r="J14" s="12">
        <v>0</v>
      </c>
      <c r="K14" s="12">
        <v>0</v>
      </c>
      <c r="L14" s="12">
        <v>232</v>
      </c>
      <c r="M14" s="12">
        <v>115</v>
      </c>
    </row>
    <row r="15" spans="2:13" x14ac:dyDescent="0.2">
      <c r="B15" s="11">
        <v>1984</v>
      </c>
      <c r="C15" s="12">
        <v>2</v>
      </c>
      <c r="D15" s="12">
        <v>9</v>
      </c>
      <c r="E15" s="12">
        <v>28</v>
      </c>
      <c r="F15" s="12">
        <v>41</v>
      </c>
      <c r="G15" s="12">
        <v>82</v>
      </c>
      <c r="H15" s="12">
        <v>70</v>
      </c>
      <c r="I15" s="12">
        <v>0</v>
      </c>
      <c r="J15" s="12">
        <v>0</v>
      </c>
      <c r="K15" s="12">
        <v>0</v>
      </c>
      <c r="L15" s="12">
        <v>232</v>
      </c>
      <c r="M15" s="12">
        <v>114</v>
      </c>
    </row>
    <row r="16" spans="2:13" x14ac:dyDescent="0.2">
      <c r="B16" s="11">
        <v>1985</v>
      </c>
      <c r="C16" s="12">
        <v>3</v>
      </c>
      <c r="D16" s="12">
        <v>10</v>
      </c>
      <c r="E16" s="12">
        <v>29</v>
      </c>
      <c r="F16" s="12">
        <v>44</v>
      </c>
      <c r="G16" s="12">
        <v>134</v>
      </c>
      <c r="H16" s="12">
        <v>12</v>
      </c>
      <c r="I16" s="12">
        <v>0</v>
      </c>
      <c r="J16" s="12">
        <v>0</v>
      </c>
      <c r="K16" s="12">
        <v>0</v>
      </c>
      <c r="L16" s="12">
        <v>232</v>
      </c>
      <c r="M16" s="12">
        <v>113</v>
      </c>
    </row>
    <row r="17" spans="2:13" x14ac:dyDescent="0.2">
      <c r="B17" s="11">
        <v>1986</v>
      </c>
      <c r="C17" s="12">
        <v>4</v>
      </c>
      <c r="D17" s="12">
        <v>13</v>
      </c>
      <c r="E17" s="12">
        <v>31</v>
      </c>
      <c r="F17" s="12">
        <v>45</v>
      </c>
      <c r="G17" s="12">
        <v>136</v>
      </c>
      <c r="H17" s="12">
        <v>3</v>
      </c>
      <c r="I17" s="12">
        <v>0</v>
      </c>
      <c r="J17" s="12">
        <v>0</v>
      </c>
      <c r="K17" s="12">
        <v>0</v>
      </c>
      <c r="L17" s="12">
        <v>232</v>
      </c>
      <c r="M17" s="12">
        <v>111</v>
      </c>
    </row>
    <row r="18" spans="2:13" x14ac:dyDescent="0.2">
      <c r="B18" s="11">
        <v>1987</v>
      </c>
      <c r="C18" s="12">
        <v>3</v>
      </c>
      <c r="D18" s="12">
        <v>14</v>
      </c>
      <c r="E18" s="12">
        <v>36</v>
      </c>
      <c r="F18" s="12">
        <v>48</v>
      </c>
      <c r="G18" s="12">
        <v>130</v>
      </c>
      <c r="H18" s="12">
        <v>1</v>
      </c>
      <c r="I18" s="12">
        <v>0</v>
      </c>
      <c r="J18" s="12">
        <v>0</v>
      </c>
      <c r="K18" s="12">
        <v>0</v>
      </c>
      <c r="L18" s="12">
        <v>232</v>
      </c>
      <c r="M18" s="12">
        <v>110</v>
      </c>
    </row>
    <row r="19" spans="2:13" x14ac:dyDescent="0.2">
      <c r="B19" s="11">
        <v>1988</v>
      </c>
      <c r="C19" s="12">
        <v>4</v>
      </c>
      <c r="D19" s="12">
        <v>14</v>
      </c>
      <c r="E19" s="12">
        <v>38</v>
      </c>
      <c r="F19" s="12">
        <v>55</v>
      </c>
      <c r="G19" s="12">
        <v>120</v>
      </c>
      <c r="H19" s="12">
        <v>1</v>
      </c>
      <c r="I19" s="12">
        <v>0</v>
      </c>
      <c r="J19" s="12">
        <v>0</v>
      </c>
      <c r="K19" s="12">
        <v>0</v>
      </c>
      <c r="L19" s="12">
        <v>232</v>
      </c>
      <c r="M19" s="12">
        <v>110</v>
      </c>
    </row>
    <row r="20" spans="2:13" x14ac:dyDescent="0.2">
      <c r="B20" s="11">
        <v>1989</v>
      </c>
      <c r="C20" s="12">
        <v>5</v>
      </c>
      <c r="D20" s="12">
        <v>13</v>
      </c>
      <c r="E20" s="12">
        <v>44</v>
      </c>
      <c r="F20" s="12">
        <v>68</v>
      </c>
      <c r="G20" s="12">
        <v>102</v>
      </c>
      <c r="H20" s="12">
        <v>0</v>
      </c>
      <c r="I20" s="12">
        <v>0</v>
      </c>
      <c r="J20" s="12">
        <v>0</v>
      </c>
      <c r="K20" s="12">
        <v>0</v>
      </c>
      <c r="L20" s="12">
        <v>232</v>
      </c>
      <c r="M20" s="12">
        <v>109</v>
      </c>
    </row>
    <row r="21" spans="2:13" x14ac:dyDescent="0.2">
      <c r="B21" s="11">
        <v>1990</v>
      </c>
      <c r="C21" s="12">
        <v>5</v>
      </c>
      <c r="D21" s="12">
        <v>14</v>
      </c>
      <c r="E21" s="12">
        <v>45</v>
      </c>
      <c r="F21" s="12">
        <v>84</v>
      </c>
      <c r="G21" s="12">
        <v>84</v>
      </c>
      <c r="H21" s="12">
        <v>0</v>
      </c>
      <c r="I21" s="12">
        <v>0</v>
      </c>
      <c r="J21" s="12">
        <v>0</v>
      </c>
      <c r="K21" s="12">
        <v>0</v>
      </c>
      <c r="L21" s="12">
        <v>232</v>
      </c>
      <c r="M21" s="12">
        <v>108</v>
      </c>
    </row>
    <row r="22" spans="2:13" x14ac:dyDescent="0.2">
      <c r="B22" s="11">
        <v>1991</v>
      </c>
      <c r="C22" s="12">
        <v>4</v>
      </c>
      <c r="D22" s="12">
        <v>15</v>
      </c>
      <c r="E22" s="12">
        <v>42</v>
      </c>
      <c r="F22" s="12">
        <v>98</v>
      </c>
      <c r="G22" s="12">
        <v>73</v>
      </c>
      <c r="H22" s="12">
        <v>0</v>
      </c>
      <c r="I22" s="12">
        <v>0</v>
      </c>
      <c r="J22" s="12">
        <v>0</v>
      </c>
      <c r="K22" s="12">
        <v>0</v>
      </c>
      <c r="L22" s="12">
        <v>232</v>
      </c>
      <c r="M22" s="12">
        <v>108</v>
      </c>
    </row>
    <row r="23" spans="2:13" x14ac:dyDescent="0.2">
      <c r="B23" s="11">
        <v>1992</v>
      </c>
      <c r="C23" s="12">
        <v>2</v>
      </c>
      <c r="D23" s="12">
        <v>17</v>
      </c>
      <c r="E23" s="12">
        <v>40</v>
      </c>
      <c r="F23" s="12">
        <v>91</v>
      </c>
      <c r="G23" s="12">
        <v>81</v>
      </c>
      <c r="H23" s="12">
        <v>1</v>
      </c>
      <c r="I23" s="12">
        <v>0</v>
      </c>
      <c r="J23" s="12">
        <v>0</v>
      </c>
      <c r="K23" s="12">
        <v>0</v>
      </c>
      <c r="L23" s="12">
        <v>232</v>
      </c>
      <c r="M23" s="12">
        <v>109</v>
      </c>
    </row>
    <row r="24" spans="2:13" x14ac:dyDescent="0.2">
      <c r="B24" s="11">
        <v>1993</v>
      </c>
      <c r="C24" s="12">
        <v>1</v>
      </c>
      <c r="D24" s="12">
        <v>12</v>
      </c>
      <c r="E24" s="12">
        <v>39</v>
      </c>
      <c r="F24" s="12">
        <v>75</v>
      </c>
      <c r="G24" s="12">
        <v>102</v>
      </c>
      <c r="H24" s="12">
        <v>3</v>
      </c>
      <c r="I24" s="12">
        <v>0</v>
      </c>
      <c r="J24" s="12">
        <v>0</v>
      </c>
      <c r="K24" s="12">
        <v>0</v>
      </c>
      <c r="L24" s="12">
        <v>232</v>
      </c>
      <c r="M24" s="12">
        <v>110</v>
      </c>
    </row>
    <row r="25" spans="2:13" x14ac:dyDescent="0.2">
      <c r="B25" s="11">
        <v>1994</v>
      </c>
      <c r="C25" s="12">
        <v>1</v>
      </c>
      <c r="D25" s="12">
        <v>10</v>
      </c>
      <c r="E25" s="12">
        <v>37</v>
      </c>
      <c r="F25" s="12">
        <v>63</v>
      </c>
      <c r="G25" s="12">
        <v>112</v>
      </c>
      <c r="H25" s="12">
        <v>9</v>
      </c>
      <c r="I25" s="12">
        <v>0</v>
      </c>
      <c r="J25" s="12">
        <v>0</v>
      </c>
      <c r="K25" s="12">
        <v>0</v>
      </c>
      <c r="L25" s="12">
        <v>232</v>
      </c>
      <c r="M25" s="12">
        <v>111</v>
      </c>
    </row>
    <row r="26" spans="2:13" x14ac:dyDescent="0.2">
      <c r="B26" s="11">
        <v>1995</v>
      </c>
      <c r="C26" s="12">
        <v>1</v>
      </c>
      <c r="D26" s="12">
        <v>10</v>
      </c>
      <c r="E26" s="12">
        <v>37</v>
      </c>
      <c r="F26" s="12">
        <v>40</v>
      </c>
      <c r="G26" s="12">
        <v>132</v>
      </c>
      <c r="H26" s="12">
        <v>12</v>
      </c>
      <c r="I26" s="12">
        <v>0</v>
      </c>
      <c r="J26" s="12">
        <v>0</v>
      </c>
      <c r="K26" s="12">
        <v>0</v>
      </c>
      <c r="L26" s="12">
        <v>232</v>
      </c>
      <c r="M26" s="12">
        <v>112</v>
      </c>
    </row>
    <row r="27" spans="2:13" x14ac:dyDescent="0.2">
      <c r="B27" s="11">
        <v>1996</v>
      </c>
      <c r="C27" s="12">
        <v>1</v>
      </c>
      <c r="D27" s="12">
        <v>10</v>
      </c>
      <c r="E27" s="12">
        <v>38</v>
      </c>
      <c r="F27" s="12">
        <v>40</v>
      </c>
      <c r="G27" s="12">
        <v>130</v>
      </c>
      <c r="H27" s="12">
        <v>13</v>
      </c>
      <c r="I27" s="12">
        <v>0</v>
      </c>
      <c r="J27" s="12">
        <v>0</v>
      </c>
      <c r="K27" s="12">
        <v>0</v>
      </c>
      <c r="L27" s="12">
        <v>232</v>
      </c>
      <c r="M27" s="12">
        <v>112</v>
      </c>
    </row>
    <row r="28" spans="2:13" x14ac:dyDescent="0.2">
      <c r="B28" s="11">
        <v>1997</v>
      </c>
      <c r="C28" s="12">
        <v>1</v>
      </c>
      <c r="D28" s="12">
        <v>11</v>
      </c>
      <c r="E28" s="12">
        <v>40</v>
      </c>
      <c r="F28" s="12">
        <v>40</v>
      </c>
      <c r="G28" s="12">
        <v>131</v>
      </c>
      <c r="H28" s="12">
        <v>9</v>
      </c>
      <c r="I28" s="12">
        <v>0</v>
      </c>
      <c r="J28" s="12">
        <v>0</v>
      </c>
      <c r="K28" s="12">
        <v>0</v>
      </c>
      <c r="L28" s="12">
        <v>232</v>
      </c>
      <c r="M28" s="12">
        <v>112</v>
      </c>
    </row>
    <row r="29" spans="2:13" x14ac:dyDescent="0.2">
      <c r="B29" s="11">
        <v>1998</v>
      </c>
      <c r="C29" s="12">
        <v>1</v>
      </c>
      <c r="D29" s="12">
        <v>14</v>
      </c>
      <c r="E29" s="12">
        <v>38</v>
      </c>
      <c r="F29" s="12">
        <v>52</v>
      </c>
      <c r="G29" s="12">
        <v>123</v>
      </c>
      <c r="H29" s="12">
        <v>4</v>
      </c>
      <c r="I29" s="12">
        <v>0</v>
      </c>
      <c r="J29" s="12">
        <v>0</v>
      </c>
      <c r="K29" s="12">
        <v>0</v>
      </c>
      <c r="L29" s="12">
        <v>232</v>
      </c>
      <c r="M29" s="12">
        <v>111</v>
      </c>
    </row>
    <row r="30" spans="2:13" x14ac:dyDescent="0.2">
      <c r="B30" s="11">
        <v>1999</v>
      </c>
      <c r="C30" s="12">
        <v>1</v>
      </c>
      <c r="D30" s="12">
        <v>15</v>
      </c>
      <c r="E30" s="12">
        <v>39</v>
      </c>
      <c r="F30" s="12">
        <v>56</v>
      </c>
      <c r="G30" s="12">
        <v>117</v>
      </c>
      <c r="H30" s="12">
        <v>4</v>
      </c>
      <c r="I30" s="12">
        <v>0</v>
      </c>
      <c r="J30" s="12">
        <v>0</v>
      </c>
      <c r="K30" s="12">
        <v>0</v>
      </c>
      <c r="L30" s="12">
        <v>232</v>
      </c>
      <c r="M30" s="12">
        <v>111</v>
      </c>
    </row>
    <row r="31" spans="2:13" x14ac:dyDescent="0.2">
      <c r="B31" s="11">
        <v>2000</v>
      </c>
      <c r="C31" s="12">
        <v>2</v>
      </c>
      <c r="D31" s="12">
        <v>15</v>
      </c>
      <c r="E31" s="12">
        <v>41</v>
      </c>
      <c r="F31" s="12">
        <v>58</v>
      </c>
      <c r="G31" s="12">
        <v>114</v>
      </c>
      <c r="H31" s="12">
        <v>2</v>
      </c>
      <c r="I31" s="12">
        <v>0</v>
      </c>
      <c r="J31" s="12">
        <v>0</v>
      </c>
      <c r="K31" s="12">
        <v>0</v>
      </c>
      <c r="L31" s="12">
        <v>232</v>
      </c>
      <c r="M31" s="12">
        <v>110</v>
      </c>
    </row>
    <row r="32" spans="2:13" x14ac:dyDescent="0.2">
      <c r="B32" s="11">
        <v>2001</v>
      </c>
      <c r="C32" s="12">
        <v>3</v>
      </c>
      <c r="D32" s="12">
        <v>18</v>
      </c>
      <c r="E32" s="12">
        <v>39</v>
      </c>
      <c r="F32" s="12">
        <v>59</v>
      </c>
      <c r="G32" s="12">
        <v>113</v>
      </c>
      <c r="H32" s="12">
        <v>0</v>
      </c>
      <c r="I32" s="12">
        <v>0</v>
      </c>
      <c r="J32" s="12">
        <v>0</v>
      </c>
      <c r="K32" s="12">
        <v>0</v>
      </c>
      <c r="L32" s="12">
        <v>232</v>
      </c>
      <c r="M32" s="12">
        <v>110</v>
      </c>
    </row>
    <row r="33" spans="2:13" x14ac:dyDescent="0.2">
      <c r="B33" s="11">
        <v>2002</v>
      </c>
      <c r="C33" s="12">
        <v>3</v>
      </c>
      <c r="D33" s="12">
        <v>21</v>
      </c>
      <c r="E33" s="12">
        <v>42</v>
      </c>
      <c r="F33" s="12">
        <v>56</v>
      </c>
      <c r="G33" s="12">
        <v>109</v>
      </c>
      <c r="H33" s="12">
        <v>0</v>
      </c>
      <c r="I33" s="12">
        <v>0</v>
      </c>
      <c r="J33" s="12">
        <v>0</v>
      </c>
      <c r="K33" s="12">
        <v>0</v>
      </c>
      <c r="L33" s="12">
        <v>231</v>
      </c>
      <c r="M33" s="12">
        <v>109</v>
      </c>
    </row>
    <row r="34" spans="2:13" x14ac:dyDescent="0.2">
      <c r="B34" s="11">
        <v>2003</v>
      </c>
      <c r="C34" s="12">
        <v>4</v>
      </c>
      <c r="D34" s="12">
        <v>20</v>
      </c>
      <c r="E34" s="12">
        <v>41</v>
      </c>
      <c r="F34" s="12">
        <v>57</v>
      </c>
      <c r="G34" s="12">
        <v>109</v>
      </c>
      <c r="H34" s="12">
        <v>0</v>
      </c>
      <c r="I34" s="12">
        <v>0</v>
      </c>
      <c r="J34" s="12">
        <v>0</v>
      </c>
      <c r="K34" s="12">
        <v>0</v>
      </c>
      <c r="L34" s="12">
        <v>231</v>
      </c>
      <c r="M34" s="12">
        <v>109</v>
      </c>
    </row>
    <row r="35" spans="2:13" x14ac:dyDescent="0.2">
      <c r="B35" s="11">
        <v>2004</v>
      </c>
      <c r="C35" s="12">
        <v>5</v>
      </c>
      <c r="D35" s="12">
        <v>18</v>
      </c>
      <c r="E35" s="12">
        <v>47</v>
      </c>
      <c r="F35" s="12">
        <v>57</v>
      </c>
      <c r="G35" s="12">
        <v>104</v>
      </c>
      <c r="H35" s="12">
        <v>0</v>
      </c>
      <c r="I35" s="12">
        <v>0</v>
      </c>
      <c r="J35" s="12">
        <v>0</v>
      </c>
      <c r="K35" s="12">
        <v>0</v>
      </c>
      <c r="L35" s="12">
        <v>231</v>
      </c>
      <c r="M35" s="12">
        <v>109</v>
      </c>
    </row>
    <row r="36" spans="2:13" x14ac:dyDescent="0.2">
      <c r="B36" s="11">
        <v>2005</v>
      </c>
      <c r="C36" s="12">
        <v>5</v>
      </c>
      <c r="D36" s="12">
        <v>20</v>
      </c>
      <c r="E36" s="12">
        <v>54</v>
      </c>
      <c r="F36" s="12">
        <v>42</v>
      </c>
      <c r="G36" s="12">
        <v>100</v>
      </c>
      <c r="H36" s="12">
        <v>0</v>
      </c>
      <c r="I36" s="12">
        <v>0</v>
      </c>
      <c r="J36" s="12">
        <v>0</v>
      </c>
      <c r="K36" s="12">
        <v>0</v>
      </c>
      <c r="L36" s="12">
        <v>231</v>
      </c>
      <c r="M36" s="12">
        <v>108</v>
      </c>
    </row>
    <row r="37" spans="2:13" x14ac:dyDescent="0.2">
      <c r="B37" s="11">
        <v>2006</v>
      </c>
      <c r="C37" s="12">
        <v>11</v>
      </c>
      <c r="D37" s="12">
        <v>25</v>
      </c>
      <c r="E37" s="12">
        <v>47</v>
      </c>
      <c r="F37" s="12">
        <v>68</v>
      </c>
      <c r="G37" s="12">
        <v>78</v>
      </c>
      <c r="H37" s="12">
        <v>0</v>
      </c>
      <c r="I37" s="12">
        <v>0</v>
      </c>
      <c r="J37" s="12">
        <v>0</v>
      </c>
      <c r="K37" s="12">
        <v>0</v>
      </c>
      <c r="L37" s="12">
        <v>229</v>
      </c>
      <c r="M37" s="12">
        <v>107</v>
      </c>
    </row>
    <row r="38" spans="2:13" x14ac:dyDescent="0.2">
      <c r="B38" s="11">
        <v>2007</v>
      </c>
      <c r="C38" s="12">
        <v>11</v>
      </c>
      <c r="D38" s="12">
        <v>28</v>
      </c>
      <c r="E38" s="12">
        <v>44</v>
      </c>
      <c r="F38" s="12">
        <v>82</v>
      </c>
      <c r="G38" s="12">
        <v>64</v>
      </c>
      <c r="H38" s="12">
        <v>0</v>
      </c>
      <c r="I38" s="12">
        <v>0</v>
      </c>
      <c r="J38" s="12">
        <v>0</v>
      </c>
      <c r="K38" s="12">
        <v>0</v>
      </c>
      <c r="L38" s="12">
        <v>229</v>
      </c>
      <c r="M38" s="12">
        <v>107</v>
      </c>
    </row>
    <row r="39" spans="2:13" x14ac:dyDescent="0.2">
      <c r="B39" s="11">
        <v>2008</v>
      </c>
      <c r="C39" s="12">
        <v>19</v>
      </c>
      <c r="D39" s="12">
        <v>30</v>
      </c>
      <c r="E39" s="12">
        <v>48</v>
      </c>
      <c r="F39" s="12">
        <v>81</v>
      </c>
      <c r="G39" s="12">
        <v>51</v>
      </c>
      <c r="H39" s="12">
        <v>0</v>
      </c>
      <c r="I39" s="12">
        <v>0</v>
      </c>
      <c r="J39" s="12">
        <v>0</v>
      </c>
      <c r="K39" s="12">
        <v>0</v>
      </c>
      <c r="L39" s="12">
        <v>229</v>
      </c>
      <c r="M39" s="12">
        <v>105</v>
      </c>
    </row>
    <row r="40" spans="2:13" x14ac:dyDescent="0.2">
      <c r="B40" s="11">
        <v>2009</v>
      </c>
      <c r="C40" s="12">
        <v>20</v>
      </c>
      <c r="D40" s="12">
        <v>35</v>
      </c>
      <c r="E40" s="12">
        <v>54</v>
      </c>
      <c r="F40" s="12">
        <v>75</v>
      </c>
      <c r="G40" s="12">
        <v>45</v>
      </c>
      <c r="H40" s="12">
        <v>0</v>
      </c>
      <c r="I40" s="12">
        <v>0</v>
      </c>
      <c r="J40" s="12">
        <v>0</v>
      </c>
      <c r="K40" s="12">
        <v>0</v>
      </c>
      <c r="L40" s="12">
        <v>229</v>
      </c>
      <c r="M40" s="12">
        <v>104</v>
      </c>
    </row>
    <row r="41" spans="2:13" x14ac:dyDescent="0.2">
      <c r="B41" s="11">
        <v>2010</v>
      </c>
      <c r="C41" s="12">
        <v>21</v>
      </c>
      <c r="D41" s="12">
        <v>39</v>
      </c>
      <c r="E41" s="12">
        <v>52</v>
      </c>
      <c r="F41" s="12">
        <v>72</v>
      </c>
      <c r="G41" s="12">
        <v>36</v>
      </c>
      <c r="H41" s="12">
        <v>0</v>
      </c>
      <c r="I41" s="12">
        <v>0</v>
      </c>
      <c r="J41" s="12">
        <v>0</v>
      </c>
      <c r="K41" s="12">
        <v>0</v>
      </c>
      <c r="L41" s="12">
        <v>220</v>
      </c>
      <c r="M41" s="12">
        <v>103</v>
      </c>
    </row>
    <row r="42" spans="2:13" x14ac:dyDescent="0.2">
      <c r="B42" s="11">
        <v>2011</v>
      </c>
      <c r="C42" s="12">
        <v>23</v>
      </c>
      <c r="D42" s="12">
        <v>36</v>
      </c>
      <c r="E42" s="12">
        <v>58</v>
      </c>
      <c r="F42" s="12">
        <v>74</v>
      </c>
      <c r="G42" s="12">
        <v>29</v>
      </c>
      <c r="H42" s="12">
        <v>0</v>
      </c>
      <c r="I42" s="12">
        <v>0</v>
      </c>
      <c r="J42" s="12">
        <v>0</v>
      </c>
      <c r="K42" s="12">
        <v>0</v>
      </c>
      <c r="L42" s="12">
        <v>220</v>
      </c>
      <c r="M42" s="12">
        <v>103</v>
      </c>
    </row>
    <row r="43" spans="2:13" x14ac:dyDescent="0.2">
      <c r="B43" s="11">
        <v>2012</v>
      </c>
      <c r="C43" s="12">
        <v>21</v>
      </c>
      <c r="D43" s="12">
        <v>38</v>
      </c>
      <c r="E43" s="12">
        <v>57</v>
      </c>
      <c r="F43" s="12">
        <v>78</v>
      </c>
      <c r="G43" s="12">
        <v>25</v>
      </c>
      <c r="H43" s="12">
        <v>0</v>
      </c>
      <c r="I43" s="12">
        <v>0</v>
      </c>
      <c r="J43" s="12">
        <v>0</v>
      </c>
      <c r="K43" s="12">
        <v>0</v>
      </c>
      <c r="L43" s="12">
        <v>219</v>
      </c>
      <c r="M43" s="12">
        <v>103</v>
      </c>
    </row>
    <row r="44" spans="2:13" x14ac:dyDescent="0.2">
      <c r="B44" s="11">
        <v>2013</v>
      </c>
      <c r="C44" s="12">
        <v>20</v>
      </c>
      <c r="D44" s="12">
        <v>42</v>
      </c>
      <c r="E44" s="12">
        <v>51</v>
      </c>
      <c r="F44" s="12">
        <v>79</v>
      </c>
      <c r="G44" s="12">
        <v>24</v>
      </c>
      <c r="H44" s="12">
        <v>0</v>
      </c>
      <c r="I44" s="12">
        <v>0</v>
      </c>
      <c r="J44" s="12">
        <v>0</v>
      </c>
      <c r="K44" s="12">
        <v>0</v>
      </c>
      <c r="L44" s="12">
        <v>216</v>
      </c>
      <c r="M44" s="12">
        <v>104</v>
      </c>
    </row>
    <row r="45" spans="2:13" x14ac:dyDescent="0.2">
      <c r="B45" s="11">
        <v>2014</v>
      </c>
      <c r="C45" s="12">
        <v>19</v>
      </c>
      <c r="D45" s="12">
        <v>43</v>
      </c>
      <c r="E45" s="12">
        <v>51</v>
      </c>
      <c r="F45" s="12">
        <v>78</v>
      </c>
      <c r="G45" s="12">
        <v>22</v>
      </c>
      <c r="H45" s="12">
        <v>0</v>
      </c>
      <c r="I45" s="12">
        <v>0</v>
      </c>
      <c r="J45" s="12">
        <v>0</v>
      </c>
      <c r="K45" s="12">
        <v>0</v>
      </c>
      <c r="L45" s="12">
        <v>213</v>
      </c>
      <c r="M45" s="12">
        <v>104</v>
      </c>
    </row>
    <row r="46" spans="2:13" x14ac:dyDescent="0.2">
      <c r="B46" s="11">
        <v>2015</v>
      </c>
      <c r="C46" s="12">
        <v>16</v>
      </c>
      <c r="D46" s="12">
        <v>44</v>
      </c>
      <c r="E46" s="12">
        <v>49</v>
      </c>
      <c r="F46" s="12">
        <v>81</v>
      </c>
      <c r="G46" s="12">
        <v>23</v>
      </c>
      <c r="H46" s="12">
        <v>0</v>
      </c>
      <c r="I46" s="12">
        <v>0</v>
      </c>
      <c r="J46" s="12">
        <v>0</v>
      </c>
      <c r="K46" s="12">
        <v>0</v>
      </c>
      <c r="L46" s="12">
        <v>213</v>
      </c>
      <c r="M46" s="12">
        <v>104</v>
      </c>
    </row>
    <row r="47" spans="2:13" x14ac:dyDescent="0.2">
      <c r="B47" s="11">
        <v>2016</v>
      </c>
      <c r="C47" s="12">
        <v>17</v>
      </c>
      <c r="D47" s="12">
        <v>38</v>
      </c>
      <c r="E47" s="12">
        <v>51</v>
      </c>
      <c r="F47" s="12">
        <v>80</v>
      </c>
      <c r="G47" s="12">
        <v>27</v>
      </c>
      <c r="H47" s="12">
        <v>0</v>
      </c>
      <c r="I47" s="12">
        <v>0</v>
      </c>
      <c r="J47" s="12">
        <v>0</v>
      </c>
      <c r="K47" s="12">
        <v>0</v>
      </c>
      <c r="L47" s="12">
        <v>213</v>
      </c>
      <c r="M47" s="12">
        <v>105</v>
      </c>
    </row>
    <row r="48" spans="2:13" x14ac:dyDescent="0.2">
      <c r="B48" s="11">
        <v>2017</v>
      </c>
      <c r="C48" s="12">
        <v>17</v>
      </c>
      <c r="D48" s="12">
        <v>36</v>
      </c>
      <c r="E48" s="12">
        <v>52</v>
      </c>
      <c r="F48" s="12">
        <v>79</v>
      </c>
      <c r="G48" s="12">
        <v>29</v>
      </c>
      <c r="H48" s="12">
        <v>0</v>
      </c>
      <c r="I48" s="12">
        <v>0</v>
      </c>
      <c r="J48" s="12">
        <v>0</v>
      </c>
      <c r="K48" s="12">
        <v>0</v>
      </c>
      <c r="L48" s="12">
        <v>213</v>
      </c>
      <c r="M48" s="12">
        <v>103</v>
      </c>
    </row>
    <row r="49" spans="2:13" x14ac:dyDescent="0.2">
      <c r="B49" s="11">
        <v>2018</v>
      </c>
      <c r="C49" s="12">
        <v>18</v>
      </c>
      <c r="D49" s="12">
        <v>42</v>
      </c>
      <c r="E49" s="12">
        <v>57</v>
      </c>
      <c r="F49" s="12">
        <v>74</v>
      </c>
      <c r="G49" s="12">
        <v>21</v>
      </c>
      <c r="H49" s="12">
        <v>0</v>
      </c>
      <c r="I49" s="12">
        <v>0</v>
      </c>
      <c r="J49" s="12">
        <v>0</v>
      </c>
      <c r="K49" s="12">
        <v>0</v>
      </c>
      <c r="L49" s="12">
        <v>212</v>
      </c>
      <c r="M49" s="12">
        <v>102</v>
      </c>
    </row>
    <row r="50" spans="2:13" x14ac:dyDescent="0.2">
      <c r="B50" s="11">
        <v>2019</v>
      </c>
      <c r="C50" s="12">
        <v>18</v>
      </c>
      <c r="D50" s="12">
        <v>41</v>
      </c>
      <c r="E50" s="12">
        <v>56</v>
      </c>
      <c r="F50" s="12">
        <v>71</v>
      </c>
      <c r="G50" s="12">
        <v>25</v>
      </c>
      <c r="H50" s="12">
        <v>0</v>
      </c>
      <c r="I50" s="12">
        <v>0</v>
      </c>
      <c r="J50" s="12">
        <v>0</v>
      </c>
      <c r="K50" s="12">
        <v>0</v>
      </c>
      <c r="L50" s="12">
        <v>211</v>
      </c>
      <c r="M50" s="12">
        <v>102</v>
      </c>
    </row>
    <row r="51" spans="2:13" x14ac:dyDescent="0.2">
      <c r="B51" s="11">
        <v>2020</v>
      </c>
      <c r="C51" s="12">
        <v>18</v>
      </c>
      <c r="D51" s="12">
        <v>39</v>
      </c>
      <c r="E51" s="12">
        <v>60</v>
      </c>
      <c r="F51" s="12">
        <v>69</v>
      </c>
      <c r="G51" s="12">
        <v>24</v>
      </c>
      <c r="H51" s="12">
        <v>0</v>
      </c>
      <c r="I51" s="12">
        <v>0</v>
      </c>
      <c r="J51" s="12">
        <v>0</v>
      </c>
      <c r="K51" s="12">
        <v>0</v>
      </c>
      <c r="L51" s="12">
        <v>210</v>
      </c>
      <c r="M51" s="12">
        <v>102</v>
      </c>
    </row>
    <row r="52" spans="2:13" x14ac:dyDescent="0.2">
      <c r="B52" s="11">
        <v>2021</v>
      </c>
      <c r="C52" s="12">
        <v>18</v>
      </c>
      <c r="D52" s="12">
        <v>39</v>
      </c>
      <c r="E52" s="12">
        <v>56</v>
      </c>
      <c r="F52" s="12">
        <v>72</v>
      </c>
      <c r="G52" s="12">
        <v>25</v>
      </c>
      <c r="H52" s="12">
        <v>0</v>
      </c>
      <c r="I52" s="12">
        <v>0</v>
      </c>
      <c r="J52" s="12">
        <v>0</v>
      </c>
      <c r="K52" s="12">
        <v>0</v>
      </c>
      <c r="L52" s="12">
        <v>210</v>
      </c>
      <c r="M52" s="12">
        <v>102</v>
      </c>
    </row>
    <row r="53" spans="2:13" x14ac:dyDescent="0.2">
      <c r="B53" s="11">
        <v>2022</v>
      </c>
      <c r="C53" s="12">
        <v>21</v>
      </c>
      <c r="D53" s="12">
        <v>37</v>
      </c>
      <c r="E53" s="12">
        <v>51</v>
      </c>
      <c r="F53" s="12">
        <v>68</v>
      </c>
      <c r="G53" s="12">
        <v>23</v>
      </c>
      <c r="H53" s="12">
        <v>0</v>
      </c>
      <c r="I53" s="12">
        <v>0</v>
      </c>
      <c r="J53" s="12">
        <v>0</v>
      </c>
      <c r="K53" s="12">
        <v>0</v>
      </c>
      <c r="L53" s="12">
        <v>200</v>
      </c>
      <c r="M53" s="12">
        <v>102</v>
      </c>
    </row>
    <row r="54" spans="2:13" x14ac:dyDescent="0.2">
      <c r="B54" s="11">
        <v>2023</v>
      </c>
      <c r="C54" s="12">
        <v>21</v>
      </c>
      <c r="D54" s="12">
        <v>36</v>
      </c>
      <c r="E54" s="12">
        <v>52</v>
      </c>
      <c r="F54" s="12">
        <v>68</v>
      </c>
      <c r="G54" s="12">
        <v>21</v>
      </c>
      <c r="H54" s="12">
        <v>0</v>
      </c>
      <c r="I54" s="12">
        <v>0</v>
      </c>
      <c r="J54" s="12">
        <v>0</v>
      </c>
      <c r="K54" s="12">
        <v>0</v>
      </c>
      <c r="L54" s="12">
        <v>198</v>
      </c>
      <c r="M54" s="12">
        <v>101</v>
      </c>
    </row>
    <row r="55" spans="2:13" x14ac:dyDescent="0.2">
      <c r="B55" s="11">
        <v>2024</v>
      </c>
      <c r="C55" s="12">
        <v>21</v>
      </c>
      <c r="D55" s="12">
        <v>34</v>
      </c>
      <c r="E55" s="12">
        <v>52</v>
      </c>
      <c r="F55" s="12">
        <v>69</v>
      </c>
      <c r="G55" s="12">
        <v>21</v>
      </c>
      <c r="H55" s="12">
        <v>0</v>
      </c>
      <c r="I55" s="12">
        <v>0</v>
      </c>
      <c r="J55" s="12">
        <v>0</v>
      </c>
      <c r="K55" s="12">
        <v>0</v>
      </c>
      <c r="L55" s="12">
        <v>197</v>
      </c>
      <c r="M55" s="12">
        <v>101</v>
      </c>
    </row>
    <row r="56" spans="2:13" x14ac:dyDescent="0.2">
      <c r="B56" s="13">
        <v>2025</v>
      </c>
      <c r="C56" s="14">
        <v>21</v>
      </c>
      <c r="D56" s="14">
        <v>33</v>
      </c>
      <c r="E56" s="14">
        <v>53</v>
      </c>
      <c r="F56" s="14">
        <v>68</v>
      </c>
      <c r="G56" s="14">
        <v>22</v>
      </c>
      <c r="H56" s="14">
        <v>0</v>
      </c>
      <c r="I56" s="14">
        <v>0</v>
      </c>
      <c r="J56" s="14">
        <v>0</v>
      </c>
      <c r="K56" s="14">
        <v>0</v>
      </c>
      <c r="L56" s="14">
        <v>197</v>
      </c>
      <c r="M56" s="14">
        <v>101</v>
      </c>
    </row>
    <row r="58" spans="2:13" ht="27" customHeight="1" x14ac:dyDescent="0.2">
      <c r="B58" s="28" t="s">
        <v>37</v>
      </c>
      <c r="C58" s="29"/>
      <c r="D58" s="29"/>
      <c r="E58" s="29"/>
      <c r="F58" s="29"/>
      <c r="G58" s="29"/>
      <c r="H58" s="29"/>
      <c r="I58" s="29"/>
      <c r="J58" s="29"/>
      <c r="K58" s="29"/>
      <c r="L58" s="29"/>
      <c r="M58" s="29"/>
    </row>
  </sheetData>
  <mergeCells count="4">
    <mergeCell ref="B4:B5"/>
    <mergeCell ref="C4:L4"/>
    <mergeCell ref="M4:M5"/>
    <mergeCell ref="B58:M58"/>
  </mergeCells>
  <pageMargins left="0.70866141732283472" right="0.70866141732283472" top="0.74803149606299213" bottom="0.74803149606299213" header="0.31496062992125984" footer="0.31496062992125984"/>
  <pageSetup paperSize="9" scale="74" fitToWidth="0" fitToHeight="0" orientation="portrait" horizontalDpi="300" verticalDpi="300" r:id="rId1"/>
  <headerFooter differentFirst="1" scaleWithDoc="0" alignWithMargins="0">
    <firstHeader>&amp;L&amp;C&amp;R&amp;B DEPARTEMENT FINANZEN UND RESSOURCEN
Statistik Aargau</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AB8"/>
  </sheetPr>
  <dimension ref="B1:J17"/>
  <sheetViews>
    <sheetView showGridLines="0" view="pageBreakPreview" zoomScaleNormal="100" zoomScaleSheetLayoutView="100" workbookViewId="0">
      <selection activeCell="A3" sqref="A3"/>
    </sheetView>
  </sheetViews>
  <sheetFormatPr baseColWidth="10" defaultRowHeight="12.75" x14ac:dyDescent="0.2"/>
  <cols>
    <col min="1" max="1" width="2.5703125" customWidth="1"/>
    <col min="2" max="2" width="24.140625" customWidth="1"/>
    <col min="3" max="8" width="9.85546875" customWidth="1"/>
    <col min="9" max="9" width="9.7109375" customWidth="1"/>
    <col min="10" max="10" width="13.140625" customWidth="1"/>
  </cols>
  <sheetData>
    <row r="1" spans="2:10" ht="18" x14ac:dyDescent="0.25">
      <c r="B1" s="3" t="s">
        <v>5</v>
      </c>
    </row>
    <row r="4" spans="2:10" ht="27.95" customHeight="1" x14ac:dyDescent="0.2">
      <c r="B4" s="30" t="s">
        <v>38</v>
      </c>
      <c r="C4" s="27" t="s">
        <v>25</v>
      </c>
      <c r="D4" s="27" t="s">
        <v>25</v>
      </c>
      <c r="E4" s="27" t="s">
        <v>25</v>
      </c>
      <c r="F4" s="27" t="s">
        <v>25</v>
      </c>
      <c r="G4" s="27" t="s">
        <v>25</v>
      </c>
      <c r="H4" s="27" t="s">
        <v>25</v>
      </c>
      <c r="I4" s="27" t="s">
        <v>39</v>
      </c>
      <c r="J4" s="27" t="s">
        <v>26</v>
      </c>
    </row>
    <row r="5" spans="2:10" ht="27.95" customHeight="1" x14ac:dyDescent="0.2">
      <c r="B5" s="30" t="s">
        <v>38</v>
      </c>
      <c r="C5" s="10" t="s">
        <v>40</v>
      </c>
      <c r="D5" s="10" t="s">
        <v>41</v>
      </c>
      <c r="E5" s="10" t="s">
        <v>28</v>
      </c>
      <c r="F5" s="10" t="s">
        <v>29</v>
      </c>
      <c r="G5" s="10" t="s">
        <v>30</v>
      </c>
      <c r="H5" s="10" t="s">
        <v>31</v>
      </c>
      <c r="I5" s="27" t="s">
        <v>39</v>
      </c>
      <c r="J5" s="27" t="s">
        <v>26</v>
      </c>
    </row>
    <row r="6" spans="2:10" x14ac:dyDescent="0.2">
      <c r="B6" s="16" t="s">
        <v>42</v>
      </c>
      <c r="C6" s="12">
        <v>0</v>
      </c>
      <c r="D6" s="12">
        <v>0</v>
      </c>
      <c r="E6" s="12">
        <v>0</v>
      </c>
      <c r="F6" s="12">
        <v>1</v>
      </c>
      <c r="G6" s="12">
        <v>0</v>
      </c>
      <c r="H6" s="12">
        <v>0</v>
      </c>
      <c r="I6" s="12">
        <v>1</v>
      </c>
      <c r="J6" s="12">
        <v>109.000000000005</v>
      </c>
    </row>
    <row r="7" spans="2:10" x14ac:dyDescent="0.2">
      <c r="B7" s="16" t="s">
        <v>43</v>
      </c>
      <c r="C7" s="12">
        <v>1</v>
      </c>
      <c r="D7" s="12">
        <v>1</v>
      </c>
      <c r="E7" s="12">
        <v>1</v>
      </c>
      <c r="F7" s="12">
        <v>1</v>
      </c>
      <c r="G7" s="12">
        <v>2</v>
      </c>
      <c r="H7" s="12">
        <v>1</v>
      </c>
      <c r="I7" s="12">
        <v>7</v>
      </c>
      <c r="J7" s="12">
        <v>93.007248160816502</v>
      </c>
    </row>
    <row r="8" spans="2:10" x14ac:dyDescent="0.2">
      <c r="B8" s="16" t="s">
        <v>44</v>
      </c>
      <c r="C8" s="12">
        <v>0</v>
      </c>
      <c r="D8" s="12">
        <v>0</v>
      </c>
      <c r="E8" s="12">
        <v>1</v>
      </c>
      <c r="F8" s="12">
        <v>5</v>
      </c>
      <c r="G8" s="12">
        <v>7</v>
      </c>
      <c r="H8" s="12">
        <v>9</v>
      </c>
      <c r="I8" s="12">
        <v>22</v>
      </c>
      <c r="J8" s="12">
        <v>114.43608243790401</v>
      </c>
    </row>
    <row r="9" spans="2:10" x14ac:dyDescent="0.2">
      <c r="B9" s="16" t="s">
        <v>45</v>
      </c>
      <c r="C9" s="12">
        <v>1</v>
      </c>
      <c r="D9" s="12">
        <v>3</v>
      </c>
      <c r="E9" s="12">
        <v>9</v>
      </c>
      <c r="F9" s="12">
        <v>15</v>
      </c>
      <c r="G9" s="12">
        <v>18</v>
      </c>
      <c r="H9" s="12">
        <v>12</v>
      </c>
      <c r="I9" s="12">
        <v>58</v>
      </c>
      <c r="J9" s="12">
        <v>106.71019441157</v>
      </c>
    </row>
    <row r="10" spans="2:10" x14ac:dyDescent="0.2">
      <c r="B10" s="16" t="s">
        <v>46</v>
      </c>
      <c r="C10" s="12">
        <v>2</v>
      </c>
      <c r="D10" s="12">
        <v>3</v>
      </c>
      <c r="E10" s="12">
        <v>3</v>
      </c>
      <c r="F10" s="12">
        <v>6</v>
      </c>
      <c r="G10" s="12">
        <v>11</v>
      </c>
      <c r="H10" s="12">
        <v>0</v>
      </c>
      <c r="I10" s="12">
        <v>25</v>
      </c>
      <c r="J10" s="12">
        <v>96.495631855275306</v>
      </c>
    </row>
    <row r="11" spans="2:10" x14ac:dyDescent="0.2">
      <c r="B11" s="16" t="s">
        <v>47</v>
      </c>
      <c r="C11" s="12">
        <v>4</v>
      </c>
      <c r="D11" s="12">
        <v>4</v>
      </c>
      <c r="E11" s="12">
        <v>11</v>
      </c>
      <c r="F11" s="12">
        <v>12</v>
      </c>
      <c r="G11" s="12">
        <v>12</v>
      </c>
      <c r="H11" s="12">
        <v>0</v>
      </c>
      <c r="I11" s="12">
        <v>43</v>
      </c>
      <c r="J11" s="12">
        <v>97.306495085641401</v>
      </c>
    </row>
    <row r="12" spans="2:10" x14ac:dyDescent="0.2">
      <c r="B12" s="16" t="s">
        <v>48</v>
      </c>
      <c r="C12" s="12">
        <v>1</v>
      </c>
      <c r="D12" s="12">
        <v>1</v>
      </c>
      <c r="E12" s="12">
        <v>2</v>
      </c>
      <c r="F12" s="12">
        <v>7</v>
      </c>
      <c r="G12" s="12">
        <v>3</v>
      </c>
      <c r="H12" s="12">
        <v>0</v>
      </c>
      <c r="I12" s="12">
        <v>14</v>
      </c>
      <c r="J12" s="12">
        <v>99.820968759790304</v>
      </c>
    </row>
    <row r="13" spans="2:10" x14ac:dyDescent="0.2">
      <c r="B13" s="16" t="s">
        <v>49</v>
      </c>
      <c r="C13" s="12">
        <v>0</v>
      </c>
      <c r="D13" s="12">
        <v>0</v>
      </c>
      <c r="E13" s="12">
        <v>0</v>
      </c>
      <c r="F13" s="12">
        <v>4</v>
      </c>
      <c r="G13" s="12">
        <v>11</v>
      </c>
      <c r="H13" s="12">
        <v>0</v>
      </c>
      <c r="I13" s="12">
        <v>15</v>
      </c>
      <c r="J13" s="12">
        <v>110.623097537714</v>
      </c>
    </row>
    <row r="14" spans="2:10" x14ac:dyDescent="0.2">
      <c r="B14" s="16" t="s">
        <v>50</v>
      </c>
      <c r="C14" s="12">
        <v>0</v>
      </c>
      <c r="D14" s="12">
        <v>0</v>
      </c>
      <c r="E14" s="12">
        <v>6</v>
      </c>
      <c r="F14" s="12">
        <v>2</v>
      </c>
      <c r="G14" s="12">
        <v>4</v>
      </c>
      <c r="H14" s="12">
        <v>0</v>
      </c>
      <c r="I14" s="12">
        <v>12</v>
      </c>
      <c r="J14" s="12">
        <v>99.6843840227735</v>
      </c>
    </row>
    <row r="15" spans="2:10" x14ac:dyDescent="0.2">
      <c r="B15" s="17" t="s">
        <v>36</v>
      </c>
      <c r="C15" s="18">
        <v>9</v>
      </c>
      <c r="D15" s="18">
        <v>12</v>
      </c>
      <c r="E15" s="18">
        <v>33</v>
      </c>
      <c r="F15" s="18">
        <v>53</v>
      </c>
      <c r="G15" s="18">
        <v>68</v>
      </c>
      <c r="H15" s="18">
        <v>22</v>
      </c>
      <c r="I15" s="18">
        <v>197</v>
      </c>
      <c r="J15" s="18">
        <v>101.482225499694</v>
      </c>
    </row>
    <row r="17" spans="2:10" ht="12.75" customHeight="1" x14ac:dyDescent="0.2">
      <c r="B17" s="28" t="s">
        <v>51</v>
      </c>
      <c r="C17" s="29"/>
      <c r="D17" s="29"/>
      <c r="E17" s="29"/>
      <c r="F17" s="29"/>
      <c r="G17" s="29"/>
      <c r="H17" s="29"/>
      <c r="I17" s="29"/>
      <c r="J17" s="29"/>
    </row>
  </sheetData>
  <mergeCells count="5">
    <mergeCell ref="B4:B5"/>
    <mergeCell ref="C4:H4"/>
    <mergeCell ref="I4:I5"/>
    <mergeCell ref="J4:J5"/>
    <mergeCell ref="B17:J17"/>
  </mergeCells>
  <pageMargins left="0.70866141732283472" right="0.70866141732283472" top="0.74803149606299213" bottom="0.74803149606299213" header="0.31496062992125984" footer="0.31496062992125984"/>
  <pageSetup paperSize="9" scale="85" fitToWidth="0" fitToHeight="0" orientation="landscape" horizontalDpi="300" verticalDpi="300" r:id="rId1"/>
  <headerFooter differentFirst="1" scaleWithDoc="0" alignWithMargins="0">
    <firstHeader>&amp;L&amp;C&amp;R&amp;B DEPARTEMENT FINANZEN UND RESSOURCEN
Statistik Aargau</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AB8"/>
  </sheetPr>
  <dimension ref="B1:I13"/>
  <sheetViews>
    <sheetView showGridLines="0" view="pageBreakPreview" zoomScaleNormal="100" zoomScaleSheetLayoutView="100" workbookViewId="0">
      <selection activeCell="A3" sqref="A3"/>
    </sheetView>
  </sheetViews>
  <sheetFormatPr baseColWidth="10" defaultRowHeight="12.75" x14ac:dyDescent="0.2"/>
  <cols>
    <col min="1" max="1" width="2.5703125" customWidth="1"/>
    <col min="2" max="2" width="21.85546875" customWidth="1"/>
    <col min="3" max="4" width="10.5703125" customWidth="1"/>
    <col min="5" max="6" width="9.42578125" customWidth="1"/>
    <col min="7" max="8" width="11.28515625" customWidth="1"/>
    <col min="9" max="9" width="11.7109375" customWidth="1"/>
  </cols>
  <sheetData>
    <row r="1" spans="2:9" ht="18" x14ac:dyDescent="0.25">
      <c r="B1" s="3" t="s">
        <v>6</v>
      </c>
    </row>
    <row r="4" spans="2:9" ht="35.1" customHeight="1" x14ac:dyDescent="0.2">
      <c r="B4" s="30" t="s">
        <v>52</v>
      </c>
      <c r="C4" s="27" t="s">
        <v>53</v>
      </c>
      <c r="D4" s="27" t="s">
        <v>53</v>
      </c>
      <c r="E4" s="27" t="s">
        <v>54</v>
      </c>
      <c r="F4" s="27" t="s">
        <v>54</v>
      </c>
      <c r="G4" s="27" t="s">
        <v>55</v>
      </c>
      <c r="H4" s="27" t="s">
        <v>55</v>
      </c>
      <c r="I4" s="27" t="s">
        <v>56</v>
      </c>
    </row>
    <row r="5" spans="2:9" ht="35.1" customHeight="1" x14ac:dyDescent="0.2">
      <c r="B5" s="30" t="s">
        <v>52</v>
      </c>
      <c r="C5" s="10" t="s">
        <v>57</v>
      </c>
      <c r="D5" s="10" t="s">
        <v>58</v>
      </c>
      <c r="E5" s="10" t="s">
        <v>57</v>
      </c>
      <c r="F5" s="10" t="s">
        <v>58</v>
      </c>
      <c r="G5" s="10" t="s">
        <v>57</v>
      </c>
      <c r="H5" s="10" t="s">
        <v>58</v>
      </c>
      <c r="I5" s="27" t="s">
        <v>56</v>
      </c>
    </row>
    <row r="6" spans="2:9" x14ac:dyDescent="0.2">
      <c r="B6" s="16" t="s">
        <v>59</v>
      </c>
      <c r="C6" s="12">
        <v>1</v>
      </c>
      <c r="D6" s="31">
        <v>0.5</v>
      </c>
      <c r="E6" s="12">
        <v>8901</v>
      </c>
      <c r="F6" s="31">
        <v>1.2</v>
      </c>
      <c r="G6" s="12">
        <v>17652.894</v>
      </c>
      <c r="H6" s="31">
        <v>0.8</v>
      </c>
      <c r="I6" s="12">
        <v>1983.2483990562901</v>
      </c>
    </row>
    <row r="7" spans="2:9" x14ac:dyDescent="0.2">
      <c r="B7" s="16" t="s">
        <v>60</v>
      </c>
      <c r="C7" s="12">
        <v>14</v>
      </c>
      <c r="D7" s="31">
        <v>7.1</v>
      </c>
      <c r="E7" s="12">
        <v>59172</v>
      </c>
      <c r="F7" s="31">
        <v>8</v>
      </c>
      <c r="G7" s="12">
        <v>127318.01700000001</v>
      </c>
      <c r="H7" s="31">
        <v>5.5</v>
      </c>
      <c r="I7" s="12">
        <v>2151.6598560129801</v>
      </c>
    </row>
    <row r="8" spans="2:9" x14ac:dyDescent="0.2">
      <c r="B8" s="16" t="s">
        <v>61</v>
      </c>
      <c r="C8" s="12">
        <v>35</v>
      </c>
      <c r="D8" s="31">
        <v>17.8</v>
      </c>
      <c r="E8" s="12">
        <v>124632</v>
      </c>
      <c r="F8" s="31">
        <v>16.8</v>
      </c>
      <c r="G8" s="12">
        <v>299120.92700000003</v>
      </c>
      <c r="H8" s="31">
        <v>12.9</v>
      </c>
      <c r="I8" s="12">
        <v>2400.0331134860999</v>
      </c>
    </row>
    <row r="9" spans="2:9" x14ac:dyDescent="0.2">
      <c r="B9" s="16" t="s">
        <v>62</v>
      </c>
      <c r="C9" s="12">
        <v>40</v>
      </c>
      <c r="D9" s="31">
        <v>20.3</v>
      </c>
      <c r="E9" s="12">
        <v>117147</v>
      </c>
      <c r="F9" s="31">
        <v>15.8</v>
      </c>
      <c r="G9" s="12">
        <v>307169.21600000001</v>
      </c>
      <c r="H9" s="31">
        <v>13.2</v>
      </c>
      <c r="I9" s="12">
        <v>2622.0835019249298</v>
      </c>
    </row>
    <row r="10" spans="2:9" x14ac:dyDescent="0.2">
      <c r="B10" s="16" t="s">
        <v>63</v>
      </c>
      <c r="C10" s="12">
        <v>34</v>
      </c>
      <c r="D10" s="31">
        <v>17.3</v>
      </c>
      <c r="E10" s="12">
        <v>106915</v>
      </c>
      <c r="F10" s="31">
        <v>14.4</v>
      </c>
      <c r="G10" s="12">
        <v>306328.65700000001</v>
      </c>
      <c r="H10" s="31">
        <v>13.2</v>
      </c>
      <c r="I10" s="12">
        <v>2865.1607071037702</v>
      </c>
    </row>
    <row r="11" spans="2:9" x14ac:dyDescent="0.2">
      <c r="B11" s="16" t="s">
        <v>64</v>
      </c>
      <c r="C11" s="12">
        <v>23</v>
      </c>
      <c r="D11" s="31">
        <v>11.7</v>
      </c>
      <c r="E11" s="12">
        <v>114166</v>
      </c>
      <c r="F11" s="31">
        <v>15.4</v>
      </c>
      <c r="G11" s="12">
        <v>353433.01799999998</v>
      </c>
      <c r="H11" s="31">
        <v>15.2</v>
      </c>
      <c r="I11" s="12">
        <v>3095.7817388714702</v>
      </c>
    </row>
    <row r="12" spans="2:9" x14ac:dyDescent="0.2">
      <c r="B12" s="16" t="s">
        <v>65</v>
      </c>
      <c r="C12" s="12">
        <v>50</v>
      </c>
      <c r="D12" s="31">
        <v>25.4</v>
      </c>
      <c r="E12" s="12">
        <v>212710</v>
      </c>
      <c r="F12" s="31">
        <v>28.6</v>
      </c>
      <c r="G12" s="12">
        <v>908933.07799999998</v>
      </c>
      <c r="H12" s="31">
        <v>39.200000000000003</v>
      </c>
      <c r="I12" s="12">
        <v>4273.10929434441</v>
      </c>
    </row>
    <row r="13" spans="2:9" x14ac:dyDescent="0.2">
      <c r="B13" s="17" t="s">
        <v>36</v>
      </c>
      <c r="C13" s="18">
        <v>197</v>
      </c>
      <c r="D13" s="32">
        <v>100</v>
      </c>
      <c r="E13" s="18">
        <v>743643</v>
      </c>
      <c r="F13" s="32">
        <v>100</v>
      </c>
      <c r="G13" s="18">
        <v>2319955.807</v>
      </c>
      <c r="H13" s="32">
        <v>100</v>
      </c>
      <c r="I13" s="18">
        <v>3119.7171317419802</v>
      </c>
    </row>
  </sheetData>
  <mergeCells count="5">
    <mergeCell ref="B4:B5"/>
    <mergeCell ref="C4:D4"/>
    <mergeCell ref="E4:F4"/>
    <mergeCell ref="G4:H4"/>
    <mergeCell ref="I4:I5"/>
  </mergeCells>
  <pageMargins left="0.70866141732283472" right="0.70866141732283472" top="0.74803149606299213" bottom="0.74803149606299213" header="0.31496062992125984" footer="0.31496062992125984"/>
  <pageSetup paperSize="9" scale="70" fitToWidth="0" fitToHeight="0" orientation="landscape" horizontalDpi="300" verticalDpi="300" r:id="rId1"/>
  <headerFooter differentFirst="1" scaleWithDoc="0" alignWithMargins="0">
    <firstHeader>&amp;L&amp;C&amp;R&amp;B DEPARTEMENT FINANZEN UND RESSOURCEN
Statistik Aargau</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AB8"/>
  </sheetPr>
  <dimension ref="B1:K63"/>
  <sheetViews>
    <sheetView showGridLines="0" view="pageBreakPreview" zoomScaleNormal="100" zoomScaleSheetLayoutView="100" workbookViewId="0">
      <pane ySplit="5" topLeftCell="A27" activePane="bottomLeft" state="frozen"/>
      <selection activeCell="A3" sqref="A3"/>
      <selection pane="bottomLeft" activeCell="A3" sqref="A3"/>
    </sheetView>
  </sheetViews>
  <sheetFormatPr baseColWidth="10" defaultRowHeight="12.75" x14ac:dyDescent="0.2"/>
  <cols>
    <col min="1" max="1" width="2.5703125" customWidth="1"/>
    <col min="2" max="2" width="5.140625" customWidth="1"/>
    <col min="3" max="11" width="13.7109375" customWidth="1"/>
  </cols>
  <sheetData>
    <row r="1" spans="2:11" ht="18" x14ac:dyDescent="0.25">
      <c r="B1" s="3" t="s">
        <v>7</v>
      </c>
    </row>
    <row r="4" spans="2:11" ht="35.1" customHeight="1" x14ac:dyDescent="0.2">
      <c r="B4" s="27" t="s">
        <v>24</v>
      </c>
      <c r="C4" s="27" t="s">
        <v>66</v>
      </c>
      <c r="D4" s="27" t="s">
        <v>67</v>
      </c>
      <c r="E4" s="27" t="s">
        <v>68</v>
      </c>
      <c r="F4" s="27" t="s">
        <v>69</v>
      </c>
      <c r="G4" s="27" t="s">
        <v>70</v>
      </c>
      <c r="H4" s="27" t="s">
        <v>71</v>
      </c>
      <c r="I4" s="27" t="s">
        <v>71</v>
      </c>
      <c r="J4" s="27" t="s">
        <v>72</v>
      </c>
      <c r="K4" s="27" t="s">
        <v>72</v>
      </c>
    </row>
    <row r="5" spans="2:11" ht="35.1" customHeight="1" x14ac:dyDescent="0.2">
      <c r="B5" s="27" t="s">
        <v>24</v>
      </c>
      <c r="C5" s="27" t="s">
        <v>66</v>
      </c>
      <c r="D5" s="27" t="s">
        <v>67</v>
      </c>
      <c r="E5" s="27" t="s">
        <v>68</v>
      </c>
      <c r="F5" s="27" t="s">
        <v>69</v>
      </c>
      <c r="G5" s="27" t="s">
        <v>70</v>
      </c>
      <c r="H5" s="10" t="s">
        <v>57</v>
      </c>
      <c r="I5" s="10" t="s">
        <v>73</v>
      </c>
      <c r="J5" s="10" t="s">
        <v>57</v>
      </c>
      <c r="K5" s="10" t="s">
        <v>73</v>
      </c>
    </row>
    <row r="6" spans="2:11" x14ac:dyDescent="0.2">
      <c r="B6" s="11">
        <v>1974</v>
      </c>
      <c r="C6" s="12">
        <v>132</v>
      </c>
      <c r="D6" s="12">
        <v>279751917</v>
      </c>
      <c r="E6" s="12">
        <v>40791617</v>
      </c>
      <c r="F6" s="12" t="s">
        <v>74</v>
      </c>
      <c r="G6" s="12" t="s">
        <v>74</v>
      </c>
      <c r="H6" s="12">
        <v>320543534</v>
      </c>
      <c r="I6" s="31">
        <v>712.7</v>
      </c>
      <c r="J6" s="12" t="s">
        <v>74</v>
      </c>
      <c r="K6" s="19" t="s">
        <v>74</v>
      </c>
    </row>
    <row r="7" spans="2:11" x14ac:dyDescent="0.2">
      <c r="B7" s="11">
        <v>1975</v>
      </c>
      <c r="C7" s="12">
        <v>131</v>
      </c>
      <c r="D7" s="12">
        <v>306733293</v>
      </c>
      <c r="E7" s="12">
        <v>46003334</v>
      </c>
      <c r="F7" s="12" t="s">
        <v>74</v>
      </c>
      <c r="G7" s="12" t="s">
        <v>74</v>
      </c>
      <c r="H7" s="12">
        <v>352736627</v>
      </c>
      <c r="I7" s="31">
        <v>792.9</v>
      </c>
      <c r="J7" s="12" t="s">
        <v>74</v>
      </c>
      <c r="K7" s="19" t="s">
        <v>74</v>
      </c>
    </row>
    <row r="8" spans="2:11" x14ac:dyDescent="0.2">
      <c r="B8" s="11">
        <v>1976</v>
      </c>
      <c r="C8" s="12">
        <v>130</v>
      </c>
      <c r="D8" s="12">
        <v>314312096</v>
      </c>
      <c r="E8" s="12">
        <v>48407187</v>
      </c>
      <c r="F8" s="12" t="s">
        <v>74</v>
      </c>
      <c r="G8" s="12" t="s">
        <v>74</v>
      </c>
      <c r="H8" s="12">
        <v>362719283</v>
      </c>
      <c r="I8" s="31">
        <v>819.7</v>
      </c>
      <c r="J8" s="12" t="s">
        <v>74</v>
      </c>
      <c r="K8" s="19" t="s">
        <v>74</v>
      </c>
    </row>
    <row r="9" spans="2:11" x14ac:dyDescent="0.2">
      <c r="B9" s="11">
        <v>1977</v>
      </c>
      <c r="C9" s="12">
        <v>129</v>
      </c>
      <c r="D9" s="12">
        <v>336449203</v>
      </c>
      <c r="E9" s="12">
        <v>47446807</v>
      </c>
      <c r="F9" s="12" t="s">
        <v>74</v>
      </c>
      <c r="G9" s="12" t="s">
        <v>74</v>
      </c>
      <c r="H9" s="12">
        <v>383896010</v>
      </c>
      <c r="I9" s="31">
        <v>866.8</v>
      </c>
      <c r="J9" s="12" t="s">
        <v>74</v>
      </c>
      <c r="K9" s="19" t="s">
        <v>74</v>
      </c>
    </row>
    <row r="10" spans="2:11" x14ac:dyDescent="0.2">
      <c r="B10" s="11">
        <v>1978</v>
      </c>
      <c r="C10" s="12">
        <v>127</v>
      </c>
      <c r="D10" s="12">
        <v>356327464</v>
      </c>
      <c r="E10" s="12">
        <v>36278142</v>
      </c>
      <c r="F10" s="12" t="s">
        <v>74</v>
      </c>
      <c r="G10" s="12" t="s">
        <v>74</v>
      </c>
      <c r="H10" s="12">
        <v>392605606</v>
      </c>
      <c r="I10" s="31">
        <v>879.7</v>
      </c>
      <c r="J10" s="12" t="s">
        <v>74</v>
      </c>
      <c r="K10" s="19" t="s">
        <v>74</v>
      </c>
    </row>
    <row r="11" spans="2:11" x14ac:dyDescent="0.2">
      <c r="B11" s="11">
        <v>1979</v>
      </c>
      <c r="C11" s="12">
        <v>122</v>
      </c>
      <c r="D11" s="12">
        <v>375383462</v>
      </c>
      <c r="E11" s="12">
        <v>36634974</v>
      </c>
      <c r="F11" s="12" t="s">
        <v>74</v>
      </c>
      <c r="G11" s="12" t="s">
        <v>74</v>
      </c>
      <c r="H11" s="12">
        <v>412018436</v>
      </c>
      <c r="I11" s="31">
        <v>915.1</v>
      </c>
      <c r="J11" s="12" t="s">
        <v>74</v>
      </c>
      <c r="K11" s="19" t="s">
        <v>74</v>
      </c>
    </row>
    <row r="12" spans="2:11" x14ac:dyDescent="0.2">
      <c r="B12" s="11">
        <v>1980</v>
      </c>
      <c r="C12" s="12">
        <v>118</v>
      </c>
      <c r="D12" s="12">
        <v>403644637</v>
      </c>
      <c r="E12" s="12">
        <v>46059988</v>
      </c>
      <c r="F12" s="12" t="s">
        <v>74</v>
      </c>
      <c r="G12" s="12" t="s">
        <v>74</v>
      </c>
      <c r="H12" s="12">
        <v>449704625</v>
      </c>
      <c r="I12" s="31">
        <v>990.3</v>
      </c>
      <c r="J12" s="12" t="s">
        <v>74</v>
      </c>
      <c r="K12" s="19" t="s">
        <v>74</v>
      </c>
    </row>
    <row r="13" spans="2:11" x14ac:dyDescent="0.2">
      <c r="B13" s="11">
        <v>1981</v>
      </c>
      <c r="C13" s="12">
        <v>117</v>
      </c>
      <c r="D13" s="12">
        <v>412403541</v>
      </c>
      <c r="E13" s="12">
        <v>44138506</v>
      </c>
      <c r="F13" s="12" t="s">
        <v>74</v>
      </c>
      <c r="G13" s="12" t="s">
        <v>74</v>
      </c>
      <c r="H13" s="12">
        <v>456542047</v>
      </c>
      <c r="I13" s="31">
        <v>996.8</v>
      </c>
      <c r="J13" s="12" t="s">
        <v>74</v>
      </c>
      <c r="K13" s="19" t="s">
        <v>74</v>
      </c>
    </row>
    <row r="14" spans="2:11" x14ac:dyDescent="0.2">
      <c r="B14" s="11">
        <v>1982</v>
      </c>
      <c r="C14" s="12">
        <v>116</v>
      </c>
      <c r="D14" s="12">
        <v>444626501</v>
      </c>
      <c r="E14" s="12">
        <v>54654483</v>
      </c>
      <c r="F14" s="12" t="s">
        <v>74</v>
      </c>
      <c r="G14" s="12" t="s">
        <v>74</v>
      </c>
      <c r="H14" s="12">
        <v>499280984</v>
      </c>
      <c r="I14" s="31">
        <v>1082.5999999999999</v>
      </c>
      <c r="J14" s="12" t="s">
        <v>74</v>
      </c>
      <c r="K14" s="19" t="s">
        <v>74</v>
      </c>
    </row>
    <row r="15" spans="2:11" x14ac:dyDescent="0.2">
      <c r="B15" s="11">
        <v>1983</v>
      </c>
      <c r="C15" s="12">
        <v>115</v>
      </c>
      <c r="D15" s="12">
        <v>485447768</v>
      </c>
      <c r="E15" s="12">
        <v>49630437</v>
      </c>
      <c r="F15" s="12" t="s">
        <v>74</v>
      </c>
      <c r="G15" s="12" t="s">
        <v>74</v>
      </c>
      <c r="H15" s="12">
        <v>535078205</v>
      </c>
      <c r="I15" s="31">
        <v>1153.4000000000001</v>
      </c>
      <c r="J15" s="12" t="s">
        <v>74</v>
      </c>
      <c r="K15" s="19" t="s">
        <v>74</v>
      </c>
    </row>
    <row r="16" spans="2:11" x14ac:dyDescent="0.2">
      <c r="B16" s="11">
        <v>1984</v>
      </c>
      <c r="C16" s="12">
        <v>114</v>
      </c>
      <c r="D16" s="12">
        <v>528881432</v>
      </c>
      <c r="E16" s="12">
        <v>56097853</v>
      </c>
      <c r="F16" s="12" t="s">
        <v>74</v>
      </c>
      <c r="G16" s="12" t="s">
        <v>74</v>
      </c>
      <c r="H16" s="12">
        <v>584979285</v>
      </c>
      <c r="I16" s="31">
        <v>1253.7</v>
      </c>
      <c r="J16" s="12" t="s">
        <v>74</v>
      </c>
      <c r="K16" s="19" t="s">
        <v>74</v>
      </c>
    </row>
    <row r="17" spans="2:11" x14ac:dyDescent="0.2">
      <c r="B17" s="11">
        <v>1985</v>
      </c>
      <c r="C17" s="12">
        <v>113</v>
      </c>
      <c r="D17" s="12">
        <v>512408380</v>
      </c>
      <c r="E17" s="12">
        <v>54545457</v>
      </c>
      <c r="F17" s="12" t="s">
        <v>74</v>
      </c>
      <c r="G17" s="12" t="s">
        <v>74</v>
      </c>
      <c r="H17" s="12">
        <v>566953837</v>
      </c>
      <c r="I17" s="31">
        <v>1203.8</v>
      </c>
      <c r="J17" s="12" t="s">
        <v>74</v>
      </c>
      <c r="K17" s="19" t="s">
        <v>74</v>
      </c>
    </row>
    <row r="18" spans="2:11" x14ac:dyDescent="0.2">
      <c r="B18" s="11">
        <v>1986</v>
      </c>
      <c r="C18" s="12">
        <v>111</v>
      </c>
      <c r="D18" s="12">
        <v>542191821</v>
      </c>
      <c r="E18" s="12">
        <v>70997484</v>
      </c>
      <c r="F18" s="12" t="s">
        <v>74</v>
      </c>
      <c r="G18" s="12" t="s">
        <v>74</v>
      </c>
      <c r="H18" s="12">
        <v>613189305</v>
      </c>
      <c r="I18" s="31">
        <v>1289.5</v>
      </c>
      <c r="J18" s="12" t="s">
        <v>74</v>
      </c>
      <c r="K18" s="19" t="s">
        <v>74</v>
      </c>
    </row>
    <row r="19" spans="2:11" x14ac:dyDescent="0.2">
      <c r="B19" s="11">
        <v>1987</v>
      </c>
      <c r="C19" s="12">
        <v>110</v>
      </c>
      <c r="D19" s="12">
        <v>591399874</v>
      </c>
      <c r="E19" s="12">
        <v>69654644</v>
      </c>
      <c r="F19" s="12" t="s">
        <v>74</v>
      </c>
      <c r="G19" s="12" t="s">
        <v>74</v>
      </c>
      <c r="H19" s="12">
        <v>661054518</v>
      </c>
      <c r="I19" s="31">
        <v>1371.7</v>
      </c>
      <c r="J19" s="12" t="s">
        <v>74</v>
      </c>
      <c r="K19" s="19" t="s">
        <v>74</v>
      </c>
    </row>
    <row r="20" spans="2:11" x14ac:dyDescent="0.2">
      <c r="B20" s="11">
        <v>1988</v>
      </c>
      <c r="C20" s="12">
        <v>110</v>
      </c>
      <c r="D20" s="12">
        <v>635189026</v>
      </c>
      <c r="E20" s="12">
        <v>85737454</v>
      </c>
      <c r="F20" s="12" t="s">
        <v>74</v>
      </c>
      <c r="G20" s="12" t="s">
        <v>74</v>
      </c>
      <c r="H20" s="12">
        <v>720926480</v>
      </c>
      <c r="I20" s="31">
        <v>1475</v>
      </c>
      <c r="J20" s="12" t="s">
        <v>74</v>
      </c>
      <c r="K20" s="19" t="s">
        <v>74</v>
      </c>
    </row>
    <row r="21" spans="2:11" x14ac:dyDescent="0.2">
      <c r="B21" s="11">
        <v>1989</v>
      </c>
      <c r="C21" s="12">
        <v>109</v>
      </c>
      <c r="D21" s="12">
        <v>651046556</v>
      </c>
      <c r="E21" s="12">
        <v>79765381</v>
      </c>
      <c r="F21" s="12" t="s">
        <v>74</v>
      </c>
      <c r="G21" s="12" t="s">
        <v>74</v>
      </c>
      <c r="H21" s="12">
        <v>730811937</v>
      </c>
      <c r="I21" s="31">
        <v>1472.5</v>
      </c>
      <c r="J21" s="12" t="s">
        <v>74</v>
      </c>
      <c r="K21" s="19" t="s">
        <v>74</v>
      </c>
    </row>
    <row r="22" spans="2:11" x14ac:dyDescent="0.2">
      <c r="B22" s="11">
        <v>1990</v>
      </c>
      <c r="C22" s="12">
        <v>108</v>
      </c>
      <c r="D22" s="12">
        <v>721673337</v>
      </c>
      <c r="E22" s="12">
        <v>96135828</v>
      </c>
      <c r="F22" s="12" t="s">
        <v>74</v>
      </c>
      <c r="G22" s="12" t="s">
        <v>74</v>
      </c>
      <c r="H22" s="12">
        <v>817809165</v>
      </c>
      <c r="I22" s="31">
        <v>1620.7</v>
      </c>
      <c r="J22" s="12" t="s">
        <v>74</v>
      </c>
      <c r="K22" s="19" t="s">
        <v>74</v>
      </c>
    </row>
    <row r="23" spans="2:11" x14ac:dyDescent="0.2">
      <c r="B23" s="11">
        <v>1991</v>
      </c>
      <c r="C23" s="12">
        <v>108</v>
      </c>
      <c r="D23" s="12">
        <v>765295136</v>
      </c>
      <c r="E23" s="12">
        <v>82855738</v>
      </c>
      <c r="F23" s="12" t="s">
        <v>74</v>
      </c>
      <c r="G23" s="12" t="s">
        <v>74</v>
      </c>
      <c r="H23" s="12">
        <v>848150874</v>
      </c>
      <c r="I23" s="31">
        <v>1656.6</v>
      </c>
      <c r="J23" s="12" t="s">
        <v>74</v>
      </c>
      <c r="K23" s="19" t="s">
        <v>74</v>
      </c>
    </row>
    <row r="24" spans="2:11" x14ac:dyDescent="0.2">
      <c r="B24" s="11">
        <v>1992</v>
      </c>
      <c r="C24" s="12">
        <v>109</v>
      </c>
      <c r="D24" s="12">
        <v>804527209</v>
      </c>
      <c r="E24" s="12">
        <v>102002209</v>
      </c>
      <c r="F24" s="12" t="s">
        <v>74</v>
      </c>
      <c r="G24" s="12" t="s">
        <v>74</v>
      </c>
      <c r="H24" s="12">
        <v>906529418</v>
      </c>
      <c r="I24" s="31">
        <v>1756.4</v>
      </c>
      <c r="J24" s="12" t="s">
        <v>74</v>
      </c>
      <c r="K24" s="19" t="s">
        <v>74</v>
      </c>
    </row>
    <row r="25" spans="2:11" x14ac:dyDescent="0.2">
      <c r="B25" s="11">
        <v>1993</v>
      </c>
      <c r="C25" s="12">
        <v>110</v>
      </c>
      <c r="D25" s="12">
        <v>851119932</v>
      </c>
      <c r="E25" s="12">
        <v>88137873</v>
      </c>
      <c r="F25" s="12" t="s">
        <v>74</v>
      </c>
      <c r="G25" s="12" t="s">
        <v>74</v>
      </c>
      <c r="H25" s="12">
        <v>939257805</v>
      </c>
      <c r="I25" s="31">
        <v>1801.9</v>
      </c>
      <c r="J25" s="12" t="s">
        <v>74</v>
      </c>
      <c r="K25" s="19" t="s">
        <v>74</v>
      </c>
    </row>
    <row r="26" spans="2:11" x14ac:dyDescent="0.2">
      <c r="B26" s="11">
        <v>1994</v>
      </c>
      <c r="C26" s="12">
        <v>111</v>
      </c>
      <c r="D26" s="12">
        <v>890406502</v>
      </c>
      <c r="E26" s="12">
        <v>89761355</v>
      </c>
      <c r="F26" s="12" t="s">
        <v>74</v>
      </c>
      <c r="G26" s="12" t="s">
        <v>74</v>
      </c>
      <c r="H26" s="12">
        <v>980167857</v>
      </c>
      <c r="I26" s="31">
        <v>1864.5</v>
      </c>
      <c r="J26" s="12" t="s">
        <v>74</v>
      </c>
      <c r="K26" s="19" t="s">
        <v>74</v>
      </c>
    </row>
    <row r="27" spans="2:11" x14ac:dyDescent="0.2">
      <c r="B27" s="11">
        <v>1995</v>
      </c>
      <c r="C27" s="12">
        <v>112</v>
      </c>
      <c r="D27" s="12">
        <v>911478886</v>
      </c>
      <c r="E27" s="12">
        <v>83770706</v>
      </c>
      <c r="F27" s="12" t="s">
        <v>74</v>
      </c>
      <c r="G27" s="12" t="s">
        <v>74</v>
      </c>
      <c r="H27" s="12">
        <v>995249592</v>
      </c>
      <c r="I27" s="31">
        <v>1872.3</v>
      </c>
      <c r="J27" s="12" t="s">
        <v>74</v>
      </c>
      <c r="K27" s="19" t="s">
        <v>74</v>
      </c>
    </row>
    <row r="28" spans="2:11" x14ac:dyDescent="0.2">
      <c r="B28" s="11">
        <v>1996</v>
      </c>
      <c r="C28" s="12">
        <v>112</v>
      </c>
      <c r="D28" s="12">
        <v>944225821</v>
      </c>
      <c r="E28" s="12">
        <v>96898681</v>
      </c>
      <c r="F28" s="12" t="s">
        <v>74</v>
      </c>
      <c r="G28" s="12" t="s">
        <v>74</v>
      </c>
      <c r="H28" s="12">
        <v>1041124502</v>
      </c>
      <c r="I28" s="31">
        <v>1948.3</v>
      </c>
      <c r="J28" s="12" t="s">
        <v>74</v>
      </c>
      <c r="K28" s="19" t="s">
        <v>74</v>
      </c>
    </row>
    <row r="29" spans="2:11" x14ac:dyDescent="0.2">
      <c r="B29" s="11">
        <v>1997</v>
      </c>
      <c r="C29" s="12">
        <v>112</v>
      </c>
      <c r="D29" s="12">
        <v>945627320</v>
      </c>
      <c r="E29" s="12">
        <v>84302826</v>
      </c>
      <c r="F29" s="12" t="s">
        <v>74</v>
      </c>
      <c r="G29" s="12" t="s">
        <v>74</v>
      </c>
      <c r="H29" s="12">
        <v>1029930146</v>
      </c>
      <c r="I29" s="31">
        <v>1916.8</v>
      </c>
      <c r="J29" s="12" t="s">
        <v>74</v>
      </c>
      <c r="K29" s="19" t="s">
        <v>74</v>
      </c>
    </row>
    <row r="30" spans="2:11" x14ac:dyDescent="0.2">
      <c r="B30" s="11">
        <v>1998</v>
      </c>
      <c r="C30" s="12">
        <v>111</v>
      </c>
      <c r="D30" s="12">
        <v>967834504</v>
      </c>
      <c r="E30" s="12">
        <v>90914334</v>
      </c>
      <c r="F30" s="12" t="s">
        <v>74</v>
      </c>
      <c r="G30" s="12" t="s">
        <v>74</v>
      </c>
      <c r="H30" s="12">
        <v>1058748838</v>
      </c>
      <c r="I30" s="31">
        <v>1959.9</v>
      </c>
      <c r="J30" s="12" t="s">
        <v>74</v>
      </c>
      <c r="K30" s="19" t="s">
        <v>74</v>
      </c>
    </row>
    <row r="31" spans="2:11" x14ac:dyDescent="0.2">
      <c r="B31" s="11">
        <v>1999</v>
      </c>
      <c r="C31" s="12">
        <v>111</v>
      </c>
      <c r="D31" s="12">
        <v>969214141</v>
      </c>
      <c r="E31" s="12">
        <v>85999776</v>
      </c>
      <c r="F31" s="12" t="s">
        <v>74</v>
      </c>
      <c r="G31" s="12" t="s">
        <v>74</v>
      </c>
      <c r="H31" s="12">
        <v>1055213917</v>
      </c>
      <c r="I31" s="31">
        <v>1935.3</v>
      </c>
      <c r="J31" s="12" t="s">
        <v>74</v>
      </c>
      <c r="K31" s="19" t="s">
        <v>74</v>
      </c>
    </row>
    <row r="32" spans="2:11" x14ac:dyDescent="0.2">
      <c r="B32" s="11">
        <v>2000</v>
      </c>
      <c r="C32" s="12">
        <v>110</v>
      </c>
      <c r="D32" s="12">
        <v>1015053338</v>
      </c>
      <c r="E32" s="12">
        <v>100877708</v>
      </c>
      <c r="F32" s="12" t="s">
        <v>74</v>
      </c>
      <c r="G32" s="12" t="s">
        <v>74</v>
      </c>
      <c r="H32" s="12">
        <v>1115931046</v>
      </c>
      <c r="I32" s="31">
        <v>2038.4</v>
      </c>
      <c r="J32" s="12" t="s">
        <v>74</v>
      </c>
      <c r="K32" s="19" t="s">
        <v>74</v>
      </c>
    </row>
    <row r="33" spans="2:11" x14ac:dyDescent="0.2">
      <c r="B33" s="11">
        <v>2001</v>
      </c>
      <c r="C33" s="12">
        <v>110</v>
      </c>
      <c r="D33" s="12">
        <v>1035902968</v>
      </c>
      <c r="E33" s="12">
        <v>102855380</v>
      </c>
      <c r="F33" s="12" t="s">
        <v>74</v>
      </c>
      <c r="G33" s="12" t="s">
        <v>74</v>
      </c>
      <c r="H33" s="12">
        <v>1138758348</v>
      </c>
      <c r="I33" s="31">
        <v>2058.3000000000002</v>
      </c>
      <c r="J33" s="12" t="s">
        <v>74</v>
      </c>
      <c r="K33" s="19" t="s">
        <v>74</v>
      </c>
    </row>
    <row r="34" spans="2:11" x14ac:dyDescent="0.2">
      <c r="B34" s="11">
        <v>2002</v>
      </c>
      <c r="C34" s="12">
        <v>109</v>
      </c>
      <c r="D34" s="12">
        <v>1079516348</v>
      </c>
      <c r="E34" s="12">
        <v>96137121</v>
      </c>
      <c r="F34" s="12" t="s">
        <v>74</v>
      </c>
      <c r="G34" s="12" t="s">
        <v>74</v>
      </c>
      <c r="H34" s="12">
        <v>1175653469</v>
      </c>
      <c r="I34" s="31">
        <v>2100.1</v>
      </c>
      <c r="J34" s="12" t="s">
        <v>74</v>
      </c>
      <c r="K34" s="19" t="s">
        <v>74</v>
      </c>
    </row>
    <row r="35" spans="2:11" x14ac:dyDescent="0.2">
      <c r="B35" s="11">
        <v>2003</v>
      </c>
      <c r="C35" s="12">
        <v>109</v>
      </c>
      <c r="D35" s="12">
        <v>1132144512</v>
      </c>
      <c r="E35" s="12">
        <v>110499034</v>
      </c>
      <c r="F35" s="12" t="s">
        <v>74</v>
      </c>
      <c r="G35" s="12" t="s">
        <v>74</v>
      </c>
      <c r="H35" s="12">
        <v>1242643534</v>
      </c>
      <c r="I35" s="31">
        <v>2200.1</v>
      </c>
      <c r="J35" s="12" t="s">
        <v>74</v>
      </c>
      <c r="K35" s="19" t="s">
        <v>74</v>
      </c>
    </row>
    <row r="36" spans="2:11" x14ac:dyDescent="0.2">
      <c r="B36" s="11">
        <v>2004</v>
      </c>
      <c r="C36" s="12">
        <v>109</v>
      </c>
      <c r="D36" s="12">
        <v>1153360435</v>
      </c>
      <c r="E36" s="12">
        <v>122883519</v>
      </c>
      <c r="F36" s="12" t="s">
        <v>74</v>
      </c>
      <c r="G36" s="12" t="s">
        <v>74</v>
      </c>
      <c r="H36" s="12">
        <v>1276243954</v>
      </c>
      <c r="I36" s="31">
        <v>2242.6999999999998</v>
      </c>
      <c r="J36" s="12" t="s">
        <v>74</v>
      </c>
      <c r="K36" s="19" t="s">
        <v>74</v>
      </c>
    </row>
    <row r="37" spans="2:11" x14ac:dyDescent="0.2">
      <c r="B37" s="11">
        <v>2005</v>
      </c>
      <c r="C37" s="12">
        <v>108</v>
      </c>
      <c r="D37" s="12">
        <v>1170617713</v>
      </c>
      <c r="E37" s="12">
        <v>139333509</v>
      </c>
      <c r="F37" s="12" t="s">
        <v>74</v>
      </c>
      <c r="G37" s="12" t="s">
        <v>74</v>
      </c>
      <c r="H37" s="12">
        <v>1309951209</v>
      </c>
      <c r="I37" s="31">
        <v>2283.5</v>
      </c>
      <c r="J37" s="12" t="s">
        <v>74</v>
      </c>
      <c r="K37" s="19" t="s">
        <v>74</v>
      </c>
    </row>
    <row r="38" spans="2:11" x14ac:dyDescent="0.2">
      <c r="B38" s="11">
        <v>2006</v>
      </c>
      <c r="C38" s="12">
        <v>107</v>
      </c>
      <c r="D38" s="12">
        <v>1219783368</v>
      </c>
      <c r="E38" s="12">
        <v>161788461</v>
      </c>
      <c r="F38" s="12" t="s">
        <v>74</v>
      </c>
      <c r="G38" s="12" t="s">
        <v>74</v>
      </c>
      <c r="H38" s="12">
        <v>1381571832</v>
      </c>
      <c r="I38" s="31">
        <v>2384.1</v>
      </c>
      <c r="J38" s="12" t="s">
        <v>74</v>
      </c>
      <c r="K38" s="19" t="s">
        <v>74</v>
      </c>
    </row>
    <row r="39" spans="2:11" x14ac:dyDescent="0.2">
      <c r="B39" s="11">
        <v>2007</v>
      </c>
      <c r="C39" s="12">
        <v>107</v>
      </c>
      <c r="D39" s="12">
        <v>1279545203</v>
      </c>
      <c r="E39" s="12">
        <v>181966104</v>
      </c>
      <c r="F39" s="12" t="s">
        <v>74</v>
      </c>
      <c r="G39" s="12" t="s">
        <v>74</v>
      </c>
      <c r="H39" s="12">
        <v>1461511304</v>
      </c>
      <c r="I39" s="31">
        <v>2490.6999999999998</v>
      </c>
      <c r="J39" s="12" t="s">
        <v>74</v>
      </c>
      <c r="K39" s="19" t="s">
        <v>74</v>
      </c>
    </row>
    <row r="40" spans="2:11" x14ac:dyDescent="0.2">
      <c r="B40" s="11">
        <v>2008</v>
      </c>
      <c r="C40" s="12">
        <v>105</v>
      </c>
      <c r="D40" s="12">
        <v>1352673616</v>
      </c>
      <c r="E40" s="12">
        <v>202026293</v>
      </c>
      <c r="F40" s="12" t="s">
        <v>74</v>
      </c>
      <c r="G40" s="12" t="s">
        <v>74</v>
      </c>
      <c r="H40" s="12">
        <v>1554699915</v>
      </c>
      <c r="I40" s="31">
        <v>2606.8000000000002</v>
      </c>
      <c r="J40" s="12" t="s">
        <v>74</v>
      </c>
      <c r="K40" s="19" t="s">
        <v>74</v>
      </c>
    </row>
    <row r="41" spans="2:11" x14ac:dyDescent="0.2">
      <c r="B41" s="11">
        <v>2009</v>
      </c>
      <c r="C41" s="12">
        <v>104</v>
      </c>
      <c r="D41" s="12">
        <v>1364576460</v>
      </c>
      <c r="E41" s="12">
        <v>157910281</v>
      </c>
      <c r="F41" s="12" t="s">
        <v>74</v>
      </c>
      <c r="G41" s="12" t="s">
        <v>74</v>
      </c>
      <c r="H41" s="12">
        <v>1522486732</v>
      </c>
      <c r="I41" s="31">
        <v>2519.6</v>
      </c>
      <c r="J41" s="12" t="s">
        <v>74</v>
      </c>
      <c r="K41" s="19" t="s">
        <v>74</v>
      </c>
    </row>
    <row r="42" spans="2:11" x14ac:dyDescent="0.2">
      <c r="B42" s="11">
        <v>2010</v>
      </c>
      <c r="C42" s="12">
        <v>103</v>
      </c>
      <c r="D42" s="12">
        <v>1381596280</v>
      </c>
      <c r="E42" s="12">
        <v>161516459</v>
      </c>
      <c r="F42" s="12" t="s">
        <v>74</v>
      </c>
      <c r="G42" s="12" t="s">
        <v>74</v>
      </c>
      <c r="H42" s="12">
        <v>1543112737</v>
      </c>
      <c r="I42" s="31">
        <v>2518.9</v>
      </c>
      <c r="J42" s="12" t="s">
        <v>74</v>
      </c>
      <c r="K42" s="19" t="s">
        <v>74</v>
      </c>
    </row>
    <row r="43" spans="2:11" x14ac:dyDescent="0.2">
      <c r="B43" s="11">
        <v>2011</v>
      </c>
      <c r="C43" s="12">
        <v>103</v>
      </c>
      <c r="D43" s="12">
        <v>1425430852</v>
      </c>
      <c r="E43" s="12">
        <v>176892308</v>
      </c>
      <c r="F43" s="12" t="s">
        <v>74</v>
      </c>
      <c r="G43" s="12" t="s">
        <v>74</v>
      </c>
      <c r="H43" s="12">
        <v>1602323146</v>
      </c>
      <c r="I43" s="31">
        <v>2578.6</v>
      </c>
      <c r="J43" s="12" t="s">
        <v>74</v>
      </c>
      <c r="K43" s="19" t="s">
        <v>74</v>
      </c>
    </row>
    <row r="44" spans="2:11" x14ac:dyDescent="0.2">
      <c r="B44" s="11">
        <v>2012</v>
      </c>
      <c r="C44" s="12">
        <v>103</v>
      </c>
      <c r="D44" s="12">
        <v>1471855174</v>
      </c>
      <c r="E44" s="12">
        <v>171053762</v>
      </c>
      <c r="F44" s="12" t="s">
        <v>74</v>
      </c>
      <c r="G44" s="12" t="s">
        <v>74</v>
      </c>
      <c r="H44" s="12">
        <v>1642908938</v>
      </c>
      <c r="I44" s="31">
        <v>2616.5</v>
      </c>
      <c r="J44" s="12" t="s">
        <v>74</v>
      </c>
      <c r="K44" s="19" t="s">
        <v>74</v>
      </c>
    </row>
    <row r="45" spans="2:11" x14ac:dyDescent="0.2">
      <c r="B45" s="11">
        <v>2013</v>
      </c>
      <c r="C45" s="12">
        <v>104</v>
      </c>
      <c r="D45" s="12">
        <v>1507840027</v>
      </c>
      <c r="E45" s="12">
        <v>179907350</v>
      </c>
      <c r="F45" s="12" t="s">
        <v>74</v>
      </c>
      <c r="G45" s="12" t="s">
        <v>74</v>
      </c>
      <c r="H45" s="12">
        <v>1687747374</v>
      </c>
      <c r="I45" s="31">
        <v>2654.5</v>
      </c>
      <c r="J45" s="12" t="s">
        <v>74</v>
      </c>
      <c r="K45" s="19" t="s">
        <v>74</v>
      </c>
    </row>
    <row r="46" spans="2:11" x14ac:dyDescent="0.2">
      <c r="B46" s="11">
        <v>2014</v>
      </c>
      <c r="C46" s="12">
        <v>104</v>
      </c>
      <c r="D46" s="12">
        <v>1520693342</v>
      </c>
      <c r="E46" s="12">
        <v>182818398</v>
      </c>
      <c r="F46" s="12" t="s">
        <v>74</v>
      </c>
      <c r="G46" s="12" t="s">
        <v>74</v>
      </c>
      <c r="H46" s="12">
        <v>1703511739</v>
      </c>
      <c r="I46" s="31">
        <v>2641.8</v>
      </c>
      <c r="J46" s="12" t="s">
        <v>74</v>
      </c>
      <c r="K46" s="19" t="s">
        <v>74</v>
      </c>
    </row>
    <row r="47" spans="2:11" x14ac:dyDescent="0.2">
      <c r="B47" s="11">
        <v>2015</v>
      </c>
      <c r="C47" s="12">
        <v>104</v>
      </c>
      <c r="D47" s="12">
        <v>1511364328</v>
      </c>
      <c r="E47" s="12">
        <v>175431807</v>
      </c>
      <c r="F47" s="12">
        <v>30008705</v>
      </c>
      <c r="G47" s="12">
        <v>10181176</v>
      </c>
      <c r="H47" s="12">
        <v>1702062445</v>
      </c>
      <c r="I47" s="31">
        <v>2605.3000000000002</v>
      </c>
      <c r="J47" s="12">
        <v>1726986013</v>
      </c>
      <c r="K47" s="33">
        <v>2643.4</v>
      </c>
    </row>
    <row r="48" spans="2:11" x14ac:dyDescent="0.2">
      <c r="B48" s="11">
        <v>2016</v>
      </c>
      <c r="C48" s="12">
        <v>105</v>
      </c>
      <c r="D48" s="12">
        <v>1544443154</v>
      </c>
      <c r="E48" s="12">
        <v>139405405</v>
      </c>
      <c r="F48" s="12">
        <v>32466589</v>
      </c>
      <c r="G48" s="12">
        <v>9979984</v>
      </c>
      <c r="H48" s="12">
        <v>1683773278</v>
      </c>
      <c r="I48" s="31">
        <v>2542.6</v>
      </c>
      <c r="J48" s="12">
        <v>1726295132</v>
      </c>
      <c r="K48" s="33">
        <v>2606.8000000000002</v>
      </c>
    </row>
    <row r="49" spans="2:11" x14ac:dyDescent="0.2">
      <c r="B49" s="11">
        <v>2017</v>
      </c>
      <c r="C49" s="12">
        <v>104</v>
      </c>
      <c r="D49" s="12">
        <v>1578579623</v>
      </c>
      <c r="E49" s="12">
        <v>153646901</v>
      </c>
      <c r="F49" s="12">
        <v>33601849</v>
      </c>
      <c r="G49" s="12">
        <v>20212347</v>
      </c>
      <c r="H49" s="12" t="s">
        <v>74</v>
      </c>
      <c r="I49" s="19" t="s">
        <v>74</v>
      </c>
      <c r="J49" s="12">
        <v>1786040717</v>
      </c>
      <c r="K49" s="33">
        <v>2665.5</v>
      </c>
    </row>
    <row r="50" spans="2:11" x14ac:dyDescent="0.2">
      <c r="B50" s="11">
        <v>2018</v>
      </c>
      <c r="C50" s="12">
        <v>102</v>
      </c>
      <c r="D50" s="12">
        <v>1666894129</v>
      </c>
      <c r="E50" s="12">
        <v>175633152</v>
      </c>
      <c r="F50" s="12">
        <v>31376009</v>
      </c>
      <c r="G50" s="12">
        <v>12055835</v>
      </c>
      <c r="H50" s="12" t="s">
        <v>74</v>
      </c>
      <c r="I50" s="19" t="s">
        <v>74</v>
      </c>
      <c r="J50" s="12">
        <v>1885959133</v>
      </c>
      <c r="K50" s="33">
        <v>2784.2</v>
      </c>
    </row>
    <row r="51" spans="2:11" x14ac:dyDescent="0.2">
      <c r="B51" s="11">
        <v>2019</v>
      </c>
      <c r="C51" s="12">
        <v>102</v>
      </c>
      <c r="D51" s="12">
        <v>1745451765</v>
      </c>
      <c r="E51" s="12">
        <v>163229540</v>
      </c>
      <c r="F51" s="12">
        <v>39164519</v>
      </c>
      <c r="G51" s="12">
        <v>11511113</v>
      </c>
      <c r="H51" s="12" t="s">
        <v>74</v>
      </c>
      <c r="I51" s="19" t="s">
        <v>74</v>
      </c>
      <c r="J51" s="12">
        <v>1959356937</v>
      </c>
      <c r="K51" s="33">
        <v>2858.6</v>
      </c>
    </row>
    <row r="52" spans="2:11" x14ac:dyDescent="0.2">
      <c r="B52" s="11">
        <v>2020</v>
      </c>
      <c r="C52" s="12">
        <v>102</v>
      </c>
      <c r="D52" s="12">
        <v>1779903927</v>
      </c>
      <c r="E52" s="12">
        <v>144528371</v>
      </c>
      <c r="F52" s="12">
        <v>44909580</v>
      </c>
      <c r="G52" s="12">
        <v>15983839</v>
      </c>
      <c r="H52" s="12" t="s">
        <v>74</v>
      </c>
      <c r="I52" s="19" t="s">
        <v>74</v>
      </c>
      <c r="J52" s="12">
        <v>1985325719</v>
      </c>
      <c r="K52" s="33">
        <v>2860.5</v>
      </c>
    </row>
    <row r="53" spans="2:11" x14ac:dyDescent="0.2">
      <c r="B53" s="11">
        <v>2021</v>
      </c>
      <c r="C53" s="12">
        <v>102</v>
      </c>
      <c r="D53" s="12">
        <v>1799595421</v>
      </c>
      <c r="E53" s="12">
        <v>179035276</v>
      </c>
      <c r="F53" s="12">
        <v>51498818</v>
      </c>
      <c r="G53" s="12">
        <v>16143270</v>
      </c>
      <c r="H53" s="12" t="s">
        <v>74</v>
      </c>
      <c r="I53" s="19" t="s">
        <v>74</v>
      </c>
      <c r="J53" s="12">
        <v>2046272786</v>
      </c>
      <c r="K53" s="33">
        <v>2910</v>
      </c>
    </row>
    <row r="54" spans="2:11" x14ac:dyDescent="0.2">
      <c r="B54" s="11">
        <v>2022</v>
      </c>
      <c r="C54" s="12">
        <v>102</v>
      </c>
      <c r="D54" s="12">
        <v>1841122815</v>
      </c>
      <c r="E54" s="12">
        <v>180146787</v>
      </c>
      <c r="F54" s="12">
        <v>47640871</v>
      </c>
      <c r="G54" s="12">
        <v>18225158</v>
      </c>
      <c r="H54" s="12" t="s">
        <v>74</v>
      </c>
      <c r="I54" s="19" t="s">
        <v>74</v>
      </c>
      <c r="J54" s="12">
        <v>2087135636</v>
      </c>
      <c r="K54" s="33">
        <v>2926.8</v>
      </c>
    </row>
    <row r="55" spans="2:11" x14ac:dyDescent="0.2">
      <c r="B55" s="11">
        <v>2023</v>
      </c>
      <c r="C55" s="12">
        <v>101</v>
      </c>
      <c r="D55" s="12">
        <v>1851826454</v>
      </c>
      <c r="E55" s="12">
        <v>203535403</v>
      </c>
      <c r="F55" s="12">
        <v>54479722</v>
      </c>
      <c r="G55" s="12">
        <v>22025468</v>
      </c>
      <c r="H55" s="12" t="s">
        <v>74</v>
      </c>
      <c r="I55" s="19" t="s">
        <v>74</v>
      </c>
      <c r="J55" s="12">
        <v>2131867055</v>
      </c>
      <c r="K55" s="33">
        <v>2931.5</v>
      </c>
    </row>
    <row r="56" spans="2:11" x14ac:dyDescent="0.2">
      <c r="B56" s="11">
        <v>2024</v>
      </c>
      <c r="C56" s="12">
        <v>101</v>
      </c>
      <c r="D56" s="12">
        <v>1943832827</v>
      </c>
      <c r="E56" s="12">
        <v>259173180</v>
      </c>
      <c r="F56" s="12">
        <v>54315537</v>
      </c>
      <c r="G56" s="12">
        <v>22532334</v>
      </c>
      <c r="H56" s="12" t="s">
        <v>74</v>
      </c>
      <c r="I56" s="19" t="s">
        <v>74</v>
      </c>
      <c r="J56" s="12">
        <v>2279853885</v>
      </c>
      <c r="K56" s="33">
        <v>3099.6</v>
      </c>
    </row>
    <row r="57" spans="2:11" x14ac:dyDescent="0.2">
      <c r="B57" s="13">
        <v>2025</v>
      </c>
      <c r="C57" s="14">
        <v>101</v>
      </c>
      <c r="D57" s="14">
        <v>2025490712</v>
      </c>
      <c r="E57" s="14">
        <v>212680715</v>
      </c>
      <c r="F57" s="14">
        <v>62405826</v>
      </c>
      <c r="G57" s="14">
        <v>19378546</v>
      </c>
      <c r="H57" s="14" t="s">
        <v>74</v>
      </c>
      <c r="I57" s="20" t="s">
        <v>74</v>
      </c>
      <c r="J57" s="14">
        <v>2319955807</v>
      </c>
      <c r="K57" s="34">
        <v>3119.7</v>
      </c>
    </row>
    <row r="59" spans="2:11" ht="21.4" customHeight="1" x14ac:dyDescent="0.2">
      <c r="B59" s="28" t="s">
        <v>37</v>
      </c>
      <c r="C59" s="29"/>
      <c r="D59" s="29"/>
      <c r="E59" s="29"/>
      <c r="F59" s="29"/>
      <c r="G59" s="29"/>
      <c r="H59" s="29"/>
      <c r="I59" s="29"/>
      <c r="J59" s="29"/>
      <c r="K59" s="29"/>
    </row>
    <row r="60" spans="2:11" ht="46.5" customHeight="1" x14ac:dyDescent="0.2">
      <c r="B60" s="28" t="s">
        <v>75</v>
      </c>
      <c r="C60" s="29"/>
      <c r="D60" s="29"/>
      <c r="E60" s="29"/>
      <c r="F60" s="29"/>
      <c r="G60" s="29"/>
      <c r="H60" s="29"/>
      <c r="I60" s="29"/>
      <c r="J60" s="29"/>
      <c r="K60" s="29"/>
    </row>
    <row r="61" spans="2:11" ht="62.1" customHeight="1" x14ac:dyDescent="0.2">
      <c r="B61" s="28" t="s">
        <v>76</v>
      </c>
      <c r="C61" s="29"/>
      <c r="D61" s="29"/>
      <c r="E61" s="29"/>
      <c r="F61" s="29"/>
      <c r="G61" s="29"/>
      <c r="H61" s="29"/>
      <c r="I61" s="29"/>
      <c r="J61" s="29"/>
      <c r="K61" s="29"/>
    </row>
    <row r="62" spans="2:11" x14ac:dyDescent="0.2">
      <c r="B62" s="28" t="s">
        <v>77</v>
      </c>
      <c r="C62" s="29"/>
      <c r="D62" s="29"/>
      <c r="E62" s="29"/>
      <c r="F62" s="29"/>
      <c r="G62" s="29"/>
      <c r="H62" s="29"/>
      <c r="I62" s="29"/>
      <c r="J62" s="29"/>
      <c r="K62" s="29"/>
    </row>
    <row r="63" spans="2:11" ht="71.849999999999994" customHeight="1" x14ac:dyDescent="0.2">
      <c r="B63" s="28" t="s">
        <v>78</v>
      </c>
      <c r="C63" s="29"/>
      <c r="D63" s="29"/>
      <c r="E63" s="29"/>
      <c r="F63" s="29"/>
      <c r="G63" s="29"/>
      <c r="H63" s="29"/>
      <c r="I63" s="29"/>
      <c r="J63" s="29"/>
      <c r="K63" s="29"/>
    </row>
  </sheetData>
  <mergeCells count="13">
    <mergeCell ref="B61:K61"/>
    <mergeCell ref="B62:K62"/>
    <mergeCell ref="B63:K63"/>
    <mergeCell ref="G4:G5"/>
    <mergeCell ref="H4:I4"/>
    <mergeCell ref="J4:K4"/>
    <mergeCell ref="B59:K59"/>
    <mergeCell ref="B60:K60"/>
    <mergeCell ref="B4:B5"/>
    <mergeCell ref="C4:C5"/>
    <mergeCell ref="D4:D5"/>
    <mergeCell ref="E4:E5"/>
    <mergeCell ref="F4:F5"/>
  </mergeCells>
  <pageMargins left="0.70866141732283472" right="0.70866141732283472" top="0.74803149606299213" bottom="0.74803149606299213" header="0.31496062992125984" footer="0.31496062992125984"/>
  <pageSetup paperSize="9" scale="67" fitToWidth="0" fitToHeight="0" orientation="portrait" horizontalDpi="300" verticalDpi="300" r:id="rId1"/>
  <headerFooter differentFirst="1" scaleWithDoc="0" alignWithMargins="0">
    <firstHeader>&amp;L&amp;C&amp;R&amp;B DEPARTEMENT FINANZEN UND RESSOURCEN
Statistik Aargau</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6D4FF"/>
  </sheetPr>
  <dimension ref="B1:N214"/>
  <sheetViews>
    <sheetView showGridLines="0" view="pageBreakPreview" zoomScaleNormal="100" zoomScaleSheetLayoutView="100" workbookViewId="0">
      <pane ySplit="5" topLeftCell="A6" activePane="bottomLeft" state="frozen"/>
      <selection activeCell="A3" sqref="A3"/>
      <selection pane="bottomLeft" activeCell="A3" sqref="A3"/>
    </sheetView>
  </sheetViews>
  <sheetFormatPr baseColWidth="10" defaultRowHeight="12.75" x14ac:dyDescent="0.2"/>
  <cols>
    <col min="1" max="1" width="2.5703125" customWidth="1"/>
    <col min="2" max="2" width="11.85546875" customWidth="1"/>
    <col min="3" max="3" width="24.140625" customWidth="1"/>
    <col min="4" max="4" width="12.28515625" customWidth="1"/>
    <col min="5" max="7" width="11.85546875" customWidth="1"/>
    <col min="8" max="8" width="12.5703125" customWidth="1"/>
    <col min="9" max="14" width="11.85546875" customWidth="1"/>
  </cols>
  <sheetData>
    <row r="1" spans="2:14" ht="18" x14ac:dyDescent="0.25">
      <c r="B1" s="3" t="s">
        <v>9</v>
      </c>
    </row>
    <row r="2" spans="2:14" x14ac:dyDescent="0.2">
      <c r="B2" t="s">
        <v>10</v>
      </c>
    </row>
    <row r="5" spans="2:14" ht="42" customHeight="1" x14ac:dyDescent="0.2">
      <c r="B5" s="15" t="s">
        <v>79</v>
      </c>
      <c r="C5" s="15" t="s">
        <v>80</v>
      </c>
      <c r="D5" s="10" t="s">
        <v>81</v>
      </c>
      <c r="E5" s="10" t="s">
        <v>82</v>
      </c>
      <c r="F5" s="10" t="s">
        <v>83</v>
      </c>
      <c r="G5" s="10" t="s">
        <v>84</v>
      </c>
      <c r="H5" s="10" t="s">
        <v>85</v>
      </c>
      <c r="I5" s="10" t="s">
        <v>86</v>
      </c>
      <c r="J5" s="10" t="s">
        <v>87</v>
      </c>
      <c r="K5" s="10" t="s">
        <v>88</v>
      </c>
      <c r="L5" s="10" t="s">
        <v>89</v>
      </c>
      <c r="M5" s="10" t="s">
        <v>90</v>
      </c>
      <c r="N5" s="10" t="s">
        <v>36</v>
      </c>
    </row>
    <row r="6" spans="2:14" x14ac:dyDescent="0.2">
      <c r="B6" s="21">
        <v>4335</v>
      </c>
      <c r="C6" s="21" t="s">
        <v>91</v>
      </c>
      <c r="D6" s="22">
        <v>504296.89859</v>
      </c>
      <c r="E6" s="22">
        <v>313260.92777000001</v>
      </c>
      <c r="F6" s="22">
        <v>1135662.89656</v>
      </c>
      <c r="G6" s="22">
        <v>160092.38573000001</v>
      </c>
      <c r="H6" s="22">
        <v>293784.00546999997</v>
      </c>
      <c r="I6" s="22">
        <v>598548.17948000005</v>
      </c>
      <c r="J6" s="22">
        <v>178159.94102</v>
      </c>
      <c r="K6" s="22">
        <v>356507.38417999999</v>
      </c>
      <c r="L6" s="22">
        <v>201716.10118999999</v>
      </c>
      <c r="M6" s="22">
        <v>246460.08707000001</v>
      </c>
      <c r="N6" s="22">
        <v>3988488.80706</v>
      </c>
    </row>
    <row r="7" spans="2:14" x14ac:dyDescent="0.2">
      <c r="B7" s="21">
        <v>4019</v>
      </c>
      <c r="C7" s="21" t="s">
        <v>92</v>
      </c>
      <c r="D7" s="22">
        <v>60586.664519999998</v>
      </c>
      <c r="E7" s="22">
        <v>33987.967830000001</v>
      </c>
      <c r="F7" s="22">
        <v>121347.90241</v>
      </c>
      <c r="G7" s="22">
        <v>25396.541069999999</v>
      </c>
      <c r="H7" s="22">
        <v>54714.193630000002</v>
      </c>
      <c r="I7" s="22">
        <v>91965.245550000007</v>
      </c>
      <c r="J7" s="22">
        <v>25358.412199999999</v>
      </c>
      <c r="K7" s="22">
        <v>47532.438029999998</v>
      </c>
      <c r="L7" s="22">
        <v>23847.09114</v>
      </c>
      <c r="M7" s="22">
        <v>31679.77117</v>
      </c>
      <c r="N7" s="22">
        <v>516416.22755000001</v>
      </c>
    </row>
    <row r="8" spans="2:14" x14ac:dyDescent="0.2">
      <c r="B8" s="16">
        <v>4001</v>
      </c>
      <c r="C8" s="16" t="s">
        <v>93</v>
      </c>
      <c r="D8" s="12">
        <v>27857.583040000001</v>
      </c>
      <c r="E8" s="12">
        <v>14393.92958</v>
      </c>
      <c r="F8" s="12">
        <v>32541.444090000001</v>
      </c>
      <c r="G8" s="12">
        <v>14645.986070000001</v>
      </c>
      <c r="H8" s="12">
        <v>33749.552860000003</v>
      </c>
      <c r="I8" s="12">
        <v>25056.76814</v>
      </c>
      <c r="J8" s="12">
        <v>14051.64444</v>
      </c>
      <c r="K8" s="12">
        <v>14142.832630000001</v>
      </c>
      <c r="L8" s="12">
        <v>1144.2534000000001</v>
      </c>
      <c r="M8" s="12">
        <v>17071.301159999999</v>
      </c>
      <c r="N8" s="12">
        <v>194655.29540999999</v>
      </c>
    </row>
    <row r="9" spans="2:14" x14ac:dyDescent="0.2">
      <c r="B9" s="16">
        <v>4002</v>
      </c>
      <c r="C9" s="16" t="s">
        <v>94</v>
      </c>
      <c r="D9" s="12">
        <v>844.39382999999998</v>
      </c>
      <c r="E9" s="12">
        <v>385.45195000000001</v>
      </c>
      <c r="F9" s="12">
        <v>2586.9923399999998</v>
      </c>
      <c r="G9" s="12">
        <v>438.57175000000001</v>
      </c>
      <c r="H9" s="12">
        <v>638.93150000000003</v>
      </c>
      <c r="I9" s="12">
        <v>1003.2801899999999</v>
      </c>
      <c r="J9" s="12">
        <v>504.9264</v>
      </c>
      <c r="K9" s="12">
        <v>837.53655000000003</v>
      </c>
      <c r="L9" s="12">
        <v>66.956500000000005</v>
      </c>
      <c r="M9" s="12">
        <v>1723.2275500000001</v>
      </c>
      <c r="N9" s="12">
        <v>9030.2685600000004</v>
      </c>
    </row>
    <row r="10" spans="2:14" x14ac:dyDescent="0.2">
      <c r="B10" s="16">
        <v>4003</v>
      </c>
      <c r="C10" s="16" t="s">
        <v>95</v>
      </c>
      <c r="D10" s="12">
        <v>3531.2153400000002</v>
      </c>
      <c r="E10" s="12">
        <v>4677.0678699999999</v>
      </c>
      <c r="F10" s="12">
        <v>14007.71875</v>
      </c>
      <c r="G10" s="12">
        <v>1442.43201</v>
      </c>
      <c r="H10" s="12">
        <v>3499.8454999999999</v>
      </c>
      <c r="I10" s="12">
        <v>11162.6988</v>
      </c>
      <c r="J10" s="12">
        <v>1158.3358000000001</v>
      </c>
      <c r="K10" s="12">
        <v>3528.1511500000001</v>
      </c>
      <c r="L10" s="12">
        <v>19.1052</v>
      </c>
      <c r="M10" s="12">
        <v>2230.5158000000001</v>
      </c>
      <c r="N10" s="12">
        <v>45257.086219999997</v>
      </c>
    </row>
    <row r="11" spans="2:14" x14ac:dyDescent="0.2">
      <c r="B11" s="16">
        <v>4004</v>
      </c>
      <c r="C11" s="16" t="s">
        <v>96</v>
      </c>
      <c r="D11" s="12">
        <v>732.25761</v>
      </c>
      <c r="E11" s="12">
        <v>211.62938</v>
      </c>
      <c r="F11" s="12">
        <v>1075.0902599999999</v>
      </c>
      <c r="G11" s="12">
        <v>49.080419999999997</v>
      </c>
      <c r="H11" s="12">
        <v>399.69582000000003</v>
      </c>
      <c r="I11" s="12">
        <v>381.64585</v>
      </c>
      <c r="J11" s="12">
        <v>438.71235000000001</v>
      </c>
      <c r="K11" s="12">
        <v>464.95080999999999</v>
      </c>
      <c r="L11" s="12">
        <v>93.685749999999999</v>
      </c>
      <c r="M11" s="12">
        <v>303.03836999999999</v>
      </c>
      <c r="N11" s="12">
        <v>4149.7866199999999</v>
      </c>
    </row>
    <row r="12" spans="2:14" x14ac:dyDescent="0.2">
      <c r="B12" s="16">
        <v>4005</v>
      </c>
      <c r="C12" s="16" t="s">
        <v>97</v>
      </c>
      <c r="D12" s="12">
        <v>2272.9507100000001</v>
      </c>
      <c r="E12" s="12">
        <v>1085.1904999999999</v>
      </c>
      <c r="F12" s="12">
        <v>5250.1337299999996</v>
      </c>
      <c r="G12" s="12">
        <v>389.56247999999999</v>
      </c>
      <c r="H12" s="12">
        <v>1793.5328</v>
      </c>
      <c r="I12" s="12">
        <v>3073.4804899999999</v>
      </c>
      <c r="J12" s="12">
        <v>898.60659999999996</v>
      </c>
      <c r="K12" s="12">
        <v>3105.1275000000001</v>
      </c>
      <c r="L12" s="12">
        <v>164.89054999999999</v>
      </c>
      <c r="M12" s="12">
        <v>1506.4457199999999</v>
      </c>
      <c r="N12" s="12">
        <v>19539.92108</v>
      </c>
    </row>
    <row r="13" spans="2:14" x14ac:dyDescent="0.2">
      <c r="B13" s="16">
        <v>4006</v>
      </c>
      <c r="C13" s="16" t="s">
        <v>98</v>
      </c>
      <c r="D13" s="12">
        <v>5203.5239499999998</v>
      </c>
      <c r="E13" s="12">
        <v>1926.2994000000001</v>
      </c>
      <c r="F13" s="12">
        <v>11082.445729999999</v>
      </c>
      <c r="G13" s="12">
        <v>892.33009000000004</v>
      </c>
      <c r="H13" s="12">
        <v>2800.9816999999998</v>
      </c>
      <c r="I13" s="12">
        <v>7609.9749499999998</v>
      </c>
      <c r="J13" s="12">
        <v>1834.047</v>
      </c>
      <c r="K13" s="12">
        <v>2691.1294499999999</v>
      </c>
      <c r="L13" s="12">
        <v>480.46800000000002</v>
      </c>
      <c r="M13" s="12">
        <v>1671.63075</v>
      </c>
      <c r="N13" s="12">
        <v>36192.831019999998</v>
      </c>
    </row>
    <row r="14" spans="2:14" x14ac:dyDescent="0.2">
      <c r="B14" s="16">
        <v>4007</v>
      </c>
      <c r="C14" s="16" t="s">
        <v>99</v>
      </c>
      <c r="D14" s="12">
        <v>1253.90869</v>
      </c>
      <c r="E14" s="12">
        <v>403.89222000000001</v>
      </c>
      <c r="F14" s="12">
        <v>2742.07548</v>
      </c>
      <c r="G14" s="12">
        <v>60.760449999999999</v>
      </c>
      <c r="H14" s="12">
        <v>381.41464999999999</v>
      </c>
      <c r="I14" s="12">
        <v>1218.39876</v>
      </c>
      <c r="J14" s="12">
        <v>401.68473999999998</v>
      </c>
      <c r="K14" s="12">
        <v>913.36668999999995</v>
      </c>
      <c r="L14" s="12">
        <v>237.56041999999999</v>
      </c>
      <c r="M14" s="12">
        <v>901.14363000000003</v>
      </c>
      <c r="N14" s="12">
        <v>8514.2057299999997</v>
      </c>
    </row>
    <row r="15" spans="2:14" x14ac:dyDescent="0.2">
      <c r="B15" s="16">
        <v>4008</v>
      </c>
      <c r="C15" s="16" t="s">
        <v>100</v>
      </c>
      <c r="D15" s="12">
        <v>3603.6352000000002</v>
      </c>
      <c r="E15" s="12">
        <v>2068.4142999999999</v>
      </c>
      <c r="F15" s="12">
        <v>11686.509169999999</v>
      </c>
      <c r="G15" s="12">
        <v>1060.56558</v>
      </c>
      <c r="H15" s="12">
        <v>2314.4297999999999</v>
      </c>
      <c r="I15" s="12">
        <v>5604.2437099999997</v>
      </c>
      <c r="J15" s="12">
        <v>1490.6301000000001</v>
      </c>
      <c r="K15" s="12">
        <v>11031.23827</v>
      </c>
      <c r="L15" s="12">
        <v>185.0872</v>
      </c>
      <c r="M15" s="12">
        <v>1123.32718</v>
      </c>
      <c r="N15" s="12">
        <v>40168.08051</v>
      </c>
    </row>
    <row r="16" spans="2:14" x14ac:dyDescent="0.2">
      <c r="B16" s="16">
        <v>4009</v>
      </c>
      <c r="C16" s="16" t="s">
        <v>101</v>
      </c>
      <c r="D16" s="12">
        <v>2233.49865</v>
      </c>
      <c r="E16" s="12">
        <v>665.72329999999999</v>
      </c>
      <c r="F16" s="12">
        <v>6453.8116</v>
      </c>
      <c r="G16" s="12">
        <v>244.80619999999999</v>
      </c>
      <c r="H16" s="12">
        <v>984.66534999999999</v>
      </c>
      <c r="I16" s="12">
        <v>2987.28514</v>
      </c>
      <c r="J16" s="12">
        <v>948.18430000000001</v>
      </c>
      <c r="K16" s="12">
        <v>1692.3991000000001</v>
      </c>
      <c r="L16" s="12">
        <v>6701.8620499999997</v>
      </c>
      <c r="M16" s="12">
        <v>755.25936999999999</v>
      </c>
      <c r="N16" s="12">
        <v>23667.495060000001</v>
      </c>
    </row>
    <row r="17" spans="2:14" x14ac:dyDescent="0.2">
      <c r="B17" s="16">
        <v>4010</v>
      </c>
      <c r="C17" s="16" t="s">
        <v>102</v>
      </c>
      <c r="D17" s="12">
        <v>4211.9625299999998</v>
      </c>
      <c r="E17" s="12">
        <v>2989.42463</v>
      </c>
      <c r="F17" s="12">
        <v>12402.832270000001</v>
      </c>
      <c r="G17" s="12">
        <v>1871.4960599999999</v>
      </c>
      <c r="H17" s="12">
        <v>2628.1686500000001</v>
      </c>
      <c r="I17" s="12">
        <v>9831.3426299999992</v>
      </c>
      <c r="J17" s="12">
        <v>1094.03619</v>
      </c>
      <c r="K17" s="12">
        <v>3319.0262899999998</v>
      </c>
      <c r="L17" s="12">
        <v>14517.212960000001</v>
      </c>
      <c r="M17" s="12">
        <v>1966.59698</v>
      </c>
      <c r="N17" s="12">
        <v>54832.099190000001</v>
      </c>
    </row>
    <row r="18" spans="2:14" x14ac:dyDescent="0.2">
      <c r="B18" s="16">
        <v>4012</v>
      </c>
      <c r="C18" s="16" t="s">
        <v>103</v>
      </c>
      <c r="D18" s="12">
        <v>6289.6109999999999</v>
      </c>
      <c r="E18" s="12">
        <v>4401.6049999999996</v>
      </c>
      <c r="F18" s="12">
        <v>15371.90899</v>
      </c>
      <c r="G18" s="12">
        <v>3447.1030300000002</v>
      </c>
      <c r="H18" s="12">
        <v>3573.8733999999999</v>
      </c>
      <c r="I18" s="12">
        <v>17716.265039999998</v>
      </c>
      <c r="J18" s="12">
        <v>2003.9610499999999</v>
      </c>
      <c r="K18" s="12">
        <v>3968.83925</v>
      </c>
      <c r="L18" s="12">
        <v>30.9894</v>
      </c>
      <c r="M18" s="12">
        <v>1752.0483200000001</v>
      </c>
      <c r="N18" s="12">
        <v>58556.20448</v>
      </c>
    </row>
    <row r="19" spans="2:14" x14ac:dyDescent="0.2">
      <c r="B19" s="16">
        <v>4013</v>
      </c>
      <c r="C19" s="16" t="s">
        <v>104</v>
      </c>
      <c r="D19" s="12">
        <v>2552.1239700000001</v>
      </c>
      <c r="E19" s="12">
        <v>779.33969999999999</v>
      </c>
      <c r="F19" s="12">
        <v>6146.94</v>
      </c>
      <c r="G19" s="12">
        <v>853.84693000000004</v>
      </c>
      <c r="H19" s="12">
        <v>1949.1016</v>
      </c>
      <c r="I19" s="12">
        <v>6319.8618500000002</v>
      </c>
      <c r="J19" s="12">
        <v>533.64323000000002</v>
      </c>
      <c r="K19" s="12">
        <v>1837.84034</v>
      </c>
      <c r="L19" s="12">
        <v>205.01971</v>
      </c>
      <c r="M19" s="12">
        <v>675.23634000000004</v>
      </c>
      <c r="N19" s="12">
        <v>21852.953669999999</v>
      </c>
    </row>
    <row r="20" spans="2:14" x14ac:dyDescent="0.2">
      <c r="B20" s="21">
        <v>4059</v>
      </c>
      <c r="C20" s="21" t="s">
        <v>105</v>
      </c>
      <c r="D20" s="22">
        <v>113799.39719</v>
      </c>
      <c r="E20" s="22">
        <v>66799.232260000004</v>
      </c>
      <c r="F20" s="22">
        <v>253814.41670999999</v>
      </c>
      <c r="G20" s="22">
        <v>39706.174659999997</v>
      </c>
      <c r="H20" s="22">
        <v>56143.233500000002</v>
      </c>
      <c r="I20" s="22">
        <v>124471.90974</v>
      </c>
      <c r="J20" s="22">
        <v>38542.176249999997</v>
      </c>
      <c r="K20" s="22">
        <v>71072.548420000006</v>
      </c>
      <c r="L20" s="22">
        <v>43342.742149999998</v>
      </c>
      <c r="M20" s="22">
        <v>65196.958229999997</v>
      </c>
      <c r="N20" s="22">
        <v>872888.78911000001</v>
      </c>
    </row>
    <row r="21" spans="2:14" x14ac:dyDescent="0.2">
      <c r="B21" s="16">
        <v>4021</v>
      </c>
      <c r="C21" s="16" t="s">
        <v>106</v>
      </c>
      <c r="D21" s="12">
        <v>38525.052000000003</v>
      </c>
      <c r="E21" s="12">
        <v>18233.761740000002</v>
      </c>
      <c r="F21" s="12">
        <v>49668.322330000003</v>
      </c>
      <c r="G21" s="12">
        <v>15713.253290000001</v>
      </c>
      <c r="H21" s="12">
        <v>8754.0187800000003</v>
      </c>
      <c r="I21" s="12">
        <v>28552.125260000001</v>
      </c>
      <c r="J21" s="12">
        <v>12252.782880000001</v>
      </c>
      <c r="K21" s="12">
        <v>10791.106040000001</v>
      </c>
      <c r="L21" s="12">
        <v>2287.52079</v>
      </c>
      <c r="M21" s="12">
        <v>19608.13999</v>
      </c>
      <c r="N21" s="12">
        <v>204386.08309999999</v>
      </c>
    </row>
    <row r="22" spans="2:14" x14ac:dyDescent="0.2">
      <c r="B22" s="16">
        <v>4022</v>
      </c>
      <c r="C22" s="16" t="s">
        <v>107</v>
      </c>
      <c r="D22" s="12">
        <v>1262.7762499999999</v>
      </c>
      <c r="E22" s="12">
        <v>408.19767000000002</v>
      </c>
      <c r="F22" s="12">
        <v>2278.0991399999998</v>
      </c>
      <c r="G22" s="12">
        <v>64.800929999999994</v>
      </c>
      <c r="H22" s="12">
        <v>407.91645999999997</v>
      </c>
      <c r="I22" s="12">
        <v>705.57405000000006</v>
      </c>
      <c r="J22" s="12">
        <v>631.40179999999998</v>
      </c>
      <c r="K22" s="12">
        <v>1290.8641600000001</v>
      </c>
      <c r="L22" s="12">
        <v>89.723550000000003</v>
      </c>
      <c r="M22" s="12">
        <v>827.01700000000005</v>
      </c>
      <c r="N22" s="12">
        <v>7966.3710099999998</v>
      </c>
    </row>
    <row r="23" spans="2:14" x14ac:dyDescent="0.2">
      <c r="B23" s="16">
        <v>4023</v>
      </c>
      <c r="C23" s="16" t="s">
        <v>108</v>
      </c>
      <c r="D23" s="12">
        <v>1907.01785</v>
      </c>
      <c r="E23" s="12">
        <v>1110.1932200000001</v>
      </c>
      <c r="F23" s="12">
        <v>5609.4126299999998</v>
      </c>
      <c r="G23" s="12">
        <v>278.91478000000001</v>
      </c>
      <c r="H23" s="12">
        <v>887.31118000000004</v>
      </c>
      <c r="I23" s="12">
        <v>1765.8345400000001</v>
      </c>
      <c r="J23" s="12">
        <v>814.27814999999998</v>
      </c>
      <c r="K23" s="12">
        <v>1888.4434200000001</v>
      </c>
      <c r="L23" s="12">
        <v>95.619380000000007</v>
      </c>
      <c r="M23" s="12">
        <v>2575.9317700000001</v>
      </c>
      <c r="N23" s="12">
        <v>16932.956920000001</v>
      </c>
    </row>
    <row r="24" spans="2:14" x14ac:dyDescent="0.2">
      <c r="B24" s="16">
        <v>4024</v>
      </c>
      <c r="C24" s="16" t="s">
        <v>109</v>
      </c>
      <c r="D24" s="12">
        <v>2122.6529799999998</v>
      </c>
      <c r="E24" s="12">
        <v>642.73680999999999</v>
      </c>
      <c r="F24" s="12">
        <v>4813.7406600000004</v>
      </c>
      <c r="G24" s="12">
        <v>119.93841999999999</v>
      </c>
      <c r="H24" s="12">
        <v>852.49279000000001</v>
      </c>
      <c r="I24" s="12">
        <v>2086.83959</v>
      </c>
      <c r="J24" s="12">
        <v>683.69538</v>
      </c>
      <c r="K24" s="12">
        <v>1652.6757600000001</v>
      </c>
      <c r="L24" s="12">
        <v>4187.7887899999996</v>
      </c>
      <c r="M24" s="12">
        <v>946.38334999999995</v>
      </c>
      <c r="N24" s="12">
        <v>18108.944530000001</v>
      </c>
    </row>
    <row r="25" spans="2:14" x14ac:dyDescent="0.2">
      <c r="B25" s="16">
        <v>4049</v>
      </c>
      <c r="C25" s="16" t="s">
        <v>110</v>
      </c>
      <c r="D25" s="12">
        <v>3756.49791</v>
      </c>
      <c r="E25" s="12">
        <v>1351.40624</v>
      </c>
      <c r="F25" s="12">
        <v>8551.0303199999998</v>
      </c>
      <c r="G25" s="12">
        <v>226.98938000000001</v>
      </c>
      <c r="H25" s="12">
        <v>1401.6729600000001</v>
      </c>
      <c r="I25" s="12">
        <v>3715.2541500000002</v>
      </c>
      <c r="J25" s="12">
        <v>730.69018000000005</v>
      </c>
      <c r="K25" s="12">
        <v>1551.17156</v>
      </c>
      <c r="L25" s="12">
        <v>63.856670000000001</v>
      </c>
      <c r="M25" s="12">
        <v>1475.49686</v>
      </c>
      <c r="N25" s="12">
        <v>22824.06623</v>
      </c>
    </row>
    <row r="26" spans="2:14" x14ac:dyDescent="0.2">
      <c r="B26" s="16">
        <v>4026</v>
      </c>
      <c r="C26" s="16" t="s">
        <v>111</v>
      </c>
      <c r="D26" s="12">
        <v>2464.6186400000001</v>
      </c>
      <c r="E26" s="12">
        <v>896.85517000000004</v>
      </c>
      <c r="F26" s="12">
        <v>6862.9654300000002</v>
      </c>
      <c r="G26" s="12">
        <v>983.24026000000003</v>
      </c>
      <c r="H26" s="12">
        <v>1224.52359</v>
      </c>
      <c r="I26" s="12">
        <v>2492.8126900000002</v>
      </c>
      <c r="J26" s="12">
        <v>2426.0074399999999</v>
      </c>
      <c r="K26" s="12">
        <v>2189.8792899999999</v>
      </c>
      <c r="L26" s="12">
        <v>308.86324000000002</v>
      </c>
      <c r="M26" s="12">
        <v>3526.8858700000001</v>
      </c>
      <c r="N26" s="12">
        <v>23376.651620000001</v>
      </c>
    </row>
    <row r="27" spans="2:14" x14ac:dyDescent="0.2">
      <c r="B27" s="16">
        <v>4027</v>
      </c>
      <c r="C27" s="16" t="s">
        <v>112</v>
      </c>
      <c r="D27" s="12">
        <v>3033.97487</v>
      </c>
      <c r="E27" s="12">
        <v>1674.3453099999999</v>
      </c>
      <c r="F27" s="12">
        <v>8648.8781500000005</v>
      </c>
      <c r="G27" s="12">
        <v>376.53773999999999</v>
      </c>
      <c r="H27" s="12">
        <v>2565.2322800000002</v>
      </c>
      <c r="I27" s="12">
        <v>4720.4768599999998</v>
      </c>
      <c r="J27" s="12">
        <v>883.36915999999997</v>
      </c>
      <c r="K27" s="12">
        <v>2322.9662400000002</v>
      </c>
      <c r="L27" s="12">
        <v>14.9055</v>
      </c>
      <c r="M27" s="12">
        <v>280.83775000000003</v>
      </c>
      <c r="N27" s="12">
        <v>24521.523860000001</v>
      </c>
    </row>
    <row r="28" spans="2:14" x14ac:dyDescent="0.2">
      <c r="B28" s="16">
        <v>4028</v>
      </c>
      <c r="C28" s="16" t="s">
        <v>113</v>
      </c>
      <c r="D28" s="12">
        <v>916.21121000000005</v>
      </c>
      <c r="E28" s="12">
        <v>233.42035000000001</v>
      </c>
      <c r="F28" s="12">
        <v>1660.8999100000001</v>
      </c>
      <c r="G28" s="12">
        <v>133.56285</v>
      </c>
      <c r="H28" s="12">
        <v>334.58893999999998</v>
      </c>
      <c r="I28" s="12">
        <v>371.93964999999997</v>
      </c>
      <c r="J28" s="12">
        <v>230.31113999999999</v>
      </c>
      <c r="K28" s="12">
        <v>534.56893000000002</v>
      </c>
      <c r="L28" s="12">
        <v>270.86811</v>
      </c>
      <c r="M28" s="12">
        <v>315.36736999999999</v>
      </c>
      <c r="N28" s="12">
        <v>5001.7384599999996</v>
      </c>
    </row>
    <row r="29" spans="2:14" x14ac:dyDescent="0.2">
      <c r="B29" s="16">
        <v>4029</v>
      </c>
      <c r="C29" s="16" t="s">
        <v>114</v>
      </c>
      <c r="D29" s="12">
        <v>3127.8235</v>
      </c>
      <c r="E29" s="12">
        <v>1497.2806700000001</v>
      </c>
      <c r="F29" s="12">
        <v>8276.3553100000008</v>
      </c>
      <c r="G29" s="12">
        <v>450.35383000000002</v>
      </c>
      <c r="H29" s="12">
        <v>2043.36006</v>
      </c>
      <c r="I29" s="12">
        <v>3288.20136</v>
      </c>
      <c r="J29" s="12">
        <v>1202.35348</v>
      </c>
      <c r="K29" s="12">
        <v>2524.2791000000002</v>
      </c>
      <c r="L29" s="12">
        <v>609.13831000000005</v>
      </c>
      <c r="M29" s="12">
        <v>2121.0715399999999</v>
      </c>
      <c r="N29" s="12">
        <v>25140.21716</v>
      </c>
    </row>
    <row r="30" spans="2:14" x14ac:dyDescent="0.2">
      <c r="B30" s="16">
        <v>4030</v>
      </c>
      <c r="C30" s="16" t="s">
        <v>115</v>
      </c>
      <c r="D30" s="12">
        <v>1205.15717</v>
      </c>
      <c r="E30" s="12">
        <v>497.78800000000001</v>
      </c>
      <c r="F30" s="12">
        <v>2947.41851</v>
      </c>
      <c r="G30" s="12">
        <v>182.43065000000001</v>
      </c>
      <c r="H30" s="12">
        <v>425.03332</v>
      </c>
      <c r="I30" s="12">
        <v>1318.86869</v>
      </c>
      <c r="J30" s="12">
        <v>472.62574999999998</v>
      </c>
      <c r="K30" s="12">
        <v>1126.97846</v>
      </c>
      <c r="L30" s="12">
        <v>2432.0813499999999</v>
      </c>
      <c r="M30" s="12">
        <v>713.08573000000001</v>
      </c>
      <c r="N30" s="12">
        <v>11321.467629999999</v>
      </c>
    </row>
    <row r="31" spans="2:14" x14ac:dyDescent="0.2">
      <c r="B31" s="16">
        <v>4031</v>
      </c>
      <c r="C31" s="16" t="s">
        <v>116</v>
      </c>
      <c r="D31" s="12">
        <v>1357.98072</v>
      </c>
      <c r="E31" s="12">
        <v>884.38021000000003</v>
      </c>
      <c r="F31" s="12">
        <v>3512.6949800000002</v>
      </c>
      <c r="G31" s="12">
        <v>58.010280000000002</v>
      </c>
      <c r="H31" s="12">
        <v>423.01956999999999</v>
      </c>
      <c r="I31" s="12">
        <v>1476.1548399999999</v>
      </c>
      <c r="J31" s="12">
        <v>519.67876999999999</v>
      </c>
      <c r="K31" s="12">
        <v>985.38969999999995</v>
      </c>
      <c r="L31" s="12">
        <v>2822.8352199999999</v>
      </c>
      <c r="M31" s="12">
        <v>720.34939999999995</v>
      </c>
      <c r="N31" s="12">
        <v>12760.493689999999</v>
      </c>
    </row>
    <row r="32" spans="2:14" x14ac:dyDescent="0.2">
      <c r="B32" s="16">
        <v>4032</v>
      </c>
      <c r="C32" s="16" t="s">
        <v>117</v>
      </c>
      <c r="D32" s="12">
        <v>1265.9121</v>
      </c>
      <c r="E32" s="12">
        <v>561.28436999999997</v>
      </c>
      <c r="F32" s="12">
        <v>3937.5713799999999</v>
      </c>
      <c r="G32" s="12">
        <v>286.54097000000002</v>
      </c>
      <c r="H32" s="12">
        <v>728.18200999999999</v>
      </c>
      <c r="I32" s="12">
        <v>1568.29277</v>
      </c>
      <c r="J32" s="12">
        <v>366.25614999999999</v>
      </c>
      <c r="K32" s="12">
        <v>1516.1673800000001</v>
      </c>
      <c r="L32" s="12">
        <v>80.715950000000007</v>
      </c>
      <c r="M32" s="12">
        <v>757.96942000000001</v>
      </c>
      <c r="N32" s="12">
        <v>11068.8925</v>
      </c>
    </row>
    <row r="33" spans="2:14" x14ac:dyDescent="0.2">
      <c r="B33" s="16">
        <v>4033</v>
      </c>
      <c r="C33" s="16" t="s">
        <v>118</v>
      </c>
      <c r="D33" s="12">
        <v>3823.0606699999998</v>
      </c>
      <c r="E33" s="12">
        <v>2939.3332300000002</v>
      </c>
      <c r="F33" s="12">
        <v>13710.02909</v>
      </c>
      <c r="G33" s="12">
        <v>2471.5489400000001</v>
      </c>
      <c r="H33" s="12">
        <v>1880.56989</v>
      </c>
      <c r="I33" s="12">
        <v>5254.0918499999998</v>
      </c>
      <c r="J33" s="12">
        <v>1337.3034</v>
      </c>
      <c r="K33" s="12">
        <v>2489.2129599999998</v>
      </c>
      <c r="L33" s="12">
        <v>7229.4658300000001</v>
      </c>
      <c r="M33" s="12">
        <v>2124.3103299999998</v>
      </c>
      <c r="N33" s="12">
        <v>43258.926189999998</v>
      </c>
    </row>
    <row r="34" spans="2:14" x14ac:dyDescent="0.2">
      <c r="B34" s="16">
        <v>4034</v>
      </c>
      <c r="C34" s="16" t="s">
        <v>119</v>
      </c>
      <c r="D34" s="12">
        <v>4504.2123300000003</v>
      </c>
      <c r="E34" s="12">
        <v>2797.1165099999998</v>
      </c>
      <c r="F34" s="12">
        <v>11565.542589999999</v>
      </c>
      <c r="G34" s="12">
        <v>1137.81565</v>
      </c>
      <c r="H34" s="12">
        <v>3630.5506</v>
      </c>
      <c r="I34" s="12">
        <v>5445.1578099999997</v>
      </c>
      <c r="J34" s="12">
        <v>1220.2275400000001</v>
      </c>
      <c r="K34" s="12">
        <v>5773.7802899999997</v>
      </c>
      <c r="L34" s="12">
        <v>16.070250000000001</v>
      </c>
      <c r="M34" s="12">
        <v>1680.88345</v>
      </c>
      <c r="N34" s="12">
        <v>37771.357020000003</v>
      </c>
    </row>
    <row r="35" spans="2:14" x14ac:dyDescent="0.2">
      <c r="B35" s="16">
        <v>4035</v>
      </c>
      <c r="C35" s="16" t="s">
        <v>120</v>
      </c>
      <c r="D35" s="12">
        <v>2413.36634</v>
      </c>
      <c r="E35" s="12">
        <v>4704.8932500000001</v>
      </c>
      <c r="F35" s="12">
        <v>8800.51</v>
      </c>
      <c r="G35" s="12">
        <v>248.33882</v>
      </c>
      <c r="H35" s="12">
        <v>1312.4238499999999</v>
      </c>
      <c r="I35" s="12">
        <v>3124.8703399999999</v>
      </c>
      <c r="J35" s="12">
        <v>896.38329999999996</v>
      </c>
      <c r="K35" s="12">
        <v>2256.2379799999999</v>
      </c>
      <c r="L35" s="12">
        <v>39.811799999999998</v>
      </c>
      <c r="M35" s="12">
        <v>1726.0410099999999</v>
      </c>
      <c r="N35" s="12">
        <v>25522.876690000001</v>
      </c>
    </row>
    <row r="36" spans="2:14" x14ac:dyDescent="0.2">
      <c r="B36" s="16">
        <v>4037</v>
      </c>
      <c r="C36" s="16" t="s">
        <v>121</v>
      </c>
      <c r="D36" s="12">
        <v>2618.1479300000001</v>
      </c>
      <c r="E36" s="12">
        <v>1008.90807</v>
      </c>
      <c r="F36" s="12">
        <v>6476.8343000000004</v>
      </c>
      <c r="G36" s="12">
        <v>668.05034000000001</v>
      </c>
      <c r="H36" s="12">
        <v>1922.4579699999999</v>
      </c>
      <c r="I36" s="12">
        <v>2448.3901500000002</v>
      </c>
      <c r="J36" s="12">
        <v>1135.75811</v>
      </c>
      <c r="K36" s="12">
        <v>2244.2207899999999</v>
      </c>
      <c r="L36" s="12">
        <v>129.56829999999999</v>
      </c>
      <c r="M36" s="12">
        <v>2690.7697600000001</v>
      </c>
      <c r="N36" s="12">
        <v>21343.10572</v>
      </c>
    </row>
    <row r="37" spans="2:14" x14ac:dyDescent="0.2">
      <c r="B37" s="16">
        <v>4038</v>
      </c>
      <c r="C37" s="16" t="s">
        <v>122</v>
      </c>
      <c r="D37" s="12">
        <v>4769.2478000000001</v>
      </c>
      <c r="E37" s="12">
        <v>3462.0864499999998</v>
      </c>
      <c r="F37" s="12">
        <v>11831.488079999999</v>
      </c>
      <c r="G37" s="12">
        <v>2822.9340000000002</v>
      </c>
      <c r="H37" s="12">
        <v>4367.43235</v>
      </c>
      <c r="I37" s="12">
        <v>9350.0433400000002</v>
      </c>
      <c r="J37" s="12">
        <v>1399.19641</v>
      </c>
      <c r="K37" s="12">
        <v>3882.0108100000002</v>
      </c>
      <c r="L37" s="12">
        <v>132.94138000000001</v>
      </c>
      <c r="M37" s="12">
        <v>2612.4127199999998</v>
      </c>
      <c r="N37" s="12">
        <v>44629.793339999997</v>
      </c>
    </row>
    <row r="38" spans="2:14" x14ac:dyDescent="0.2">
      <c r="B38" s="16">
        <v>4039</v>
      </c>
      <c r="C38" s="16" t="s">
        <v>123</v>
      </c>
      <c r="D38" s="12">
        <v>1247.4559099999999</v>
      </c>
      <c r="E38" s="12">
        <v>532.68240000000003</v>
      </c>
      <c r="F38" s="12">
        <v>3193.1208099999999</v>
      </c>
      <c r="G38" s="12">
        <v>109.39182</v>
      </c>
      <c r="H38" s="12">
        <v>487.40910000000002</v>
      </c>
      <c r="I38" s="12">
        <v>1302.40851</v>
      </c>
      <c r="J38" s="12">
        <v>588.55809999999997</v>
      </c>
      <c r="K38" s="12">
        <v>1143.8126400000001</v>
      </c>
      <c r="L38" s="12">
        <v>40.214350000000003</v>
      </c>
      <c r="M38" s="12">
        <v>1164.7346</v>
      </c>
      <c r="N38" s="12">
        <v>9809.7882399999999</v>
      </c>
    </row>
    <row r="39" spans="2:14" x14ac:dyDescent="0.2">
      <c r="B39" s="16">
        <v>4040</v>
      </c>
      <c r="C39" s="16" t="s">
        <v>124</v>
      </c>
      <c r="D39" s="12">
        <v>7033.3400199999996</v>
      </c>
      <c r="E39" s="12">
        <v>4626.3984300000002</v>
      </c>
      <c r="F39" s="12">
        <v>17356.649160000001</v>
      </c>
      <c r="G39" s="12">
        <v>2541.7823600000002</v>
      </c>
      <c r="H39" s="12">
        <v>4438.7516400000004</v>
      </c>
      <c r="I39" s="12">
        <v>8940.73956</v>
      </c>
      <c r="J39" s="12">
        <v>2365.68478</v>
      </c>
      <c r="K39" s="12">
        <v>5991.4751800000004</v>
      </c>
      <c r="L39" s="12">
        <v>97.98115</v>
      </c>
      <c r="M39" s="12">
        <v>1996.22093</v>
      </c>
      <c r="N39" s="12">
        <v>55389.023209999999</v>
      </c>
    </row>
    <row r="40" spans="2:14" x14ac:dyDescent="0.2">
      <c r="B40" s="16">
        <v>4041</v>
      </c>
      <c r="C40" s="16" t="s">
        <v>125</v>
      </c>
      <c r="D40" s="12">
        <v>1414.27304</v>
      </c>
      <c r="E40" s="12">
        <v>624.93359999999996</v>
      </c>
      <c r="F40" s="12">
        <v>3930.5398100000002</v>
      </c>
      <c r="G40" s="12">
        <v>214.21111999999999</v>
      </c>
      <c r="H40" s="12">
        <v>514.19920000000002</v>
      </c>
      <c r="I40" s="12">
        <v>1700.16751</v>
      </c>
      <c r="J40" s="12">
        <v>292.22005000000001</v>
      </c>
      <c r="K40" s="12">
        <v>1132.1755900000001</v>
      </c>
      <c r="L40" s="12">
        <v>4.7138999999999998</v>
      </c>
      <c r="M40" s="12">
        <v>104.70349</v>
      </c>
      <c r="N40" s="12">
        <v>9932.1373100000001</v>
      </c>
    </row>
    <row r="41" spans="2:14" x14ac:dyDescent="0.2">
      <c r="B41" s="16">
        <v>4044</v>
      </c>
      <c r="C41" s="16" t="s">
        <v>126</v>
      </c>
      <c r="D41" s="12">
        <v>5199.1987399999998</v>
      </c>
      <c r="E41" s="12">
        <v>3331.60628</v>
      </c>
      <c r="F41" s="12">
        <v>9920.5524700000005</v>
      </c>
      <c r="G41" s="12">
        <v>537.06659999999999</v>
      </c>
      <c r="H41" s="12">
        <v>2613.2809499999998</v>
      </c>
      <c r="I41" s="12">
        <v>5635.2279500000004</v>
      </c>
      <c r="J41" s="12">
        <v>1425.7218499999999</v>
      </c>
      <c r="K41" s="12">
        <v>3086.5153500000001</v>
      </c>
      <c r="L41" s="12">
        <v>33.882249999999999</v>
      </c>
      <c r="M41" s="12">
        <v>2866.7361599999999</v>
      </c>
      <c r="N41" s="12">
        <v>34649.7886</v>
      </c>
    </row>
    <row r="42" spans="2:14" x14ac:dyDescent="0.2">
      <c r="B42" s="16">
        <v>4045</v>
      </c>
      <c r="C42" s="16" t="s">
        <v>127</v>
      </c>
      <c r="D42" s="12">
        <v>11831.164220000001</v>
      </c>
      <c r="E42" s="12">
        <v>10892.47025</v>
      </c>
      <c r="F42" s="12">
        <v>37023.363729999997</v>
      </c>
      <c r="G42" s="12">
        <v>6201.95964</v>
      </c>
      <c r="H42" s="12">
        <v>10044.211300000001</v>
      </c>
      <c r="I42" s="12">
        <v>19640.494350000001</v>
      </c>
      <c r="J42" s="12">
        <v>3965.2219799999998</v>
      </c>
      <c r="K42" s="12">
        <v>6588.2014499999996</v>
      </c>
      <c r="L42" s="12">
        <v>143.16976</v>
      </c>
      <c r="M42" s="12">
        <v>11187.06487</v>
      </c>
      <c r="N42" s="12">
        <v>117517.32154999999</v>
      </c>
    </row>
    <row r="43" spans="2:14" x14ac:dyDescent="0.2">
      <c r="B43" s="16">
        <v>4046</v>
      </c>
      <c r="C43" s="16" t="s">
        <v>128</v>
      </c>
      <c r="D43" s="12">
        <v>1227.17742</v>
      </c>
      <c r="E43" s="12">
        <v>460.67898000000002</v>
      </c>
      <c r="F43" s="12">
        <v>3475.5444400000001</v>
      </c>
      <c r="G43" s="12">
        <v>85.246470000000002</v>
      </c>
      <c r="H43" s="12">
        <v>505.73048999999997</v>
      </c>
      <c r="I43" s="12">
        <v>1258.10681</v>
      </c>
      <c r="J43" s="12">
        <v>369.77141999999998</v>
      </c>
      <c r="K43" s="12">
        <v>1050.47605</v>
      </c>
      <c r="L43" s="12">
        <v>1872.94623</v>
      </c>
      <c r="M43" s="12">
        <v>80.54956</v>
      </c>
      <c r="N43" s="12">
        <v>10386.227870000001</v>
      </c>
    </row>
    <row r="44" spans="2:14" x14ac:dyDescent="0.2">
      <c r="B44" s="16">
        <v>4047</v>
      </c>
      <c r="C44" s="16" t="s">
        <v>129</v>
      </c>
      <c r="D44" s="12">
        <v>2704.9315200000001</v>
      </c>
      <c r="E44" s="12">
        <v>1810.9929099999999</v>
      </c>
      <c r="F44" s="12">
        <v>10397.41178</v>
      </c>
      <c r="G44" s="12">
        <v>1672.9967300000001</v>
      </c>
      <c r="H44" s="12">
        <v>1921.18947</v>
      </c>
      <c r="I44" s="12">
        <v>4020.5578999999998</v>
      </c>
      <c r="J44" s="12">
        <v>1044.1837499999999</v>
      </c>
      <c r="K44" s="12">
        <v>3316.6206999999999</v>
      </c>
      <c r="L44" s="12">
        <v>11098.58952</v>
      </c>
      <c r="M44" s="12">
        <v>926.48820999999998</v>
      </c>
      <c r="N44" s="12">
        <v>38913.962489999998</v>
      </c>
    </row>
    <row r="45" spans="2:14" x14ac:dyDescent="0.2">
      <c r="B45" s="16">
        <v>4048</v>
      </c>
      <c r="C45" s="16" t="s">
        <v>130</v>
      </c>
      <c r="D45" s="12">
        <v>4068.1460499999998</v>
      </c>
      <c r="E45" s="12">
        <v>1615.4821400000001</v>
      </c>
      <c r="F45" s="12">
        <v>9365.4416999999994</v>
      </c>
      <c r="G45" s="12">
        <v>2120.2587899999999</v>
      </c>
      <c r="H45" s="12">
        <v>2457.6747500000001</v>
      </c>
      <c r="I45" s="12">
        <v>4289.2792099999997</v>
      </c>
      <c r="J45" s="12">
        <v>1288.4952800000001</v>
      </c>
      <c r="K45" s="12">
        <v>3743.3185899999999</v>
      </c>
      <c r="L45" s="12">
        <v>9239.4705699999995</v>
      </c>
      <c r="M45" s="12">
        <v>2167.5070900000001</v>
      </c>
      <c r="N45" s="12">
        <v>40355.07417</v>
      </c>
    </row>
    <row r="46" spans="2:14" x14ac:dyDescent="0.2">
      <c r="B46" s="21">
        <v>4089</v>
      </c>
      <c r="C46" s="21" t="s">
        <v>131</v>
      </c>
      <c r="D46" s="22">
        <v>51701.754130000001</v>
      </c>
      <c r="E46" s="22">
        <v>36045.474970000003</v>
      </c>
      <c r="F46" s="22">
        <v>126603.85284000001</v>
      </c>
      <c r="G46" s="22">
        <v>14157.483689999999</v>
      </c>
      <c r="H46" s="22">
        <v>25530.93101</v>
      </c>
      <c r="I46" s="22">
        <v>56323.1149</v>
      </c>
      <c r="J46" s="22">
        <v>14629.41728</v>
      </c>
      <c r="K46" s="22">
        <v>40410.408519999997</v>
      </c>
      <c r="L46" s="22">
        <v>40895.078229999999</v>
      </c>
      <c r="M46" s="22">
        <v>28603.18535</v>
      </c>
      <c r="N46" s="22">
        <v>434900.70091999997</v>
      </c>
    </row>
    <row r="47" spans="2:14" x14ac:dyDescent="0.2">
      <c r="B47" s="16">
        <v>4061</v>
      </c>
      <c r="C47" s="16" t="s">
        <v>132</v>
      </c>
      <c r="D47" s="12">
        <v>1202.5340000000001</v>
      </c>
      <c r="E47" s="12">
        <v>418.09327999999999</v>
      </c>
      <c r="F47" s="12">
        <v>3477.69011</v>
      </c>
      <c r="G47" s="12">
        <v>126.42245</v>
      </c>
      <c r="H47" s="12">
        <v>378.79255000000001</v>
      </c>
      <c r="I47" s="12">
        <v>909.70529999999997</v>
      </c>
      <c r="J47" s="12">
        <v>344.60554999999999</v>
      </c>
      <c r="K47" s="12">
        <v>775.45225000000005</v>
      </c>
      <c r="L47" s="12">
        <v>20.787800000000001</v>
      </c>
      <c r="M47" s="12">
        <v>690.52265</v>
      </c>
      <c r="N47" s="12">
        <v>8344.6059399999995</v>
      </c>
    </row>
    <row r="48" spans="2:14" x14ac:dyDescent="0.2">
      <c r="B48" s="16">
        <v>4062</v>
      </c>
      <c r="C48" s="16" t="s">
        <v>133</v>
      </c>
      <c r="D48" s="12">
        <v>2277.18642</v>
      </c>
      <c r="E48" s="12">
        <v>1888.9532899999999</v>
      </c>
      <c r="F48" s="12">
        <v>7197.6381199999996</v>
      </c>
      <c r="G48" s="12">
        <v>1146.0605499999999</v>
      </c>
      <c r="H48" s="12">
        <v>1585.9732300000001</v>
      </c>
      <c r="I48" s="12">
        <v>3592.22622</v>
      </c>
      <c r="J48" s="12">
        <v>873.79170999999997</v>
      </c>
      <c r="K48" s="12">
        <v>2734.9656199999999</v>
      </c>
      <c r="L48" s="12">
        <v>4573.3900199999998</v>
      </c>
      <c r="M48" s="12">
        <v>1605.82457</v>
      </c>
      <c r="N48" s="12">
        <v>27476.009750000001</v>
      </c>
    </row>
    <row r="49" spans="2:14" x14ac:dyDescent="0.2">
      <c r="B49" s="16">
        <v>4063</v>
      </c>
      <c r="C49" s="16" t="s">
        <v>134</v>
      </c>
      <c r="D49" s="12">
        <v>4934.30411</v>
      </c>
      <c r="E49" s="12">
        <v>7044.9312900000004</v>
      </c>
      <c r="F49" s="12">
        <v>13431.996929999999</v>
      </c>
      <c r="G49" s="12">
        <v>3151.5496499999999</v>
      </c>
      <c r="H49" s="12">
        <v>2957.8038000000001</v>
      </c>
      <c r="I49" s="12">
        <v>6722.8896800000002</v>
      </c>
      <c r="J49" s="12">
        <v>1877.9584400000001</v>
      </c>
      <c r="K49" s="12">
        <v>3834.61697</v>
      </c>
      <c r="L49" s="12">
        <v>370.30297000000002</v>
      </c>
      <c r="M49" s="12">
        <v>3480.5439299999998</v>
      </c>
      <c r="N49" s="12">
        <v>47806.897770000003</v>
      </c>
    </row>
    <row r="50" spans="2:14" x14ac:dyDescent="0.2">
      <c r="B50" s="16">
        <v>4064</v>
      </c>
      <c r="C50" s="16" t="s">
        <v>135</v>
      </c>
      <c r="D50" s="12">
        <v>640.02050999999994</v>
      </c>
      <c r="E50" s="12">
        <v>508.22027000000003</v>
      </c>
      <c r="F50" s="12">
        <v>1688.4144699999999</v>
      </c>
      <c r="G50" s="12">
        <v>16.167100000000001</v>
      </c>
      <c r="H50" s="12">
        <v>238.88059999999999</v>
      </c>
      <c r="I50" s="12">
        <v>722.48090000000002</v>
      </c>
      <c r="J50" s="12">
        <v>117.95225000000001</v>
      </c>
      <c r="K50" s="12">
        <v>397.97338000000002</v>
      </c>
      <c r="L50" s="12">
        <v>856.15072999999995</v>
      </c>
      <c r="M50" s="12">
        <v>33.14105</v>
      </c>
      <c r="N50" s="12">
        <v>5219.4012599999996</v>
      </c>
    </row>
    <row r="51" spans="2:14" x14ac:dyDescent="0.2">
      <c r="B51" s="16">
        <v>4065</v>
      </c>
      <c r="C51" s="16" t="s">
        <v>136</v>
      </c>
      <c r="D51" s="12">
        <v>2416.03559</v>
      </c>
      <c r="E51" s="12">
        <v>1145.04701</v>
      </c>
      <c r="F51" s="12">
        <v>6811.2665999999999</v>
      </c>
      <c r="G51" s="12">
        <v>427.29764</v>
      </c>
      <c r="H51" s="12">
        <v>1111.9726599999999</v>
      </c>
      <c r="I51" s="12">
        <v>3693.5485199999998</v>
      </c>
      <c r="J51" s="12">
        <v>642.17661999999996</v>
      </c>
      <c r="K51" s="12">
        <v>1713.30054</v>
      </c>
      <c r="L51" s="12">
        <v>6.0269000000000004</v>
      </c>
      <c r="M51" s="12">
        <v>778.39211999999998</v>
      </c>
      <c r="N51" s="12">
        <v>18745.064200000001</v>
      </c>
    </row>
    <row r="52" spans="2:14" x14ac:dyDescent="0.2">
      <c r="B52" s="16">
        <v>4066</v>
      </c>
      <c r="C52" s="16" t="s">
        <v>137</v>
      </c>
      <c r="D52" s="12">
        <v>824.79958999999997</v>
      </c>
      <c r="E52" s="12">
        <v>281.40096999999997</v>
      </c>
      <c r="F52" s="12">
        <v>1466.41184</v>
      </c>
      <c r="G52" s="12">
        <v>95.298299999999998</v>
      </c>
      <c r="H52" s="12">
        <v>212.65439000000001</v>
      </c>
      <c r="I52" s="12">
        <v>544.22565999999995</v>
      </c>
      <c r="J52" s="12">
        <v>376.90060999999997</v>
      </c>
      <c r="K52" s="12">
        <v>777.53333999999995</v>
      </c>
      <c r="L52" s="12">
        <v>2208.8650699999998</v>
      </c>
      <c r="M52" s="12">
        <v>70.265619999999998</v>
      </c>
      <c r="N52" s="12">
        <v>6858.3553899999997</v>
      </c>
    </row>
    <row r="53" spans="2:14" x14ac:dyDescent="0.2">
      <c r="B53" s="16">
        <v>4067</v>
      </c>
      <c r="C53" s="16" t="s">
        <v>138</v>
      </c>
      <c r="D53" s="12">
        <v>1334.58224</v>
      </c>
      <c r="E53" s="12">
        <v>451.23342000000002</v>
      </c>
      <c r="F53" s="12">
        <v>2240.9094100000002</v>
      </c>
      <c r="G53" s="12">
        <v>75.323099999999997</v>
      </c>
      <c r="H53" s="12">
        <v>482.92063999999999</v>
      </c>
      <c r="I53" s="12">
        <v>890.05852000000004</v>
      </c>
      <c r="J53" s="12">
        <v>263.45643999999999</v>
      </c>
      <c r="K53" s="12">
        <v>906.58281999999997</v>
      </c>
      <c r="L53" s="12">
        <v>11.95045</v>
      </c>
      <c r="M53" s="12">
        <v>162.39715000000001</v>
      </c>
      <c r="N53" s="12">
        <v>6819.4141900000004</v>
      </c>
    </row>
    <row r="54" spans="2:14" x14ac:dyDescent="0.2">
      <c r="B54" s="16">
        <v>4068</v>
      </c>
      <c r="C54" s="16" t="s">
        <v>139</v>
      </c>
      <c r="D54" s="12">
        <v>2177.6691500000002</v>
      </c>
      <c r="E54" s="12">
        <v>699.19160999999997</v>
      </c>
      <c r="F54" s="12">
        <v>4035.5257099999999</v>
      </c>
      <c r="G54" s="12">
        <v>261.51634999999999</v>
      </c>
      <c r="H54" s="12">
        <v>700.95996000000002</v>
      </c>
      <c r="I54" s="12">
        <v>1605.42632</v>
      </c>
      <c r="J54" s="12">
        <v>429.62948</v>
      </c>
      <c r="K54" s="12">
        <v>1633.6694199999999</v>
      </c>
      <c r="L54" s="12">
        <v>226.03829999999999</v>
      </c>
      <c r="M54" s="12">
        <v>403.74824999999998</v>
      </c>
      <c r="N54" s="12">
        <v>12173.37455</v>
      </c>
    </row>
    <row r="55" spans="2:14" x14ac:dyDescent="0.2">
      <c r="B55" s="16">
        <v>4084</v>
      </c>
      <c r="C55" s="16" t="s">
        <v>140</v>
      </c>
      <c r="D55" s="12">
        <v>612.25696000000005</v>
      </c>
      <c r="E55" s="12">
        <v>106.39512000000001</v>
      </c>
      <c r="F55" s="12">
        <v>1151.8055999999999</v>
      </c>
      <c r="G55" s="12">
        <v>9.3485999999999994</v>
      </c>
      <c r="H55" s="12">
        <v>101.86057</v>
      </c>
      <c r="I55" s="12">
        <v>302.40719000000001</v>
      </c>
      <c r="J55" s="12">
        <v>143.98165</v>
      </c>
      <c r="K55" s="12">
        <v>174.34464</v>
      </c>
      <c r="L55" s="12">
        <v>21.723749999999999</v>
      </c>
      <c r="M55" s="12">
        <v>196.17605</v>
      </c>
      <c r="N55" s="12">
        <v>2820.3001300000001</v>
      </c>
    </row>
    <row r="56" spans="2:14" x14ac:dyDescent="0.2">
      <c r="B56" s="16">
        <v>4071</v>
      </c>
      <c r="C56" s="16" t="s">
        <v>141</v>
      </c>
      <c r="D56" s="12">
        <v>1890.1241</v>
      </c>
      <c r="E56" s="12">
        <v>426.64548000000002</v>
      </c>
      <c r="F56" s="12">
        <v>3391.9995699999999</v>
      </c>
      <c r="G56" s="12">
        <v>143.0615</v>
      </c>
      <c r="H56" s="12">
        <v>506.59440000000001</v>
      </c>
      <c r="I56" s="12">
        <v>1291.7278899999999</v>
      </c>
      <c r="J56" s="12">
        <v>616.40494000000001</v>
      </c>
      <c r="K56" s="12">
        <v>1220.85609</v>
      </c>
      <c r="L56" s="12">
        <v>62.62941</v>
      </c>
      <c r="M56" s="12">
        <v>658.06989999999996</v>
      </c>
      <c r="N56" s="12">
        <v>10208.11328</v>
      </c>
    </row>
    <row r="57" spans="2:14" x14ac:dyDescent="0.2">
      <c r="B57" s="16">
        <v>4072</v>
      </c>
      <c r="C57" s="16" t="s">
        <v>142</v>
      </c>
      <c r="D57" s="12">
        <v>2205.0691200000001</v>
      </c>
      <c r="E57" s="12">
        <v>1179.2838999999999</v>
      </c>
      <c r="F57" s="12">
        <v>4285.7950000000001</v>
      </c>
      <c r="G57" s="12">
        <v>243.45889</v>
      </c>
      <c r="H57" s="12">
        <v>992.47758999999996</v>
      </c>
      <c r="I57" s="12">
        <v>1694.2258099999999</v>
      </c>
      <c r="J57" s="12">
        <v>449.83852000000002</v>
      </c>
      <c r="K57" s="12">
        <v>1714.9000100000001</v>
      </c>
      <c r="L57" s="12">
        <v>3530.1241500000001</v>
      </c>
      <c r="M57" s="12">
        <v>369.23865000000001</v>
      </c>
      <c r="N57" s="12">
        <v>16664.411639999998</v>
      </c>
    </row>
    <row r="58" spans="2:14" x14ac:dyDescent="0.2">
      <c r="B58" s="16">
        <v>4073</v>
      </c>
      <c r="C58" s="16" t="s">
        <v>143</v>
      </c>
      <c r="D58" s="12">
        <v>1332.24405</v>
      </c>
      <c r="E58" s="12">
        <v>516.87225000000001</v>
      </c>
      <c r="F58" s="12">
        <v>4120.0390299999999</v>
      </c>
      <c r="G58" s="12">
        <v>101.83318</v>
      </c>
      <c r="H58" s="12">
        <v>553.93454999999994</v>
      </c>
      <c r="I58" s="12">
        <v>1050.2041999999999</v>
      </c>
      <c r="J58" s="12">
        <v>483.13479999999998</v>
      </c>
      <c r="K58" s="12">
        <v>1005.8372000000001</v>
      </c>
      <c r="L58" s="12">
        <v>40.181049999999999</v>
      </c>
      <c r="M58" s="12">
        <v>1565.0119099999999</v>
      </c>
      <c r="N58" s="12">
        <v>10769.292219999999</v>
      </c>
    </row>
    <row r="59" spans="2:14" x14ac:dyDescent="0.2">
      <c r="B59" s="16">
        <v>4074</v>
      </c>
      <c r="C59" s="16" t="s">
        <v>144</v>
      </c>
      <c r="D59" s="12">
        <v>2652.8660199999999</v>
      </c>
      <c r="E59" s="12">
        <v>760.19105999999999</v>
      </c>
      <c r="F59" s="12">
        <v>3959.1970099999999</v>
      </c>
      <c r="G59" s="12">
        <v>337.80673000000002</v>
      </c>
      <c r="H59" s="12">
        <v>630.52877000000001</v>
      </c>
      <c r="I59" s="12">
        <v>1312.6359</v>
      </c>
      <c r="J59" s="12">
        <v>650.30141000000003</v>
      </c>
      <c r="K59" s="12">
        <v>1566.50017</v>
      </c>
      <c r="L59" s="12">
        <v>3003.7233000000001</v>
      </c>
      <c r="M59" s="12">
        <v>3616.6190099999999</v>
      </c>
      <c r="N59" s="12">
        <v>18490.36938</v>
      </c>
    </row>
    <row r="60" spans="2:14" x14ac:dyDescent="0.2">
      <c r="B60" s="16">
        <v>4075</v>
      </c>
      <c r="C60" s="16" t="s">
        <v>145</v>
      </c>
      <c r="D60" s="12">
        <v>2567.5352899999998</v>
      </c>
      <c r="E60" s="12">
        <v>2702.1678099999999</v>
      </c>
      <c r="F60" s="12">
        <v>6175.5680899999998</v>
      </c>
      <c r="G60" s="12">
        <v>740.10634000000005</v>
      </c>
      <c r="H60" s="12">
        <v>1841.16301</v>
      </c>
      <c r="I60" s="12">
        <v>2901.2166000000002</v>
      </c>
      <c r="J60" s="12">
        <v>601.33527000000004</v>
      </c>
      <c r="K60" s="12">
        <v>2572.04621</v>
      </c>
      <c r="L60" s="12">
        <v>53.464750000000002</v>
      </c>
      <c r="M60" s="12">
        <v>919.76408000000004</v>
      </c>
      <c r="N60" s="12">
        <v>21074.367450000002</v>
      </c>
    </row>
    <row r="61" spans="2:14" x14ac:dyDescent="0.2">
      <c r="B61" s="16">
        <v>4076</v>
      </c>
      <c r="C61" s="16" t="s">
        <v>146</v>
      </c>
      <c r="D61" s="12">
        <v>2457.3286199999998</v>
      </c>
      <c r="E61" s="12">
        <v>747.57533000000001</v>
      </c>
      <c r="F61" s="12">
        <v>3927.5705600000001</v>
      </c>
      <c r="G61" s="12">
        <v>173.3519</v>
      </c>
      <c r="H61" s="12">
        <v>650.81102999999996</v>
      </c>
      <c r="I61" s="12">
        <v>1876.1689100000001</v>
      </c>
      <c r="J61" s="12">
        <v>633.65347999999994</v>
      </c>
      <c r="K61" s="12">
        <v>1358.1377600000001</v>
      </c>
      <c r="L61" s="12">
        <v>72.27861</v>
      </c>
      <c r="M61" s="12">
        <v>318.46562</v>
      </c>
      <c r="N61" s="12">
        <v>12215.34182</v>
      </c>
    </row>
    <row r="62" spans="2:14" x14ac:dyDescent="0.2">
      <c r="B62" s="16">
        <v>4077</v>
      </c>
      <c r="C62" s="16" t="s">
        <v>147</v>
      </c>
      <c r="D62" s="12">
        <v>992.79607999999996</v>
      </c>
      <c r="E62" s="12">
        <v>469.94022999999999</v>
      </c>
      <c r="F62" s="12">
        <v>2464.1723400000001</v>
      </c>
      <c r="G62" s="12">
        <v>175.07425000000001</v>
      </c>
      <c r="H62" s="12">
        <v>474.19229000000001</v>
      </c>
      <c r="I62" s="12">
        <v>698.30005000000006</v>
      </c>
      <c r="J62" s="12">
        <v>169.87582</v>
      </c>
      <c r="K62" s="12">
        <v>602.08380999999997</v>
      </c>
      <c r="L62" s="12">
        <v>81.977699999999999</v>
      </c>
      <c r="M62" s="12">
        <v>210.90144000000001</v>
      </c>
      <c r="N62" s="12">
        <v>6339.3140100000001</v>
      </c>
    </row>
    <row r="63" spans="2:14" x14ac:dyDescent="0.2">
      <c r="B63" s="16">
        <v>4078</v>
      </c>
      <c r="C63" s="16" t="s">
        <v>148</v>
      </c>
      <c r="D63" s="12">
        <v>358.0367</v>
      </c>
      <c r="E63" s="12">
        <v>181.41075000000001</v>
      </c>
      <c r="F63" s="12">
        <v>745.90038000000004</v>
      </c>
      <c r="G63" s="12">
        <v>7.2877999999999998</v>
      </c>
      <c r="H63" s="12">
        <v>162.45535000000001</v>
      </c>
      <c r="I63" s="12">
        <v>226.00880000000001</v>
      </c>
      <c r="J63" s="12">
        <v>86.146649999999994</v>
      </c>
      <c r="K63" s="12">
        <v>256.79385000000002</v>
      </c>
      <c r="L63" s="12">
        <v>34.777749999999997</v>
      </c>
      <c r="M63" s="12">
        <v>22.622250000000001</v>
      </c>
      <c r="N63" s="12">
        <v>2081.4402799999998</v>
      </c>
    </row>
    <row r="64" spans="2:14" x14ac:dyDescent="0.2">
      <c r="B64" s="16">
        <v>4079</v>
      </c>
      <c r="C64" s="16" t="s">
        <v>149</v>
      </c>
      <c r="D64" s="12">
        <v>989.78089999999997</v>
      </c>
      <c r="E64" s="12">
        <v>593.85221000000001</v>
      </c>
      <c r="F64" s="12">
        <v>2123.7264</v>
      </c>
      <c r="G64" s="12">
        <v>107.99003999999999</v>
      </c>
      <c r="H64" s="12">
        <v>383.87653999999998</v>
      </c>
      <c r="I64" s="12">
        <v>810.07606999999996</v>
      </c>
      <c r="J64" s="12">
        <v>341.22370000000001</v>
      </c>
      <c r="K64" s="12">
        <v>823.74820999999997</v>
      </c>
      <c r="L64" s="12">
        <v>1816.08655</v>
      </c>
      <c r="M64" s="12">
        <v>517.88453000000004</v>
      </c>
      <c r="N64" s="12">
        <v>8508.2451500000006</v>
      </c>
    </row>
    <row r="65" spans="2:14" x14ac:dyDescent="0.2">
      <c r="B65" s="16">
        <v>4080</v>
      </c>
      <c r="C65" s="16" t="s">
        <v>150</v>
      </c>
      <c r="D65" s="12">
        <v>4139.1782199999998</v>
      </c>
      <c r="E65" s="12">
        <v>2638.9095900000002</v>
      </c>
      <c r="F65" s="12">
        <v>12165.0082</v>
      </c>
      <c r="G65" s="12">
        <v>1338.32105</v>
      </c>
      <c r="H65" s="12">
        <v>2303.1987100000001</v>
      </c>
      <c r="I65" s="12">
        <v>5605.9567800000004</v>
      </c>
      <c r="J65" s="12">
        <v>990.49644000000001</v>
      </c>
      <c r="K65" s="12">
        <v>5343.3520099999996</v>
      </c>
      <c r="L65" s="12">
        <v>17844.183590000001</v>
      </c>
      <c r="M65" s="12">
        <v>6424.8079500000003</v>
      </c>
      <c r="N65" s="12">
        <v>58793.412539999998</v>
      </c>
    </row>
    <row r="66" spans="2:14" x14ac:dyDescent="0.2">
      <c r="B66" s="16">
        <v>4081</v>
      </c>
      <c r="C66" s="16" t="s">
        <v>151</v>
      </c>
      <c r="D66" s="12">
        <v>3386.0212700000002</v>
      </c>
      <c r="E66" s="12">
        <v>900.53048999999999</v>
      </c>
      <c r="F66" s="12">
        <v>4963.31916</v>
      </c>
      <c r="G66" s="12">
        <v>677.35923000000003</v>
      </c>
      <c r="H66" s="12">
        <v>1612.9540999999999</v>
      </c>
      <c r="I66" s="12">
        <v>2285.9750399999998</v>
      </c>
      <c r="J66" s="12">
        <v>832.83822999999995</v>
      </c>
      <c r="K66" s="12">
        <v>1809.1227799999999</v>
      </c>
      <c r="L66" s="12">
        <v>66.703500000000005</v>
      </c>
      <c r="M66" s="12">
        <v>2421.9976900000001</v>
      </c>
      <c r="N66" s="12">
        <v>18956.821489999998</v>
      </c>
    </row>
    <row r="67" spans="2:14" x14ac:dyDescent="0.2">
      <c r="B67" s="16">
        <v>4082</v>
      </c>
      <c r="C67" s="16" t="s">
        <v>152</v>
      </c>
      <c r="D67" s="12">
        <v>9613.81358</v>
      </c>
      <c r="E67" s="12">
        <v>11044.965340000001</v>
      </c>
      <c r="F67" s="12">
        <v>30625.700639999999</v>
      </c>
      <c r="G67" s="12">
        <v>4256.6161400000001</v>
      </c>
      <c r="H67" s="12">
        <v>6183.7526699999999</v>
      </c>
      <c r="I67" s="12">
        <v>14156.035879999999</v>
      </c>
      <c r="J67" s="12">
        <v>2964.8731899999998</v>
      </c>
      <c r="K67" s="12">
        <v>6732.9955</v>
      </c>
      <c r="L67" s="12">
        <v>149.3886</v>
      </c>
      <c r="M67" s="12">
        <v>3126.39192</v>
      </c>
      <c r="N67" s="12">
        <v>88854.533460000006</v>
      </c>
    </row>
    <row r="68" spans="2:14" x14ac:dyDescent="0.2">
      <c r="B68" s="16">
        <v>4083</v>
      </c>
      <c r="C68" s="16" t="s">
        <v>153</v>
      </c>
      <c r="D68" s="12">
        <v>2697.57161</v>
      </c>
      <c r="E68" s="12">
        <v>1339.66427</v>
      </c>
      <c r="F68" s="12">
        <v>6154.1976699999996</v>
      </c>
      <c r="G68" s="12">
        <v>546.23289999999997</v>
      </c>
      <c r="H68" s="12">
        <v>1463.1736000000001</v>
      </c>
      <c r="I68" s="12">
        <v>3431.6146600000002</v>
      </c>
      <c r="J68" s="12">
        <v>738.84208000000001</v>
      </c>
      <c r="K68" s="12">
        <v>2455.5959400000002</v>
      </c>
      <c r="L68" s="12">
        <v>5844.3232799999996</v>
      </c>
      <c r="M68" s="12">
        <v>1010.39901</v>
      </c>
      <c r="N68" s="12">
        <v>25681.615020000001</v>
      </c>
    </row>
    <row r="69" spans="2:14" x14ac:dyDescent="0.2">
      <c r="B69" s="21">
        <v>4129</v>
      </c>
      <c r="C69" s="21" t="s">
        <v>154</v>
      </c>
      <c r="D69" s="22">
        <v>38340.747159999999</v>
      </c>
      <c r="E69" s="22">
        <v>25406.892240000001</v>
      </c>
      <c r="F69" s="22">
        <v>87646.874760000006</v>
      </c>
      <c r="G69" s="22">
        <v>10710.751679999999</v>
      </c>
      <c r="H69" s="22">
        <v>21388.58814</v>
      </c>
      <c r="I69" s="22">
        <v>38641.63465</v>
      </c>
      <c r="J69" s="22">
        <v>12174.89985</v>
      </c>
      <c r="K69" s="22">
        <v>29718.831099999999</v>
      </c>
      <c r="L69" s="22">
        <v>13777.855380000001</v>
      </c>
      <c r="M69" s="22">
        <v>17623.072410000001</v>
      </c>
      <c r="N69" s="22">
        <v>295430.14737000002</v>
      </c>
    </row>
    <row r="70" spans="2:14" x14ac:dyDescent="0.2">
      <c r="B70" s="16">
        <v>4091</v>
      </c>
      <c r="C70" s="16" t="s">
        <v>155</v>
      </c>
      <c r="D70" s="12">
        <v>1327.82934</v>
      </c>
      <c r="E70" s="12">
        <v>425.33717999999999</v>
      </c>
      <c r="F70" s="12">
        <v>2256.8688900000002</v>
      </c>
      <c r="G70" s="12">
        <v>576.42705999999998</v>
      </c>
      <c r="H70" s="12">
        <v>476.07369999999997</v>
      </c>
      <c r="I70" s="12">
        <v>1101.08125</v>
      </c>
      <c r="J70" s="12">
        <v>567.96873000000005</v>
      </c>
      <c r="K70" s="12">
        <v>1043.3084899999999</v>
      </c>
      <c r="L70" s="12">
        <v>89.736549999999994</v>
      </c>
      <c r="M70" s="12">
        <v>564.01049999999998</v>
      </c>
      <c r="N70" s="12">
        <v>8428.6416900000004</v>
      </c>
    </row>
    <row r="71" spans="2:14" x14ac:dyDescent="0.2">
      <c r="B71" s="16">
        <v>4092</v>
      </c>
      <c r="C71" s="16" t="s">
        <v>156</v>
      </c>
      <c r="D71" s="12">
        <v>3619.0131500000002</v>
      </c>
      <c r="E71" s="12">
        <v>1235.3342</v>
      </c>
      <c r="F71" s="12">
        <v>8308.6481899999999</v>
      </c>
      <c r="G71" s="12">
        <v>331.43549999999999</v>
      </c>
      <c r="H71" s="12">
        <v>1473.3198</v>
      </c>
      <c r="I71" s="12">
        <v>2403.5624299999999</v>
      </c>
      <c r="J71" s="12">
        <v>910.22540000000004</v>
      </c>
      <c r="K71" s="12">
        <v>4708.7374799999998</v>
      </c>
      <c r="L71" s="12">
        <v>73.854749999999996</v>
      </c>
      <c r="M71" s="12">
        <v>1086.2798499999999</v>
      </c>
      <c r="N71" s="12">
        <v>24150.410749999999</v>
      </c>
    </row>
    <row r="72" spans="2:14" x14ac:dyDescent="0.2">
      <c r="B72" s="16">
        <v>4093</v>
      </c>
      <c r="C72" s="16" t="s">
        <v>157</v>
      </c>
      <c r="D72" s="12">
        <v>647.92303000000004</v>
      </c>
      <c r="E72" s="12">
        <v>256.87365</v>
      </c>
      <c r="F72" s="12">
        <v>1058.2906499999999</v>
      </c>
      <c r="G72" s="12">
        <v>60.095700000000001</v>
      </c>
      <c r="H72" s="12">
        <v>289.01321999999999</v>
      </c>
      <c r="I72" s="12">
        <v>484.38740000000001</v>
      </c>
      <c r="J72" s="12">
        <v>222.2997</v>
      </c>
      <c r="K72" s="12">
        <v>565.87514999999996</v>
      </c>
      <c r="L72" s="12">
        <v>9.68825</v>
      </c>
      <c r="M72" s="12">
        <v>125.56878</v>
      </c>
      <c r="N72" s="12">
        <v>3720.0155300000001</v>
      </c>
    </row>
    <row r="73" spans="2:14" x14ac:dyDescent="0.2">
      <c r="B73" s="16">
        <v>4124</v>
      </c>
      <c r="C73" s="16" t="s">
        <v>158</v>
      </c>
      <c r="D73" s="12">
        <v>1666.15894</v>
      </c>
      <c r="E73" s="12">
        <v>749.75537999999995</v>
      </c>
      <c r="F73" s="12">
        <v>1955.38417</v>
      </c>
      <c r="G73" s="12">
        <v>246.71944999999999</v>
      </c>
      <c r="H73" s="12">
        <v>576.13084000000003</v>
      </c>
      <c r="I73" s="12">
        <v>898.68889999999999</v>
      </c>
      <c r="J73" s="12">
        <v>456.57283999999999</v>
      </c>
      <c r="K73" s="12">
        <v>563.45088999999996</v>
      </c>
      <c r="L73" s="12">
        <v>91.473050000000001</v>
      </c>
      <c r="M73" s="12">
        <v>59.707479999999997</v>
      </c>
      <c r="N73" s="12">
        <v>7264.0419400000001</v>
      </c>
    </row>
    <row r="74" spans="2:14" x14ac:dyDescent="0.2">
      <c r="B74" s="16">
        <v>4095</v>
      </c>
      <c r="C74" s="16" t="s">
        <v>159</v>
      </c>
      <c r="D74" s="12">
        <v>10152.046630000001</v>
      </c>
      <c r="E74" s="12">
        <v>12654.699559999999</v>
      </c>
      <c r="F74" s="12">
        <v>21315.266210000002</v>
      </c>
      <c r="G74" s="12">
        <v>4870.0610100000004</v>
      </c>
      <c r="H74" s="12">
        <v>6545.3440499999997</v>
      </c>
      <c r="I74" s="12">
        <v>12580.54703</v>
      </c>
      <c r="J74" s="12">
        <v>4197.0169299999998</v>
      </c>
      <c r="K74" s="12">
        <v>5689.4094500000001</v>
      </c>
      <c r="L74" s="12">
        <v>211.30431999999999</v>
      </c>
      <c r="M74" s="12">
        <v>6328.165</v>
      </c>
      <c r="N74" s="12">
        <v>84543.860190000007</v>
      </c>
    </row>
    <row r="75" spans="2:14" x14ac:dyDescent="0.2">
      <c r="B75" s="16">
        <v>4099</v>
      </c>
      <c r="C75" s="16" t="s">
        <v>160</v>
      </c>
      <c r="D75" s="12">
        <v>401.90109999999999</v>
      </c>
      <c r="E75" s="12">
        <v>128.85708</v>
      </c>
      <c r="F75" s="12">
        <v>604.95622000000003</v>
      </c>
      <c r="G75" s="12">
        <v>10.29993</v>
      </c>
      <c r="H75" s="12">
        <v>76.763159999999999</v>
      </c>
      <c r="I75" s="12">
        <v>207.31554</v>
      </c>
      <c r="J75" s="12">
        <v>102.42545</v>
      </c>
      <c r="K75" s="12">
        <v>224.06799000000001</v>
      </c>
      <c r="L75" s="12">
        <v>8.827</v>
      </c>
      <c r="M75" s="12">
        <v>283.8956</v>
      </c>
      <c r="N75" s="12">
        <v>2049.3090699999998</v>
      </c>
    </row>
    <row r="76" spans="2:14" x14ac:dyDescent="0.2">
      <c r="B76" s="16">
        <v>4100</v>
      </c>
      <c r="C76" s="16" t="s">
        <v>161</v>
      </c>
      <c r="D76" s="12">
        <v>2136.3346299999998</v>
      </c>
      <c r="E76" s="12">
        <v>1593.72903</v>
      </c>
      <c r="F76" s="12">
        <v>6650.1192700000001</v>
      </c>
      <c r="G76" s="12">
        <v>260.30385999999999</v>
      </c>
      <c r="H76" s="12">
        <v>1238.3257900000001</v>
      </c>
      <c r="I76" s="12">
        <v>2342.22865</v>
      </c>
      <c r="J76" s="12">
        <v>750.94781</v>
      </c>
      <c r="K76" s="12">
        <v>1599.6724999999999</v>
      </c>
      <c r="L76" s="12">
        <v>161.31407999999999</v>
      </c>
      <c r="M76" s="12">
        <v>1875.7487799999999</v>
      </c>
      <c r="N76" s="12">
        <v>18608.724399999999</v>
      </c>
    </row>
    <row r="77" spans="2:14" x14ac:dyDescent="0.2">
      <c r="B77" s="16">
        <v>4104</v>
      </c>
      <c r="C77" s="16" t="s">
        <v>162</v>
      </c>
      <c r="D77" s="12">
        <v>2250.1667900000002</v>
      </c>
      <c r="E77" s="12">
        <v>1062.5866599999999</v>
      </c>
      <c r="F77" s="12">
        <v>5363.1200399999998</v>
      </c>
      <c r="G77" s="12">
        <v>583.95944999999995</v>
      </c>
      <c r="H77" s="12">
        <v>1236.1525099999999</v>
      </c>
      <c r="I77" s="12">
        <v>2482.4240399999999</v>
      </c>
      <c r="J77" s="12">
        <v>784.43115999999998</v>
      </c>
      <c r="K77" s="12">
        <v>2239.1980800000001</v>
      </c>
      <c r="L77" s="12">
        <v>204.49973</v>
      </c>
      <c r="M77" s="12">
        <v>728.45812000000001</v>
      </c>
      <c r="N77" s="12">
        <v>16934.996579999999</v>
      </c>
    </row>
    <row r="78" spans="2:14" x14ac:dyDescent="0.2">
      <c r="B78" s="16">
        <v>4105</v>
      </c>
      <c r="C78" s="16" t="s">
        <v>163</v>
      </c>
      <c r="D78" s="12">
        <v>449.82853999999998</v>
      </c>
      <c r="E78" s="12">
        <v>125.24663</v>
      </c>
      <c r="F78" s="12">
        <v>725.84990000000005</v>
      </c>
      <c r="G78" s="12">
        <v>25.286650000000002</v>
      </c>
      <c r="H78" s="12">
        <v>69.205219999999997</v>
      </c>
      <c r="I78" s="12">
        <v>146.84450000000001</v>
      </c>
      <c r="J78" s="12">
        <v>80.171570000000003</v>
      </c>
      <c r="K78" s="12">
        <v>252.14009999999999</v>
      </c>
      <c r="L78" s="12">
        <v>135.45734999999999</v>
      </c>
      <c r="M78" s="12">
        <v>83.358320000000006</v>
      </c>
      <c r="N78" s="12">
        <v>2093.3887800000002</v>
      </c>
    </row>
    <row r="79" spans="2:14" x14ac:dyDescent="0.2">
      <c r="B79" s="16">
        <v>4106</v>
      </c>
      <c r="C79" s="16" t="s">
        <v>164</v>
      </c>
      <c r="D79" s="12">
        <v>423.64575000000002</v>
      </c>
      <c r="E79" s="12">
        <v>160.46753000000001</v>
      </c>
      <c r="F79" s="12">
        <v>493.04255000000001</v>
      </c>
      <c r="G79" s="12">
        <v>16.982900000000001</v>
      </c>
      <c r="H79" s="12">
        <v>185.09732</v>
      </c>
      <c r="I79" s="12">
        <v>164.52934999999999</v>
      </c>
      <c r="J79" s="12">
        <v>89.989500000000007</v>
      </c>
      <c r="K79" s="12">
        <v>126.45</v>
      </c>
      <c r="L79" s="12">
        <v>82.121399999999994</v>
      </c>
      <c r="M79" s="12">
        <v>113.85944000000001</v>
      </c>
      <c r="N79" s="12">
        <v>1856.1857399999999</v>
      </c>
    </row>
    <row r="80" spans="2:14" x14ac:dyDescent="0.2">
      <c r="B80" s="16">
        <v>4107</v>
      </c>
      <c r="C80" s="16" t="s">
        <v>165</v>
      </c>
      <c r="D80" s="12">
        <v>828.85857999999996</v>
      </c>
      <c r="E80" s="12">
        <v>300.82825000000003</v>
      </c>
      <c r="F80" s="12">
        <v>1878.98433</v>
      </c>
      <c r="G80" s="12">
        <v>58.288649999999997</v>
      </c>
      <c r="H80" s="12">
        <v>167.42873</v>
      </c>
      <c r="I80" s="12">
        <v>528.09168999999997</v>
      </c>
      <c r="J80" s="12">
        <v>232.05355</v>
      </c>
      <c r="K80" s="12">
        <v>757.92678999999998</v>
      </c>
      <c r="L80" s="12">
        <v>89.878280000000004</v>
      </c>
      <c r="M80" s="12">
        <v>76.742649999999998</v>
      </c>
      <c r="N80" s="12">
        <v>4919.0815000000002</v>
      </c>
    </row>
    <row r="81" spans="2:14" x14ac:dyDescent="0.2">
      <c r="B81" s="16">
        <v>4110</v>
      </c>
      <c r="C81" s="16" t="s">
        <v>166</v>
      </c>
      <c r="D81" s="12">
        <v>1140.67804</v>
      </c>
      <c r="E81" s="12">
        <v>437.19713000000002</v>
      </c>
      <c r="F81" s="12">
        <v>2007.6010699999999</v>
      </c>
      <c r="G81" s="12">
        <v>72.911249999999995</v>
      </c>
      <c r="H81" s="12">
        <v>471.66424999999998</v>
      </c>
      <c r="I81" s="12">
        <v>668.08754999999996</v>
      </c>
      <c r="J81" s="12">
        <v>255.09075000000001</v>
      </c>
      <c r="K81" s="12">
        <v>599.43862999999999</v>
      </c>
      <c r="L81" s="12">
        <v>80.106200000000001</v>
      </c>
      <c r="M81" s="12">
        <v>39.448059999999998</v>
      </c>
      <c r="N81" s="12">
        <v>5772.2229299999999</v>
      </c>
    </row>
    <row r="82" spans="2:14" x14ac:dyDescent="0.2">
      <c r="B82" s="16">
        <v>4111</v>
      </c>
      <c r="C82" s="16" t="s">
        <v>167</v>
      </c>
      <c r="D82" s="12">
        <v>1064.3149699999999</v>
      </c>
      <c r="E82" s="12">
        <v>448.89460000000003</v>
      </c>
      <c r="F82" s="12">
        <v>2118.80071</v>
      </c>
      <c r="G82" s="12">
        <v>145.44945000000001</v>
      </c>
      <c r="H82" s="12">
        <v>513.15345000000002</v>
      </c>
      <c r="I82" s="12">
        <v>1292.3858700000001</v>
      </c>
      <c r="J82" s="12">
        <v>235.04185000000001</v>
      </c>
      <c r="K82" s="12">
        <v>891.43894</v>
      </c>
      <c r="L82" s="12">
        <v>14.852</v>
      </c>
      <c r="M82" s="12">
        <v>47.466610000000003</v>
      </c>
      <c r="N82" s="12">
        <v>6771.7984500000002</v>
      </c>
    </row>
    <row r="83" spans="2:14" x14ac:dyDescent="0.2">
      <c r="B83" s="16">
        <v>4112</v>
      </c>
      <c r="C83" s="16" t="s">
        <v>168</v>
      </c>
      <c r="D83" s="12">
        <v>629.21799999999996</v>
      </c>
      <c r="E83" s="12">
        <v>261.62414999999999</v>
      </c>
      <c r="F83" s="12">
        <v>1412.87</v>
      </c>
      <c r="G83" s="12">
        <v>17.816849999999999</v>
      </c>
      <c r="H83" s="12">
        <v>243.67711</v>
      </c>
      <c r="I83" s="12">
        <v>489.62696</v>
      </c>
      <c r="J83" s="12">
        <v>169.15705</v>
      </c>
      <c r="K83" s="12">
        <v>556.20207000000005</v>
      </c>
      <c r="L83" s="12">
        <v>16.35135</v>
      </c>
      <c r="M83" s="12">
        <v>248.46344999999999</v>
      </c>
      <c r="N83" s="12">
        <v>4045.0069899999999</v>
      </c>
    </row>
    <row r="84" spans="2:14" x14ac:dyDescent="0.2">
      <c r="B84" s="16">
        <v>4125</v>
      </c>
      <c r="C84" s="16" t="s">
        <v>169</v>
      </c>
      <c r="D84" s="12">
        <v>1647.7585799999999</v>
      </c>
      <c r="E84" s="12">
        <v>891.96295999999995</v>
      </c>
      <c r="F84" s="12">
        <v>3939.3575000000001</v>
      </c>
      <c r="G84" s="12">
        <v>774.31934999999999</v>
      </c>
      <c r="H84" s="12">
        <v>1116.328</v>
      </c>
      <c r="I84" s="12">
        <v>2170.6952500000002</v>
      </c>
      <c r="J84" s="12">
        <v>699.14125000000001</v>
      </c>
      <c r="K84" s="12">
        <v>1526.8542399999999</v>
      </c>
      <c r="L84" s="12">
        <v>103.30125</v>
      </c>
      <c r="M84" s="12">
        <v>660.99090000000001</v>
      </c>
      <c r="N84" s="12">
        <v>13530.709279999999</v>
      </c>
    </row>
    <row r="85" spans="2:14" x14ac:dyDescent="0.2">
      <c r="B85" s="16">
        <v>4117</v>
      </c>
      <c r="C85" s="16" t="s">
        <v>170</v>
      </c>
      <c r="D85" s="12">
        <v>750.26396999999997</v>
      </c>
      <c r="E85" s="12">
        <v>288.22748999999999</v>
      </c>
      <c r="F85" s="12">
        <v>1259.2929300000001</v>
      </c>
      <c r="G85" s="12">
        <v>83.301150000000007</v>
      </c>
      <c r="H85" s="12">
        <v>429.90001000000001</v>
      </c>
      <c r="I85" s="12">
        <v>469.8451</v>
      </c>
      <c r="J85" s="12">
        <v>243.15835000000001</v>
      </c>
      <c r="K85" s="12">
        <v>459.83148999999997</v>
      </c>
      <c r="L85" s="12">
        <v>978.02121999999997</v>
      </c>
      <c r="M85" s="12">
        <v>315.85816999999997</v>
      </c>
      <c r="N85" s="12">
        <v>5277.6998800000001</v>
      </c>
    </row>
    <row r="86" spans="2:14" x14ac:dyDescent="0.2">
      <c r="B86" s="16">
        <v>4120</v>
      </c>
      <c r="C86" s="16" t="s">
        <v>171</v>
      </c>
      <c r="D86" s="12">
        <v>1243.6890699999999</v>
      </c>
      <c r="E86" s="12">
        <v>610.06164999999999</v>
      </c>
      <c r="F86" s="12">
        <v>3040.4291899999998</v>
      </c>
      <c r="G86" s="12">
        <v>199.08459999999999</v>
      </c>
      <c r="H86" s="12">
        <v>423.27264000000002</v>
      </c>
      <c r="I86" s="12">
        <v>1213.4453699999999</v>
      </c>
      <c r="J86" s="12">
        <v>480.81117</v>
      </c>
      <c r="K86" s="12">
        <v>980.18053999999995</v>
      </c>
      <c r="L86" s="12">
        <v>45.871499999999997</v>
      </c>
      <c r="M86" s="12">
        <v>195.00364999999999</v>
      </c>
      <c r="N86" s="12">
        <v>8431.8493799999997</v>
      </c>
    </row>
    <row r="87" spans="2:14" x14ac:dyDescent="0.2">
      <c r="B87" s="16">
        <v>4121</v>
      </c>
      <c r="C87" s="16" t="s">
        <v>172</v>
      </c>
      <c r="D87" s="12">
        <v>1711.07889</v>
      </c>
      <c r="E87" s="12">
        <v>752.44970999999998</v>
      </c>
      <c r="F87" s="12">
        <v>2510.3494700000001</v>
      </c>
      <c r="G87" s="12">
        <v>279.31945000000002</v>
      </c>
      <c r="H87" s="12">
        <v>1013.78944</v>
      </c>
      <c r="I87" s="12">
        <v>1029.6217799999999</v>
      </c>
      <c r="J87" s="12">
        <v>493.01544000000001</v>
      </c>
      <c r="K87" s="12">
        <v>1021.73735</v>
      </c>
      <c r="L87" s="12">
        <v>2960.0523699999999</v>
      </c>
      <c r="M87" s="12">
        <v>1178.88328</v>
      </c>
      <c r="N87" s="12">
        <v>12950.29718</v>
      </c>
    </row>
    <row r="88" spans="2:14" x14ac:dyDescent="0.2">
      <c r="B88" s="16">
        <v>4122</v>
      </c>
      <c r="C88" s="16" t="s">
        <v>173</v>
      </c>
      <c r="D88" s="12">
        <v>1125.1153300000001</v>
      </c>
      <c r="E88" s="12">
        <v>463.37529999999998</v>
      </c>
      <c r="F88" s="12">
        <v>2467.6880000000001</v>
      </c>
      <c r="G88" s="12">
        <v>297.05921000000001</v>
      </c>
      <c r="H88" s="12">
        <v>1006.31925</v>
      </c>
      <c r="I88" s="12">
        <v>858.80444999999997</v>
      </c>
      <c r="J88" s="12">
        <v>212.3038</v>
      </c>
      <c r="K88" s="12">
        <v>963.46686999999997</v>
      </c>
      <c r="L88" s="12">
        <v>26.6265</v>
      </c>
      <c r="M88" s="12">
        <v>284.37961999999999</v>
      </c>
      <c r="N88" s="12">
        <v>7705.1383299999998</v>
      </c>
    </row>
    <row r="89" spans="2:14" x14ac:dyDescent="0.2">
      <c r="B89" s="16">
        <v>4123</v>
      </c>
      <c r="C89" s="16" t="s">
        <v>174</v>
      </c>
      <c r="D89" s="12">
        <v>5124.9238299999997</v>
      </c>
      <c r="E89" s="12">
        <v>2559.3841000000002</v>
      </c>
      <c r="F89" s="12">
        <v>18279.955470000001</v>
      </c>
      <c r="G89" s="12">
        <v>1801.63021</v>
      </c>
      <c r="H89" s="12">
        <v>3837.6296499999999</v>
      </c>
      <c r="I89" s="12">
        <v>7109.4215400000003</v>
      </c>
      <c r="J89" s="12">
        <v>993.07754999999997</v>
      </c>
      <c r="K89" s="12">
        <v>4949.4440500000001</v>
      </c>
      <c r="L89" s="12">
        <v>8394.5182299999997</v>
      </c>
      <c r="M89" s="12">
        <v>3326.78415</v>
      </c>
      <c r="N89" s="12">
        <v>56376.768779999999</v>
      </c>
    </row>
    <row r="90" spans="2:14" x14ac:dyDescent="0.2">
      <c r="B90" s="21">
        <v>4159</v>
      </c>
      <c r="C90" s="21" t="s">
        <v>175</v>
      </c>
      <c r="D90" s="22">
        <v>28141.938310000001</v>
      </c>
      <c r="E90" s="22">
        <v>14479.09899</v>
      </c>
      <c r="F90" s="22">
        <v>71191.586139999999</v>
      </c>
      <c r="G90" s="22">
        <v>8111.1353300000001</v>
      </c>
      <c r="H90" s="22">
        <v>15063.75711</v>
      </c>
      <c r="I90" s="22">
        <v>42330.606110000001</v>
      </c>
      <c r="J90" s="22">
        <v>10071.408289999999</v>
      </c>
      <c r="K90" s="22">
        <v>22650.31768</v>
      </c>
      <c r="L90" s="22">
        <v>12542.277179999999</v>
      </c>
      <c r="M90" s="22">
        <v>9226.6789399999998</v>
      </c>
      <c r="N90" s="22">
        <v>233808.80408</v>
      </c>
    </row>
    <row r="91" spans="2:14" x14ac:dyDescent="0.2">
      <c r="B91" s="16">
        <v>4131</v>
      </c>
      <c r="C91" s="16" t="s">
        <v>176</v>
      </c>
      <c r="D91" s="12">
        <v>2689.7149800000002</v>
      </c>
      <c r="E91" s="12">
        <v>719.89585</v>
      </c>
      <c r="F91" s="12">
        <v>4539.9066499999999</v>
      </c>
      <c r="G91" s="12">
        <v>764.55196999999998</v>
      </c>
      <c r="H91" s="12">
        <v>857.43965000000003</v>
      </c>
      <c r="I91" s="12">
        <v>2254.08394</v>
      </c>
      <c r="J91" s="12">
        <v>1018.94744</v>
      </c>
      <c r="K91" s="12">
        <v>2341.6786000000002</v>
      </c>
      <c r="L91" s="12">
        <v>38.484349999999999</v>
      </c>
      <c r="M91" s="12">
        <v>1408.50656</v>
      </c>
      <c r="N91" s="12">
        <v>16633.209989999999</v>
      </c>
    </row>
    <row r="92" spans="2:14" x14ac:dyDescent="0.2">
      <c r="B92" s="16">
        <v>4132</v>
      </c>
      <c r="C92" s="16" t="s">
        <v>177</v>
      </c>
      <c r="D92" s="12">
        <v>1032.26449</v>
      </c>
      <c r="E92" s="12">
        <v>413.01972999999998</v>
      </c>
      <c r="F92" s="12">
        <v>1518.5661299999999</v>
      </c>
      <c r="G92" s="12">
        <v>89.950649999999996</v>
      </c>
      <c r="H92" s="12">
        <v>365.55667999999997</v>
      </c>
      <c r="I92" s="12">
        <v>885.53008999999997</v>
      </c>
      <c r="J92" s="12">
        <v>368.78377</v>
      </c>
      <c r="K92" s="12">
        <v>783.24387999999999</v>
      </c>
      <c r="L92" s="12">
        <v>168.96880999999999</v>
      </c>
      <c r="M92" s="12">
        <v>781.72924999999998</v>
      </c>
      <c r="N92" s="12">
        <v>6407.61348</v>
      </c>
    </row>
    <row r="93" spans="2:14" x14ac:dyDescent="0.2">
      <c r="B93" s="16">
        <v>4134</v>
      </c>
      <c r="C93" s="16" t="s">
        <v>178</v>
      </c>
      <c r="D93" s="12">
        <v>1188.6254100000001</v>
      </c>
      <c r="E93" s="12">
        <v>369.97940999999997</v>
      </c>
      <c r="F93" s="12">
        <v>2444.9237600000001</v>
      </c>
      <c r="G93" s="12">
        <v>135.58242000000001</v>
      </c>
      <c r="H93" s="12">
        <v>407.38297</v>
      </c>
      <c r="I93" s="12">
        <v>895.81065000000001</v>
      </c>
      <c r="J93" s="12">
        <v>372.59142000000003</v>
      </c>
      <c r="K93" s="12">
        <v>788.07002</v>
      </c>
      <c r="L93" s="12">
        <v>4279.8266899999999</v>
      </c>
      <c r="M93" s="12">
        <v>416.30792000000002</v>
      </c>
      <c r="N93" s="12">
        <v>11299.10067</v>
      </c>
    </row>
    <row r="94" spans="2:14" x14ac:dyDescent="0.2">
      <c r="B94" s="16">
        <v>4135</v>
      </c>
      <c r="C94" s="16" t="s">
        <v>179</v>
      </c>
      <c r="D94" s="12">
        <v>1229.34223</v>
      </c>
      <c r="E94" s="12">
        <v>754.64916000000005</v>
      </c>
      <c r="F94" s="12">
        <v>2648.4798599999999</v>
      </c>
      <c r="G94" s="12">
        <v>214.20021</v>
      </c>
      <c r="H94" s="12">
        <v>601.86590999999999</v>
      </c>
      <c r="I94" s="12">
        <v>1686.6278</v>
      </c>
      <c r="J94" s="12">
        <v>600.91288999999995</v>
      </c>
      <c r="K94" s="12">
        <v>1070.2746099999999</v>
      </c>
      <c r="L94" s="12">
        <v>6.2502000000000004</v>
      </c>
      <c r="M94" s="12">
        <v>434.47762</v>
      </c>
      <c r="N94" s="12">
        <v>9247.0804900000003</v>
      </c>
    </row>
    <row r="95" spans="2:14" x14ac:dyDescent="0.2">
      <c r="B95" s="16">
        <v>4136</v>
      </c>
      <c r="C95" s="16" t="s">
        <v>180</v>
      </c>
      <c r="D95" s="12">
        <v>718.18309999999997</v>
      </c>
      <c r="E95" s="12">
        <v>370.9255</v>
      </c>
      <c r="F95" s="12">
        <v>2226.0907499999998</v>
      </c>
      <c r="G95" s="12">
        <v>165.75280000000001</v>
      </c>
      <c r="H95" s="12">
        <v>483.90226999999999</v>
      </c>
      <c r="I95" s="12">
        <v>978.94994999999994</v>
      </c>
      <c r="J95" s="12">
        <v>298.53771</v>
      </c>
      <c r="K95" s="12">
        <v>636.71749999999997</v>
      </c>
      <c r="L95" s="12">
        <v>29.13485</v>
      </c>
      <c r="M95" s="12">
        <v>72.017539999999997</v>
      </c>
      <c r="N95" s="12">
        <v>5980.2119700000003</v>
      </c>
    </row>
    <row r="96" spans="2:14" x14ac:dyDescent="0.2">
      <c r="B96" s="16">
        <v>4137</v>
      </c>
      <c r="C96" s="16" t="s">
        <v>181</v>
      </c>
      <c r="D96" s="12">
        <v>490.19139000000001</v>
      </c>
      <c r="E96" s="12">
        <v>131.14205999999999</v>
      </c>
      <c r="F96" s="12">
        <v>996.89945</v>
      </c>
      <c r="G96" s="12">
        <v>11.16342</v>
      </c>
      <c r="H96" s="12">
        <v>108.62235</v>
      </c>
      <c r="I96" s="12">
        <v>336.56925000000001</v>
      </c>
      <c r="J96" s="12">
        <v>95.301199999999994</v>
      </c>
      <c r="K96" s="12">
        <v>274.90843999999998</v>
      </c>
      <c r="L96" s="12">
        <v>16.421289999999999</v>
      </c>
      <c r="M96" s="12">
        <v>82.556719999999999</v>
      </c>
      <c r="N96" s="12">
        <v>2543.7755699999998</v>
      </c>
    </row>
    <row r="97" spans="2:14" x14ac:dyDescent="0.2">
      <c r="B97" s="16">
        <v>4138</v>
      </c>
      <c r="C97" s="16" t="s">
        <v>182</v>
      </c>
      <c r="D97" s="12">
        <v>701.06372999999996</v>
      </c>
      <c r="E97" s="12">
        <v>157.55298999999999</v>
      </c>
      <c r="F97" s="12">
        <v>945.50640999999996</v>
      </c>
      <c r="G97" s="12">
        <v>63.034550000000003</v>
      </c>
      <c r="H97" s="12">
        <v>265.11624999999998</v>
      </c>
      <c r="I97" s="12">
        <v>332.42651999999998</v>
      </c>
      <c r="J97" s="12">
        <v>200.91825</v>
      </c>
      <c r="K97" s="12">
        <v>500.44806999999997</v>
      </c>
      <c r="L97" s="12">
        <v>21.474450000000001</v>
      </c>
      <c r="M97" s="12">
        <v>158.2945</v>
      </c>
      <c r="N97" s="12">
        <v>3345.83572</v>
      </c>
    </row>
    <row r="98" spans="2:14" x14ac:dyDescent="0.2">
      <c r="B98" s="16">
        <v>4139</v>
      </c>
      <c r="C98" s="16" t="s">
        <v>183</v>
      </c>
      <c r="D98" s="12">
        <v>3929.6232799999998</v>
      </c>
      <c r="E98" s="12">
        <v>2515.2080599999999</v>
      </c>
      <c r="F98" s="12">
        <v>11803.84827</v>
      </c>
      <c r="G98" s="12">
        <v>2270.4207000000001</v>
      </c>
      <c r="H98" s="12">
        <v>2713.6061300000001</v>
      </c>
      <c r="I98" s="12">
        <v>13187.12808</v>
      </c>
      <c r="J98" s="12">
        <v>1178.2833900000001</v>
      </c>
      <c r="K98" s="12">
        <v>3736.9500499999999</v>
      </c>
      <c r="L98" s="12">
        <v>51.823599999999999</v>
      </c>
      <c r="M98" s="12">
        <v>2249.4035699999999</v>
      </c>
      <c r="N98" s="12">
        <v>43636.295129999999</v>
      </c>
    </row>
    <row r="99" spans="2:14" x14ac:dyDescent="0.2">
      <c r="B99" s="16">
        <v>4140</v>
      </c>
      <c r="C99" s="16" t="s">
        <v>184</v>
      </c>
      <c r="D99" s="12">
        <v>1512.52872</v>
      </c>
      <c r="E99" s="12">
        <v>644.12099999999998</v>
      </c>
      <c r="F99" s="12">
        <v>3950.3219899999999</v>
      </c>
      <c r="G99" s="12">
        <v>399.30335000000002</v>
      </c>
      <c r="H99" s="12">
        <v>990.83365000000003</v>
      </c>
      <c r="I99" s="12">
        <v>1758.3700799999999</v>
      </c>
      <c r="J99" s="12">
        <v>585.15093000000002</v>
      </c>
      <c r="K99" s="12">
        <v>1163.9801500000001</v>
      </c>
      <c r="L99" s="12">
        <v>20.108650000000001</v>
      </c>
      <c r="M99" s="12">
        <v>437.2681</v>
      </c>
      <c r="N99" s="12">
        <v>11461.98662</v>
      </c>
    </row>
    <row r="100" spans="2:14" x14ac:dyDescent="0.2">
      <c r="B100" s="16">
        <v>4141</v>
      </c>
      <c r="C100" s="16" t="s">
        <v>185</v>
      </c>
      <c r="D100" s="12">
        <v>4874.0750900000003</v>
      </c>
      <c r="E100" s="12">
        <v>3208.1257999999998</v>
      </c>
      <c r="F100" s="12">
        <v>19639.64</v>
      </c>
      <c r="G100" s="12">
        <v>1490.6504600000001</v>
      </c>
      <c r="H100" s="12">
        <v>3501.4105</v>
      </c>
      <c r="I100" s="12">
        <v>9956.9852300000002</v>
      </c>
      <c r="J100" s="12">
        <v>2655.4112799999998</v>
      </c>
      <c r="K100" s="12">
        <v>4306.2885800000004</v>
      </c>
      <c r="L100" s="12">
        <v>130.95150000000001</v>
      </c>
      <c r="M100" s="12">
        <v>832.13139999999999</v>
      </c>
      <c r="N100" s="12">
        <v>50595.669840000002</v>
      </c>
    </row>
    <row r="101" spans="2:14" x14ac:dyDescent="0.2">
      <c r="B101" s="16">
        <v>4142</v>
      </c>
      <c r="C101" s="16" t="s">
        <v>186</v>
      </c>
      <c r="D101" s="12">
        <v>783.91378999999995</v>
      </c>
      <c r="E101" s="12">
        <v>216.84178</v>
      </c>
      <c r="F101" s="12">
        <v>1393.87644</v>
      </c>
      <c r="G101" s="12">
        <v>80.5364</v>
      </c>
      <c r="H101" s="12">
        <v>402.53818999999999</v>
      </c>
      <c r="I101" s="12">
        <v>397.77638000000002</v>
      </c>
      <c r="J101" s="12">
        <v>304.42099000000002</v>
      </c>
      <c r="K101" s="12">
        <v>540.10387000000003</v>
      </c>
      <c r="L101" s="12">
        <v>36.211289999999998</v>
      </c>
      <c r="M101" s="12">
        <v>246.21223000000001</v>
      </c>
      <c r="N101" s="12">
        <v>4402.4313599999996</v>
      </c>
    </row>
    <row r="102" spans="2:14" x14ac:dyDescent="0.2">
      <c r="B102" s="16">
        <v>4143</v>
      </c>
      <c r="C102" s="16" t="s">
        <v>187</v>
      </c>
      <c r="D102" s="12">
        <v>832.88442999999995</v>
      </c>
      <c r="E102" s="12">
        <v>405.61333999999999</v>
      </c>
      <c r="F102" s="12">
        <v>1448.52612</v>
      </c>
      <c r="G102" s="12">
        <v>89.845929999999996</v>
      </c>
      <c r="H102" s="12">
        <v>391.6062</v>
      </c>
      <c r="I102" s="12">
        <v>683.39540999999997</v>
      </c>
      <c r="J102" s="12">
        <v>339.44236000000001</v>
      </c>
      <c r="K102" s="12">
        <v>595.06839000000002</v>
      </c>
      <c r="L102" s="12">
        <v>35.498359999999998</v>
      </c>
      <c r="M102" s="12">
        <v>118.19681</v>
      </c>
      <c r="N102" s="12">
        <v>4940.0773499999996</v>
      </c>
    </row>
    <row r="103" spans="2:14" x14ac:dyDescent="0.2">
      <c r="B103" s="16">
        <v>4144</v>
      </c>
      <c r="C103" s="16" t="s">
        <v>188</v>
      </c>
      <c r="D103" s="12">
        <v>3376.2710200000001</v>
      </c>
      <c r="E103" s="12">
        <v>2109.3646100000001</v>
      </c>
      <c r="F103" s="12">
        <v>7072.4048400000001</v>
      </c>
      <c r="G103" s="12">
        <v>1454.54258</v>
      </c>
      <c r="H103" s="12">
        <v>2171.64734</v>
      </c>
      <c r="I103" s="12">
        <v>3506.2091399999999</v>
      </c>
      <c r="J103" s="12">
        <v>807.90341999999998</v>
      </c>
      <c r="K103" s="12">
        <v>2474.5109499999999</v>
      </c>
      <c r="L103" s="12">
        <v>5789.9532200000003</v>
      </c>
      <c r="M103" s="12">
        <v>738.72734000000003</v>
      </c>
      <c r="N103" s="12">
        <v>29501.534459999999</v>
      </c>
    </row>
    <row r="104" spans="2:14" x14ac:dyDescent="0.2">
      <c r="B104" s="16">
        <v>4145</v>
      </c>
      <c r="C104" s="16" t="s">
        <v>189</v>
      </c>
      <c r="D104" s="12">
        <v>1232.48081</v>
      </c>
      <c r="E104" s="12">
        <v>429.12696</v>
      </c>
      <c r="F104" s="12">
        <v>2286.7506600000002</v>
      </c>
      <c r="G104" s="12">
        <v>377.09753999999998</v>
      </c>
      <c r="H104" s="12">
        <v>466.44009999999997</v>
      </c>
      <c r="I104" s="12">
        <v>1292.22723</v>
      </c>
      <c r="J104" s="12">
        <v>294.86594000000002</v>
      </c>
      <c r="K104" s="12">
        <v>992.83101999999997</v>
      </c>
      <c r="L104" s="12">
        <v>1833.63347</v>
      </c>
      <c r="M104" s="12">
        <v>441.42959000000002</v>
      </c>
      <c r="N104" s="12">
        <v>9646.8833200000008</v>
      </c>
    </row>
    <row r="105" spans="2:14" x14ac:dyDescent="0.2">
      <c r="B105" s="16">
        <v>4146</v>
      </c>
      <c r="C105" s="16" t="s">
        <v>190</v>
      </c>
      <c r="D105" s="12">
        <v>2757.57458</v>
      </c>
      <c r="E105" s="12">
        <v>1750.8510200000001</v>
      </c>
      <c r="F105" s="12">
        <v>6380.2749100000001</v>
      </c>
      <c r="G105" s="12">
        <v>424.09426999999999</v>
      </c>
      <c r="H105" s="12">
        <v>879.89700000000005</v>
      </c>
      <c r="I105" s="12">
        <v>3199.8831</v>
      </c>
      <c r="J105" s="12">
        <v>624.56370000000004</v>
      </c>
      <c r="K105" s="12">
        <v>1637.41266</v>
      </c>
      <c r="L105" s="12">
        <v>82.674800000000005</v>
      </c>
      <c r="M105" s="12">
        <v>558.34483</v>
      </c>
      <c r="N105" s="12">
        <v>18295.57087</v>
      </c>
    </row>
    <row r="106" spans="2:14" x14ac:dyDescent="0.2">
      <c r="B106" s="16">
        <v>4147</v>
      </c>
      <c r="C106" s="16" t="s">
        <v>191</v>
      </c>
      <c r="D106" s="12">
        <v>793.20126000000005</v>
      </c>
      <c r="E106" s="12">
        <v>282.68171999999998</v>
      </c>
      <c r="F106" s="12">
        <v>1895.5699</v>
      </c>
      <c r="G106" s="12">
        <v>80.408079999999998</v>
      </c>
      <c r="H106" s="12">
        <v>455.89192000000003</v>
      </c>
      <c r="I106" s="12">
        <v>978.63325999999995</v>
      </c>
      <c r="J106" s="12">
        <v>325.37360000000001</v>
      </c>
      <c r="K106" s="12">
        <v>807.83088999999995</v>
      </c>
      <c r="L106" s="12">
        <v>0.86165000000000003</v>
      </c>
      <c r="M106" s="12">
        <v>251.07496</v>
      </c>
      <c r="N106" s="12">
        <v>5871.5272400000003</v>
      </c>
    </row>
    <row r="107" spans="2:14" x14ac:dyDescent="0.2">
      <c r="B107" s="21">
        <v>4189</v>
      </c>
      <c r="C107" s="21" t="s">
        <v>192</v>
      </c>
      <c r="D107" s="22">
        <v>29504.214309999999</v>
      </c>
      <c r="E107" s="22">
        <v>16153.08786</v>
      </c>
      <c r="F107" s="22">
        <v>56170.446900000003</v>
      </c>
      <c r="G107" s="22">
        <v>7827.8534600000003</v>
      </c>
      <c r="H107" s="22">
        <v>12417.94493</v>
      </c>
      <c r="I107" s="22">
        <v>26148.681530000002</v>
      </c>
      <c r="J107" s="22">
        <v>9285.8683400000009</v>
      </c>
      <c r="K107" s="22">
        <v>19341.01928</v>
      </c>
      <c r="L107" s="22">
        <v>16331.318439999999</v>
      </c>
      <c r="M107" s="22">
        <v>10141.82079</v>
      </c>
      <c r="N107" s="22">
        <v>203322.25584</v>
      </c>
    </row>
    <row r="108" spans="2:14" x14ac:dyDescent="0.2">
      <c r="B108" s="16">
        <v>4185</v>
      </c>
      <c r="C108" s="16" t="s">
        <v>193</v>
      </c>
      <c r="D108" s="12">
        <v>2186.0758300000002</v>
      </c>
      <c r="E108" s="12">
        <v>900.39643999999998</v>
      </c>
      <c r="F108" s="12">
        <v>4173.1983700000001</v>
      </c>
      <c r="G108" s="12">
        <v>106.61238</v>
      </c>
      <c r="H108" s="12">
        <v>844.93955000000005</v>
      </c>
      <c r="I108" s="12">
        <v>1810.9803400000001</v>
      </c>
      <c r="J108" s="12">
        <v>596.78723000000002</v>
      </c>
      <c r="K108" s="12">
        <v>1451.86097</v>
      </c>
      <c r="L108" s="12">
        <v>206.04680999999999</v>
      </c>
      <c r="M108" s="12">
        <v>966.90062</v>
      </c>
      <c r="N108" s="12">
        <v>13243.79854</v>
      </c>
    </row>
    <row r="109" spans="2:14" x14ac:dyDescent="0.2">
      <c r="B109" s="16">
        <v>4161</v>
      </c>
      <c r="C109" s="16" t="s">
        <v>194</v>
      </c>
      <c r="D109" s="12">
        <v>1958.06665</v>
      </c>
      <c r="E109" s="12">
        <v>662.10860000000002</v>
      </c>
      <c r="F109" s="12">
        <v>3439.7546900000002</v>
      </c>
      <c r="G109" s="12">
        <v>379.88634000000002</v>
      </c>
      <c r="H109" s="12">
        <v>913.35654999999997</v>
      </c>
      <c r="I109" s="12">
        <v>1714.69451</v>
      </c>
      <c r="J109" s="12">
        <v>595.00243999999998</v>
      </c>
      <c r="K109" s="12">
        <v>1366.7586699999999</v>
      </c>
      <c r="L109" s="12">
        <v>59.227829999999997</v>
      </c>
      <c r="M109" s="12">
        <v>843.33807000000002</v>
      </c>
      <c r="N109" s="12">
        <v>11932.19435</v>
      </c>
    </row>
    <row r="110" spans="2:14" x14ac:dyDescent="0.2">
      <c r="B110" s="16">
        <v>4163</v>
      </c>
      <c r="C110" s="16" t="s">
        <v>195</v>
      </c>
      <c r="D110" s="12">
        <v>4856.2559899999997</v>
      </c>
      <c r="E110" s="12">
        <v>6736.2108799999996</v>
      </c>
      <c r="F110" s="12">
        <v>10896.571480000001</v>
      </c>
      <c r="G110" s="12">
        <v>2557.4200700000001</v>
      </c>
      <c r="H110" s="12">
        <v>2262.6905000000002</v>
      </c>
      <c r="I110" s="12">
        <v>4477.9890699999996</v>
      </c>
      <c r="J110" s="12">
        <v>1593.76686</v>
      </c>
      <c r="K110" s="12">
        <v>3439.91167</v>
      </c>
      <c r="L110" s="12">
        <v>247.58647999999999</v>
      </c>
      <c r="M110" s="12">
        <v>1249.23885</v>
      </c>
      <c r="N110" s="12">
        <v>38317.64185</v>
      </c>
    </row>
    <row r="111" spans="2:14" x14ac:dyDescent="0.2">
      <c r="B111" s="16">
        <v>4164</v>
      </c>
      <c r="C111" s="16" t="s">
        <v>196</v>
      </c>
      <c r="D111" s="12">
        <v>846.16107</v>
      </c>
      <c r="E111" s="12">
        <v>298.35489000000001</v>
      </c>
      <c r="F111" s="12">
        <v>1604.1630500000001</v>
      </c>
      <c r="G111" s="12">
        <v>8.6444500000000009</v>
      </c>
      <c r="H111" s="12">
        <v>533.67011000000002</v>
      </c>
      <c r="I111" s="12">
        <v>725.65504999999996</v>
      </c>
      <c r="J111" s="12">
        <v>241.80539999999999</v>
      </c>
      <c r="K111" s="12">
        <v>659.70666000000006</v>
      </c>
      <c r="L111" s="12">
        <v>73.313519999999997</v>
      </c>
      <c r="M111" s="12">
        <v>123.09395000000001</v>
      </c>
      <c r="N111" s="12">
        <v>5114.5681500000001</v>
      </c>
    </row>
    <row r="112" spans="2:14" x14ac:dyDescent="0.2">
      <c r="B112" s="16">
        <v>4165</v>
      </c>
      <c r="C112" s="16" t="s">
        <v>197</v>
      </c>
      <c r="D112" s="12">
        <v>1923.1095800000001</v>
      </c>
      <c r="E112" s="12">
        <v>743.86152000000004</v>
      </c>
      <c r="F112" s="12">
        <v>6063.4466300000004</v>
      </c>
      <c r="G112" s="12">
        <v>697.90255000000002</v>
      </c>
      <c r="H112" s="12">
        <v>1114.5605499999999</v>
      </c>
      <c r="I112" s="12">
        <v>2777.5169099999998</v>
      </c>
      <c r="J112" s="12">
        <v>1184.6329499999999</v>
      </c>
      <c r="K112" s="12">
        <v>1520.0097000000001</v>
      </c>
      <c r="L112" s="12">
        <v>337.47534999999999</v>
      </c>
      <c r="M112" s="12">
        <v>555.20069999999998</v>
      </c>
      <c r="N112" s="12">
        <v>16917.71644</v>
      </c>
    </row>
    <row r="113" spans="2:14" x14ac:dyDescent="0.2">
      <c r="B113" s="16">
        <v>4186</v>
      </c>
      <c r="C113" s="16" t="s">
        <v>198</v>
      </c>
      <c r="D113" s="12">
        <v>2779.2744200000002</v>
      </c>
      <c r="E113" s="12">
        <v>671.46238000000005</v>
      </c>
      <c r="F113" s="12">
        <v>3284.7969400000002</v>
      </c>
      <c r="G113" s="12">
        <v>47.970599999999997</v>
      </c>
      <c r="H113" s="12">
        <v>620.21352999999999</v>
      </c>
      <c r="I113" s="12">
        <v>2128.8835100000001</v>
      </c>
      <c r="J113" s="12">
        <v>479.95348999999999</v>
      </c>
      <c r="K113" s="12">
        <v>1195.0189600000001</v>
      </c>
      <c r="L113" s="12">
        <v>1016.79084</v>
      </c>
      <c r="M113" s="12">
        <v>713.79093</v>
      </c>
      <c r="N113" s="12">
        <v>12938.1556</v>
      </c>
    </row>
    <row r="114" spans="2:14" x14ac:dyDescent="0.2">
      <c r="B114" s="16">
        <v>4169</v>
      </c>
      <c r="C114" s="16" t="s">
        <v>199</v>
      </c>
      <c r="D114" s="12">
        <v>2045.7354700000001</v>
      </c>
      <c r="E114" s="12">
        <v>854.81641000000002</v>
      </c>
      <c r="F114" s="12">
        <v>4176.4825700000001</v>
      </c>
      <c r="G114" s="12">
        <v>210.57442</v>
      </c>
      <c r="H114" s="12">
        <v>884.47760000000005</v>
      </c>
      <c r="I114" s="12">
        <v>1914.55375</v>
      </c>
      <c r="J114" s="12">
        <v>691.11049000000003</v>
      </c>
      <c r="K114" s="12">
        <v>1754.47757</v>
      </c>
      <c r="L114" s="12">
        <v>3700.87781</v>
      </c>
      <c r="M114" s="12">
        <v>1153.07024</v>
      </c>
      <c r="N114" s="12">
        <v>17386.176329999998</v>
      </c>
    </row>
    <row r="115" spans="2:14" x14ac:dyDescent="0.2">
      <c r="B115" s="16">
        <v>4170</v>
      </c>
      <c r="C115" s="16" t="s">
        <v>200</v>
      </c>
      <c r="D115" s="12">
        <v>3984.0958300000002</v>
      </c>
      <c r="E115" s="12">
        <v>1808.53926</v>
      </c>
      <c r="F115" s="12">
        <v>5773.3320100000001</v>
      </c>
      <c r="G115" s="12">
        <v>1740.15579</v>
      </c>
      <c r="H115" s="12">
        <v>1967.4589100000001</v>
      </c>
      <c r="I115" s="12">
        <v>4226.8239999999996</v>
      </c>
      <c r="J115" s="12">
        <v>1130.38282</v>
      </c>
      <c r="K115" s="12">
        <v>2267.67427</v>
      </c>
      <c r="L115" s="12">
        <v>5718.3646799999997</v>
      </c>
      <c r="M115" s="12">
        <v>2217.0218399999999</v>
      </c>
      <c r="N115" s="12">
        <v>30833.849409999999</v>
      </c>
    </row>
    <row r="116" spans="2:14" x14ac:dyDescent="0.2">
      <c r="B116" s="16">
        <v>4184</v>
      </c>
      <c r="C116" s="16" t="s">
        <v>201</v>
      </c>
      <c r="D116" s="12">
        <v>1888.6640500000001</v>
      </c>
      <c r="E116" s="12">
        <v>776.97528999999997</v>
      </c>
      <c r="F116" s="12">
        <v>2947.88976</v>
      </c>
      <c r="G116" s="12">
        <v>263.50238999999999</v>
      </c>
      <c r="H116" s="12">
        <v>756.34280999999999</v>
      </c>
      <c r="I116" s="12">
        <v>1188.1443099999999</v>
      </c>
      <c r="J116" s="12">
        <v>712.51612</v>
      </c>
      <c r="K116" s="12">
        <v>1142.6274100000001</v>
      </c>
      <c r="L116" s="12">
        <v>752.09583999999995</v>
      </c>
      <c r="M116" s="12">
        <v>295.14319999999998</v>
      </c>
      <c r="N116" s="12">
        <v>10723.901180000001</v>
      </c>
    </row>
    <row r="117" spans="2:14" x14ac:dyDescent="0.2">
      <c r="B117" s="16">
        <v>4172</v>
      </c>
      <c r="C117" s="16" t="s">
        <v>202</v>
      </c>
      <c r="D117" s="12">
        <v>884.06601999999998</v>
      </c>
      <c r="E117" s="12">
        <v>261.77111000000002</v>
      </c>
      <c r="F117" s="12">
        <v>1677.40932</v>
      </c>
      <c r="G117" s="12">
        <v>77.122600000000006</v>
      </c>
      <c r="H117" s="12">
        <v>365.23525000000001</v>
      </c>
      <c r="I117" s="12">
        <v>713.76775999999995</v>
      </c>
      <c r="J117" s="12">
        <v>395.54385000000002</v>
      </c>
      <c r="K117" s="12">
        <v>668.88275999999996</v>
      </c>
      <c r="L117" s="12">
        <v>39.965200000000003</v>
      </c>
      <c r="M117" s="12">
        <v>472.08958999999999</v>
      </c>
      <c r="N117" s="12">
        <v>5555.8534600000003</v>
      </c>
    </row>
    <row r="118" spans="2:14" x14ac:dyDescent="0.2">
      <c r="B118" s="16">
        <v>4173</v>
      </c>
      <c r="C118" s="16" t="s">
        <v>203</v>
      </c>
      <c r="D118" s="12">
        <v>463.79054000000002</v>
      </c>
      <c r="E118" s="12">
        <v>168.21244999999999</v>
      </c>
      <c r="F118" s="12">
        <v>1156.6692499999999</v>
      </c>
      <c r="G118" s="12">
        <v>14.000909999999999</v>
      </c>
      <c r="H118" s="12">
        <v>146.16207</v>
      </c>
      <c r="I118" s="12">
        <v>344.88641999999999</v>
      </c>
      <c r="J118" s="12">
        <v>121.8099</v>
      </c>
      <c r="K118" s="12">
        <v>154.32428999999999</v>
      </c>
      <c r="L118" s="12">
        <v>104.87805</v>
      </c>
      <c r="M118" s="12">
        <v>7.5928199999999997</v>
      </c>
      <c r="N118" s="12">
        <v>2682.3267000000001</v>
      </c>
    </row>
    <row r="119" spans="2:14" x14ac:dyDescent="0.2">
      <c r="B119" s="16">
        <v>4175</v>
      </c>
      <c r="C119" s="16" t="s">
        <v>204</v>
      </c>
      <c r="D119" s="12">
        <v>845.25022999999999</v>
      </c>
      <c r="E119" s="12">
        <v>259.32661000000002</v>
      </c>
      <c r="F119" s="12">
        <v>1683.0710899999999</v>
      </c>
      <c r="G119" s="12">
        <v>50.181019999999997</v>
      </c>
      <c r="H119" s="12">
        <v>439.88668999999999</v>
      </c>
      <c r="I119" s="12">
        <v>853.93277</v>
      </c>
      <c r="J119" s="12">
        <v>277.67442</v>
      </c>
      <c r="K119" s="12">
        <v>491.32366000000002</v>
      </c>
      <c r="L119" s="12">
        <v>125.24728</v>
      </c>
      <c r="M119" s="12">
        <v>182.28785999999999</v>
      </c>
      <c r="N119" s="12">
        <v>5208.18163</v>
      </c>
    </row>
    <row r="120" spans="2:14" x14ac:dyDescent="0.2">
      <c r="B120" s="16">
        <v>4176</v>
      </c>
      <c r="C120" s="16" t="s">
        <v>205</v>
      </c>
      <c r="D120" s="12">
        <v>571.91355999999996</v>
      </c>
      <c r="E120" s="12">
        <v>190.47391999999999</v>
      </c>
      <c r="F120" s="12">
        <v>1062.7567799999999</v>
      </c>
      <c r="G120" s="12">
        <v>31.378119999999999</v>
      </c>
      <c r="H120" s="12">
        <v>180.6036</v>
      </c>
      <c r="I120" s="12">
        <v>437.17741000000001</v>
      </c>
      <c r="J120" s="12">
        <v>215.23516000000001</v>
      </c>
      <c r="K120" s="12">
        <v>396.57522999999998</v>
      </c>
      <c r="L120" s="12">
        <v>19.459330000000001</v>
      </c>
      <c r="M120" s="12">
        <v>58.069600000000001</v>
      </c>
      <c r="N120" s="12">
        <v>3163.6427100000001</v>
      </c>
    </row>
    <row r="121" spans="2:14" x14ac:dyDescent="0.2">
      <c r="B121" s="16">
        <v>4177</v>
      </c>
      <c r="C121" s="16" t="s">
        <v>206</v>
      </c>
      <c r="D121" s="12">
        <v>1524.0288399999999</v>
      </c>
      <c r="E121" s="12">
        <v>726.75170000000003</v>
      </c>
      <c r="F121" s="12">
        <v>2428.8795</v>
      </c>
      <c r="G121" s="12">
        <v>1200.19256</v>
      </c>
      <c r="H121" s="12">
        <v>340.75689999999997</v>
      </c>
      <c r="I121" s="12">
        <v>724.178</v>
      </c>
      <c r="J121" s="12">
        <v>279.161</v>
      </c>
      <c r="K121" s="12">
        <v>921.87125000000003</v>
      </c>
      <c r="L121" s="12">
        <v>2308.7183399999999</v>
      </c>
      <c r="M121" s="12">
        <v>954.89948000000004</v>
      </c>
      <c r="N121" s="12">
        <v>11409.43757</v>
      </c>
    </row>
    <row r="122" spans="2:14" x14ac:dyDescent="0.2">
      <c r="B122" s="16">
        <v>4181</v>
      </c>
      <c r="C122" s="16" t="s">
        <v>207</v>
      </c>
      <c r="D122" s="12">
        <v>884.31643999999994</v>
      </c>
      <c r="E122" s="12">
        <v>321.14112</v>
      </c>
      <c r="F122" s="12">
        <v>2417.91723</v>
      </c>
      <c r="G122" s="12">
        <v>208.56635</v>
      </c>
      <c r="H122" s="12">
        <v>409.88076000000001</v>
      </c>
      <c r="I122" s="12">
        <v>702.84699000000001</v>
      </c>
      <c r="J122" s="12">
        <v>266.49144999999999</v>
      </c>
      <c r="K122" s="12">
        <v>728.87870999999996</v>
      </c>
      <c r="L122" s="12">
        <v>267.36259999999999</v>
      </c>
      <c r="M122" s="12">
        <v>40.132559999999998</v>
      </c>
      <c r="N122" s="12">
        <v>6247.5342099999998</v>
      </c>
    </row>
    <row r="123" spans="2:14" x14ac:dyDescent="0.2">
      <c r="B123" s="16">
        <v>4182</v>
      </c>
      <c r="C123" s="16" t="s">
        <v>208</v>
      </c>
      <c r="D123" s="12">
        <v>978.50932999999998</v>
      </c>
      <c r="E123" s="12">
        <v>422.37150000000003</v>
      </c>
      <c r="F123" s="12">
        <v>1602.36346</v>
      </c>
      <c r="G123" s="12">
        <v>196.22826000000001</v>
      </c>
      <c r="H123" s="12">
        <v>295.26695999999998</v>
      </c>
      <c r="I123" s="12">
        <v>702.28799000000004</v>
      </c>
      <c r="J123" s="12">
        <v>310.21136000000001</v>
      </c>
      <c r="K123" s="12">
        <v>386.9495</v>
      </c>
      <c r="L123" s="12">
        <v>124.98096</v>
      </c>
      <c r="M123" s="12">
        <v>45.731729999999999</v>
      </c>
      <c r="N123" s="12">
        <v>5064.9010500000004</v>
      </c>
    </row>
    <row r="124" spans="2:14" x14ac:dyDescent="0.2">
      <c r="B124" s="16">
        <v>4183</v>
      </c>
      <c r="C124" s="16" t="s">
        <v>209</v>
      </c>
      <c r="D124" s="12">
        <v>884.90045999999995</v>
      </c>
      <c r="E124" s="12">
        <v>350.31378000000001</v>
      </c>
      <c r="F124" s="12">
        <v>1781.74477</v>
      </c>
      <c r="G124" s="12">
        <v>37.514650000000003</v>
      </c>
      <c r="H124" s="12">
        <v>342.44259</v>
      </c>
      <c r="I124" s="12">
        <v>704.36274000000003</v>
      </c>
      <c r="J124" s="12">
        <v>193.7834</v>
      </c>
      <c r="K124" s="12">
        <v>794.16800000000001</v>
      </c>
      <c r="L124" s="12">
        <v>1228.92752</v>
      </c>
      <c r="M124" s="12">
        <v>264.21875</v>
      </c>
      <c r="N124" s="12">
        <v>6582.3766599999999</v>
      </c>
    </row>
    <row r="125" spans="2:14" x14ac:dyDescent="0.2">
      <c r="B125" s="21">
        <v>4219</v>
      </c>
      <c r="C125" s="21" t="s">
        <v>210</v>
      </c>
      <c r="D125" s="22">
        <v>45827.162259999997</v>
      </c>
      <c r="E125" s="22">
        <v>31814.429800000002</v>
      </c>
      <c r="F125" s="22">
        <v>111335.24412</v>
      </c>
      <c r="G125" s="22">
        <v>11529.671630000001</v>
      </c>
      <c r="H125" s="22">
        <v>20991.718280000001</v>
      </c>
      <c r="I125" s="22">
        <v>54798.24164</v>
      </c>
      <c r="J125" s="22">
        <v>15127.016009999999</v>
      </c>
      <c r="K125" s="22">
        <v>30567.713080000001</v>
      </c>
      <c r="L125" s="22">
        <v>22869.148710000001</v>
      </c>
      <c r="M125" s="22">
        <v>21898.853879999999</v>
      </c>
      <c r="N125" s="22">
        <v>366759.19941</v>
      </c>
    </row>
    <row r="126" spans="2:14" x14ac:dyDescent="0.2">
      <c r="B126" s="16">
        <v>4191</v>
      </c>
      <c r="C126" s="16" t="s">
        <v>211</v>
      </c>
      <c r="D126" s="12">
        <v>552.33349999999996</v>
      </c>
      <c r="E126" s="12">
        <v>213.53482</v>
      </c>
      <c r="F126" s="12">
        <v>1053.4747</v>
      </c>
      <c r="G126" s="12">
        <v>12.066599999999999</v>
      </c>
      <c r="H126" s="12">
        <v>216.60392999999999</v>
      </c>
      <c r="I126" s="12">
        <v>363.97043000000002</v>
      </c>
      <c r="J126" s="12">
        <v>156.12780000000001</v>
      </c>
      <c r="K126" s="12">
        <v>360.42961000000003</v>
      </c>
      <c r="L126" s="12">
        <v>37.123959999999997</v>
      </c>
      <c r="M126" s="12">
        <v>229.75742</v>
      </c>
      <c r="N126" s="12">
        <v>3195.4227700000001</v>
      </c>
    </row>
    <row r="127" spans="2:14" x14ac:dyDescent="0.2">
      <c r="B127" s="16">
        <v>4192</v>
      </c>
      <c r="C127" s="16" t="s">
        <v>212</v>
      </c>
      <c r="D127" s="12">
        <v>870.77288999999996</v>
      </c>
      <c r="E127" s="12">
        <v>412.29444000000001</v>
      </c>
      <c r="F127" s="12">
        <v>2146.3998200000001</v>
      </c>
      <c r="G127" s="12">
        <v>175.58867000000001</v>
      </c>
      <c r="H127" s="12">
        <v>411.06965000000002</v>
      </c>
      <c r="I127" s="12">
        <v>1109.1191100000001</v>
      </c>
      <c r="J127" s="12">
        <v>378.18265000000002</v>
      </c>
      <c r="K127" s="12">
        <v>903.99329</v>
      </c>
      <c r="L127" s="12">
        <v>5.3409500000000003</v>
      </c>
      <c r="M127" s="12">
        <v>587.04125999999997</v>
      </c>
      <c r="N127" s="12">
        <v>6999.8027300000003</v>
      </c>
    </row>
    <row r="128" spans="2:14" x14ac:dyDescent="0.2">
      <c r="B128" s="16">
        <v>4193</v>
      </c>
      <c r="C128" s="16" t="s">
        <v>213</v>
      </c>
      <c r="D128" s="12">
        <v>720.62492999999995</v>
      </c>
      <c r="E128" s="12">
        <v>359.68119999999999</v>
      </c>
      <c r="F128" s="12">
        <v>1546.73209</v>
      </c>
      <c r="G128" s="12">
        <v>21.493300000000001</v>
      </c>
      <c r="H128" s="12">
        <v>153.01649</v>
      </c>
      <c r="I128" s="12">
        <v>448.55511000000001</v>
      </c>
      <c r="J128" s="12">
        <v>241.93074999999999</v>
      </c>
      <c r="K128" s="12">
        <v>499.32691999999997</v>
      </c>
      <c r="L128" s="12">
        <v>36.92745</v>
      </c>
      <c r="M128" s="12">
        <v>266.08578</v>
      </c>
      <c r="N128" s="12">
        <v>4294.3740200000002</v>
      </c>
    </row>
    <row r="129" spans="2:14" x14ac:dyDescent="0.2">
      <c r="B129" s="16">
        <v>4194</v>
      </c>
      <c r="C129" s="16" t="s">
        <v>214</v>
      </c>
      <c r="D129" s="12">
        <v>1295.0424800000001</v>
      </c>
      <c r="E129" s="12">
        <v>712.96573999999998</v>
      </c>
      <c r="F129" s="12">
        <v>3367.1110699999999</v>
      </c>
      <c r="G129" s="12">
        <v>139.28264999999999</v>
      </c>
      <c r="H129" s="12">
        <v>702.86874999999998</v>
      </c>
      <c r="I129" s="12">
        <v>991.38571999999999</v>
      </c>
      <c r="J129" s="12">
        <v>254.07810000000001</v>
      </c>
      <c r="K129" s="12">
        <v>1180.0130999999999</v>
      </c>
      <c r="L129" s="12">
        <v>2520.0740700000001</v>
      </c>
      <c r="M129" s="12">
        <v>193.39662000000001</v>
      </c>
      <c r="N129" s="12">
        <v>11356.2183</v>
      </c>
    </row>
    <row r="130" spans="2:14" x14ac:dyDescent="0.2">
      <c r="B130" s="16">
        <v>4195</v>
      </c>
      <c r="C130" s="16" t="s">
        <v>215</v>
      </c>
      <c r="D130" s="12">
        <v>743.64380000000006</v>
      </c>
      <c r="E130" s="12">
        <v>375.28915000000001</v>
      </c>
      <c r="F130" s="12">
        <v>2328.6490199999998</v>
      </c>
      <c r="G130" s="12">
        <v>145.89514</v>
      </c>
      <c r="H130" s="12">
        <v>327.55335000000002</v>
      </c>
      <c r="I130" s="12">
        <v>763.81194000000005</v>
      </c>
      <c r="J130" s="12">
        <v>299.25765000000001</v>
      </c>
      <c r="K130" s="12">
        <v>1035.68046</v>
      </c>
      <c r="L130" s="12">
        <v>98.624549999999999</v>
      </c>
      <c r="M130" s="12">
        <v>412.8476</v>
      </c>
      <c r="N130" s="12">
        <v>6531.2526600000001</v>
      </c>
    </row>
    <row r="131" spans="2:14" x14ac:dyDescent="0.2">
      <c r="B131" s="16">
        <v>4196</v>
      </c>
      <c r="C131" s="16" t="s">
        <v>216</v>
      </c>
      <c r="D131" s="12">
        <v>1354.8772899999999</v>
      </c>
      <c r="E131" s="12">
        <v>793.17868999999996</v>
      </c>
      <c r="F131" s="12">
        <v>6582.5874100000001</v>
      </c>
      <c r="G131" s="12">
        <v>249.38174000000001</v>
      </c>
      <c r="H131" s="12">
        <v>754.54566</v>
      </c>
      <c r="I131" s="12">
        <v>1789.4163799999999</v>
      </c>
      <c r="J131" s="12">
        <v>417.77242999999999</v>
      </c>
      <c r="K131" s="12">
        <v>1196.2811400000001</v>
      </c>
      <c r="L131" s="12">
        <v>212.7407</v>
      </c>
      <c r="M131" s="12">
        <v>341.28793000000002</v>
      </c>
      <c r="N131" s="12">
        <v>13692.069369999999</v>
      </c>
    </row>
    <row r="132" spans="2:14" x14ac:dyDescent="0.2">
      <c r="B132" s="16">
        <v>4197</v>
      </c>
      <c r="C132" s="16" t="s">
        <v>217</v>
      </c>
      <c r="D132" s="12">
        <v>796.24958000000004</v>
      </c>
      <c r="E132" s="12">
        <v>471.01101</v>
      </c>
      <c r="F132" s="12">
        <v>1162.60735</v>
      </c>
      <c r="G132" s="12">
        <v>39.78295</v>
      </c>
      <c r="H132" s="12">
        <v>308.87965000000003</v>
      </c>
      <c r="I132" s="12">
        <v>814.32204999999999</v>
      </c>
      <c r="J132" s="12">
        <v>256.10295000000002</v>
      </c>
      <c r="K132" s="12">
        <v>491.82265000000001</v>
      </c>
      <c r="L132" s="12">
        <v>6.7597500000000004</v>
      </c>
      <c r="M132" s="12">
        <v>254.19274999999999</v>
      </c>
      <c r="N132" s="12">
        <v>4601.7306900000003</v>
      </c>
    </row>
    <row r="133" spans="2:14" x14ac:dyDescent="0.2">
      <c r="B133" s="16">
        <v>4198</v>
      </c>
      <c r="C133" s="16" t="s">
        <v>218</v>
      </c>
      <c r="D133" s="12">
        <v>1017.68625</v>
      </c>
      <c r="E133" s="12">
        <v>534.78381000000002</v>
      </c>
      <c r="F133" s="12">
        <v>1969.43021</v>
      </c>
      <c r="G133" s="12">
        <v>36.832799999999999</v>
      </c>
      <c r="H133" s="12">
        <v>167.49265</v>
      </c>
      <c r="I133" s="12">
        <v>657.75845000000004</v>
      </c>
      <c r="J133" s="12">
        <v>201.42760000000001</v>
      </c>
      <c r="K133" s="12">
        <v>683.81668000000002</v>
      </c>
      <c r="L133" s="12">
        <v>40.627699999999997</v>
      </c>
      <c r="M133" s="12">
        <v>304.60489999999999</v>
      </c>
      <c r="N133" s="12">
        <v>5614.4610499999999</v>
      </c>
    </row>
    <row r="134" spans="2:14" x14ac:dyDescent="0.2">
      <c r="B134" s="16">
        <v>4199</v>
      </c>
      <c r="C134" s="16" t="s">
        <v>219</v>
      </c>
      <c r="D134" s="12">
        <v>805.34331999999995</v>
      </c>
      <c r="E134" s="12">
        <v>464.22789999999998</v>
      </c>
      <c r="F134" s="12">
        <v>2215.4349400000001</v>
      </c>
      <c r="G134" s="12">
        <v>169.93962999999999</v>
      </c>
      <c r="H134" s="12">
        <v>400.19574999999998</v>
      </c>
      <c r="I134" s="12">
        <v>642.64070000000004</v>
      </c>
      <c r="J134" s="12">
        <v>367.28660000000002</v>
      </c>
      <c r="K134" s="12">
        <v>725.13895000000002</v>
      </c>
      <c r="L134" s="12">
        <v>22.750350000000001</v>
      </c>
      <c r="M134" s="12">
        <v>176.50146000000001</v>
      </c>
      <c r="N134" s="12">
        <v>5989.4596000000001</v>
      </c>
    </row>
    <row r="135" spans="2:14" x14ac:dyDescent="0.2">
      <c r="B135" s="16">
        <v>4200</v>
      </c>
      <c r="C135" s="16" t="s">
        <v>220</v>
      </c>
      <c r="D135" s="12">
        <v>2225.04063</v>
      </c>
      <c r="E135" s="12">
        <v>1835.9751200000001</v>
      </c>
      <c r="F135" s="12">
        <v>7183.9238999999998</v>
      </c>
      <c r="G135" s="12">
        <v>166.20235</v>
      </c>
      <c r="H135" s="12">
        <v>1056.77034</v>
      </c>
      <c r="I135" s="12">
        <v>2509.0907400000001</v>
      </c>
      <c r="J135" s="12">
        <v>791.65102999999999</v>
      </c>
      <c r="K135" s="12">
        <v>1712.8507199999999</v>
      </c>
      <c r="L135" s="12">
        <v>22.042490000000001</v>
      </c>
      <c r="M135" s="12">
        <v>947.05029000000002</v>
      </c>
      <c r="N135" s="12">
        <v>18450.597610000001</v>
      </c>
    </row>
    <row r="136" spans="2:14" x14ac:dyDescent="0.2">
      <c r="B136" s="16">
        <v>4201</v>
      </c>
      <c r="C136" s="16" t="s">
        <v>221</v>
      </c>
      <c r="D136" s="12">
        <v>9573.1739400000006</v>
      </c>
      <c r="E136" s="12">
        <v>12077.593349999999</v>
      </c>
      <c r="F136" s="12">
        <v>21117.519</v>
      </c>
      <c r="G136" s="12">
        <v>3095.2587899999999</v>
      </c>
      <c r="H136" s="12">
        <v>4527.9368000000004</v>
      </c>
      <c r="I136" s="12">
        <v>17598.814030000001</v>
      </c>
      <c r="J136" s="12">
        <v>4108.8512099999998</v>
      </c>
      <c r="K136" s="12">
        <v>4637.6451800000004</v>
      </c>
      <c r="L136" s="12">
        <v>363.9957</v>
      </c>
      <c r="M136" s="12">
        <v>8018.8373099999999</v>
      </c>
      <c r="N136" s="12">
        <v>85119.625310000003</v>
      </c>
    </row>
    <row r="137" spans="2:14" x14ac:dyDescent="0.2">
      <c r="B137" s="16">
        <v>4202</v>
      </c>
      <c r="C137" s="16" t="s">
        <v>222</v>
      </c>
      <c r="D137" s="12">
        <v>3845.10952</v>
      </c>
      <c r="E137" s="12">
        <v>827.94446000000005</v>
      </c>
      <c r="F137" s="12">
        <v>4063.9617400000002</v>
      </c>
      <c r="G137" s="12">
        <v>497.35226</v>
      </c>
      <c r="H137" s="12">
        <v>1160.9542300000001</v>
      </c>
      <c r="I137" s="12">
        <v>2584.6593800000001</v>
      </c>
      <c r="J137" s="12">
        <v>1141.5077000000001</v>
      </c>
      <c r="K137" s="12">
        <v>1724.6212800000001</v>
      </c>
      <c r="L137" s="12">
        <v>30.62415</v>
      </c>
      <c r="M137" s="12">
        <v>2553.7713100000001</v>
      </c>
      <c r="N137" s="12">
        <v>18430.50603</v>
      </c>
    </row>
    <row r="138" spans="2:14" x14ac:dyDescent="0.2">
      <c r="B138" s="16">
        <v>4203</v>
      </c>
      <c r="C138" s="16" t="s">
        <v>223</v>
      </c>
      <c r="D138" s="12">
        <v>2449.2832199999998</v>
      </c>
      <c r="E138" s="12">
        <v>1977.0138300000001</v>
      </c>
      <c r="F138" s="12">
        <v>11108.13933</v>
      </c>
      <c r="G138" s="12">
        <v>1928.9640899999999</v>
      </c>
      <c r="H138" s="12">
        <v>1826.53845</v>
      </c>
      <c r="I138" s="12">
        <v>3680.7606500000002</v>
      </c>
      <c r="J138" s="12">
        <v>1140.09494</v>
      </c>
      <c r="K138" s="12">
        <v>1787.3498300000001</v>
      </c>
      <c r="L138" s="12">
        <v>25.650099999999998</v>
      </c>
      <c r="M138" s="12">
        <v>1122.3349599999999</v>
      </c>
      <c r="N138" s="12">
        <v>27046.129400000002</v>
      </c>
    </row>
    <row r="139" spans="2:14" x14ac:dyDescent="0.2">
      <c r="B139" s="16">
        <v>4204</v>
      </c>
      <c r="C139" s="16" t="s">
        <v>224</v>
      </c>
      <c r="D139" s="12">
        <v>2192.6970200000001</v>
      </c>
      <c r="E139" s="12">
        <v>2048.73029</v>
      </c>
      <c r="F139" s="12">
        <v>6802.8642399999999</v>
      </c>
      <c r="G139" s="12">
        <v>408.40890000000002</v>
      </c>
      <c r="H139" s="12">
        <v>1157.8023499999999</v>
      </c>
      <c r="I139" s="12">
        <v>3518.61013</v>
      </c>
      <c r="J139" s="12">
        <v>722.95394999999996</v>
      </c>
      <c r="K139" s="12">
        <v>1150.2253599999999</v>
      </c>
      <c r="L139" s="12">
        <v>1.948</v>
      </c>
      <c r="M139" s="12">
        <v>1013.59576</v>
      </c>
      <c r="N139" s="12">
        <v>19017.835999999999</v>
      </c>
    </row>
    <row r="140" spans="2:14" x14ac:dyDescent="0.2">
      <c r="B140" s="16">
        <v>4205</v>
      </c>
      <c r="C140" s="16" t="s">
        <v>225</v>
      </c>
      <c r="D140" s="12">
        <v>1433.7755999999999</v>
      </c>
      <c r="E140" s="12">
        <v>957.44043999999997</v>
      </c>
      <c r="F140" s="12">
        <v>4591.9537700000001</v>
      </c>
      <c r="G140" s="12">
        <v>248.10342</v>
      </c>
      <c r="H140" s="12">
        <v>795.55823999999996</v>
      </c>
      <c r="I140" s="12">
        <v>1978.17634</v>
      </c>
      <c r="J140" s="12">
        <v>643.87977000000001</v>
      </c>
      <c r="K140" s="12">
        <v>1407.65137</v>
      </c>
      <c r="L140" s="12">
        <v>47.750610000000002</v>
      </c>
      <c r="M140" s="12">
        <v>106.7101</v>
      </c>
      <c r="N140" s="12">
        <v>12210.999659999999</v>
      </c>
    </row>
    <row r="141" spans="2:14" x14ac:dyDescent="0.2">
      <c r="B141" s="16">
        <v>4206</v>
      </c>
      <c r="C141" s="16" t="s">
        <v>226</v>
      </c>
      <c r="D141" s="12">
        <v>3109.3841499999999</v>
      </c>
      <c r="E141" s="12">
        <v>2243.64687</v>
      </c>
      <c r="F141" s="12">
        <v>8474.6110700000008</v>
      </c>
      <c r="G141" s="12">
        <v>836.32498999999996</v>
      </c>
      <c r="H141" s="12">
        <v>1540.62318</v>
      </c>
      <c r="I141" s="12">
        <v>4452.8727099999996</v>
      </c>
      <c r="J141" s="12">
        <v>1060.98883</v>
      </c>
      <c r="K141" s="12">
        <v>2657.14399</v>
      </c>
      <c r="L141" s="12">
        <v>7784.7314100000003</v>
      </c>
      <c r="M141" s="12">
        <v>598.66148999999996</v>
      </c>
      <c r="N141" s="12">
        <v>32758.988689999998</v>
      </c>
    </row>
    <row r="142" spans="2:14" x14ac:dyDescent="0.2">
      <c r="B142" s="16">
        <v>4207</v>
      </c>
      <c r="C142" s="16" t="s">
        <v>227</v>
      </c>
      <c r="D142" s="12">
        <v>2204.7899400000001</v>
      </c>
      <c r="E142" s="12">
        <v>712.44173000000001</v>
      </c>
      <c r="F142" s="12">
        <v>4506.73506</v>
      </c>
      <c r="G142" s="12">
        <v>115.2259</v>
      </c>
      <c r="H142" s="12">
        <v>1150.3711000000001</v>
      </c>
      <c r="I142" s="12">
        <v>2137.7642099999998</v>
      </c>
      <c r="J142" s="12">
        <v>495.75225</v>
      </c>
      <c r="K142" s="12">
        <v>1914.8843899999999</v>
      </c>
      <c r="L142" s="12">
        <v>7490.8677600000001</v>
      </c>
      <c r="M142" s="12">
        <v>502.57353999999998</v>
      </c>
      <c r="N142" s="12">
        <v>21231.405879999998</v>
      </c>
    </row>
    <row r="143" spans="2:14" x14ac:dyDescent="0.2">
      <c r="B143" s="16">
        <v>4208</v>
      </c>
      <c r="C143" s="16" t="s">
        <v>228</v>
      </c>
      <c r="D143" s="12">
        <v>3293.7977299999998</v>
      </c>
      <c r="E143" s="12">
        <v>1081.5515399999999</v>
      </c>
      <c r="F143" s="12">
        <v>6912.6744600000002</v>
      </c>
      <c r="G143" s="12">
        <v>680.22842000000003</v>
      </c>
      <c r="H143" s="12">
        <v>1442.5637300000001</v>
      </c>
      <c r="I143" s="12">
        <v>2263.4359800000002</v>
      </c>
      <c r="J143" s="12">
        <v>769.97220000000004</v>
      </c>
      <c r="K143" s="12">
        <v>2135.1288399999999</v>
      </c>
      <c r="L143" s="12">
        <v>5.1982999999999997</v>
      </c>
      <c r="M143" s="12">
        <v>2409.9858899999999</v>
      </c>
      <c r="N143" s="12">
        <v>20994.537090000002</v>
      </c>
    </row>
    <row r="144" spans="2:14" x14ac:dyDescent="0.2">
      <c r="B144" s="16">
        <v>4209</v>
      </c>
      <c r="C144" s="16" t="s">
        <v>229</v>
      </c>
      <c r="D144" s="12">
        <v>5368.9704599999995</v>
      </c>
      <c r="E144" s="12">
        <v>2219.06342</v>
      </c>
      <c r="F144" s="12">
        <v>8011.8735399999996</v>
      </c>
      <c r="G144" s="12">
        <v>2124.6938300000002</v>
      </c>
      <c r="H144" s="12">
        <v>1899.9948300000001</v>
      </c>
      <c r="I144" s="12">
        <v>4320.19823</v>
      </c>
      <c r="J144" s="12">
        <v>1220.1458</v>
      </c>
      <c r="K144" s="12">
        <v>2867.4975399999998</v>
      </c>
      <c r="L144" s="12">
        <v>31.275950000000002</v>
      </c>
      <c r="M144" s="12">
        <v>908.88355999999999</v>
      </c>
      <c r="N144" s="12">
        <v>28972.597160000001</v>
      </c>
    </row>
    <row r="145" spans="2:14" x14ac:dyDescent="0.2">
      <c r="B145" s="16">
        <v>4210</v>
      </c>
      <c r="C145" s="16" t="s">
        <v>230</v>
      </c>
      <c r="D145" s="12">
        <v>1974.56601</v>
      </c>
      <c r="E145" s="12">
        <v>1496.0619899999999</v>
      </c>
      <c r="F145" s="12">
        <v>6188.5613999999996</v>
      </c>
      <c r="G145" s="12">
        <v>438.64519999999999</v>
      </c>
      <c r="H145" s="12">
        <v>990.37914999999998</v>
      </c>
      <c r="I145" s="12">
        <v>2172.8793500000002</v>
      </c>
      <c r="J145" s="12">
        <v>459.05180000000001</v>
      </c>
      <c r="K145" s="12">
        <v>1496.2117800000001</v>
      </c>
      <c r="L145" s="12">
        <v>4084.09476</v>
      </c>
      <c r="M145" s="12">
        <v>950.73395000000005</v>
      </c>
      <c r="N145" s="12">
        <v>20251.185389999999</v>
      </c>
    </row>
    <row r="146" spans="2:14" x14ac:dyDescent="0.2">
      <c r="B146" s="21">
        <v>4249</v>
      </c>
      <c r="C146" s="21" t="s">
        <v>231</v>
      </c>
      <c r="D146" s="22">
        <v>24851.891930000002</v>
      </c>
      <c r="E146" s="22">
        <v>16513.52506</v>
      </c>
      <c r="F146" s="22">
        <v>61507.757080000003</v>
      </c>
      <c r="G146" s="22">
        <v>4936.8914299999997</v>
      </c>
      <c r="H146" s="22">
        <v>10032.897779999999</v>
      </c>
      <c r="I146" s="22">
        <v>24717.73532</v>
      </c>
      <c r="J146" s="22">
        <v>10270.91135</v>
      </c>
      <c r="K146" s="22">
        <v>17987.839370000002</v>
      </c>
      <c r="L146" s="22">
        <v>4514.7425800000001</v>
      </c>
      <c r="M146" s="22">
        <v>8531.9772200000007</v>
      </c>
      <c r="N146" s="22">
        <v>183866.16912000001</v>
      </c>
    </row>
    <row r="147" spans="2:14" x14ac:dyDescent="0.2">
      <c r="B147" s="16">
        <v>4221</v>
      </c>
      <c r="C147" s="16" t="s">
        <v>232</v>
      </c>
      <c r="D147" s="12">
        <v>662.72295999999994</v>
      </c>
      <c r="E147" s="12">
        <v>266.10924999999997</v>
      </c>
      <c r="F147" s="12">
        <v>1591.8234</v>
      </c>
      <c r="G147" s="12">
        <v>13.87195</v>
      </c>
      <c r="H147" s="12">
        <v>294.83296999999999</v>
      </c>
      <c r="I147" s="12">
        <v>443.96501000000001</v>
      </c>
      <c r="J147" s="12">
        <v>135.69462999999999</v>
      </c>
      <c r="K147" s="12">
        <v>478.77492000000001</v>
      </c>
      <c r="L147" s="12">
        <v>65.560299999999998</v>
      </c>
      <c r="M147" s="12">
        <v>180.47450000000001</v>
      </c>
      <c r="N147" s="12">
        <v>4133.82989</v>
      </c>
    </row>
    <row r="148" spans="2:14" x14ac:dyDescent="0.2">
      <c r="B148" s="16">
        <v>4222</v>
      </c>
      <c r="C148" s="16" t="s">
        <v>233</v>
      </c>
      <c r="D148" s="12">
        <v>1012.19946</v>
      </c>
      <c r="E148" s="12">
        <v>377.09186999999997</v>
      </c>
      <c r="F148" s="12">
        <v>2350.85259</v>
      </c>
      <c r="G148" s="12">
        <v>94.385869999999997</v>
      </c>
      <c r="H148" s="12">
        <v>410.42734999999999</v>
      </c>
      <c r="I148" s="12">
        <v>745.27440000000001</v>
      </c>
      <c r="J148" s="12">
        <v>373.36948999999998</v>
      </c>
      <c r="K148" s="12">
        <v>709.69785000000002</v>
      </c>
      <c r="L148" s="12">
        <v>184.78545</v>
      </c>
      <c r="M148" s="12">
        <v>336.12214999999998</v>
      </c>
      <c r="N148" s="12">
        <v>6594.2064799999998</v>
      </c>
    </row>
    <row r="149" spans="2:14" x14ac:dyDescent="0.2">
      <c r="B149" s="16">
        <v>4223</v>
      </c>
      <c r="C149" s="16" t="s">
        <v>234</v>
      </c>
      <c r="D149" s="12">
        <v>1201.0459900000001</v>
      </c>
      <c r="E149" s="12">
        <v>627.65446999999995</v>
      </c>
      <c r="F149" s="12">
        <v>3444.9827599999999</v>
      </c>
      <c r="G149" s="12">
        <v>67.871650000000002</v>
      </c>
      <c r="H149" s="12">
        <v>392.24356999999998</v>
      </c>
      <c r="I149" s="12">
        <v>1222.7809500000001</v>
      </c>
      <c r="J149" s="12">
        <v>359.13574999999997</v>
      </c>
      <c r="K149" s="12">
        <v>767.15956000000006</v>
      </c>
      <c r="L149" s="12">
        <v>179.92355000000001</v>
      </c>
      <c r="M149" s="12">
        <v>402.41507000000001</v>
      </c>
      <c r="N149" s="12">
        <v>8665.2133200000007</v>
      </c>
    </row>
    <row r="150" spans="2:14" x14ac:dyDescent="0.2">
      <c r="B150" s="16">
        <v>4224</v>
      </c>
      <c r="C150" s="16" t="s">
        <v>235</v>
      </c>
      <c r="D150" s="12">
        <v>981.35220000000004</v>
      </c>
      <c r="E150" s="12">
        <v>449.21319999999997</v>
      </c>
      <c r="F150" s="12">
        <v>1759.2127599999999</v>
      </c>
      <c r="G150" s="12">
        <v>129.79624999999999</v>
      </c>
      <c r="H150" s="12">
        <v>411.14994999999999</v>
      </c>
      <c r="I150" s="12">
        <v>595.87180000000001</v>
      </c>
      <c r="J150" s="12">
        <v>776.13847999999996</v>
      </c>
      <c r="K150" s="12">
        <v>681.75599</v>
      </c>
      <c r="L150" s="12">
        <v>142.32220000000001</v>
      </c>
      <c r="M150" s="12">
        <v>129.45633000000001</v>
      </c>
      <c r="N150" s="12">
        <v>6056.2691599999998</v>
      </c>
    </row>
    <row r="151" spans="2:14" x14ac:dyDescent="0.2">
      <c r="B151" s="16">
        <v>4226</v>
      </c>
      <c r="C151" s="16" t="s">
        <v>236</v>
      </c>
      <c r="D151" s="12">
        <v>855.18347000000006</v>
      </c>
      <c r="E151" s="12">
        <v>170.60919999999999</v>
      </c>
      <c r="F151" s="12">
        <v>1092.54168</v>
      </c>
      <c r="G151" s="12">
        <v>41.902299999999997</v>
      </c>
      <c r="H151" s="12">
        <v>84.413250000000005</v>
      </c>
      <c r="I151" s="12">
        <v>352.78969999999998</v>
      </c>
      <c r="J151" s="12">
        <v>93.909000000000006</v>
      </c>
      <c r="K151" s="12">
        <v>379.2199</v>
      </c>
      <c r="L151" s="12">
        <v>837.24361999999996</v>
      </c>
      <c r="M151" s="12">
        <v>50.003</v>
      </c>
      <c r="N151" s="12">
        <v>3957.8151200000002</v>
      </c>
    </row>
    <row r="152" spans="2:14" x14ac:dyDescent="0.2">
      <c r="B152" s="16">
        <v>4227</v>
      </c>
      <c r="C152" s="16" t="s">
        <v>237</v>
      </c>
      <c r="D152" s="12">
        <v>625.05417999999997</v>
      </c>
      <c r="E152" s="12">
        <v>185.73769999999999</v>
      </c>
      <c r="F152" s="12">
        <v>1151.6605</v>
      </c>
      <c r="G152" s="12">
        <v>52.240699999999997</v>
      </c>
      <c r="H152" s="12">
        <v>137.38496000000001</v>
      </c>
      <c r="I152" s="12">
        <v>335.99846000000002</v>
      </c>
      <c r="J152" s="12">
        <v>112.2205</v>
      </c>
      <c r="K152" s="12">
        <v>417.76666</v>
      </c>
      <c r="L152" s="12">
        <v>895.28323999999998</v>
      </c>
      <c r="M152" s="12">
        <v>28.496390000000002</v>
      </c>
      <c r="N152" s="12">
        <v>3941.8432899999998</v>
      </c>
    </row>
    <row r="153" spans="2:14" x14ac:dyDescent="0.2">
      <c r="B153" s="16">
        <v>4228</v>
      </c>
      <c r="C153" s="16" t="s">
        <v>238</v>
      </c>
      <c r="D153" s="12">
        <v>1883.08088</v>
      </c>
      <c r="E153" s="12">
        <v>1011.6264200000001</v>
      </c>
      <c r="F153" s="12">
        <v>4045.5376200000001</v>
      </c>
      <c r="G153" s="12">
        <v>166.2475</v>
      </c>
      <c r="H153" s="12">
        <v>1208.9893400000001</v>
      </c>
      <c r="I153" s="12">
        <v>2177.1153100000001</v>
      </c>
      <c r="J153" s="12">
        <v>524.29011000000003</v>
      </c>
      <c r="K153" s="12">
        <v>1348.8751600000001</v>
      </c>
      <c r="L153" s="12">
        <v>281.00882999999999</v>
      </c>
      <c r="M153" s="12">
        <v>713.31557999999995</v>
      </c>
      <c r="N153" s="12">
        <v>13360.08675</v>
      </c>
    </row>
    <row r="154" spans="2:14" x14ac:dyDescent="0.2">
      <c r="B154" s="16">
        <v>4229</v>
      </c>
      <c r="C154" s="16" t="s">
        <v>239</v>
      </c>
      <c r="D154" s="12">
        <v>768.42497000000003</v>
      </c>
      <c r="E154" s="12">
        <v>296.93569000000002</v>
      </c>
      <c r="F154" s="12">
        <v>2164.87563</v>
      </c>
      <c r="G154" s="12">
        <v>73.854950000000002</v>
      </c>
      <c r="H154" s="12">
        <v>177.4699</v>
      </c>
      <c r="I154" s="12">
        <v>663.28040999999996</v>
      </c>
      <c r="J154" s="12">
        <v>227.81639999999999</v>
      </c>
      <c r="K154" s="12">
        <v>576.57444999999996</v>
      </c>
      <c r="L154" s="12">
        <v>87.065950000000001</v>
      </c>
      <c r="M154" s="12">
        <v>440.12054999999998</v>
      </c>
      <c r="N154" s="12">
        <v>5476.4188999999997</v>
      </c>
    </row>
    <row r="155" spans="2:14" x14ac:dyDescent="0.2">
      <c r="B155" s="16">
        <v>4230</v>
      </c>
      <c r="C155" s="16" t="s">
        <v>240</v>
      </c>
      <c r="D155" s="12">
        <v>687.41918999999996</v>
      </c>
      <c r="E155" s="12">
        <v>375.76666</v>
      </c>
      <c r="F155" s="12">
        <v>1882.9155599999999</v>
      </c>
      <c r="G155" s="12">
        <v>47.890569999999997</v>
      </c>
      <c r="H155" s="12">
        <v>285.23989</v>
      </c>
      <c r="I155" s="12">
        <v>643.92579999999998</v>
      </c>
      <c r="J155" s="12">
        <v>161.85574</v>
      </c>
      <c r="K155" s="12">
        <v>513.96631000000002</v>
      </c>
      <c r="L155" s="12">
        <v>63.482799999999997</v>
      </c>
      <c r="M155" s="12">
        <v>35.804029999999997</v>
      </c>
      <c r="N155" s="12">
        <v>4698.2665500000003</v>
      </c>
    </row>
    <row r="156" spans="2:14" x14ac:dyDescent="0.2">
      <c r="B156" s="16">
        <v>4231</v>
      </c>
      <c r="C156" s="16" t="s">
        <v>241</v>
      </c>
      <c r="D156" s="12">
        <v>773.73055999999997</v>
      </c>
      <c r="E156" s="12">
        <v>607.61832000000004</v>
      </c>
      <c r="F156" s="12">
        <v>2036.34121</v>
      </c>
      <c r="G156" s="12">
        <v>507.60221000000001</v>
      </c>
      <c r="H156" s="12">
        <v>314.61777999999998</v>
      </c>
      <c r="I156" s="12">
        <v>720.50404000000003</v>
      </c>
      <c r="J156" s="12">
        <v>807.54528000000005</v>
      </c>
      <c r="K156" s="12">
        <v>658.49159999999995</v>
      </c>
      <c r="L156" s="12">
        <v>504.69695000000002</v>
      </c>
      <c r="M156" s="12">
        <v>465.68178</v>
      </c>
      <c r="N156" s="12">
        <v>7396.8297300000004</v>
      </c>
    </row>
    <row r="157" spans="2:14" x14ac:dyDescent="0.2">
      <c r="B157" s="16">
        <v>4232</v>
      </c>
      <c r="C157" s="16" t="s">
        <v>242</v>
      </c>
      <c r="D157" s="12">
        <v>403.58632</v>
      </c>
      <c r="E157" s="12">
        <v>71.735979999999998</v>
      </c>
      <c r="F157" s="12">
        <v>314.36689999999999</v>
      </c>
      <c r="G157" s="12">
        <v>2.6503000000000001</v>
      </c>
      <c r="H157" s="12">
        <v>19.80865</v>
      </c>
      <c r="I157" s="12">
        <v>104.83505</v>
      </c>
      <c r="J157" s="12">
        <v>74.273200000000003</v>
      </c>
      <c r="K157" s="12">
        <v>173.21857</v>
      </c>
      <c r="L157" s="12">
        <v>45.918349999999997</v>
      </c>
      <c r="M157" s="12">
        <v>379.36993000000001</v>
      </c>
      <c r="N157" s="12">
        <v>1589.76325</v>
      </c>
    </row>
    <row r="158" spans="2:14" x14ac:dyDescent="0.2">
      <c r="B158" s="16">
        <v>4233</v>
      </c>
      <c r="C158" s="16" t="s">
        <v>243</v>
      </c>
      <c r="D158" s="12">
        <v>326.70085999999998</v>
      </c>
      <c r="E158" s="12">
        <v>120.25328</v>
      </c>
      <c r="F158" s="12">
        <v>703.73476000000005</v>
      </c>
      <c r="G158" s="12">
        <v>14.465450000000001</v>
      </c>
      <c r="H158" s="12">
        <v>47.833550000000002</v>
      </c>
      <c r="I158" s="12">
        <v>241.25183000000001</v>
      </c>
      <c r="J158" s="12">
        <v>108.34035</v>
      </c>
      <c r="K158" s="12">
        <v>293.14451000000003</v>
      </c>
      <c r="L158" s="12">
        <v>7.7557499999999999</v>
      </c>
      <c r="M158" s="12">
        <v>-32.41048</v>
      </c>
      <c r="N158" s="12">
        <v>1831.0698600000001</v>
      </c>
    </row>
    <row r="159" spans="2:14" x14ac:dyDescent="0.2">
      <c r="B159" s="16">
        <v>4234</v>
      </c>
      <c r="C159" s="16" t="s">
        <v>244</v>
      </c>
      <c r="D159" s="12">
        <v>2195.5040100000001</v>
      </c>
      <c r="E159" s="12">
        <v>954.75509</v>
      </c>
      <c r="F159" s="12">
        <v>6705.7656399999996</v>
      </c>
      <c r="G159" s="12">
        <v>282.26488000000001</v>
      </c>
      <c r="H159" s="12">
        <v>915.16312000000005</v>
      </c>
      <c r="I159" s="12">
        <v>2542.32917</v>
      </c>
      <c r="J159" s="12">
        <v>746.04637000000002</v>
      </c>
      <c r="K159" s="12">
        <v>1975.7831200000001</v>
      </c>
      <c r="L159" s="12">
        <v>264.94963999999999</v>
      </c>
      <c r="M159" s="12">
        <v>1664.1564900000001</v>
      </c>
      <c r="N159" s="12">
        <v>18246.717530000002</v>
      </c>
    </row>
    <row r="160" spans="2:14" x14ac:dyDescent="0.2">
      <c r="B160" s="16">
        <v>4235</v>
      </c>
      <c r="C160" s="16" t="s">
        <v>245</v>
      </c>
      <c r="D160" s="12">
        <v>1141.50119</v>
      </c>
      <c r="E160" s="12">
        <v>306.82145000000003</v>
      </c>
      <c r="F160" s="12">
        <v>2062.3120100000001</v>
      </c>
      <c r="G160" s="12">
        <v>30.165240000000001</v>
      </c>
      <c r="H160" s="12">
        <v>484.54921999999999</v>
      </c>
      <c r="I160" s="12">
        <v>694.06664000000001</v>
      </c>
      <c r="J160" s="12">
        <v>275.02116000000001</v>
      </c>
      <c r="K160" s="12">
        <v>730.87035000000003</v>
      </c>
      <c r="L160" s="12">
        <v>23.488510000000002</v>
      </c>
      <c r="M160" s="12">
        <v>366.26880999999997</v>
      </c>
      <c r="N160" s="12">
        <v>6115.0645800000002</v>
      </c>
    </row>
    <row r="161" spans="2:14" x14ac:dyDescent="0.2">
      <c r="B161" s="16">
        <v>4236</v>
      </c>
      <c r="C161" s="16" t="s">
        <v>246</v>
      </c>
      <c r="D161" s="12">
        <v>5968.6847299999999</v>
      </c>
      <c r="E161" s="12">
        <v>7123.0817500000003</v>
      </c>
      <c r="F161" s="12">
        <v>12236.6088</v>
      </c>
      <c r="G161" s="12">
        <v>1795.84438</v>
      </c>
      <c r="H161" s="12">
        <v>2587.3393000000001</v>
      </c>
      <c r="I161" s="12">
        <v>6705.9216900000001</v>
      </c>
      <c r="J161" s="12">
        <v>2021.4209599999999</v>
      </c>
      <c r="K161" s="12">
        <v>4262.4658200000003</v>
      </c>
      <c r="L161" s="12">
        <v>196.91789</v>
      </c>
      <c r="M161" s="12">
        <v>1894.8991000000001</v>
      </c>
      <c r="N161" s="12">
        <v>44793.184419999998</v>
      </c>
    </row>
    <row r="162" spans="2:14" x14ac:dyDescent="0.2">
      <c r="B162" s="16">
        <v>4237</v>
      </c>
      <c r="C162" s="16" t="s">
        <v>247</v>
      </c>
      <c r="D162" s="12">
        <v>823.60742000000005</v>
      </c>
      <c r="E162" s="12">
        <v>386.51677000000001</v>
      </c>
      <c r="F162" s="12">
        <v>2785.04889</v>
      </c>
      <c r="G162" s="12">
        <v>106.776</v>
      </c>
      <c r="H162" s="12">
        <v>234.99772999999999</v>
      </c>
      <c r="I162" s="12">
        <v>870.02261999999996</v>
      </c>
      <c r="J162" s="12">
        <v>303.24662000000001</v>
      </c>
      <c r="K162" s="12">
        <v>637.00081999999998</v>
      </c>
      <c r="L162" s="12">
        <v>19.840949999999999</v>
      </c>
      <c r="M162" s="12">
        <v>140.54912999999999</v>
      </c>
      <c r="N162" s="12">
        <v>6307.6069500000003</v>
      </c>
    </row>
    <row r="163" spans="2:14" x14ac:dyDescent="0.2">
      <c r="B163" s="16">
        <v>4238</v>
      </c>
      <c r="C163" s="16" t="s">
        <v>248</v>
      </c>
      <c r="D163" s="12">
        <v>641.09826999999996</v>
      </c>
      <c r="E163" s="12">
        <v>249.78581</v>
      </c>
      <c r="F163" s="12">
        <v>1027.1241299999999</v>
      </c>
      <c r="G163" s="12">
        <v>33.0852</v>
      </c>
      <c r="H163" s="12">
        <v>199.98124999999999</v>
      </c>
      <c r="I163" s="12">
        <v>606.56849999999997</v>
      </c>
      <c r="J163" s="12">
        <v>1035.4127699999999</v>
      </c>
      <c r="K163" s="12">
        <v>519.75171999999998</v>
      </c>
      <c r="L163" s="12">
        <v>26.682400000000001</v>
      </c>
      <c r="M163" s="12">
        <v>107.78305</v>
      </c>
      <c r="N163" s="12">
        <v>4447.2731000000003</v>
      </c>
    </row>
    <row r="164" spans="2:14" x14ac:dyDescent="0.2">
      <c r="B164" s="16">
        <v>4239</v>
      </c>
      <c r="C164" s="16" t="s">
        <v>249</v>
      </c>
      <c r="D164" s="12">
        <v>2379.4814999999999</v>
      </c>
      <c r="E164" s="12">
        <v>1713.02449</v>
      </c>
      <c r="F164" s="12">
        <v>8921.7629899999993</v>
      </c>
      <c r="G164" s="12">
        <v>1342.04323</v>
      </c>
      <c r="H164" s="12">
        <v>1157.3545999999999</v>
      </c>
      <c r="I164" s="12">
        <v>2912.2424700000001</v>
      </c>
      <c r="J164" s="12">
        <v>1581.87979</v>
      </c>
      <c r="K164" s="12">
        <v>1593.73606</v>
      </c>
      <c r="L164" s="12">
        <v>547.47325000000001</v>
      </c>
      <c r="M164" s="12">
        <v>667.11824000000001</v>
      </c>
      <c r="N164" s="12">
        <v>22816.116620000001</v>
      </c>
    </row>
    <row r="165" spans="2:14" x14ac:dyDescent="0.2">
      <c r="B165" s="16">
        <v>4240</v>
      </c>
      <c r="C165" s="16" t="s">
        <v>250</v>
      </c>
      <c r="D165" s="12">
        <v>1521.51377</v>
      </c>
      <c r="E165" s="12">
        <v>1219.1876600000001</v>
      </c>
      <c r="F165" s="12">
        <v>5230.2892499999998</v>
      </c>
      <c r="G165" s="12">
        <v>133.93279999999999</v>
      </c>
      <c r="H165" s="12">
        <v>669.10140000000001</v>
      </c>
      <c r="I165" s="12">
        <v>2138.9914699999999</v>
      </c>
      <c r="J165" s="12">
        <v>553.29475000000002</v>
      </c>
      <c r="K165" s="12">
        <v>1269.586</v>
      </c>
      <c r="L165" s="12">
        <v>140.34295</v>
      </c>
      <c r="M165" s="12">
        <v>562.35356999999999</v>
      </c>
      <c r="N165" s="12">
        <v>13438.59362</v>
      </c>
    </row>
    <row r="166" spans="2:14" x14ac:dyDescent="0.2">
      <c r="B166" s="21">
        <v>4269</v>
      </c>
      <c r="C166" s="21" t="s">
        <v>251</v>
      </c>
      <c r="D166" s="22">
        <v>36303.040029999996</v>
      </c>
      <c r="E166" s="22">
        <v>21549.545129999999</v>
      </c>
      <c r="F166" s="22">
        <v>72010.15019</v>
      </c>
      <c r="G166" s="22">
        <v>15446.45463</v>
      </c>
      <c r="H166" s="22">
        <v>21332.1738</v>
      </c>
      <c r="I166" s="22">
        <v>42557.370419999999</v>
      </c>
      <c r="J166" s="22">
        <v>16563.24106</v>
      </c>
      <c r="K166" s="22">
        <v>23147.843580000001</v>
      </c>
      <c r="L166" s="22">
        <v>5069.1134400000001</v>
      </c>
      <c r="M166" s="22">
        <v>22960.97913</v>
      </c>
      <c r="N166" s="22">
        <v>276939.91141</v>
      </c>
    </row>
    <row r="167" spans="2:14" x14ac:dyDescent="0.2">
      <c r="B167" s="16">
        <v>4251</v>
      </c>
      <c r="C167" s="16" t="s">
        <v>252</v>
      </c>
      <c r="D167" s="12">
        <v>608.93245999999999</v>
      </c>
      <c r="E167" s="12">
        <v>214.93253999999999</v>
      </c>
      <c r="F167" s="12">
        <v>1615.59779</v>
      </c>
      <c r="G167" s="12">
        <v>53.959299999999999</v>
      </c>
      <c r="H167" s="12">
        <v>284.39042000000001</v>
      </c>
      <c r="I167" s="12">
        <v>322.85865000000001</v>
      </c>
      <c r="J167" s="12">
        <v>201.37219999999999</v>
      </c>
      <c r="K167" s="12">
        <v>393.01929999999999</v>
      </c>
      <c r="L167" s="12">
        <v>56.896500000000003</v>
      </c>
      <c r="M167" s="12">
        <v>153.28272000000001</v>
      </c>
      <c r="N167" s="12">
        <v>3905.24188</v>
      </c>
    </row>
    <row r="168" spans="2:14" x14ac:dyDescent="0.2">
      <c r="B168" s="16">
        <v>4252</v>
      </c>
      <c r="C168" s="16" t="s">
        <v>253</v>
      </c>
      <c r="D168" s="12">
        <v>4346.2382799999996</v>
      </c>
      <c r="E168" s="12">
        <v>2604.4097099999999</v>
      </c>
      <c r="F168" s="12">
        <v>7992.0049499999996</v>
      </c>
      <c r="G168" s="12">
        <v>2475.54459</v>
      </c>
      <c r="H168" s="12">
        <v>6137.7546400000001</v>
      </c>
      <c r="I168" s="12">
        <v>4595.0064499999999</v>
      </c>
      <c r="J168" s="12">
        <v>2036.3636100000001</v>
      </c>
      <c r="K168" s="12">
        <v>3641.65236</v>
      </c>
      <c r="L168" s="12">
        <v>178.75512000000001</v>
      </c>
      <c r="M168" s="12">
        <v>5377.2880699999996</v>
      </c>
      <c r="N168" s="12">
        <v>39385.017780000002</v>
      </c>
    </row>
    <row r="169" spans="2:14" x14ac:dyDescent="0.2">
      <c r="B169" s="16">
        <v>4253</v>
      </c>
      <c r="C169" s="16" t="s">
        <v>254</v>
      </c>
      <c r="D169" s="12">
        <v>2931.9031199999999</v>
      </c>
      <c r="E169" s="12">
        <v>1448.65155</v>
      </c>
      <c r="F169" s="12">
        <v>6268.0290800000002</v>
      </c>
      <c r="G169" s="12">
        <v>1622.0844199999999</v>
      </c>
      <c r="H169" s="12">
        <v>1785.53315</v>
      </c>
      <c r="I169" s="12">
        <v>2370.1480000000001</v>
      </c>
      <c r="J169" s="12">
        <v>889.58803999999998</v>
      </c>
      <c r="K169" s="12">
        <v>1755.6993</v>
      </c>
      <c r="L169" s="12">
        <v>191.92590000000001</v>
      </c>
      <c r="M169" s="12">
        <v>2973.3510299999998</v>
      </c>
      <c r="N169" s="12">
        <v>22236.91359</v>
      </c>
    </row>
    <row r="170" spans="2:14" x14ac:dyDescent="0.2">
      <c r="B170" s="16">
        <v>4254</v>
      </c>
      <c r="C170" s="16" t="s">
        <v>255</v>
      </c>
      <c r="D170" s="12">
        <v>5431.5402899999999</v>
      </c>
      <c r="E170" s="12">
        <v>4204.5231199999998</v>
      </c>
      <c r="F170" s="12">
        <v>16717.747589999999</v>
      </c>
      <c r="G170" s="12">
        <v>2025.31277</v>
      </c>
      <c r="H170" s="12">
        <v>3378.90065</v>
      </c>
      <c r="I170" s="12">
        <v>10040.78426</v>
      </c>
      <c r="J170" s="12">
        <v>2402.2752999999998</v>
      </c>
      <c r="K170" s="12">
        <v>5212.2195400000001</v>
      </c>
      <c r="L170" s="12">
        <v>158.3938</v>
      </c>
      <c r="M170" s="12">
        <v>2522.8813399999999</v>
      </c>
      <c r="N170" s="12">
        <v>52094.578659999999</v>
      </c>
    </row>
    <row r="171" spans="2:14" x14ac:dyDescent="0.2">
      <c r="B171" s="16">
        <v>4255</v>
      </c>
      <c r="C171" s="16" t="s">
        <v>256</v>
      </c>
      <c r="D171" s="12">
        <v>1166.61258</v>
      </c>
      <c r="E171" s="12">
        <v>876.33932000000004</v>
      </c>
      <c r="F171" s="12">
        <v>1135.1393</v>
      </c>
      <c r="G171" s="12">
        <v>77.822559999999996</v>
      </c>
      <c r="H171" s="12">
        <v>361.80709999999999</v>
      </c>
      <c r="I171" s="12">
        <v>1032.12059</v>
      </c>
      <c r="J171" s="12">
        <v>544.49207000000001</v>
      </c>
      <c r="K171" s="12">
        <v>586.76116000000002</v>
      </c>
      <c r="L171" s="12">
        <v>18.285049999999998</v>
      </c>
      <c r="M171" s="12">
        <v>173.58387999999999</v>
      </c>
      <c r="N171" s="12">
        <v>5972.9636099999998</v>
      </c>
    </row>
    <row r="172" spans="2:14" x14ac:dyDescent="0.2">
      <c r="B172" s="16">
        <v>4256</v>
      </c>
      <c r="C172" s="16" t="s">
        <v>257</v>
      </c>
      <c r="D172" s="12">
        <v>663.89215000000002</v>
      </c>
      <c r="E172" s="12">
        <v>253.47496000000001</v>
      </c>
      <c r="F172" s="12">
        <v>1462.4206099999999</v>
      </c>
      <c r="G172" s="12">
        <v>67.847200000000001</v>
      </c>
      <c r="H172" s="12">
        <v>292.95875000000001</v>
      </c>
      <c r="I172" s="12">
        <v>570.41799000000003</v>
      </c>
      <c r="J172" s="12">
        <v>179.75925000000001</v>
      </c>
      <c r="K172" s="12">
        <v>537.09382000000005</v>
      </c>
      <c r="L172" s="12">
        <v>94.183250000000001</v>
      </c>
      <c r="M172" s="12">
        <v>98.000410000000002</v>
      </c>
      <c r="N172" s="12">
        <v>4220.0483899999999</v>
      </c>
    </row>
    <row r="173" spans="2:14" x14ac:dyDescent="0.2">
      <c r="B173" s="16">
        <v>4257</v>
      </c>
      <c r="C173" s="16" t="s">
        <v>258</v>
      </c>
      <c r="D173" s="12">
        <v>513.77351999999996</v>
      </c>
      <c r="E173" s="12">
        <v>110.66504999999999</v>
      </c>
      <c r="F173" s="12">
        <v>521.57853</v>
      </c>
      <c r="G173" s="12">
        <v>15.092700000000001</v>
      </c>
      <c r="H173" s="12">
        <v>114.83565</v>
      </c>
      <c r="I173" s="12">
        <v>157.4342</v>
      </c>
      <c r="J173" s="12">
        <v>150.50474</v>
      </c>
      <c r="K173" s="12">
        <v>309.30423999999999</v>
      </c>
      <c r="L173" s="12">
        <v>84.545659999999998</v>
      </c>
      <c r="M173" s="12">
        <v>155.28542999999999</v>
      </c>
      <c r="N173" s="12">
        <v>2133.0197199999998</v>
      </c>
    </row>
    <row r="174" spans="2:14" x14ac:dyDescent="0.2">
      <c r="B174" s="16">
        <v>4258</v>
      </c>
      <c r="C174" s="16" t="s">
        <v>259</v>
      </c>
      <c r="D174" s="12">
        <v>11663.91685</v>
      </c>
      <c r="E174" s="12">
        <v>9023.1797100000003</v>
      </c>
      <c r="F174" s="12">
        <v>19013.491699999999</v>
      </c>
      <c r="G174" s="12">
        <v>6654.3837999999996</v>
      </c>
      <c r="H174" s="12">
        <v>5106.8512000000001</v>
      </c>
      <c r="I174" s="12">
        <v>15312.86886</v>
      </c>
      <c r="J174" s="12">
        <v>7501.4627700000001</v>
      </c>
      <c r="K174" s="12">
        <v>5948.5514400000002</v>
      </c>
      <c r="L174" s="12">
        <v>885.62712999999997</v>
      </c>
      <c r="M174" s="12">
        <v>8012.96324</v>
      </c>
      <c r="N174" s="12">
        <v>89123.296700000006</v>
      </c>
    </row>
    <row r="175" spans="2:14" x14ac:dyDescent="0.2">
      <c r="B175" s="16">
        <v>4259</v>
      </c>
      <c r="C175" s="16" t="s">
        <v>260</v>
      </c>
      <c r="D175" s="12">
        <v>578.84321999999997</v>
      </c>
      <c r="E175" s="12">
        <v>247.03387000000001</v>
      </c>
      <c r="F175" s="12">
        <v>1201.41185</v>
      </c>
      <c r="G175" s="12">
        <v>80.545150000000007</v>
      </c>
      <c r="H175" s="12">
        <v>224.1977</v>
      </c>
      <c r="I175" s="12">
        <v>554.64985000000001</v>
      </c>
      <c r="J175" s="12">
        <v>240.83930000000001</v>
      </c>
      <c r="K175" s="12">
        <v>436.01564999999999</v>
      </c>
      <c r="L175" s="12">
        <v>132.38315</v>
      </c>
      <c r="M175" s="12">
        <v>37.255049999999997</v>
      </c>
      <c r="N175" s="12">
        <v>3733.17479</v>
      </c>
    </row>
    <row r="176" spans="2:14" x14ac:dyDescent="0.2">
      <c r="B176" s="16">
        <v>4260</v>
      </c>
      <c r="C176" s="16" t="s">
        <v>261</v>
      </c>
      <c r="D176" s="12">
        <v>2356.6934799999999</v>
      </c>
      <c r="E176" s="12">
        <v>1077.0898199999999</v>
      </c>
      <c r="F176" s="12">
        <v>5202.1630999999998</v>
      </c>
      <c r="G176" s="12">
        <v>1226.61004</v>
      </c>
      <c r="H176" s="12">
        <v>1540.12257</v>
      </c>
      <c r="I176" s="12">
        <v>2928.92697</v>
      </c>
      <c r="J176" s="12">
        <v>997.88369999999998</v>
      </c>
      <c r="K176" s="12">
        <v>1514.2928400000001</v>
      </c>
      <c r="L176" s="12">
        <v>33.97925</v>
      </c>
      <c r="M176" s="12">
        <v>1364.34611</v>
      </c>
      <c r="N176" s="12">
        <v>18242.10788</v>
      </c>
    </row>
    <row r="177" spans="2:14" x14ac:dyDescent="0.2">
      <c r="B177" s="16">
        <v>4261</v>
      </c>
      <c r="C177" s="16" t="s">
        <v>262</v>
      </c>
      <c r="D177" s="12">
        <v>2952.0141699999999</v>
      </c>
      <c r="E177" s="12">
        <v>401.85664000000003</v>
      </c>
      <c r="F177" s="12">
        <v>3167.6708899999999</v>
      </c>
      <c r="G177" s="12">
        <v>380.82362999999998</v>
      </c>
      <c r="H177" s="12">
        <v>672.00631999999996</v>
      </c>
      <c r="I177" s="12">
        <v>1563.5147300000001</v>
      </c>
      <c r="J177" s="12">
        <v>388.12306000000001</v>
      </c>
      <c r="K177" s="12">
        <v>840.12112000000002</v>
      </c>
      <c r="L177" s="12">
        <v>136.06505000000001</v>
      </c>
      <c r="M177" s="12">
        <v>858.55290000000002</v>
      </c>
      <c r="N177" s="12">
        <v>11360.748509999999</v>
      </c>
    </row>
    <row r="178" spans="2:14" x14ac:dyDescent="0.2">
      <c r="B178" s="16">
        <v>4262</v>
      </c>
      <c r="C178" s="16" t="s">
        <v>263</v>
      </c>
      <c r="D178" s="12">
        <v>679.23805000000004</v>
      </c>
      <c r="E178" s="12">
        <v>267.03294</v>
      </c>
      <c r="F178" s="12">
        <v>2265.8173900000002</v>
      </c>
      <c r="G178" s="12">
        <v>109.71247</v>
      </c>
      <c r="H178" s="12">
        <v>452.12860000000001</v>
      </c>
      <c r="I178" s="12">
        <v>697.39676999999995</v>
      </c>
      <c r="J178" s="12">
        <v>198.40350000000001</v>
      </c>
      <c r="K178" s="12">
        <v>493.91246999999998</v>
      </c>
      <c r="L178" s="12">
        <v>79.531999999999996</v>
      </c>
      <c r="M178" s="12">
        <v>368.0838</v>
      </c>
      <c r="N178" s="12">
        <v>5611.2579900000001</v>
      </c>
    </row>
    <row r="179" spans="2:14" x14ac:dyDescent="0.2">
      <c r="B179" s="16">
        <v>4263</v>
      </c>
      <c r="C179" s="16" t="s">
        <v>264</v>
      </c>
      <c r="D179" s="12">
        <v>1674.6661300000001</v>
      </c>
      <c r="E179" s="12">
        <v>592.28297999999995</v>
      </c>
      <c r="F179" s="12">
        <v>3707.32125</v>
      </c>
      <c r="G179" s="12">
        <v>633.11500000000001</v>
      </c>
      <c r="H179" s="12">
        <v>751.83045000000004</v>
      </c>
      <c r="I179" s="12">
        <v>1721.5995800000001</v>
      </c>
      <c r="J179" s="12">
        <v>619.35032000000001</v>
      </c>
      <c r="K179" s="12">
        <v>1017.7511</v>
      </c>
      <c r="L179" s="12">
        <v>2928.4886299999998</v>
      </c>
      <c r="M179" s="12">
        <v>823.05061999999998</v>
      </c>
      <c r="N179" s="12">
        <v>14469.45606</v>
      </c>
    </row>
    <row r="180" spans="2:14" x14ac:dyDescent="0.2">
      <c r="B180" s="16">
        <v>4264</v>
      </c>
      <c r="C180" s="16" t="s">
        <v>265</v>
      </c>
      <c r="D180" s="12">
        <v>734.77572999999995</v>
      </c>
      <c r="E180" s="12">
        <v>228.07292000000001</v>
      </c>
      <c r="F180" s="12">
        <v>1739.7561599999999</v>
      </c>
      <c r="G180" s="12">
        <v>23.600999999999999</v>
      </c>
      <c r="H180" s="12">
        <v>228.85659999999999</v>
      </c>
      <c r="I180" s="12">
        <v>689.64351999999997</v>
      </c>
      <c r="J180" s="12">
        <v>212.82320000000001</v>
      </c>
      <c r="K180" s="12">
        <v>461.44923999999997</v>
      </c>
      <c r="L180" s="12">
        <v>90.052949999999996</v>
      </c>
      <c r="M180" s="12">
        <v>43.05453</v>
      </c>
      <c r="N180" s="12">
        <v>4452.0858500000004</v>
      </c>
    </row>
    <row r="181" spans="2:14" x14ac:dyDescent="0.2">
      <c r="B181" s="21">
        <v>4299</v>
      </c>
      <c r="C181" s="21" t="s">
        <v>266</v>
      </c>
      <c r="D181" s="22">
        <v>45558.881690000002</v>
      </c>
      <c r="E181" s="22">
        <v>33363.839540000001</v>
      </c>
      <c r="F181" s="22">
        <v>115100.3152</v>
      </c>
      <c r="G181" s="22">
        <v>15430.440839999999</v>
      </c>
      <c r="H181" s="22">
        <v>43518.299529999997</v>
      </c>
      <c r="I181" s="22">
        <v>65879.515450000006</v>
      </c>
      <c r="J181" s="22">
        <v>16848.24929</v>
      </c>
      <c r="K181" s="22">
        <v>33099.135150000002</v>
      </c>
      <c r="L181" s="22">
        <v>9152.0457399999996</v>
      </c>
      <c r="M181" s="22">
        <v>17923.799739999999</v>
      </c>
      <c r="N181" s="22">
        <v>395874.52217000001</v>
      </c>
    </row>
    <row r="182" spans="2:14" x14ac:dyDescent="0.2">
      <c r="B182" s="16">
        <v>4271</v>
      </c>
      <c r="C182" s="16" t="s">
        <v>267</v>
      </c>
      <c r="D182" s="12">
        <v>4700.2434000000003</v>
      </c>
      <c r="E182" s="12">
        <v>1926.6101000000001</v>
      </c>
      <c r="F182" s="12">
        <v>10412.25727</v>
      </c>
      <c r="G182" s="12">
        <v>1512.80249</v>
      </c>
      <c r="H182" s="12">
        <v>2393.1683499999999</v>
      </c>
      <c r="I182" s="12">
        <v>7334.7663599999996</v>
      </c>
      <c r="J182" s="12">
        <v>1708.5722499999999</v>
      </c>
      <c r="K182" s="12">
        <v>3040.5861300000001</v>
      </c>
      <c r="L182" s="12">
        <v>101.13115000000001</v>
      </c>
      <c r="M182" s="12">
        <v>2254.6145000000001</v>
      </c>
      <c r="N182" s="12">
        <v>35384.752</v>
      </c>
    </row>
    <row r="183" spans="2:14" x14ac:dyDescent="0.2">
      <c r="B183" s="16">
        <v>4273</v>
      </c>
      <c r="C183" s="16" t="s">
        <v>268</v>
      </c>
      <c r="D183" s="12">
        <v>787.23149999999998</v>
      </c>
      <c r="E183" s="12">
        <v>223.34688</v>
      </c>
      <c r="F183" s="12">
        <v>1328.79646</v>
      </c>
      <c r="G183" s="12">
        <v>81.675700000000006</v>
      </c>
      <c r="H183" s="12">
        <v>324.30363999999997</v>
      </c>
      <c r="I183" s="12">
        <v>464.57321000000002</v>
      </c>
      <c r="J183" s="12">
        <v>262.59989999999999</v>
      </c>
      <c r="K183" s="12">
        <v>457.6284</v>
      </c>
      <c r="L183" s="12">
        <v>1101.0276899999999</v>
      </c>
      <c r="M183" s="12">
        <v>39.60416</v>
      </c>
      <c r="N183" s="12">
        <v>5070.7875400000003</v>
      </c>
    </row>
    <row r="184" spans="2:14" x14ac:dyDescent="0.2">
      <c r="B184" s="16">
        <v>4274</v>
      </c>
      <c r="C184" s="16" t="s">
        <v>269</v>
      </c>
      <c r="D184" s="12">
        <v>2079.09564</v>
      </c>
      <c r="E184" s="12">
        <v>828.23202000000003</v>
      </c>
      <c r="F184" s="12">
        <v>5703.2395299999998</v>
      </c>
      <c r="G184" s="12">
        <v>156.23411999999999</v>
      </c>
      <c r="H184" s="12">
        <v>1611.3614600000001</v>
      </c>
      <c r="I184" s="12">
        <v>2901.7183599999998</v>
      </c>
      <c r="J184" s="12">
        <v>1263.8306500000001</v>
      </c>
      <c r="K184" s="12">
        <v>1891.7070200000001</v>
      </c>
      <c r="L184" s="12">
        <v>59.353700000000003</v>
      </c>
      <c r="M184" s="12">
        <v>588.46603000000005</v>
      </c>
      <c r="N184" s="12">
        <v>17083.238529999999</v>
      </c>
    </row>
    <row r="185" spans="2:14" x14ac:dyDescent="0.2">
      <c r="B185" s="16">
        <v>4275</v>
      </c>
      <c r="C185" s="16" t="s">
        <v>270</v>
      </c>
      <c r="D185" s="12">
        <v>592.17605000000003</v>
      </c>
      <c r="E185" s="12">
        <v>216.727</v>
      </c>
      <c r="F185" s="12">
        <v>1641.47019</v>
      </c>
      <c r="G185" s="12">
        <v>145.17259000000001</v>
      </c>
      <c r="H185" s="12">
        <v>231.06285</v>
      </c>
      <c r="I185" s="12">
        <v>452.8426</v>
      </c>
      <c r="J185" s="12">
        <v>323.39393999999999</v>
      </c>
      <c r="K185" s="12">
        <v>319.95886000000002</v>
      </c>
      <c r="L185" s="12">
        <v>272.24617000000001</v>
      </c>
      <c r="M185" s="12">
        <v>202.29574</v>
      </c>
      <c r="N185" s="12">
        <v>4397.3459899999998</v>
      </c>
    </row>
    <row r="186" spans="2:14" x14ac:dyDescent="0.2">
      <c r="B186" s="16">
        <v>4276</v>
      </c>
      <c r="C186" s="16" t="s">
        <v>271</v>
      </c>
      <c r="D186" s="12">
        <v>2889.0220199999999</v>
      </c>
      <c r="E186" s="12">
        <v>872.86865</v>
      </c>
      <c r="F186" s="12">
        <v>7397.8221999999996</v>
      </c>
      <c r="G186" s="12">
        <v>1020.61476</v>
      </c>
      <c r="H186" s="12">
        <v>1113.1059499999999</v>
      </c>
      <c r="I186" s="12">
        <v>5048.8575899999996</v>
      </c>
      <c r="J186" s="12">
        <v>923.53634</v>
      </c>
      <c r="K186" s="12">
        <v>2134.0366399999998</v>
      </c>
      <c r="L186" s="12">
        <v>23.284300000000002</v>
      </c>
      <c r="M186" s="12">
        <v>866.39214000000004</v>
      </c>
      <c r="N186" s="12">
        <v>22289.540590000001</v>
      </c>
    </row>
    <row r="187" spans="2:14" x14ac:dyDescent="0.2">
      <c r="B187" s="16">
        <v>4277</v>
      </c>
      <c r="C187" s="16" t="s">
        <v>272</v>
      </c>
      <c r="D187" s="12">
        <v>755.02913999999998</v>
      </c>
      <c r="E187" s="12">
        <v>386.48615000000001</v>
      </c>
      <c r="F187" s="12">
        <v>1435.58815</v>
      </c>
      <c r="G187" s="12">
        <v>62.243600000000001</v>
      </c>
      <c r="H187" s="12">
        <v>366.38900999999998</v>
      </c>
      <c r="I187" s="12">
        <v>823.35825</v>
      </c>
      <c r="J187" s="12">
        <v>309.52</v>
      </c>
      <c r="K187" s="12">
        <v>367.07571999999999</v>
      </c>
      <c r="L187" s="12">
        <v>86.389399999999995</v>
      </c>
      <c r="M187" s="12">
        <v>21.38965</v>
      </c>
      <c r="N187" s="12">
        <v>4613.4690700000001</v>
      </c>
    </row>
    <row r="188" spans="2:14" x14ac:dyDescent="0.2">
      <c r="B188" s="16">
        <v>4279</v>
      </c>
      <c r="C188" s="16" t="s">
        <v>273</v>
      </c>
      <c r="D188" s="12">
        <v>2155.2640200000001</v>
      </c>
      <c r="E188" s="12">
        <v>970.43786</v>
      </c>
      <c r="F188" s="12">
        <v>4090.86517</v>
      </c>
      <c r="G188" s="12">
        <v>129.90905000000001</v>
      </c>
      <c r="H188" s="12">
        <v>1146.8341</v>
      </c>
      <c r="I188" s="12">
        <v>2642.38231</v>
      </c>
      <c r="J188" s="12">
        <v>625.39615000000003</v>
      </c>
      <c r="K188" s="12">
        <v>1650.4089300000001</v>
      </c>
      <c r="L188" s="12">
        <v>4217.3110900000001</v>
      </c>
      <c r="M188" s="12">
        <v>485.73842999999999</v>
      </c>
      <c r="N188" s="12">
        <v>18114.54711</v>
      </c>
    </row>
    <row r="189" spans="2:14" x14ac:dyDescent="0.2">
      <c r="B189" s="16">
        <v>4280</v>
      </c>
      <c r="C189" s="16" t="s">
        <v>274</v>
      </c>
      <c r="D189" s="12">
        <v>7076.9686499999998</v>
      </c>
      <c r="E189" s="12">
        <v>5523.49647</v>
      </c>
      <c r="F189" s="12">
        <v>20831.726610000002</v>
      </c>
      <c r="G189" s="12">
        <v>950.34915000000001</v>
      </c>
      <c r="H189" s="12">
        <v>4726.0418300000001</v>
      </c>
      <c r="I189" s="12">
        <v>10199.510469999999</v>
      </c>
      <c r="J189" s="12">
        <v>2811.60086</v>
      </c>
      <c r="K189" s="12">
        <v>6464.3850400000001</v>
      </c>
      <c r="L189" s="12">
        <v>146.74789999999999</v>
      </c>
      <c r="M189" s="12">
        <v>1966.47408</v>
      </c>
      <c r="N189" s="12">
        <v>60697.301059999998</v>
      </c>
    </row>
    <row r="190" spans="2:14" x14ac:dyDescent="0.2">
      <c r="B190" s="16">
        <v>4281</v>
      </c>
      <c r="C190" s="16" t="s">
        <v>275</v>
      </c>
      <c r="D190" s="12">
        <v>948.89192000000003</v>
      </c>
      <c r="E190" s="12">
        <v>372.65050000000002</v>
      </c>
      <c r="F190" s="12">
        <v>2866.26001</v>
      </c>
      <c r="G190" s="12">
        <v>91.742450000000005</v>
      </c>
      <c r="H190" s="12">
        <v>587.88689999999997</v>
      </c>
      <c r="I190" s="12">
        <v>983.21849999999995</v>
      </c>
      <c r="J190" s="12">
        <v>293.77359999999999</v>
      </c>
      <c r="K190" s="12">
        <v>962.85161000000005</v>
      </c>
      <c r="L190" s="12">
        <v>87.249600000000001</v>
      </c>
      <c r="M190" s="12">
        <v>333.14622000000003</v>
      </c>
      <c r="N190" s="12">
        <v>7527.6713099999997</v>
      </c>
    </row>
    <row r="191" spans="2:14" x14ac:dyDescent="0.2">
      <c r="B191" s="16">
        <v>4282</v>
      </c>
      <c r="C191" s="16" t="s">
        <v>276</v>
      </c>
      <c r="D191" s="12">
        <v>4268.3012900000003</v>
      </c>
      <c r="E191" s="12">
        <v>2551.64725</v>
      </c>
      <c r="F191" s="12">
        <v>13547.47934</v>
      </c>
      <c r="G191" s="12">
        <v>4511.0993900000003</v>
      </c>
      <c r="H191" s="12">
        <v>3766.17119</v>
      </c>
      <c r="I191" s="12">
        <v>8156.80242</v>
      </c>
      <c r="J191" s="12">
        <v>1457.5409099999999</v>
      </c>
      <c r="K191" s="12">
        <v>3624.9303</v>
      </c>
      <c r="L191" s="12">
        <v>1108.51892</v>
      </c>
      <c r="M191" s="12">
        <v>1322.4791</v>
      </c>
      <c r="N191" s="12">
        <v>44314.970110000002</v>
      </c>
    </row>
    <row r="192" spans="2:14" x14ac:dyDescent="0.2">
      <c r="B192" s="16">
        <v>4283</v>
      </c>
      <c r="C192" s="16" t="s">
        <v>277</v>
      </c>
      <c r="D192" s="12">
        <v>1857.4187199999999</v>
      </c>
      <c r="E192" s="12">
        <v>924.40858000000003</v>
      </c>
      <c r="F192" s="12">
        <v>6206.5651200000002</v>
      </c>
      <c r="G192" s="12">
        <v>303.42720000000003</v>
      </c>
      <c r="H192" s="12">
        <v>1427.0845099999999</v>
      </c>
      <c r="I192" s="12">
        <v>4494.1763899999996</v>
      </c>
      <c r="J192" s="12">
        <v>853.70650999999998</v>
      </c>
      <c r="K192" s="12">
        <v>2024.27709</v>
      </c>
      <c r="L192" s="12">
        <v>579.04485</v>
      </c>
      <c r="M192" s="12">
        <v>1038.20739</v>
      </c>
      <c r="N192" s="12">
        <v>19708.316360000001</v>
      </c>
    </row>
    <row r="193" spans="2:14" x14ac:dyDescent="0.2">
      <c r="B193" s="16">
        <v>4284</v>
      </c>
      <c r="C193" s="16" t="s">
        <v>278</v>
      </c>
      <c r="D193" s="12">
        <v>995.76322000000005</v>
      </c>
      <c r="E193" s="12">
        <v>329.03205000000003</v>
      </c>
      <c r="F193" s="12">
        <v>2009.42056</v>
      </c>
      <c r="G193" s="12">
        <v>97.547060000000002</v>
      </c>
      <c r="H193" s="12">
        <v>343.84460999999999</v>
      </c>
      <c r="I193" s="12">
        <v>759.61649999999997</v>
      </c>
      <c r="J193" s="12">
        <v>540.68037000000004</v>
      </c>
      <c r="K193" s="12">
        <v>466.98331999999999</v>
      </c>
      <c r="L193" s="12">
        <v>254.51419000000001</v>
      </c>
      <c r="M193" s="12">
        <v>246.93424999999999</v>
      </c>
      <c r="N193" s="12">
        <v>6044.3361299999997</v>
      </c>
    </row>
    <row r="194" spans="2:14" x14ac:dyDescent="0.2">
      <c r="B194" s="16">
        <v>4285</v>
      </c>
      <c r="C194" s="16" t="s">
        <v>279</v>
      </c>
      <c r="D194" s="12">
        <v>2338.1979999999999</v>
      </c>
      <c r="E194" s="12">
        <v>1358.21811</v>
      </c>
      <c r="F194" s="12">
        <v>6582.0685999999996</v>
      </c>
      <c r="G194" s="12">
        <v>578.88954999999999</v>
      </c>
      <c r="H194" s="12">
        <v>1711.096</v>
      </c>
      <c r="I194" s="12">
        <v>4227.4734699999999</v>
      </c>
      <c r="J194" s="12">
        <v>615.95225000000005</v>
      </c>
      <c r="K194" s="12">
        <v>2275.4212200000002</v>
      </c>
      <c r="L194" s="12">
        <v>34.537100000000002</v>
      </c>
      <c r="M194" s="12">
        <v>475.80694999999997</v>
      </c>
      <c r="N194" s="12">
        <v>20197.661250000001</v>
      </c>
    </row>
    <row r="195" spans="2:14" x14ac:dyDescent="0.2">
      <c r="B195" s="16">
        <v>4286</v>
      </c>
      <c r="C195" s="16" t="s">
        <v>280</v>
      </c>
      <c r="D195" s="12">
        <v>1223.06331</v>
      </c>
      <c r="E195" s="12">
        <v>574.09145000000001</v>
      </c>
      <c r="F195" s="12">
        <v>1834.49487</v>
      </c>
      <c r="G195" s="12">
        <v>140.62051</v>
      </c>
      <c r="H195" s="12">
        <v>682.04097999999999</v>
      </c>
      <c r="I195" s="12">
        <v>1012.99753</v>
      </c>
      <c r="J195" s="12">
        <v>353.46292</v>
      </c>
      <c r="K195" s="12">
        <v>704.06877999999995</v>
      </c>
      <c r="L195" s="12">
        <v>61.594200000000001</v>
      </c>
      <c r="M195" s="12">
        <v>570.47275000000002</v>
      </c>
      <c r="N195" s="12">
        <v>7156.9072999999999</v>
      </c>
    </row>
    <row r="196" spans="2:14" x14ac:dyDescent="0.2">
      <c r="B196" s="16">
        <v>4287</v>
      </c>
      <c r="C196" s="16" t="s">
        <v>281</v>
      </c>
      <c r="D196" s="12">
        <v>1464.70614</v>
      </c>
      <c r="E196" s="12">
        <v>556.36339999999996</v>
      </c>
      <c r="F196" s="12">
        <v>2663.6022499999999</v>
      </c>
      <c r="G196" s="12">
        <v>255.71944999999999</v>
      </c>
      <c r="H196" s="12">
        <v>860.43510000000003</v>
      </c>
      <c r="I196" s="12">
        <v>1101.5759</v>
      </c>
      <c r="J196" s="12">
        <v>395.00824999999998</v>
      </c>
      <c r="K196" s="12">
        <v>789.87947999999994</v>
      </c>
      <c r="L196" s="12">
        <v>35.159750000000003</v>
      </c>
      <c r="M196" s="12">
        <v>343.81468999999998</v>
      </c>
      <c r="N196" s="12">
        <v>8466.2644099999998</v>
      </c>
    </row>
    <row r="197" spans="2:14" x14ac:dyDescent="0.2">
      <c r="B197" s="16">
        <v>4288</v>
      </c>
      <c r="C197" s="16" t="s">
        <v>282</v>
      </c>
      <c r="D197" s="12">
        <v>220.88177999999999</v>
      </c>
      <c r="E197" s="12">
        <v>65.493899999999996</v>
      </c>
      <c r="F197" s="12">
        <v>332.15368999999998</v>
      </c>
      <c r="G197" s="12">
        <v>3.8519000000000001</v>
      </c>
      <c r="H197" s="12">
        <v>91.396150000000006</v>
      </c>
      <c r="I197" s="12">
        <v>77.674800000000005</v>
      </c>
      <c r="J197" s="12">
        <v>46.319699999999997</v>
      </c>
      <c r="K197" s="12">
        <v>151.07467</v>
      </c>
      <c r="L197" s="12">
        <v>20.92135</v>
      </c>
      <c r="M197" s="12">
        <v>14.515919999999999</v>
      </c>
      <c r="N197" s="12">
        <v>1024.28386</v>
      </c>
    </row>
    <row r="198" spans="2:14" x14ac:dyDescent="0.2">
      <c r="B198" s="16">
        <v>4289</v>
      </c>
      <c r="C198" s="16" t="s">
        <v>283</v>
      </c>
      <c r="D198" s="12">
        <v>11206.62689</v>
      </c>
      <c r="E198" s="12">
        <v>15683.729170000001</v>
      </c>
      <c r="F198" s="12">
        <v>26216.50518</v>
      </c>
      <c r="G198" s="12">
        <v>5388.54187</v>
      </c>
      <c r="H198" s="12">
        <v>22136.0769</v>
      </c>
      <c r="I198" s="12">
        <v>15197.970789999999</v>
      </c>
      <c r="J198" s="12">
        <v>4063.3546900000001</v>
      </c>
      <c r="K198" s="12">
        <v>5773.8619399999998</v>
      </c>
      <c r="L198" s="12">
        <v>963.01437999999996</v>
      </c>
      <c r="M198" s="12">
        <v>7153.4477399999996</v>
      </c>
      <c r="N198" s="12">
        <v>113783.12955</v>
      </c>
    </row>
    <row r="199" spans="2:14" x14ac:dyDescent="0.2">
      <c r="B199" s="21">
        <v>4329</v>
      </c>
      <c r="C199" s="21" t="s">
        <v>284</v>
      </c>
      <c r="D199" s="22">
        <v>29681.207060000001</v>
      </c>
      <c r="E199" s="22">
        <v>17147.83409</v>
      </c>
      <c r="F199" s="22">
        <v>58934.350209999997</v>
      </c>
      <c r="G199" s="22">
        <v>6838.9873100000004</v>
      </c>
      <c r="H199" s="22">
        <v>12650.267760000001</v>
      </c>
      <c r="I199" s="22">
        <v>30714.124169999999</v>
      </c>
      <c r="J199" s="22">
        <v>9288.3410999999996</v>
      </c>
      <c r="K199" s="22">
        <v>20979.289970000002</v>
      </c>
      <c r="L199" s="22">
        <v>9374.6882000000005</v>
      </c>
      <c r="M199" s="22">
        <v>12672.99021</v>
      </c>
      <c r="N199" s="22">
        <v>208282.08008000001</v>
      </c>
    </row>
    <row r="200" spans="2:14" x14ac:dyDescent="0.2">
      <c r="B200" s="16">
        <v>4303</v>
      </c>
      <c r="C200" s="16" t="s">
        <v>285</v>
      </c>
      <c r="D200" s="12">
        <v>2287.7278200000001</v>
      </c>
      <c r="E200" s="12">
        <v>972.55962</v>
      </c>
      <c r="F200" s="12">
        <v>5990.0027499999997</v>
      </c>
      <c r="G200" s="12">
        <v>913.19422999999995</v>
      </c>
      <c r="H200" s="12">
        <v>1710.0554400000001</v>
      </c>
      <c r="I200" s="12">
        <v>2670.1065100000001</v>
      </c>
      <c r="J200" s="12">
        <v>445.77319999999997</v>
      </c>
      <c r="K200" s="12">
        <v>1723.5553199999999</v>
      </c>
      <c r="L200" s="12">
        <v>1925.5875900000001</v>
      </c>
      <c r="M200" s="12">
        <v>536.89940999999999</v>
      </c>
      <c r="N200" s="12">
        <v>19175.461889999999</v>
      </c>
    </row>
    <row r="201" spans="2:14" x14ac:dyDescent="0.2">
      <c r="B201" s="16">
        <v>4304</v>
      </c>
      <c r="C201" s="16" t="s">
        <v>286</v>
      </c>
      <c r="D201" s="12">
        <v>2194.3767499999999</v>
      </c>
      <c r="E201" s="12">
        <v>1089.9945</v>
      </c>
      <c r="F201" s="12">
        <v>10180.06265</v>
      </c>
      <c r="G201" s="12">
        <v>794.4144</v>
      </c>
      <c r="H201" s="12">
        <v>1660.1864</v>
      </c>
      <c r="I201" s="12">
        <v>5201.4682599999996</v>
      </c>
      <c r="J201" s="12">
        <v>1116.77064</v>
      </c>
      <c r="K201" s="12">
        <v>2337.02225</v>
      </c>
      <c r="L201" s="12">
        <v>1441.8705500000001</v>
      </c>
      <c r="M201" s="12">
        <v>1043.09205</v>
      </c>
      <c r="N201" s="12">
        <v>27059.258450000001</v>
      </c>
    </row>
    <row r="202" spans="2:14" x14ac:dyDescent="0.2">
      <c r="B202" s="16">
        <v>4305</v>
      </c>
      <c r="C202" s="16" t="s">
        <v>287</v>
      </c>
      <c r="D202" s="12">
        <v>2768.5807100000002</v>
      </c>
      <c r="E202" s="12">
        <v>1044.15203</v>
      </c>
      <c r="F202" s="12">
        <v>5160.24053</v>
      </c>
      <c r="G202" s="12">
        <v>356.70915000000002</v>
      </c>
      <c r="H202" s="12">
        <v>370.78435000000002</v>
      </c>
      <c r="I202" s="12">
        <v>1597.2634499999999</v>
      </c>
      <c r="J202" s="12">
        <v>642.84344999999996</v>
      </c>
      <c r="K202" s="12">
        <v>1683.7855999999999</v>
      </c>
      <c r="L202" s="12">
        <v>1105.6619499999999</v>
      </c>
      <c r="M202" s="12">
        <v>966.21938</v>
      </c>
      <c r="N202" s="12">
        <v>15696.240599999999</v>
      </c>
    </row>
    <row r="203" spans="2:14" x14ac:dyDescent="0.2">
      <c r="B203" s="16">
        <v>4306</v>
      </c>
      <c r="C203" s="16" t="s">
        <v>288</v>
      </c>
      <c r="D203" s="12">
        <v>810.69399999999996</v>
      </c>
      <c r="E203" s="12">
        <v>215.76841999999999</v>
      </c>
      <c r="F203" s="12">
        <v>996.83168000000001</v>
      </c>
      <c r="G203" s="12">
        <v>74.362809999999996</v>
      </c>
      <c r="H203" s="12">
        <v>141.83775</v>
      </c>
      <c r="I203" s="12">
        <v>334.68462</v>
      </c>
      <c r="J203" s="12">
        <v>104.3704</v>
      </c>
      <c r="K203" s="12">
        <v>270.77962000000002</v>
      </c>
      <c r="L203" s="12">
        <v>38.797899999999998</v>
      </c>
      <c r="M203" s="12">
        <v>-1.5620400000000001</v>
      </c>
      <c r="N203" s="12">
        <v>2986.5651600000001</v>
      </c>
    </row>
    <row r="204" spans="2:14" x14ac:dyDescent="0.2">
      <c r="B204" s="16">
        <v>4307</v>
      </c>
      <c r="C204" s="16" t="s">
        <v>289</v>
      </c>
      <c r="D204" s="12">
        <v>566.95875999999998</v>
      </c>
      <c r="E204" s="12">
        <v>331.64659999999998</v>
      </c>
      <c r="F204" s="12">
        <v>1273.3529799999999</v>
      </c>
      <c r="G204" s="12">
        <v>181.52439000000001</v>
      </c>
      <c r="H204" s="12">
        <v>296.11624999999998</v>
      </c>
      <c r="I204" s="12">
        <v>665.31560000000002</v>
      </c>
      <c r="J204" s="12">
        <v>133.17535000000001</v>
      </c>
      <c r="K204" s="12">
        <v>549.86945000000003</v>
      </c>
      <c r="L204" s="12">
        <v>26.626049999999999</v>
      </c>
      <c r="M204" s="12">
        <v>30.941700000000001</v>
      </c>
      <c r="N204" s="12">
        <v>4055.5271299999999</v>
      </c>
    </row>
    <row r="205" spans="2:14" x14ac:dyDescent="0.2">
      <c r="B205" s="16">
        <v>4309</v>
      </c>
      <c r="C205" s="16" t="s">
        <v>290</v>
      </c>
      <c r="D205" s="12">
        <v>2445.2921000000001</v>
      </c>
      <c r="E205" s="12">
        <v>4161.2991599999996</v>
      </c>
      <c r="F205" s="12">
        <v>5723.6346899999999</v>
      </c>
      <c r="G205" s="12">
        <v>1052.54719</v>
      </c>
      <c r="H205" s="12">
        <v>965.10574999999994</v>
      </c>
      <c r="I205" s="12">
        <v>2650.8145399999999</v>
      </c>
      <c r="J205" s="12">
        <v>1042.9965500000001</v>
      </c>
      <c r="K205" s="12">
        <v>1856.1322399999999</v>
      </c>
      <c r="L205" s="12">
        <v>77.812849999999997</v>
      </c>
      <c r="M205" s="12">
        <v>2489.99289</v>
      </c>
      <c r="N205" s="12">
        <v>22465.627960000002</v>
      </c>
    </row>
    <row r="206" spans="2:14" x14ac:dyDescent="0.2">
      <c r="B206" s="16">
        <v>4310</v>
      </c>
      <c r="C206" s="16" t="s">
        <v>291</v>
      </c>
      <c r="D206" s="12">
        <v>1307.72723</v>
      </c>
      <c r="E206" s="12">
        <v>519.54274999999996</v>
      </c>
      <c r="F206" s="12">
        <v>2329.6311500000002</v>
      </c>
      <c r="G206" s="12">
        <v>82.364149999999995</v>
      </c>
      <c r="H206" s="12">
        <v>704.21352999999999</v>
      </c>
      <c r="I206" s="12">
        <v>1284.8614</v>
      </c>
      <c r="J206" s="12">
        <v>344.37295</v>
      </c>
      <c r="K206" s="12">
        <v>945.65508999999997</v>
      </c>
      <c r="L206" s="12">
        <v>149.53380000000001</v>
      </c>
      <c r="M206" s="12">
        <v>683.33561999999995</v>
      </c>
      <c r="N206" s="12">
        <v>8351.2376700000004</v>
      </c>
    </row>
    <row r="207" spans="2:14" x14ac:dyDescent="0.2">
      <c r="B207" s="16">
        <v>4311</v>
      </c>
      <c r="C207" s="16" t="s">
        <v>292</v>
      </c>
      <c r="D207" s="12">
        <v>2635.4209599999999</v>
      </c>
      <c r="E207" s="12">
        <v>490.02638000000002</v>
      </c>
      <c r="F207" s="12">
        <v>2267.5772999999999</v>
      </c>
      <c r="G207" s="12">
        <v>104.62350000000001</v>
      </c>
      <c r="H207" s="12">
        <v>634.22631999999999</v>
      </c>
      <c r="I207" s="12">
        <v>1632.7532799999999</v>
      </c>
      <c r="J207" s="12">
        <v>429.221</v>
      </c>
      <c r="K207" s="12">
        <v>1089.94478</v>
      </c>
      <c r="L207" s="12">
        <v>67.480500000000006</v>
      </c>
      <c r="M207" s="12">
        <v>887.93291999999997</v>
      </c>
      <c r="N207" s="12">
        <v>10239.20694</v>
      </c>
    </row>
    <row r="208" spans="2:14" x14ac:dyDescent="0.2">
      <c r="B208" s="16">
        <v>4312</v>
      </c>
      <c r="C208" s="16" t="s">
        <v>293</v>
      </c>
      <c r="D208" s="12">
        <v>2330.40445</v>
      </c>
      <c r="E208" s="12">
        <v>780.63710000000003</v>
      </c>
      <c r="F208" s="12">
        <v>5247.00641</v>
      </c>
      <c r="G208" s="12">
        <v>284.18340000000001</v>
      </c>
      <c r="H208" s="12">
        <v>857.35164999999995</v>
      </c>
      <c r="I208" s="12">
        <v>2979.09924</v>
      </c>
      <c r="J208" s="12">
        <v>757.10765000000004</v>
      </c>
      <c r="K208" s="12">
        <v>1321.6982</v>
      </c>
      <c r="L208" s="12">
        <v>533.97424999999998</v>
      </c>
      <c r="M208" s="12">
        <v>303.27359999999999</v>
      </c>
      <c r="N208" s="12">
        <v>15394.73595</v>
      </c>
    </row>
    <row r="209" spans="2:14" x14ac:dyDescent="0.2">
      <c r="B209" s="16">
        <v>4313</v>
      </c>
      <c r="C209" s="16" t="s">
        <v>294</v>
      </c>
      <c r="D209" s="12">
        <v>1385.0170499999999</v>
      </c>
      <c r="E209" s="12">
        <v>1301.2211</v>
      </c>
      <c r="F209" s="12">
        <v>2576.92623</v>
      </c>
      <c r="G209" s="12">
        <v>84.920370000000005</v>
      </c>
      <c r="H209" s="12">
        <v>891.14628000000005</v>
      </c>
      <c r="I209" s="12">
        <v>1224.4602400000001</v>
      </c>
      <c r="J209" s="12">
        <v>472.80383</v>
      </c>
      <c r="K209" s="12">
        <v>1225.80861</v>
      </c>
      <c r="L209" s="12">
        <v>97.266149999999996</v>
      </c>
      <c r="M209" s="12">
        <v>1318.74017</v>
      </c>
      <c r="N209" s="12">
        <v>10578.310030000001</v>
      </c>
    </row>
    <row r="210" spans="2:14" x14ac:dyDescent="0.2">
      <c r="B210" s="16">
        <v>4314</v>
      </c>
      <c r="C210" s="16" t="s">
        <v>295</v>
      </c>
      <c r="D210" s="12">
        <v>355.40962999999999</v>
      </c>
      <c r="E210" s="12">
        <v>99.98218</v>
      </c>
      <c r="F210" s="12">
        <v>361.41649999999998</v>
      </c>
      <c r="G210" s="12">
        <v>37.564749999999997</v>
      </c>
      <c r="H210" s="12">
        <v>15.67685</v>
      </c>
      <c r="I210" s="12">
        <v>105.56535</v>
      </c>
      <c r="J210" s="12">
        <v>111.0164</v>
      </c>
      <c r="K210" s="12">
        <v>162.22787</v>
      </c>
      <c r="L210" s="12">
        <v>41.2821</v>
      </c>
      <c r="M210" s="12">
        <v>12.38889</v>
      </c>
      <c r="N210" s="12">
        <v>1302.53052</v>
      </c>
    </row>
    <row r="211" spans="2:14" x14ac:dyDescent="0.2">
      <c r="B211" s="16">
        <v>4318</v>
      </c>
      <c r="C211" s="16" t="s">
        <v>296</v>
      </c>
      <c r="D211" s="12">
        <v>1140.1217999999999</v>
      </c>
      <c r="E211" s="12">
        <v>429.50189999999998</v>
      </c>
      <c r="F211" s="12">
        <v>2975.76631</v>
      </c>
      <c r="G211" s="12">
        <v>144.17918</v>
      </c>
      <c r="H211" s="12">
        <v>519.90062</v>
      </c>
      <c r="I211" s="12">
        <v>635.70405000000005</v>
      </c>
      <c r="J211" s="12">
        <v>450.14373999999998</v>
      </c>
      <c r="K211" s="12">
        <v>1603.68803</v>
      </c>
      <c r="L211" s="12">
        <v>2940.4938900000002</v>
      </c>
      <c r="M211" s="12">
        <v>311.77652</v>
      </c>
      <c r="N211" s="12">
        <v>11151.276040000001</v>
      </c>
    </row>
    <row r="212" spans="2:14" x14ac:dyDescent="0.2">
      <c r="B212" s="16">
        <v>4319</v>
      </c>
      <c r="C212" s="16" t="s">
        <v>297</v>
      </c>
      <c r="D212" s="12">
        <v>799.50689</v>
      </c>
      <c r="E212" s="12">
        <v>271.02095000000003</v>
      </c>
      <c r="F212" s="12">
        <v>1086.9726800000001</v>
      </c>
      <c r="G212" s="12">
        <v>9.2995000000000001</v>
      </c>
      <c r="H212" s="12">
        <v>140.74167</v>
      </c>
      <c r="I212" s="12">
        <v>552.80273</v>
      </c>
      <c r="J212" s="12">
        <v>175.00934000000001</v>
      </c>
      <c r="K212" s="12">
        <v>413.91446999999999</v>
      </c>
      <c r="L212" s="12">
        <v>97.078900000000004</v>
      </c>
      <c r="M212" s="12">
        <v>30.99569</v>
      </c>
      <c r="N212" s="12">
        <v>3577.3428199999998</v>
      </c>
    </row>
    <row r="213" spans="2:14" x14ac:dyDescent="0.2">
      <c r="B213" s="16">
        <v>4320</v>
      </c>
      <c r="C213" s="16" t="s">
        <v>298</v>
      </c>
      <c r="D213" s="12">
        <v>982.89027999999996</v>
      </c>
      <c r="E213" s="12">
        <v>357.58551</v>
      </c>
      <c r="F213" s="12">
        <v>1929.0717199999999</v>
      </c>
      <c r="G213" s="12">
        <v>261.77471000000003</v>
      </c>
      <c r="H213" s="12">
        <v>408.32400999999999</v>
      </c>
      <c r="I213" s="12">
        <v>654.22208000000001</v>
      </c>
      <c r="J213" s="12">
        <v>294.20465999999999</v>
      </c>
      <c r="K213" s="12">
        <v>635.24909000000002</v>
      </c>
      <c r="L213" s="12">
        <v>146.02289999999999</v>
      </c>
      <c r="M213" s="12">
        <v>140.21124</v>
      </c>
      <c r="N213" s="12">
        <v>5809.5562</v>
      </c>
    </row>
    <row r="214" spans="2:14" x14ac:dyDescent="0.2">
      <c r="B214" s="23">
        <v>4324</v>
      </c>
      <c r="C214" s="23" t="s">
        <v>299</v>
      </c>
      <c r="D214" s="14">
        <v>7671.07863</v>
      </c>
      <c r="E214" s="14">
        <v>5082.8958899999998</v>
      </c>
      <c r="F214" s="14">
        <v>10835.85663</v>
      </c>
      <c r="G214" s="14">
        <v>2457.3255800000002</v>
      </c>
      <c r="H214" s="14">
        <v>3334.6008900000002</v>
      </c>
      <c r="I214" s="14">
        <v>8525.0028199999997</v>
      </c>
      <c r="J214" s="14">
        <v>2768.5319399999998</v>
      </c>
      <c r="K214" s="14">
        <v>5159.9593500000001</v>
      </c>
      <c r="L214" s="14">
        <v>685.19881999999996</v>
      </c>
      <c r="M214" s="14">
        <v>3918.7521700000002</v>
      </c>
      <c r="N214" s="14">
        <v>50439.202720000001</v>
      </c>
    </row>
  </sheetData>
  <pageMargins left="0.70866141732283472" right="0.70866141732283472" top="0.74803149606299213" bottom="0.74803149606299213" header="0.31496062992125984" footer="0.31496062992125984"/>
  <pageSetup paperSize="9" scale="56" fitToWidth="0" fitToHeight="0" orientation="landscape" horizontalDpi="300" verticalDpi="300" r:id="rId1"/>
  <headerFooter differentFirst="1" scaleWithDoc="0" alignWithMargins="0">
    <firstHeader>&amp;L&amp;C&amp;R&amp;B DEPARTEMENT FINANZEN UND RESSOURCEN
Statistik Aargau</firstHeader>
  </headerFooter>
  <rowBreaks count="3" manualBreakCount="3">
    <brk id="45" max="16383" man="1"/>
    <brk id="89" max="16383" man="1"/>
    <brk id="1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6D4FF"/>
  </sheetPr>
  <dimension ref="B1:N214"/>
  <sheetViews>
    <sheetView showGridLines="0" view="pageBreakPreview" zoomScaleNormal="100" zoomScaleSheetLayoutView="100" workbookViewId="0">
      <pane ySplit="5" topLeftCell="A6" activePane="bottomLeft" state="frozen"/>
      <selection activeCell="A3" sqref="A3"/>
      <selection pane="bottomLeft" activeCell="A3" sqref="A3"/>
    </sheetView>
  </sheetViews>
  <sheetFormatPr baseColWidth="10" defaultRowHeight="12.75" x14ac:dyDescent="0.2"/>
  <cols>
    <col min="1" max="1" width="2.5703125" customWidth="1"/>
    <col min="2" max="2" width="11.85546875" customWidth="1"/>
    <col min="3" max="3" width="24.140625" customWidth="1"/>
    <col min="4" max="4" width="12.28515625" customWidth="1"/>
    <col min="5" max="7" width="11.85546875" customWidth="1"/>
    <col min="8" max="8" width="12.5703125" customWidth="1"/>
    <col min="9" max="14" width="11.85546875" customWidth="1"/>
  </cols>
  <sheetData>
    <row r="1" spans="2:14" ht="18" x14ac:dyDescent="0.25">
      <c r="B1" s="3" t="s">
        <v>11</v>
      </c>
    </row>
    <row r="2" spans="2:14" x14ac:dyDescent="0.2">
      <c r="B2" t="s">
        <v>12</v>
      </c>
    </row>
    <row r="5" spans="2:14" ht="42" customHeight="1" x14ac:dyDescent="0.2">
      <c r="B5" s="15" t="s">
        <v>79</v>
      </c>
      <c r="C5" s="15" t="s">
        <v>80</v>
      </c>
      <c r="D5" s="10" t="s">
        <v>81</v>
      </c>
      <c r="E5" s="10" t="s">
        <v>82</v>
      </c>
      <c r="F5" s="10" t="s">
        <v>83</v>
      </c>
      <c r="G5" s="10" t="s">
        <v>84</v>
      </c>
      <c r="H5" s="10" t="s">
        <v>85</v>
      </c>
      <c r="I5" s="10" t="s">
        <v>86</v>
      </c>
      <c r="J5" s="10" t="s">
        <v>87</v>
      </c>
      <c r="K5" s="10" t="s">
        <v>88</v>
      </c>
      <c r="L5" s="10" t="s">
        <v>89</v>
      </c>
      <c r="M5" s="10" t="s">
        <v>90</v>
      </c>
      <c r="N5" s="10" t="s">
        <v>36</v>
      </c>
    </row>
    <row r="6" spans="2:14" x14ac:dyDescent="0.2">
      <c r="B6" s="21">
        <v>4335</v>
      </c>
      <c r="C6" s="21" t="s">
        <v>91</v>
      </c>
      <c r="D6" s="22">
        <v>143381.22699</v>
      </c>
      <c r="E6" s="22">
        <v>183302.86877</v>
      </c>
      <c r="F6" s="22">
        <v>195262.07882</v>
      </c>
      <c r="G6" s="22">
        <v>34584.383809999999</v>
      </c>
      <c r="H6" s="22">
        <v>42473.609420000001</v>
      </c>
      <c r="I6" s="22">
        <v>186918.90846000001</v>
      </c>
      <c r="J6" s="22">
        <v>35245.984570000001</v>
      </c>
      <c r="K6" s="22">
        <v>317619.56569999998</v>
      </c>
      <c r="L6" s="22">
        <v>227296.03023999999</v>
      </c>
      <c r="M6" s="22">
        <v>2696137.3006199999</v>
      </c>
      <c r="N6" s="22">
        <v>4062221.9574000002</v>
      </c>
    </row>
    <row r="7" spans="2:14" x14ac:dyDescent="0.2">
      <c r="B7" s="21">
        <v>4019</v>
      </c>
      <c r="C7" s="21" t="s">
        <v>92</v>
      </c>
      <c r="D7" s="22">
        <v>14720.782429999999</v>
      </c>
      <c r="E7" s="22">
        <v>19262.535070000002</v>
      </c>
      <c r="F7" s="22">
        <v>11651.84676</v>
      </c>
      <c r="G7" s="22">
        <v>5734.6495599999998</v>
      </c>
      <c r="H7" s="22">
        <v>24797.94844</v>
      </c>
      <c r="I7" s="22">
        <v>33681.513910000001</v>
      </c>
      <c r="J7" s="22">
        <v>7467.4329500000003</v>
      </c>
      <c r="K7" s="22">
        <v>42514.267549999997</v>
      </c>
      <c r="L7" s="22">
        <v>24210.34866</v>
      </c>
      <c r="M7" s="22">
        <v>328858.72548000002</v>
      </c>
      <c r="N7" s="22">
        <v>512900.05080999999</v>
      </c>
    </row>
    <row r="8" spans="2:14" x14ac:dyDescent="0.2">
      <c r="B8" s="16">
        <v>4001</v>
      </c>
      <c r="C8" s="16" t="s">
        <v>93</v>
      </c>
      <c r="D8" s="12">
        <v>8093.2633500000002</v>
      </c>
      <c r="E8" s="12">
        <v>8533.1656500000008</v>
      </c>
      <c r="F8" s="12">
        <v>5021.1632300000001</v>
      </c>
      <c r="G8" s="12">
        <v>3149.4591300000002</v>
      </c>
      <c r="H8" s="12">
        <v>24797.94844</v>
      </c>
      <c r="I8" s="12">
        <v>6178.2487600000004</v>
      </c>
      <c r="J8" s="12">
        <v>6602.1723000000002</v>
      </c>
      <c r="K8" s="12">
        <v>10418.28782</v>
      </c>
      <c r="L8" s="12">
        <v>1389.33215</v>
      </c>
      <c r="M8" s="12">
        <v>120201.33483000001</v>
      </c>
      <c r="N8" s="12">
        <v>194384.37565999999</v>
      </c>
    </row>
    <row r="9" spans="2:14" x14ac:dyDescent="0.2">
      <c r="B9" s="16">
        <v>4002</v>
      </c>
      <c r="C9" s="16" t="s">
        <v>94</v>
      </c>
      <c r="D9" s="12">
        <v>67.109780000000001</v>
      </c>
      <c r="E9" s="12">
        <v>64.125399999999999</v>
      </c>
      <c r="F9" s="12">
        <v>106.26949999999999</v>
      </c>
      <c r="G9" s="12">
        <v>71.167640000000006</v>
      </c>
      <c r="H9" s="12">
        <v>0</v>
      </c>
      <c r="I9" s="12">
        <v>209.01397</v>
      </c>
      <c r="J9" s="12">
        <v>22.3825</v>
      </c>
      <c r="K9" s="12">
        <v>669.86602000000005</v>
      </c>
      <c r="L9" s="12">
        <v>61.155250000000002</v>
      </c>
      <c r="M9" s="12">
        <v>7500.9573499999997</v>
      </c>
      <c r="N9" s="12">
        <v>8772.0474099999992</v>
      </c>
    </row>
    <row r="10" spans="2:14" x14ac:dyDescent="0.2">
      <c r="B10" s="16">
        <v>4003</v>
      </c>
      <c r="C10" s="16" t="s">
        <v>95</v>
      </c>
      <c r="D10" s="12">
        <v>626.42368999999997</v>
      </c>
      <c r="E10" s="12">
        <v>3535.2138599999998</v>
      </c>
      <c r="F10" s="12">
        <v>1697.4349</v>
      </c>
      <c r="G10" s="12">
        <v>173.19920999999999</v>
      </c>
      <c r="H10" s="12">
        <v>0</v>
      </c>
      <c r="I10" s="12">
        <v>4955.4990600000001</v>
      </c>
      <c r="J10" s="12">
        <v>140.9066</v>
      </c>
      <c r="K10" s="12">
        <v>3384.0191599999998</v>
      </c>
      <c r="L10" s="12">
        <v>401.00650000000002</v>
      </c>
      <c r="M10" s="12">
        <v>27573.063839999999</v>
      </c>
      <c r="N10" s="12">
        <v>42486.766819999997</v>
      </c>
    </row>
    <row r="11" spans="2:14" x14ac:dyDescent="0.2">
      <c r="B11" s="16">
        <v>4004</v>
      </c>
      <c r="C11" s="16" t="s">
        <v>96</v>
      </c>
      <c r="D11" s="12">
        <v>82.854500000000002</v>
      </c>
      <c r="E11" s="12">
        <v>48.594549999999998</v>
      </c>
      <c r="F11" s="12">
        <v>102.94683000000001</v>
      </c>
      <c r="G11" s="12">
        <v>0</v>
      </c>
      <c r="H11" s="12">
        <v>0</v>
      </c>
      <c r="I11" s="12">
        <v>58.082500000000003</v>
      </c>
      <c r="J11" s="12">
        <v>26.31925</v>
      </c>
      <c r="K11" s="12">
        <v>585.82664999999997</v>
      </c>
      <c r="L11" s="12">
        <v>102.59692</v>
      </c>
      <c r="M11" s="12">
        <v>3384.0222899999999</v>
      </c>
      <c r="N11" s="12">
        <v>4391.2434899999998</v>
      </c>
    </row>
    <row r="12" spans="2:14" x14ac:dyDescent="0.2">
      <c r="B12" s="16">
        <v>4005</v>
      </c>
      <c r="C12" s="16" t="s">
        <v>97</v>
      </c>
      <c r="D12" s="12">
        <v>500.03960000000001</v>
      </c>
      <c r="E12" s="12">
        <v>308.33409999999998</v>
      </c>
      <c r="F12" s="12">
        <v>34.71</v>
      </c>
      <c r="G12" s="12">
        <v>37.829000000000001</v>
      </c>
      <c r="H12" s="12">
        <v>0</v>
      </c>
      <c r="I12" s="12">
        <v>836.25220000000002</v>
      </c>
      <c r="J12" s="12">
        <v>25.51895</v>
      </c>
      <c r="K12" s="12">
        <v>3023.76323</v>
      </c>
      <c r="L12" s="12">
        <v>168.2867</v>
      </c>
      <c r="M12" s="12">
        <v>15097.47833</v>
      </c>
      <c r="N12" s="12">
        <v>20032.21211</v>
      </c>
    </row>
    <row r="13" spans="2:14" x14ac:dyDescent="0.2">
      <c r="B13" s="16">
        <v>4006</v>
      </c>
      <c r="C13" s="16" t="s">
        <v>98</v>
      </c>
      <c r="D13" s="12">
        <v>1145.96406</v>
      </c>
      <c r="E13" s="12">
        <v>561.44394999999997</v>
      </c>
      <c r="F13" s="12">
        <v>486.19864999999999</v>
      </c>
      <c r="G13" s="12">
        <v>66.715350000000001</v>
      </c>
      <c r="H13" s="12">
        <v>0</v>
      </c>
      <c r="I13" s="12">
        <v>2577.8924900000002</v>
      </c>
      <c r="J13" s="12">
        <v>64.905600000000007</v>
      </c>
      <c r="K13" s="12">
        <v>2198.02747</v>
      </c>
      <c r="L13" s="12">
        <v>674.30077000000006</v>
      </c>
      <c r="M13" s="12">
        <v>26957.03239</v>
      </c>
      <c r="N13" s="12">
        <v>34732.480730000003</v>
      </c>
    </row>
    <row r="14" spans="2:14" x14ac:dyDescent="0.2">
      <c r="B14" s="16">
        <v>4007</v>
      </c>
      <c r="C14" s="16" t="s">
        <v>99</v>
      </c>
      <c r="D14" s="12">
        <v>143.7526</v>
      </c>
      <c r="E14" s="12">
        <v>110.10809999999999</v>
      </c>
      <c r="F14" s="12">
        <v>151.7681</v>
      </c>
      <c r="G14" s="12">
        <v>0</v>
      </c>
      <c r="H14" s="12">
        <v>0</v>
      </c>
      <c r="I14" s="12">
        <v>339.29784000000001</v>
      </c>
      <c r="J14" s="12">
        <v>8.2265499999999996</v>
      </c>
      <c r="K14" s="12">
        <v>835.69440999999995</v>
      </c>
      <c r="L14" s="12">
        <v>199.01845</v>
      </c>
      <c r="M14" s="12">
        <v>6874.69859</v>
      </c>
      <c r="N14" s="12">
        <v>8662.5646400000005</v>
      </c>
    </row>
    <row r="15" spans="2:14" x14ac:dyDescent="0.2">
      <c r="B15" s="16">
        <v>4008</v>
      </c>
      <c r="C15" s="16" t="s">
        <v>100</v>
      </c>
      <c r="D15" s="12">
        <v>623.45275000000004</v>
      </c>
      <c r="E15" s="12">
        <v>462.17230000000001</v>
      </c>
      <c r="F15" s="12">
        <v>2188.28755</v>
      </c>
      <c r="G15" s="12">
        <v>147.89949999999999</v>
      </c>
      <c r="H15" s="12">
        <v>0</v>
      </c>
      <c r="I15" s="12">
        <v>2136.6659</v>
      </c>
      <c r="J15" s="12">
        <v>65.668199999999999</v>
      </c>
      <c r="K15" s="12">
        <v>10858.9625</v>
      </c>
      <c r="L15" s="12">
        <v>224.15154999999999</v>
      </c>
      <c r="M15" s="12">
        <v>24689.249889999999</v>
      </c>
      <c r="N15" s="12">
        <v>41396.510139999999</v>
      </c>
    </row>
    <row r="16" spans="2:14" x14ac:dyDescent="0.2">
      <c r="B16" s="16">
        <v>4009</v>
      </c>
      <c r="C16" s="16" t="s">
        <v>101</v>
      </c>
      <c r="D16" s="12">
        <v>355.35131000000001</v>
      </c>
      <c r="E16" s="12">
        <v>165.05324999999999</v>
      </c>
      <c r="F16" s="12">
        <v>325.20204999999999</v>
      </c>
      <c r="G16" s="12">
        <v>12.962020000000001</v>
      </c>
      <c r="H16" s="12">
        <v>0</v>
      </c>
      <c r="I16" s="12">
        <v>730.30647999999997</v>
      </c>
      <c r="J16" s="12">
        <v>156.01300000000001</v>
      </c>
      <c r="K16" s="12">
        <v>1483.7462499999999</v>
      </c>
      <c r="L16" s="12">
        <v>6461.9736400000002</v>
      </c>
      <c r="M16" s="12">
        <v>13175.453</v>
      </c>
      <c r="N16" s="12">
        <v>22866.061000000002</v>
      </c>
    </row>
    <row r="17" spans="2:14" x14ac:dyDescent="0.2">
      <c r="B17" s="16">
        <v>4010</v>
      </c>
      <c r="C17" s="16" t="s">
        <v>102</v>
      </c>
      <c r="D17" s="12">
        <v>1323.70048</v>
      </c>
      <c r="E17" s="12">
        <v>1824.7187699999999</v>
      </c>
      <c r="F17" s="12">
        <v>0</v>
      </c>
      <c r="G17" s="12">
        <v>90.349450000000004</v>
      </c>
      <c r="H17" s="12">
        <v>0</v>
      </c>
      <c r="I17" s="12">
        <v>3860.2255300000002</v>
      </c>
      <c r="J17" s="12">
        <v>84.132499999999993</v>
      </c>
      <c r="K17" s="12">
        <v>2852.4796000000001</v>
      </c>
      <c r="L17" s="12">
        <v>13425.84209</v>
      </c>
      <c r="M17" s="12">
        <v>29893.020810000002</v>
      </c>
      <c r="N17" s="12">
        <v>53354.469230000002</v>
      </c>
    </row>
    <row r="18" spans="2:14" x14ac:dyDescent="0.2">
      <c r="B18" s="16">
        <v>4012</v>
      </c>
      <c r="C18" s="16" t="s">
        <v>103</v>
      </c>
      <c r="D18" s="12">
        <v>1382.6731</v>
      </c>
      <c r="E18" s="12">
        <v>3395.7110400000001</v>
      </c>
      <c r="F18" s="12">
        <v>1484.18435</v>
      </c>
      <c r="G18" s="12">
        <v>1946.28006</v>
      </c>
      <c r="H18" s="12">
        <v>0</v>
      </c>
      <c r="I18" s="12">
        <v>8823.4596199999996</v>
      </c>
      <c r="J18" s="12">
        <v>245.83285000000001</v>
      </c>
      <c r="K18" s="12">
        <v>3637.0612999999998</v>
      </c>
      <c r="L18" s="12">
        <v>615.37348999999995</v>
      </c>
      <c r="M18" s="12">
        <v>38543.746800000001</v>
      </c>
      <c r="N18" s="12">
        <v>60074.322610000003</v>
      </c>
    </row>
    <row r="19" spans="2:14" x14ac:dyDescent="0.2">
      <c r="B19" s="16">
        <v>4013</v>
      </c>
      <c r="C19" s="16" t="s">
        <v>104</v>
      </c>
      <c r="D19" s="12">
        <v>376.19720999999998</v>
      </c>
      <c r="E19" s="12">
        <v>253.89410000000001</v>
      </c>
      <c r="F19" s="12">
        <v>53.681600000000003</v>
      </c>
      <c r="G19" s="12">
        <v>38.788200000000003</v>
      </c>
      <c r="H19" s="12">
        <v>0</v>
      </c>
      <c r="I19" s="12">
        <v>2976.5695599999999</v>
      </c>
      <c r="J19" s="12">
        <v>25.354649999999999</v>
      </c>
      <c r="K19" s="12">
        <v>2566.53314</v>
      </c>
      <c r="L19" s="12">
        <v>487.31115</v>
      </c>
      <c r="M19" s="12">
        <v>14968.667359999999</v>
      </c>
      <c r="N19" s="12">
        <v>21746.99697</v>
      </c>
    </row>
    <row r="20" spans="2:14" x14ac:dyDescent="0.2">
      <c r="B20" s="21">
        <v>4059</v>
      </c>
      <c r="C20" s="21" t="s">
        <v>105</v>
      </c>
      <c r="D20" s="22">
        <v>26040.05358</v>
      </c>
      <c r="E20" s="22">
        <v>42307.774129999998</v>
      </c>
      <c r="F20" s="22">
        <v>40903.173640000001</v>
      </c>
      <c r="G20" s="22">
        <v>8100.5474800000002</v>
      </c>
      <c r="H20" s="22">
        <v>29.546299999999999</v>
      </c>
      <c r="I20" s="22">
        <v>33656.693140000003</v>
      </c>
      <c r="J20" s="22">
        <v>11768.999229999999</v>
      </c>
      <c r="K20" s="22">
        <v>56786.131260000002</v>
      </c>
      <c r="L20" s="22">
        <v>48078.000719999996</v>
      </c>
      <c r="M20" s="22">
        <v>608203.38549999997</v>
      </c>
      <c r="N20" s="22">
        <v>875874.30498000002</v>
      </c>
    </row>
    <row r="21" spans="2:14" x14ac:dyDescent="0.2">
      <c r="B21" s="16">
        <v>4021</v>
      </c>
      <c r="C21" s="16" t="s">
        <v>106</v>
      </c>
      <c r="D21" s="12">
        <v>8074.1216100000001</v>
      </c>
      <c r="E21" s="12">
        <v>13136.32056</v>
      </c>
      <c r="F21" s="12">
        <v>10016.835650000001</v>
      </c>
      <c r="G21" s="12">
        <v>3128.56979</v>
      </c>
      <c r="H21" s="12">
        <v>27.378</v>
      </c>
      <c r="I21" s="12">
        <v>9531.8302899999999</v>
      </c>
      <c r="J21" s="12">
        <v>6629.8775699999997</v>
      </c>
      <c r="K21" s="12">
        <v>4840.4996700000002</v>
      </c>
      <c r="L21" s="12">
        <v>1487.9676999999999</v>
      </c>
      <c r="M21" s="12">
        <v>145308.71992999999</v>
      </c>
      <c r="N21" s="12">
        <v>202182.12077000001</v>
      </c>
    </row>
    <row r="22" spans="2:14" x14ac:dyDescent="0.2">
      <c r="B22" s="16">
        <v>4022</v>
      </c>
      <c r="C22" s="16" t="s">
        <v>107</v>
      </c>
      <c r="D22" s="12">
        <v>195.76625000000001</v>
      </c>
      <c r="E22" s="12">
        <v>123.47015</v>
      </c>
      <c r="F22" s="12">
        <v>162.80590000000001</v>
      </c>
      <c r="G22" s="12">
        <v>18.373999999999999</v>
      </c>
      <c r="H22" s="12">
        <v>0</v>
      </c>
      <c r="I22" s="12">
        <v>172.92330999999999</v>
      </c>
      <c r="J22" s="12">
        <v>175.26785000000001</v>
      </c>
      <c r="K22" s="12">
        <v>1210.58188</v>
      </c>
      <c r="L22" s="12">
        <v>36.813450000000003</v>
      </c>
      <c r="M22" s="12">
        <v>5754.1428900000001</v>
      </c>
      <c r="N22" s="12">
        <v>7850.1456799999996</v>
      </c>
    </row>
    <row r="23" spans="2:14" x14ac:dyDescent="0.2">
      <c r="B23" s="16">
        <v>4023</v>
      </c>
      <c r="C23" s="16" t="s">
        <v>108</v>
      </c>
      <c r="D23" s="12">
        <v>418.81578999999999</v>
      </c>
      <c r="E23" s="12">
        <v>252.14420999999999</v>
      </c>
      <c r="F23" s="12">
        <v>325.16570000000002</v>
      </c>
      <c r="G23" s="12">
        <v>25.4755</v>
      </c>
      <c r="H23" s="12">
        <v>0</v>
      </c>
      <c r="I23" s="12">
        <v>344.06545</v>
      </c>
      <c r="J23" s="12">
        <v>13.5457</v>
      </c>
      <c r="K23" s="12">
        <v>1739.99324</v>
      </c>
      <c r="L23" s="12">
        <v>132.69148000000001</v>
      </c>
      <c r="M23" s="12">
        <v>13865.99566</v>
      </c>
      <c r="N23" s="12">
        <v>17117.89273</v>
      </c>
    </row>
    <row r="24" spans="2:14" x14ac:dyDescent="0.2">
      <c r="B24" s="16">
        <v>4024</v>
      </c>
      <c r="C24" s="16" t="s">
        <v>109</v>
      </c>
      <c r="D24" s="12">
        <v>429.19213999999999</v>
      </c>
      <c r="E24" s="12">
        <v>295.51974999999999</v>
      </c>
      <c r="F24" s="12">
        <v>320.44920000000002</v>
      </c>
      <c r="G24" s="12">
        <v>7.7847499999999998</v>
      </c>
      <c r="H24" s="12">
        <v>0</v>
      </c>
      <c r="I24" s="12">
        <v>604.73166000000003</v>
      </c>
      <c r="J24" s="12">
        <v>35.805900000000001</v>
      </c>
      <c r="K24" s="12">
        <v>1630.9484199999999</v>
      </c>
      <c r="L24" s="12">
        <v>5044.3905999999997</v>
      </c>
      <c r="M24" s="12">
        <v>11045.919819999999</v>
      </c>
      <c r="N24" s="12">
        <v>19414.74224</v>
      </c>
    </row>
    <row r="25" spans="2:14" x14ac:dyDescent="0.2">
      <c r="B25" s="16">
        <v>4049</v>
      </c>
      <c r="C25" s="16" t="s">
        <v>110</v>
      </c>
      <c r="D25" s="12">
        <v>1007.62308</v>
      </c>
      <c r="E25" s="12">
        <v>757.47009000000003</v>
      </c>
      <c r="F25" s="12">
        <v>881.50928999999996</v>
      </c>
      <c r="G25" s="12">
        <v>34.340949999999999</v>
      </c>
      <c r="H25" s="12">
        <v>0</v>
      </c>
      <c r="I25" s="12">
        <v>1035.0083099999999</v>
      </c>
      <c r="J25" s="12">
        <v>12.061999999999999</v>
      </c>
      <c r="K25" s="12">
        <v>1423.1824200000001</v>
      </c>
      <c r="L25" s="12">
        <v>64.454740000000001</v>
      </c>
      <c r="M25" s="12">
        <v>17679.645229999998</v>
      </c>
      <c r="N25" s="12">
        <v>22895.296109999999</v>
      </c>
    </row>
    <row r="26" spans="2:14" x14ac:dyDescent="0.2">
      <c r="B26" s="16">
        <v>4026</v>
      </c>
      <c r="C26" s="16" t="s">
        <v>111</v>
      </c>
      <c r="D26" s="12">
        <v>438.31479000000002</v>
      </c>
      <c r="E26" s="12">
        <v>394.70576</v>
      </c>
      <c r="F26" s="12">
        <v>1025.8414499999999</v>
      </c>
      <c r="G26" s="12">
        <v>118.08125</v>
      </c>
      <c r="H26" s="12">
        <v>0</v>
      </c>
      <c r="I26" s="12">
        <v>497.64429999999999</v>
      </c>
      <c r="J26" s="12">
        <v>532.85428000000002</v>
      </c>
      <c r="K26" s="12">
        <v>2003.1178299999999</v>
      </c>
      <c r="L26" s="12">
        <v>102.30705</v>
      </c>
      <c r="M26" s="12">
        <v>20844.350709999999</v>
      </c>
      <c r="N26" s="12">
        <v>25957.217420000001</v>
      </c>
    </row>
    <row r="27" spans="2:14" x14ac:dyDescent="0.2">
      <c r="B27" s="16">
        <v>4027</v>
      </c>
      <c r="C27" s="16" t="s">
        <v>112</v>
      </c>
      <c r="D27" s="12">
        <v>426.46165999999999</v>
      </c>
      <c r="E27" s="12">
        <v>826.29476999999997</v>
      </c>
      <c r="F27" s="12">
        <v>663.04340000000002</v>
      </c>
      <c r="G27" s="12">
        <v>22.81195</v>
      </c>
      <c r="H27" s="12">
        <v>0</v>
      </c>
      <c r="I27" s="12">
        <v>1674.7435</v>
      </c>
      <c r="J27" s="12">
        <v>55.690750000000001</v>
      </c>
      <c r="K27" s="12">
        <v>2012.5511200000001</v>
      </c>
      <c r="L27" s="12">
        <v>9.3019999999999996</v>
      </c>
      <c r="M27" s="12">
        <v>20001.482530000001</v>
      </c>
      <c r="N27" s="12">
        <v>25692.381679999999</v>
      </c>
    </row>
    <row r="28" spans="2:14" x14ac:dyDescent="0.2">
      <c r="B28" s="16">
        <v>4028</v>
      </c>
      <c r="C28" s="16" t="s">
        <v>113</v>
      </c>
      <c r="D28" s="12">
        <v>148.53299999999999</v>
      </c>
      <c r="E28" s="12">
        <v>49.999600000000001</v>
      </c>
      <c r="F28" s="12">
        <v>152.93934999999999</v>
      </c>
      <c r="G28" s="12">
        <v>14.32565</v>
      </c>
      <c r="H28" s="12">
        <v>0</v>
      </c>
      <c r="I28" s="12">
        <v>27.301300000000001</v>
      </c>
      <c r="J28" s="12">
        <v>28.889500000000002</v>
      </c>
      <c r="K28" s="12">
        <v>510.21033999999997</v>
      </c>
      <c r="L28" s="12">
        <v>161.2029</v>
      </c>
      <c r="M28" s="12">
        <v>4204.0922300000002</v>
      </c>
      <c r="N28" s="12">
        <v>5297.4938700000002</v>
      </c>
    </row>
    <row r="29" spans="2:14" x14ac:dyDescent="0.2">
      <c r="B29" s="16">
        <v>4029</v>
      </c>
      <c r="C29" s="16" t="s">
        <v>114</v>
      </c>
      <c r="D29" s="12">
        <v>531.97351000000003</v>
      </c>
      <c r="E29" s="12">
        <v>488.83539999999999</v>
      </c>
      <c r="F29" s="12">
        <v>652.63950999999997</v>
      </c>
      <c r="G29" s="12">
        <v>22.453530000000001</v>
      </c>
      <c r="H29" s="12">
        <v>0</v>
      </c>
      <c r="I29" s="12">
        <v>447.13535999999999</v>
      </c>
      <c r="J29" s="12">
        <v>63.965000000000003</v>
      </c>
      <c r="K29" s="12">
        <v>2543.0137199999999</v>
      </c>
      <c r="L29" s="12">
        <v>637.37828000000002</v>
      </c>
      <c r="M29" s="12">
        <v>20762.03154</v>
      </c>
      <c r="N29" s="12">
        <v>26149.42585</v>
      </c>
    </row>
    <row r="30" spans="2:14" x14ac:dyDescent="0.2">
      <c r="B30" s="16">
        <v>4030</v>
      </c>
      <c r="C30" s="16" t="s">
        <v>115</v>
      </c>
      <c r="D30" s="12">
        <v>155.90942999999999</v>
      </c>
      <c r="E30" s="12">
        <v>121.61425</v>
      </c>
      <c r="F30" s="12">
        <v>62.840699999999998</v>
      </c>
      <c r="G30" s="12">
        <v>15.5914</v>
      </c>
      <c r="H30" s="12">
        <v>0</v>
      </c>
      <c r="I30" s="12">
        <v>279.19486999999998</v>
      </c>
      <c r="J30" s="12">
        <v>40.596899999999998</v>
      </c>
      <c r="K30" s="12">
        <v>1022.39878</v>
      </c>
      <c r="L30" s="12">
        <v>2554.8452299999999</v>
      </c>
      <c r="M30" s="12">
        <v>7596.7310200000002</v>
      </c>
      <c r="N30" s="12">
        <v>11849.72258</v>
      </c>
    </row>
    <row r="31" spans="2:14" x14ac:dyDescent="0.2">
      <c r="B31" s="16">
        <v>4031</v>
      </c>
      <c r="C31" s="16" t="s">
        <v>116</v>
      </c>
      <c r="D31" s="12">
        <v>209.74957000000001</v>
      </c>
      <c r="E31" s="12">
        <v>601.41363999999999</v>
      </c>
      <c r="F31" s="12">
        <v>436.67464999999999</v>
      </c>
      <c r="G31" s="12">
        <v>0</v>
      </c>
      <c r="H31" s="12">
        <v>0</v>
      </c>
      <c r="I31" s="12">
        <v>703.78929000000005</v>
      </c>
      <c r="J31" s="12">
        <v>19.712769999999999</v>
      </c>
      <c r="K31" s="12">
        <v>930.13477</v>
      </c>
      <c r="L31" s="12">
        <v>3015.8928799999999</v>
      </c>
      <c r="M31" s="12">
        <v>6829.2347799999998</v>
      </c>
      <c r="N31" s="12">
        <v>12746.602349999999</v>
      </c>
    </row>
    <row r="32" spans="2:14" x14ac:dyDescent="0.2">
      <c r="B32" s="16">
        <v>4032</v>
      </c>
      <c r="C32" s="16" t="s">
        <v>117</v>
      </c>
      <c r="D32" s="12">
        <v>275.5496</v>
      </c>
      <c r="E32" s="12">
        <v>131.95305999999999</v>
      </c>
      <c r="F32" s="12">
        <v>373.53710000000001</v>
      </c>
      <c r="G32" s="12">
        <v>8.7620000000000005</v>
      </c>
      <c r="H32" s="12">
        <v>0</v>
      </c>
      <c r="I32" s="12">
        <v>584.82474999999999</v>
      </c>
      <c r="J32" s="12">
        <v>11.6334</v>
      </c>
      <c r="K32" s="12">
        <v>1010.45541</v>
      </c>
      <c r="L32" s="12">
        <v>86.940489999999997</v>
      </c>
      <c r="M32" s="12">
        <v>8972.8032600000006</v>
      </c>
      <c r="N32" s="12">
        <v>11456.459070000001</v>
      </c>
    </row>
    <row r="33" spans="2:14" x14ac:dyDescent="0.2">
      <c r="B33" s="16">
        <v>4033</v>
      </c>
      <c r="C33" s="16" t="s">
        <v>118</v>
      </c>
      <c r="D33" s="12">
        <v>985.86028999999996</v>
      </c>
      <c r="E33" s="12">
        <v>1929.7978000000001</v>
      </c>
      <c r="F33" s="12">
        <v>5227.3107200000004</v>
      </c>
      <c r="G33" s="12">
        <v>1294.4727499999999</v>
      </c>
      <c r="H33" s="12">
        <v>0</v>
      </c>
      <c r="I33" s="12">
        <v>1422.0626099999999</v>
      </c>
      <c r="J33" s="12">
        <v>114.27627</v>
      </c>
      <c r="K33" s="12">
        <v>1577.46497</v>
      </c>
      <c r="L33" s="12">
        <v>7623.8348100000003</v>
      </c>
      <c r="M33" s="12">
        <v>23237.484759999999</v>
      </c>
      <c r="N33" s="12">
        <v>43412.564980000003</v>
      </c>
    </row>
    <row r="34" spans="2:14" x14ac:dyDescent="0.2">
      <c r="B34" s="16">
        <v>4034</v>
      </c>
      <c r="C34" s="16" t="s">
        <v>119</v>
      </c>
      <c r="D34" s="12">
        <v>1005.60204</v>
      </c>
      <c r="E34" s="12">
        <v>1359.0510400000001</v>
      </c>
      <c r="F34" s="12">
        <v>478.00736999999998</v>
      </c>
      <c r="G34" s="12">
        <v>31.896380000000001</v>
      </c>
      <c r="H34" s="12">
        <v>0</v>
      </c>
      <c r="I34" s="12">
        <v>1082.0477699999999</v>
      </c>
      <c r="J34" s="12">
        <v>372.62705</v>
      </c>
      <c r="K34" s="12">
        <v>4940.1958199999999</v>
      </c>
      <c r="L34" s="12">
        <v>210.12880000000001</v>
      </c>
      <c r="M34" s="12">
        <v>28523.41937</v>
      </c>
      <c r="N34" s="12">
        <v>38002.975639999997</v>
      </c>
    </row>
    <row r="35" spans="2:14" x14ac:dyDescent="0.2">
      <c r="B35" s="16">
        <v>4035</v>
      </c>
      <c r="C35" s="16" t="s">
        <v>120</v>
      </c>
      <c r="D35" s="12">
        <v>652.61924999999997</v>
      </c>
      <c r="E35" s="12">
        <v>4200.2940900000003</v>
      </c>
      <c r="F35" s="12">
        <v>1295.2436299999999</v>
      </c>
      <c r="G35" s="12">
        <v>0.19209999999999999</v>
      </c>
      <c r="H35" s="12">
        <v>0</v>
      </c>
      <c r="I35" s="12">
        <v>1198.5792899999999</v>
      </c>
      <c r="J35" s="12">
        <v>82.385499999999993</v>
      </c>
      <c r="K35" s="12">
        <v>1646.1658500000001</v>
      </c>
      <c r="L35" s="12">
        <v>98.928330000000003</v>
      </c>
      <c r="M35" s="12">
        <v>16095.84122</v>
      </c>
      <c r="N35" s="12">
        <v>25270.249260000001</v>
      </c>
    </row>
    <row r="36" spans="2:14" x14ac:dyDescent="0.2">
      <c r="B36" s="16">
        <v>4037</v>
      </c>
      <c r="C36" s="16" t="s">
        <v>121</v>
      </c>
      <c r="D36" s="12">
        <v>399.03834000000001</v>
      </c>
      <c r="E36" s="12">
        <v>458.77206999999999</v>
      </c>
      <c r="F36" s="12">
        <v>394.41501</v>
      </c>
      <c r="G36" s="12">
        <v>191.80019999999999</v>
      </c>
      <c r="H36" s="12">
        <v>0</v>
      </c>
      <c r="I36" s="12">
        <v>569.09302000000002</v>
      </c>
      <c r="J36" s="12">
        <v>63.3187</v>
      </c>
      <c r="K36" s="12">
        <v>1454.90778</v>
      </c>
      <c r="L36" s="12">
        <v>119.26303</v>
      </c>
      <c r="M36" s="12">
        <v>18521.84881</v>
      </c>
      <c r="N36" s="12">
        <v>22172.45696</v>
      </c>
    </row>
    <row r="37" spans="2:14" x14ac:dyDescent="0.2">
      <c r="B37" s="16">
        <v>4038</v>
      </c>
      <c r="C37" s="16" t="s">
        <v>122</v>
      </c>
      <c r="D37" s="12">
        <v>1010.48849</v>
      </c>
      <c r="E37" s="12">
        <v>1989.9427599999999</v>
      </c>
      <c r="F37" s="12">
        <v>532.10659999999996</v>
      </c>
      <c r="G37" s="12">
        <v>431.88778000000002</v>
      </c>
      <c r="H37" s="12">
        <v>0.42</v>
      </c>
      <c r="I37" s="12">
        <v>3140.23983</v>
      </c>
      <c r="J37" s="12">
        <v>270.53575999999998</v>
      </c>
      <c r="K37" s="12">
        <v>3725.38078</v>
      </c>
      <c r="L37" s="12">
        <v>245.46898999999999</v>
      </c>
      <c r="M37" s="12">
        <v>32882.140399999997</v>
      </c>
      <c r="N37" s="12">
        <v>44228.611389999998</v>
      </c>
    </row>
    <row r="38" spans="2:14" x14ac:dyDescent="0.2">
      <c r="B38" s="16">
        <v>4039</v>
      </c>
      <c r="C38" s="16" t="s">
        <v>123</v>
      </c>
      <c r="D38" s="12">
        <v>266.27417000000003</v>
      </c>
      <c r="E38" s="12">
        <v>83.441900000000004</v>
      </c>
      <c r="F38" s="12">
        <v>268.60385000000002</v>
      </c>
      <c r="G38" s="12">
        <v>0.11799999999999999</v>
      </c>
      <c r="H38" s="12">
        <v>0</v>
      </c>
      <c r="I38" s="12">
        <v>277.56319999999999</v>
      </c>
      <c r="J38" s="12">
        <v>17.039000000000001</v>
      </c>
      <c r="K38" s="12">
        <v>1111.9042999999999</v>
      </c>
      <c r="L38" s="12">
        <v>0.27289999999999998</v>
      </c>
      <c r="M38" s="12">
        <v>9091.1827099999991</v>
      </c>
      <c r="N38" s="12">
        <v>11116.400030000001</v>
      </c>
    </row>
    <row r="39" spans="2:14" x14ac:dyDescent="0.2">
      <c r="B39" s="16">
        <v>4040</v>
      </c>
      <c r="C39" s="16" t="s">
        <v>124</v>
      </c>
      <c r="D39" s="12">
        <v>3248.2024799999999</v>
      </c>
      <c r="E39" s="12">
        <v>2379.5258699999999</v>
      </c>
      <c r="F39" s="12">
        <v>1959.1939500000001</v>
      </c>
      <c r="G39" s="12">
        <v>526.75402999999994</v>
      </c>
      <c r="H39" s="12">
        <v>0</v>
      </c>
      <c r="I39" s="12">
        <v>1176.97946</v>
      </c>
      <c r="J39" s="12">
        <v>1327.3356000000001</v>
      </c>
      <c r="K39" s="12">
        <v>5333.0009600000003</v>
      </c>
      <c r="L39" s="12">
        <v>614.80042000000003</v>
      </c>
      <c r="M39" s="12">
        <v>39770.475180000001</v>
      </c>
      <c r="N39" s="12">
        <v>56336.267950000001</v>
      </c>
    </row>
    <row r="40" spans="2:14" x14ac:dyDescent="0.2">
      <c r="B40" s="16">
        <v>4041</v>
      </c>
      <c r="C40" s="16" t="s">
        <v>125</v>
      </c>
      <c r="D40" s="12">
        <v>251.96346</v>
      </c>
      <c r="E40" s="12">
        <v>172.6112</v>
      </c>
      <c r="F40" s="12">
        <v>417.60700000000003</v>
      </c>
      <c r="G40" s="12">
        <v>10.775</v>
      </c>
      <c r="H40" s="12">
        <v>0</v>
      </c>
      <c r="I40" s="12">
        <v>335.49310000000003</v>
      </c>
      <c r="J40" s="12">
        <v>21.597549999999998</v>
      </c>
      <c r="K40" s="12">
        <v>1092.1114</v>
      </c>
      <c r="L40" s="12">
        <v>73.615729999999999</v>
      </c>
      <c r="M40" s="12">
        <v>6786.6492500000004</v>
      </c>
      <c r="N40" s="12">
        <v>9162.4236899999996</v>
      </c>
    </row>
    <row r="41" spans="2:14" x14ac:dyDescent="0.2">
      <c r="B41" s="16">
        <v>4044</v>
      </c>
      <c r="C41" s="16" t="s">
        <v>126</v>
      </c>
      <c r="D41" s="12">
        <v>1465.71775</v>
      </c>
      <c r="E41" s="12">
        <v>2150.6984900000002</v>
      </c>
      <c r="F41" s="12">
        <v>291.81855999999999</v>
      </c>
      <c r="G41" s="12">
        <v>5.1210000000000004</v>
      </c>
      <c r="H41" s="12">
        <v>1.7333000000000001</v>
      </c>
      <c r="I41" s="12">
        <v>1450.4944399999999</v>
      </c>
      <c r="J41" s="12">
        <v>98.169200000000004</v>
      </c>
      <c r="K41" s="12">
        <v>2781.5030999999999</v>
      </c>
      <c r="L41" s="12">
        <v>95.069230000000005</v>
      </c>
      <c r="M41" s="12">
        <v>25495.396260000001</v>
      </c>
      <c r="N41" s="12">
        <v>33835.72133</v>
      </c>
    </row>
    <row r="42" spans="2:14" x14ac:dyDescent="0.2">
      <c r="B42" s="16">
        <v>4045</v>
      </c>
      <c r="C42" s="16" t="s">
        <v>127</v>
      </c>
      <c r="D42" s="12">
        <v>2680.3338899999999</v>
      </c>
      <c r="E42" s="12">
        <v>9122.1624699999993</v>
      </c>
      <c r="F42" s="12">
        <v>12324.13715</v>
      </c>
      <c r="G42" s="12">
        <v>546.87504999999999</v>
      </c>
      <c r="H42" s="12">
        <v>0</v>
      </c>
      <c r="I42" s="12">
        <v>4614.6816900000003</v>
      </c>
      <c r="J42" s="12">
        <v>1700.0058300000001</v>
      </c>
      <c r="K42" s="12">
        <v>5491.3281399999996</v>
      </c>
      <c r="L42" s="12">
        <v>846.18926999999996</v>
      </c>
      <c r="M42" s="12">
        <v>74572.866980000006</v>
      </c>
      <c r="N42" s="12">
        <v>111898.58047</v>
      </c>
    </row>
    <row r="43" spans="2:14" x14ac:dyDescent="0.2">
      <c r="B43" s="16">
        <v>4046</v>
      </c>
      <c r="C43" s="16" t="s">
        <v>128</v>
      </c>
      <c r="D43" s="12">
        <v>278.00959999999998</v>
      </c>
      <c r="E43" s="12">
        <v>91.558300000000003</v>
      </c>
      <c r="F43" s="12">
        <v>695.06994999999995</v>
      </c>
      <c r="G43" s="12">
        <v>17.543099999999999</v>
      </c>
      <c r="H43" s="12">
        <v>0</v>
      </c>
      <c r="I43" s="12">
        <v>512.43998999999997</v>
      </c>
      <c r="J43" s="12">
        <v>2.5291999999999999</v>
      </c>
      <c r="K43" s="12">
        <v>905.32027000000005</v>
      </c>
      <c r="L43" s="12">
        <v>2259.81727</v>
      </c>
      <c r="M43" s="12">
        <v>6045.7173000000003</v>
      </c>
      <c r="N43" s="12">
        <v>10808.00498</v>
      </c>
    </row>
    <row r="44" spans="2:14" x14ac:dyDescent="0.2">
      <c r="B44" s="16">
        <v>4047</v>
      </c>
      <c r="C44" s="16" t="s">
        <v>129</v>
      </c>
      <c r="D44" s="12">
        <v>894.06665999999996</v>
      </c>
      <c r="E44" s="12">
        <v>749.02468999999996</v>
      </c>
      <c r="F44" s="12">
        <v>1546.3497500000001</v>
      </c>
      <c r="G44" s="12">
        <v>201.29812000000001</v>
      </c>
      <c r="H44" s="12">
        <v>1.4999999999999999E-2</v>
      </c>
      <c r="I44" s="12">
        <v>1121.9804300000001</v>
      </c>
      <c r="J44" s="12">
        <v>55.393599999999999</v>
      </c>
      <c r="K44" s="12">
        <v>2859.1522300000001</v>
      </c>
      <c r="L44" s="12">
        <v>12606.556839999999</v>
      </c>
      <c r="M44" s="12">
        <v>17953.496739999999</v>
      </c>
      <c r="N44" s="12">
        <v>37987.334060000001</v>
      </c>
    </row>
    <row r="45" spans="2:14" x14ac:dyDescent="0.2">
      <c r="B45" s="16">
        <v>4048</v>
      </c>
      <c r="C45" s="16" t="s">
        <v>130</v>
      </c>
      <c r="D45" s="12">
        <v>589.86672999999996</v>
      </c>
      <c r="E45" s="12">
        <v>441.15221000000003</v>
      </c>
      <c r="F45" s="12">
        <v>399.02820000000003</v>
      </c>
      <c r="G45" s="12">
        <v>1425.2431999999999</v>
      </c>
      <c r="H45" s="12">
        <v>0</v>
      </c>
      <c r="I45" s="12">
        <v>851.84591999999998</v>
      </c>
      <c r="J45" s="12">
        <v>23.884350000000001</v>
      </c>
      <c r="K45" s="12">
        <v>2990.60806</v>
      </c>
      <c r="L45" s="12">
        <v>9949.8683000000001</v>
      </c>
      <c r="M45" s="12">
        <v>26361.716919999999</v>
      </c>
      <c r="N45" s="12">
        <v>43033.213889999999</v>
      </c>
    </row>
    <row r="46" spans="2:14" x14ac:dyDescent="0.2">
      <c r="B46" s="21">
        <v>4089</v>
      </c>
      <c r="C46" s="21" t="s">
        <v>131</v>
      </c>
      <c r="D46" s="22">
        <v>15424.95594</v>
      </c>
      <c r="E46" s="22">
        <v>20755.79074</v>
      </c>
      <c r="F46" s="22">
        <v>20402.772150000001</v>
      </c>
      <c r="G46" s="22">
        <v>2382.84789</v>
      </c>
      <c r="H46" s="22">
        <v>219.20451</v>
      </c>
      <c r="I46" s="22">
        <v>14338.730509999999</v>
      </c>
      <c r="J46" s="22">
        <v>1713.34736</v>
      </c>
      <c r="K46" s="22">
        <v>34795.1711</v>
      </c>
      <c r="L46" s="22">
        <v>45525.952530000002</v>
      </c>
      <c r="M46" s="22">
        <v>289934.51689999999</v>
      </c>
      <c r="N46" s="22">
        <v>445493.28963000001</v>
      </c>
    </row>
    <row r="47" spans="2:14" x14ac:dyDescent="0.2">
      <c r="B47" s="16">
        <v>4061</v>
      </c>
      <c r="C47" s="16" t="s">
        <v>132</v>
      </c>
      <c r="D47" s="12">
        <v>213.60763</v>
      </c>
      <c r="E47" s="12">
        <v>105.4451</v>
      </c>
      <c r="F47" s="12">
        <v>124.7615</v>
      </c>
      <c r="G47" s="12">
        <v>0.5</v>
      </c>
      <c r="H47" s="12">
        <v>1.4910000000000001</v>
      </c>
      <c r="I47" s="12">
        <v>253.13009</v>
      </c>
      <c r="J47" s="12">
        <v>10.074999999999999</v>
      </c>
      <c r="K47" s="12">
        <v>608.86434999999994</v>
      </c>
      <c r="L47" s="12">
        <v>0.23419999999999999</v>
      </c>
      <c r="M47" s="12">
        <v>7040.7665200000001</v>
      </c>
      <c r="N47" s="12">
        <v>8358.8753899999992</v>
      </c>
    </row>
    <row r="48" spans="2:14" x14ac:dyDescent="0.2">
      <c r="B48" s="16">
        <v>4062</v>
      </c>
      <c r="C48" s="16" t="s">
        <v>133</v>
      </c>
      <c r="D48" s="12">
        <v>619.19550000000004</v>
      </c>
      <c r="E48" s="12">
        <v>929.26531999999997</v>
      </c>
      <c r="F48" s="12">
        <v>706.99620000000004</v>
      </c>
      <c r="G48" s="12">
        <v>81.787099999999995</v>
      </c>
      <c r="H48" s="12">
        <v>0.21</v>
      </c>
      <c r="I48" s="12">
        <v>1118.1789000000001</v>
      </c>
      <c r="J48" s="12">
        <v>91.692400000000006</v>
      </c>
      <c r="K48" s="12">
        <v>2056.9815400000002</v>
      </c>
      <c r="L48" s="12">
        <v>4878.3856999999998</v>
      </c>
      <c r="M48" s="12">
        <v>16006.750700000001</v>
      </c>
      <c r="N48" s="12">
        <v>26489.443360000001</v>
      </c>
    </row>
    <row r="49" spans="2:14" x14ac:dyDescent="0.2">
      <c r="B49" s="16">
        <v>4063</v>
      </c>
      <c r="C49" s="16" t="s">
        <v>134</v>
      </c>
      <c r="D49" s="12">
        <v>1470.4076399999999</v>
      </c>
      <c r="E49" s="12">
        <v>5199.2010600000003</v>
      </c>
      <c r="F49" s="12">
        <v>3068.4854999999998</v>
      </c>
      <c r="G49" s="12">
        <v>1227.1809000000001</v>
      </c>
      <c r="H49" s="12">
        <v>9.1930999999999994</v>
      </c>
      <c r="I49" s="12">
        <v>1690.08833</v>
      </c>
      <c r="J49" s="12">
        <v>578.09821999999997</v>
      </c>
      <c r="K49" s="12">
        <v>3242.5344399999999</v>
      </c>
      <c r="L49" s="12">
        <v>417.94711999999998</v>
      </c>
      <c r="M49" s="12">
        <v>30657.019799999998</v>
      </c>
      <c r="N49" s="12">
        <v>47560.156110000004</v>
      </c>
    </row>
    <row r="50" spans="2:14" x14ac:dyDescent="0.2">
      <c r="B50" s="16">
        <v>4064</v>
      </c>
      <c r="C50" s="16" t="s">
        <v>135</v>
      </c>
      <c r="D50" s="12">
        <v>115.66759999999999</v>
      </c>
      <c r="E50" s="12">
        <v>206.94096999999999</v>
      </c>
      <c r="F50" s="12">
        <v>77.983199999999997</v>
      </c>
      <c r="G50" s="12">
        <v>0</v>
      </c>
      <c r="H50" s="12">
        <v>0</v>
      </c>
      <c r="I50" s="12">
        <v>115.31975</v>
      </c>
      <c r="J50" s="12">
        <v>5.3935000000000004</v>
      </c>
      <c r="K50" s="12">
        <v>480.18749000000003</v>
      </c>
      <c r="L50" s="12">
        <v>1115.681</v>
      </c>
      <c r="M50" s="12">
        <v>3361.3438200000001</v>
      </c>
      <c r="N50" s="12">
        <v>5478.5173299999997</v>
      </c>
    </row>
    <row r="51" spans="2:14" x14ac:dyDescent="0.2">
      <c r="B51" s="16">
        <v>4065</v>
      </c>
      <c r="C51" s="16" t="s">
        <v>136</v>
      </c>
      <c r="D51" s="12">
        <v>975.12162000000001</v>
      </c>
      <c r="E51" s="12">
        <v>615.27741000000003</v>
      </c>
      <c r="F51" s="12">
        <v>1879.5805499999999</v>
      </c>
      <c r="G51" s="12">
        <v>39.414850000000001</v>
      </c>
      <c r="H51" s="12">
        <v>3.1949999999999998</v>
      </c>
      <c r="I51" s="12">
        <v>1244.28774</v>
      </c>
      <c r="J51" s="12">
        <v>26.222950000000001</v>
      </c>
      <c r="K51" s="12">
        <v>1553.7563</v>
      </c>
      <c r="L51" s="12">
        <v>124.48806999999999</v>
      </c>
      <c r="M51" s="12">
        <v>12729.672989999999</v>
      </c>
      <c r="N51" s="12">
        <v>19191.017479999999</v>
      </c>
    </row>
    <row r="52" spans="2:14" x14ac:dyDescent="0.2">
      <c r="B52" s="16">
        <v>4066</v>
      </c>
      <c r="C52" s="16" t="s">
        <v>137</v>
      </c>
      <c r="D52" s="12">
        <v>115.52713</v>
      </c>
      <c r="E52" s="12">
        <v>75.965860000000006</v>
      </c>
      <c r="F52" s="12">
        <v>133.98505</v>
      </c>
      <c r="G52" s="12">
        <v>29.576000000000001</v>
      </c>
      <c r="H52" s="12">
        <v>0.79200000000000004</v>
      </c>
      <c r="I52" s="12">
        <v>184.98925</v>
      </c>
      <c r="J52" s="12">
        <v>15.6281</v>
      </c>
      <c r="K52" s="12">
        <v>624.29854999999998</v>
      </c>
      <c r="L52" s="12">
        <v>3561.5262600000001</v>
      </c>
      <c r="M52" s="12">
        <v>3799.4983099999999</v>
      </c>
      <c r="N52" s="12">
        <v>8541.7865099999999</v>
      </c>
    </row>
    <row r="53" spans="2:14" x14ac:dyDescent="0.2">
      <c r="B53" s="16">
        <v>4067</v>
      </c>
      <c r="C53" s="16" t="s">
        <v>138</v>
      </c>
      <c r="D53" s="12">
        <v>220.06449000000001</v>
      </c>
      <c r="E53" s="12">
        <v>114.95735000000001</v>
      </c>
      <c r="F53" s="12">
        <v>76.962580000000003</v>
      </c>
      <c r="G53" s="12">
        <v>0.80520000000000003</v>
      </c>
      <c r="H53" s="12">
        <v>1.3102499999999999</v>
      </c>
      <c r="I53" s="12">
        <v>294.71575000000001</v>
      </c>
      <c r="J53" s="12">
        <v>25.246700000000001</v>
      </c>
      <c r="K53" s="12">
        <v>806.08973000000003</v>
      </c>
      <c r="L53" s="12">
        <v>30</v>
      </c>
      <c r="M53" s="12">
        <v>5314.4476199999999</v>
      </c>
      <c r="N53" s="12">
        <v>6884.5996699999996</v>
      </c>
    </row>
    <row r="54" spans="2:14" x14ac:dyDescent="0.2">
      <c r="B54" s="16">
        <v>4068</v>
      </c>
      <c r="C54" s="16" t="s">
        <v>139</v>
      </c>
      <c r="D54" s="12">
        <v>591.97056999999995</v>
      </c>
      <c r="E54" s="12">
        <v>216.35558</v>
      </c>
      <c r="F54" s="12">
        <v>361.55970000000002</v>
      </c>
      <c r="G54" s="12">
        <v>18.021550000000001</v>
      </c>
      <c r="H54" s="12">
        <v>1.9424999999999999</v>
      </c>
      <c r="I54" s="12">
        <v>691.49554999999998</v>
      </c>
      <c r="J54" s="12">
        <v>27.869499999999999</v>
      </c>
      <c r="K54" s="12">
        <v>1583.9056399999999</v>
      </c>
      <c r="L54" s="12">
        <v>331.23302999999999</v>
      </c>
      <c r="M54" s="12">
        <v>10273.018599999999</v>
      </c>
      <c r="N54" s="12">
        <v>14097.372219999999</v>
      </c>
    </row>
    <row r="55" spans="2:14" x14ac:dyDescent="0.2">
      <c r="B55" s="16">
        <v>4084</v>
      </c>
      <c r="C55" s="16" t="s">
        <v>140</v>
      </c>
      <c r="D55" s="12">
        <v>99.271150000000006</v>
      </c>
      <c r="E55" s="12">
        <v>22.566949999999999</v>
      </c>
      <c r="F55" s="12">
        <v>96.235159999999993</v>
      </c>
      <c r="G55" s="12">
        <v>0</v>
      </c>
      <c r="H55" s="12">
        <v>0</v>
      </c>
      <c r="I55" s="12">
        <v>98.820999999999998</v>
      </c>
      <c r="J55" s="12">
        <v>17.934000000000001</v>
      </c>
      <c r="K55" s="12">
        <v>123.02485</v>
      </c>
      <c r="L55" s="12">
        <v>1.4077</v>
      </c>
      <c r="M55" s="12">
        <v>2712.91939</v>
      </c>
      <c r="N55" s="12">
        <v>3172.1801999999998</v>
      </c>
    </row>
    <row r="56" spans="2:14" x14ac:dyDescent="0.2">
      <c r="B56" s="16">
        <v>4071</v>
      </c>
      <c r="C56" s="16" t="s">
        <v>141</v>
      </c>
      <c r="D56" s="12">
        <v>740.06398000000002</v>
      </c>
      <c r="E56" s="12">
        <v>71.921499999999995</v>
      </c>
      <c r="F56" s="12">
        <v>344.71870000000001</v>
      </c>
      <c r="G56" s="12">
        <v>3.5823499999999999</v>
      </c>
      <c r="H56" s="12">
        <v>47.168550000000003</v>
      </c>
      <c r="I56" s="12">
        <v>454.49119999999999</v>
      </c>
      <c r="J56" s="12">
        <v>24.673999999999999</v>
      </c>
      <c r="K56" s="12">
        <v>1079.4084600000001</v>
      </c>
      <c r="L56" s="12">
        <v>0.24199999999999999</v>
      </c>
      <c r="M56" s="12">
        <v>7820.62273</v>
      </c>
      <c r="N56" s="12">
        <v>10586.893470000001</v>
      </c>
    </row>
    <row r="57" spans="2:14" x14ac:dyDescent="0.2">
      <c r="B57" s="16">
        <v>4072</v>
      </c>
      <c r="C57" s="16" t="s">
        <v>142</v>
      </c>
      <c r="D57" s="12">
        <v>213.80477999999999</v>
      </c>
      <c r="E57" s="12">
        <v>634.28579000000002</v>
      </c>
      <c r="F57" s="12">
        <v>714.69889999999998</v>
      </c>
      <c r="G57" s="12">
        <v>27.534109999999998</v>
      </c>
      <c r="H57" s="12">
        <v>0</v>
      </c>
      <c r="I57" s="12">
        <v>409.68623000000002</v>
      </c>
      <c r="J57" s="12">
        <v>0</v>
      </c>
      <c r="K57" s="12">
        <v>1662.2545</v>
      </c>
      <c r="L57" s="12">
        <v>3899.3989099999999</v>
      </c>
      <c r="M57" s="12">
        <v>9428.0875400000004</v>
      </c>
      <c r="N57" s="12">
        <v>16989.750759999999</v>
      </c>
    </row>
    <row r="58" spans="2:14" x14ac:dyDescent="0.2">
      <c r="B58" s="16">
        <v>4073</v>
      </c>
      <c r="C58" s="16" t="s">
        <v>143</v>
      </c>
      <c r="D58" s="12">
        <v>221.77154999999999</v>
      </c>
      <c r="E58" s="12">
        <v>79.649500000000003</v>
      </c>
      <c r="F58" s="12">
        <v>161.43828999999999</v>
      </c>
      <c r="G58" s="12">
        <v>24.5044</v>
      </c>
      <c r="H58" s="12">
        <v>1.659</v>
      </c>
      <c r="I58" s="12">
        <v>335.58044999999998</v>
      </c>
      <c r="J58" s="12">
        <v>34.102600000000002</v>
      </c>
      <c r="K58" s="12">
        <v>784.37075000000004</v>
      </c>
      <c r="L58" s="12">
        <v>4.4394999999999998</v>
      </c>
      <c r="M58" s="12">
        <v>9067.5352299999995</v>
      </c>
      <c r="N58" s="12">
        <v>10715.05127</v>
      </c>
    </row>
    <row r="59" spans="2:14" x14ac:dyDescent="0.2">
      <c r="B59" s="16">
        <v>4074</v>
      </c>
      <c r="C59" s="16" t="s">
        <v>144</v>
      </c>
      <c r="D59" s="12">
        <v>1696.5621000000001</v>
      </c>
      <c r="E59" s="12">
        <v>150.24943999999999</v>
      </c>
      <c r="F59" s="12">
        <v>420.51506000000001</v>
      </c>
      <c r="G59" s="12">
        <v>1.244</v>
      </c>
      <c r="H59" s="12">
        <v>0</v>
      </c>
      <c r="I59" s="12">
        <v>200.16380000000001</v>
      </c>
      <c r="J59" s="12">
        <v>29.266449999999999</v>
      </c>
      <c r="K59" s="12">
        <v>1670.09087</v>
      </c>
      <c r="L59" s="12">
        <v>3402.8108999999999</v>
      </c>
      <c r="M59" s="12">
        <v>11982.412270000001</v>
      </c>
      <c r="N59" s="12">
        <v>19553.314890000001</v>
      </c>
    </row>
    <row r="60" spans="2:14" x14ac:dyDescent="0.2">
      <c r="B60" s="16">
        <v>4075</v>
      </c>
      <c r="C60" s="16" t="s">
        <v>145</v>
      </c>
      <c r="D60" s="12">
        <v>503.03235999999998</v>
      </c>
      <c r="E60" s="12">
        <v>1906.0040300000001</v>
      </c>
      <c r="F60" s="12">
        <v>420.25164999999998</v>
      </c>
      <c r="G60" s="12">
        <v>48.3</v>
      </c>
      <c r="H60" s="12">
        <v>0</v>
      </c>
      <c r="I60" s="12">
        <v>904.78033000000005</v>
      </c>
      <c r="J60" s="12">
        <v>35.751800000000003</v>
      </c>
      <c r="K60" s="12">
        <v>2453.8435199999999</v>
      </c>
      <c r="L60" s="12">
        <v>118.70807000000001</v>
      </c>
      <c r="M60" s="12">
        <v>15008.851860000001</v>
      </c>
      <c r="N60" s="12">
        <v>21399.52362</v>
      </c>
    </row>
    <row r="61" spans="2:14" x14ac:dyDescent="0.2">
      <c r="B61" s="16">
        <v>4076</v>
      </c>
      <c r="C61" s="16" t="s">
        <v>146</v>
      </c>
      <c r="D61" s="12">
        <v>1171.5827300000001</v>
      </c>
      <c r="E61" s="12">
        <v>228.08279999999999</v>
      </c>
      <c r="F61" s="12">
        <v>53.362499999999997</v>
      </c>
      <c r="G61" s="12">
        <v>18.2819</v>
      </c>
      <c r="H61" s="12">
        <v>2.4075000000000002</v>
      </c>
      <c r="I61" s="12">
        <v>789.84671000000003</v>
      </c>
      <c r="J61" s="12">
        <v>62.730029999999999</v>
      </c>
      <c r="K61" s="12">
        <v>1454.5851</v>
      </c>
      <c r="L61" s="12">
        <v>105.2906</v>
      </c>
      <c r="M61" s="12">
        <v>9768.2050799999997</v>
      </c>
      <c r="N61" s="12">
        <v>13654.374949999999</v>
      </c>
    </row>
    <row r="62" spans="2:14" x14ac:dyDescent="0.2">
      <c r="B62" s="16">
        <v>4077</v>
      </c>
      <c r="C62" s="16" t="s">
        <v>147</v>
      </c>
      <c r="D62" s="12">
        <v>140.32551000000001</v>
      </c>
      <c r="E62" s="12">
        <v>74.402950000000004</v>
      </c>
      <c r="F62" s="12">
        <v>130.96854999999999</v>
      </c>
      <c r="G62" s="12">
        <v>5.7</v>
      </c>
      <c r="H62" s="12">
        <v>0</v>
      </c>
      <c r="I62" s="12">
        <v>125.16725</v>
      </c>
      <c r="J62" s="12">
        <v>4.4119999999999999</v>
      </c>
      <c r="K62" s="12">
        <v>600.93740000000003</v>
      </c>
      <c r="L62" s="12">
        <v>62.597320000000003</v>
      </c>
      <c r="M62" s="12">
        <v>5763.4126900000001</v>
      </c>
      <c r="N62" s="12">
        <v>6907.9236700000001</v>
      </c>
    </row>
    <row r="63" spans="2:14" x14ac:dyDescent="0.2">
      <c r="B63" s="16">
        <v>4078</v>
      </c>
      <c r="C63" s="16" t="s">
        <v>148</v>
      </c>
      <c r="D63" s="12">
        <v>65.522000000000006</v>
      </c>
      <c r="E63" s="12">
        <v>27.8933</v>
      </c>
      <c r="F63" s="12">
        <v>36.616999999999997</v>
      </c>
      <c r="G63" s="12">
        <v>4.2619999999999996</v>
      </c>
      <c r="H63" s="12">
        <v>0.41849999999999998</v>
      </c>
      <c r="I63" s="12">
        <v>41.115250000000003</v>
      </c>
      <c r="J63" s="12">
        <v>11.303050000000001</v>
      </c>
      <c r="K63" s="12">
        <v>260.69936999999999</v>
      </c>
      <c r="L63" s="12">
        <v>12.40907</v>
      </c>
      <c r="M63" s="12">
        <v>1629.22423</v>
      </c>
      <c r="N63" s="12">
        <v>2089.4637699999998</v>
      </c>
    </row>
    <row r="64" spans="2:14" x14ac:dyDescent="0.2">
      <c r="B64" s="16">
        <v>4079</v>
      </c>
      <c r="C64" s="16" t="s">
        <v>149</v>
      </c>
      <c r="D64" s="12">
        <v>319.37495000000001</v>
      </c>
      <c r="E64" s="12">
        <v>364.22375</v>
      </c>
      <c r="F64" s="12">
        <v>93.659350000000003</v>
      </c>
      <c r="G64" s="12">
        <v>0</v>
      </c>
      <c r="H64" s="12">
        <v>0</v>
      </c>
      <c r="I64" s="12">
        <v>265.87155000000001</v>
      </c>
      <c r="J64" s="12">
        <v>23.633400000000002</v>
      </c>
      <c r="K64" s="12">
        <v>804.27710999999999</v>
      </c>
      <c r="L64" s="12">
        <v>2184.8804799999998</v>
      </c>
      <c r="M64" s="12">
        <v>4923.6986399999996</v>
      </c>
      <c r="N64" s="12">
        <v>8979.6192300000002</v>
      </c>
    </row>
    <row r="65" spans="2:14" x14ac:dyDescent="0.2">
      <c r="B65" s="16">
        <v>4080</v>
      </c>
      <c r="C65" s="16" t="s">
        <v>150</v>
      </c>
      <c r="D65" s="12">
        <v>1234.48352</v>
      </c>
      <c r="E65" s="12">
        <v>1235.16426</v>
      </c>
      <c r="F65" s="12">
        <v>631.95124999999996</v>
      </c>
      <c r="G65" s="12">
        <v>316.99703</v>
      </c>
      <c r="H65" s="12">
        <v>6.1544999999999996</v>
      </c>
      <c r="I65" s="12">
        <v>1144.76748</v>
      </c>
      <c r="J65" s="12">
        <v>36.159550000000003</v>
      </c>
      <c r="K65" s="12">
        <v>5133.0542699999996</v>
      </c>
      <c r="L65" s="12">
        <v>19540.373650000001</v>
      </c>
      <c r="M65" s="12">
        <v>31432.516009999999</v>
      </c>
      <c r="N65" s="12">
        <v>60711.621520000001</v>
      </c>
    </row>
    <row r="66" spans="2:14" x14ac:dyDescent="0.2">
      <c r="B66" s="16">
        <v>4081</v>
      </c>
      <c r="C66" s="16" t="s">
        <v>151</v>
      </c>
      <c r="D66" s="12">
        <v>1565.75107</v>
      </c>
      <c r="E66" s="12">
        <v>192.87501</v>
      </c>
      <c r="F66" s="12">
        <v>195.93268</v>
      </c>
      <c r="G66" s="12">
        <v>43.22</v>
      </c>
      <c r="H66" s="12">
        <v>0</v>
      </c>
      <c r="I66" s="12">
        <v>560.99879999999996</v>
      </c>
      <c r="J66" s="12">
        <v>4.3266</v>
      </c>
      <c r="K66" s="12">
        <v>1450.2088100000001</v>
      </c>
      <c r="L66" s="12">
        <v>97.848119999999994</v>
      </c>
      <c r="M66" s="12">
        <v>16330.55493</v>
      </c>
      <c r="N66" s="12">
        <v>20441.71602</v>
      </c>
    </row>
    <row r="67" spans="2:14" x14ac:dyDescent="0.2">
      <c r="B67" s="16">
        <v>4082</v>
      </c>
      <c r="C67" s="16" t="s">
        <v>152</v>
      </c>
      <c r="D67" s="12">
        <v>2660.4646499999999</v>
      </c>
      <c r="E67" s="12">
        <v>8018.35376</v>
      </c>
      <c r="F67" s="12">
        <v>10080.04543</v>
      </c>
      <c r="G67" s="12">
        <v>357.5693</v>
      </c>
      <c r="H67" s="12">
        <v>139.57410999999999</v>
      </c>
      <c r="I67" s="12">
        <v>2606.2169600000002</v>
      </c>
      <c r="J67" s="12">
        <v>646.26265999999998</v>
      </c>
      <c r="K67" s="12">
        <v>4674.0257700000002</v>
      </c>
      <c r="L67" s="12">
        <v>208.95205999999999</v>
      </c>
      <c r="M67" s="12">
        <v>59710.08324</v>
      </c>
      <c r="N67" s="12">
        <v>89101.547940000004</v>
      </c>
    </row>
    <row r="68" spans="2:14" x14ac:dyDescent="0.2">
      <c r="B68" s="16">
        <v>4083</v>
      </c>
      <c r="C68" s="16" t="s">
        <v>153</v>
      </c>
      <c r="D68" s="12">
        <v>471.38341000000003</v>
      </c>
      <c r="E68" s="12">
        <v>286.70904999999999</v>
      </c>
      <c r="F68" s="12">
        <v>592.06335000000001</v>
      </c>
      <c r="G68" s="12">
        <v>134.3672</v>
      </c>
      <c r="H68" s="12">
        <v>3.6884999999999999</v>
      </c>
      <c r="I68" s="12">
        <v>809.01814000000002</v>
      </c>
      <c r="J68" s="12">
        <v>2.5648499999999999</v>
      </c>
      <c r="K68" s="12">
        <v>1687.7722799999999</v>
      </c>
      <c r="L68" s="12">
        <v>5427.0987699999996</v>
      </c>
      <c r="M68" s="12">
        <v>15173.8747</v>
      </c>
      <c r="N68" s="12">
        <v>24588.540249999998</v>
      </c>
    </row>
    <row r="69" spans="2:14" x14ac:dyDescent="0.2">
      <c r="B69" s="21">
        <v>4129</v>
      </c>
      <c r="C69" s="21" t="s">
        <v>154</v>
      </c>
      <c r="D69" s="22">
        <v>11482.326779999999</v>
      </c>
      <c r="E69" s="22">
        <v>13736.93057</v>
      </c>
      <c r="F69" s="22">
        <v>16833.14806</v>
      </c>
      <c r="G69" s="22">
        <v>2444.2469599999999</v>
      </c>
      <c r="H69" s="22">
        <v>84.498140000000006</v>
      </c>
      <c r="I69" s="22">
        <v>11240.922189999999</v>
      </c>
      <c r="J69" s="22">
        <v>1494.1034299999999</v>
      </c>
      <c r="K69" s="22">
        <v>27327.122530000001</v>
      </c>
      <c r="L69" s="22">
        <v>20082.301820000001</v>
      </c>
      <c r="M69" s="22">
        <v>194590.03320000001</v>
      </c>
      <c r="N69" s="22">
        <v>299315.63368000003</v>
      </c>
    </row>
    <row r="70" spans="2:14" x14ac:dyDescent="0.2">
      <c r="B70" s="16">
        <v>4091</v>
      </c>
      <c r="C70" s="16" t="s">
        <v>155</v>
      </c>
      <c r="D70" s="12">
        <v>209.90459999999999</v>
      </c>
      <c r="E70" s="12">
        <v>73.490849999999995</v>
      </c>
      <c r="F70" s="12">
        <v>74.56335</v>
      </c>
      <c r="G70" s="12">
        <v>361.8492</v>
      </c>
      <c r="H70" s="12">
        <v>0</v>
      </c>
      <c r="I70" s="12">
        <v>382.00434000000001</v>
      </c>
      <c r="J70" s="12">
        <v>14.0334</v>
      </c>
      <c r="K70" s="12">
        <v>812.28409999999997</v>
      </c>
      <c r="L70" s="12">
        <v>488.81808000000001</v>
      </c>
      <c r="M70" s="12">
        <v>5649.25</v>
      </c>
      <c r="N70" s="12">
        <v>8066.1979199999996</v>
      </c>
    </row>
    <row r="71" spans="2:14" x14ac:dyDescent="0.2">
      <c r="B71" s="16">
        <v>4092</v>
      </c>
      <c r="C71" s="16" t="s">
        <v>156</v>
      </c>
      <c r="D71" s="12">
        <v>1582.9413300000001</v>
      </c>
      <c r="E71" s="12">
        <v>594.48024999999996</v>
      </c>
      <c r="F71" s="12">
        <v>1069.04765</v>
      </c>
      <c r="G71" s="12">
        <v>28.155650000000001</v>
      </c>
      <c r="H71" s="12">
        <v>0</v>
      </c>
      <c r="I71" s="12">
        <v>346.80135000000001</v>
      </c>
      <c r="J71" s="12">
        <v>74.915499999999994</v>
      </c>
      <c r="K71" s="12">
        <v>6259.9551000000001</v>
      </c>
      <c r="L71" s="12">
        <v>1218.81765</v>
      </c>
      <c r="M71" s="12">
        <v>15263.64762</v>
      </c>
      <c r="N71" s="12">
        <v>26438.7621</v>
      </c>
    </row>
    <row r="72" spans="2:14" x14ac:dyDescent="0.2">
      <c r="B72" s="16">
        <v>4093</v>
      </c>
      <c r="C72" s="16" t="s">
        <v>157</v>
      </c>
      <c r="D72" s="12">
        <v>127.24105</v>
      </c>
      <c r="E72" s="12">
        <v>78.667500000000004</v>
      </c>
      <c r="F72" s="12">
        <v>48.008099999999999</v>
      </c>
      <c r="G72" s="12">
        <v>24.7867</v>
      </c>
      <c r="H72" s="12">
        <v>0</v>
      </c>
      <c r="I72" s="12">
        <v>129.19589999999999</v>
      </c>
      <c r="J72" s="12">
        <v>37</v>
      </c>
      <c r="K72" s="12">
        <v>630.36324999999999</v>
      </c>
      <c r="L72" s="12">
        <v>38.90175</v>
      </c>
      <c r="M72" s="12">
        <v>2880.2840000000001</v>
      </c>
      <c r="N72" s="12">
        <v>3994.4482499999999</v>
      </c>
    </row>
    <row r="73" spans="2:14" x14ac:dyDescent="0.2">
      <c r="B73" s="16">
        <v>4124</v>
      </c>
      <c r="C73" s="16" t="s">
        <v>158</v>
      </c>
      <c r="D73" s="12">
        <v>623.32989999999995</v>
      </c>
      <c r="E73" s="12">
        <v>283.9359</v>
      </c>
      <c r="F73" s="12">
        <v>19.696000000000002</v>
      </c>
      <c r="G73" s="12">
        <v>13.816750000000001</v>
      </c>
      <c r="H73" s="12">
        <v>0</v>
      </c>
      <c r="I73" s="12">
        <v>83.117649999999998</v>
      </c>
      <c r="J73" s="12">
        <v>6.8185000000000002</v>
      </c>
      <c r="K73" s="12">
        <v>556.39243999999997</v>
      </c>
      <c r="L73" s="12">
        <v>90.389290000000003</v>
      </c>
      <c r="M73" s="12">
        <v>5721.5581199999997</v>
      </c>
      <c r="N73" s="12">
        <v>7399.0545499999998</v>
      </c>
    </row>
    <row r="74" spans="2:14" x14ac:dyDescent="0.2">
      <c r="B74" s="16">
        <v>4095</v>
      </c>
      <c r="C74" s="16" t="s">
        <v>159</v>
      </c>
      <c r="D74" s="12">
        <v>2655.8061699999998</v>
      </c>
      <c r="E74" s="12">
        <v>9674.5324700000001</v>
      </c>
      <c r="F74" s="12">
        <v>3819.8919299999998</v>
      </c>
      <c r="G74" s="12">
        <v>939.79687999999999</v>
      </c>
      <c r="H74" s="12">
        <v>14.420500000000001</v>
      </c>
      <c r="I74" s="12">
        <v>4225.4959099999996</v>
      </c>
      <c r="J74" s="12">
        <v>661.36271999999997</v>
      </c>
      <c r="K74" s="12">
        <v>4275.3172199999999</v>
      </c>
      <c r="L74" s="12">
        <v>314.14060000000001</v>
      </c>
      <c r="M74" s="12">
        <v>54968.409570000003</v>
      </c>
      <c r="N74" s="12">
        <v>81549.173970000003</v>
      </c>
    </row>
    <row r="75" spans="2:14" x14ac:dyDescent="0.2">
      <c r="B75" s="16">
        <v>4099</v>
      </c>
      <c r="C75" s="16" t="s">
        <v>160</v>
      </c>
      <c r="D75" s="12">
        <v>53.345999999999997</v>
      </c>
      <c r="E75" s="12">
        <v>20.339950000000002</v>
      </c>
      <c r="F75" s="12">
        <v>56.229300000000002</v>
      </c>
      <c r="G75" s="12">
        <v>0.08</v>
      </c>
      <c r="H75" s="12">
        <v>0</v>
      </c>
      <c r="I75" s="12">
        <v>62.695749999999997</v>
      </c>
      <c r="J75" s="12">
        <v>4.8339999999999996</v>
      </c>
      <c r="K75" s="12">
        <v>164.00630000000001</v>
      </c>
      <c r="L75" s="12">
        <v>16.143599999999999</v>
      </c>
      <c r="M75" s="12">
        <v>1516.84896</v>
      </c>
      <c r="N75" s="12">
        <v>1894.52386</v>
      </c>
    </row>
    <row r="76" spans="2:14" x14ac:dyDescent="0.2">
      <c r="B76" s="16">
        <v>4100</v>
      </c>
      <c r="C76" s="16" t="s">
        <v>161</v>
      </c>
      <c r="D76" s="12">
        <v>629.35517000000004</v>
      </c>
      <c r="E76" s="12">
        <v>776.73136999999997</v>
      </c>
      <c r="F76" s="12">
        <v>255.22152</v>
      </c>
      <c r="G76" s="12">
        <v>40.921100000000003</v>
      </c>
      <c r="H76" s="12">
        <v>1.8544</v>
      </c>
      <c r="I76" s="12">
        <v>486.54833000000002</v>
      </c>
      <c r="J76" s="12">
        <v>171.17789999999999</v>
      </c>
      <c r="K76" s="12">
        <v>1186.1600800000001</v>
      </c>
      <c r="L76" s="12">
        <v>92.432929999999999</v>
      </c>
      <c r="M76" s="12">
        <v>19477.419620000001</v>
      </c>
      <c r="N76" s="12">
        <v>23117.82242</v>
      </c>
    </row>
    <row r="77" spans="2:14" x14ac:dyDescent="0.2">
      <c r="B77" s="16">
        <v>4104</v>
      </c>
      <c r="C77" s="16" t="s">
        <v>162</v>
      </c>
      <c r="D77" s="12">
        <v>901.28629999999998</v>
      </c>
      <c r="E77" s="12">
        <v>276.20645999999999</v>
      </c>
      <c r="F77" s="12">
        <v>623.59950000000003</v>
      </c>
      <c r="G77" s="12">
        <v>174.05109999999999</v>
      </c>
      <c r="H77" s="12">
        <v>0</v>
      </c>
      <c r="I77" s="12">
        <v>510.74162999999999</v>
      </c>
      <c r="J77" s="12">
        <v>25.389189999999999</v>
      </c>
      <c r="K77" s="12">
        <v>2030.66535</v>
      </c>
      <c r="L77" s="12">
        <v>1112.3405700000001</v>
      </c>
      <c r="M77" s="12">
        <v>11288.656779999999</v>
      </c>
      <c r="N77" s="12">
        <v>16942.936880000001</v>
      </c>
    </row>
    <row r="78" spans="2:14" x14ac:dyDescent="0.2">
      <c r="B78" s="16">
        <v>4105</v>
      </c>
      <c r="C78" s="16" t="s">
        <v>163</v>
      </c>
      <c r="D78" s="12">
        <v>59.520699999999998</v>
      </c>
      <c r="E78" s="12">
        <v>20.23235</v>
      </c>
      <c r="F78" s="12">
        <v>19.456</v>
      </c>
      <c r="G78" s="12">
        <v>5.72865</v>
      </c>
      <c r="H78" s="12">
        <v>7.0071000000000003</v>
      </c>
      <c r="I78" s="12">
        <v>41.946249999999999</v>
      </c>
      <c r="J78" s="12">
        <v>0</v>
      </c>
      <c r="K78" s="12">
        <v>254.71504999999999</v>
      </c>
      <c r="L78" s="12">
        <v>106.28726</v>
      </c>
      <c r="M78" s="12">
        <v>1742.6532</v>
      </c>
      <c r="N78" s="12">
        <v>2257.5465600000002</v>
      </c>
    </row>
    <row r="79" spans="2:14" x14ac:dyDescent="0.2">
      <c r="B79" s="16">
        <v>4106</v>
      </c>
      <c r="C79" s="16" t="s">
        <v>164</v>
      </c>
      <c r="D79" s="12">
        <v>162.70650000000001</v>
      </c>
      <c r="E79" s="12">
        <v>29.419499999999999</v>
      </c>
      <c r="F79" s="12">
        <v>23.173999999999999</v>
      </c>
      <c r="G79" s="12">
        <v>0</v>
      </c>
      <c r="H79" s="12">
        <v>1.5217700000000001</v>
      </c>
      <c r="I79" s="12">
        <v>0.2949</v>
      </c>
      <c r="J79" s="12">
        <v>0.54</v>
      </c>
      <c r="K79" s="12">
        <v>134.47335000000001</v>
      </c>
      <c r="L79" s="12">
        <v>60.062480000000001</v>
      </c>
      <c r="M79" s="12">
        <v>1624.34265</v>
      </c>
      <c r="N79" s="12">
        <v>2036.5351499999999</v>
      </c>
    </row>
    <row r="80" spans="2:14" x14ac:dyDescent="0.2">
      <c r="B80" s="16">
        <v>4107</v>
      </c>
      <c r="C80" s="16" t="s">
        <v>165</v>
      </c>
      <c r="D80" s="12">
        <v>207.98609999999999</v>
      </c>
      <c r="E80" s="12">
        <v>55.194580000000002</v>
      </c>
      <c r="F80" s="12">
        <v>173.31720000000001</v>
      </c>
      <c r="G80" s="12">
        <v>0</v>
      </c>
      <c r="H80" s="12">
        <v>0</v>
      </c>
      <c r="I80" s="12">
        <v>50.465649999999997</v>
      </c>
      <c r="J80" s="12">
        <v>36.293750000000003</v>
      </c>
      <c r="K80" s="12">
        <v>550.47816999999998</v>
      </c>
      <c r="L80" s="12">
        <v>1014.2412</v>
      </c>
      <c r="M80" s="12">
        <v>3517.23695</v>
      </c>
      <c r="N80" s="12">
        <v>5605.2136</v>
      </c>
    </row>
    <row r="81" spans="2:14" x14ac:dyDescent="0.2">
      <c r="B81" s="16">
        <v>4110</v>
      </c>
      <c r="C81" s="16" t="s">
        <v>166</v>
      </c>
      <c r="D81" s="12">
        <v>305.69470999999999</v>
      </c>
      <c r="E81" s="12">
        <v>100.49472</v>
      </c>
      <c r="F81" s="12">
        <v>195.00273000000001</v>
      </c>
      <c r="G81" s="12">
        <v>0</v>
      </c>
      <c r="H81" s="12">
        <v>26.99455</v>
      </c>
      <c r="I81" s="12">
        <v>175.70590000000001</v>
      </c>
      <c r="J81" s="12">
        <v>6</v>
      </c>
      <c r="K81" s="12">
        <v>716.98294999999996</v>
      </c>
      <c r="L81" s="12">
        <v>47.217979999999997</v>
      </c>
      <c r="M81" s="12">
        <v>4445.9692699999996</v>
      </c>
      <c r="N81" s="12">
        <v>6020.0628100000004</v>
      </c>
    </row>
    <row r="82" spans="2:14" x14ac:dyDescent="0.2">
      <c r="B82" s="16">
        <v>4111</v>
      </c>
      <c r="C82" s="16" t="s">
        <v>167</v>
      </c>
      <c r="D82" s="12">
        <v>135.07399000000001</v>
      </c>
      <c r="E82" s="12">
        <v>122.62747</v>
      </c>
      <c r="F82" s="12">
        <v>78.367689999999996</v>
      </c>
      <c r="G82" s="12">
        <v>22.2804</v>
      </c>
      <c r="H82" s="12">
        <v>0</v>
      </c>
      <c r="I82" s="12">
        <v>436.96465000000001</v>
      </c>
      <c r="J82" s="12">
        <v>12.74</v>
      </c>
      <c r="K82" s="12">
        <v>824.92173000000003</v>
      </c>
      <c r="L82" s="12">
        <v>21.579000000000001</v>
      </c>
      <c r="M82" s="12">
        <v>4898.3118899999999</v>
      </c>
      <c r="N82" s="12">
        <v>6552.8668200000002</v>
      </c>
    </row>
    <row r="83" spans="2:14" x14ac:dyDescent="0.2">
      <c r="B83" s="16">
        <v>4112</v>
      </c>
      <c r="C83" s="16" t="s">
        <v>168</v>
      </c>
      <c r="D83" s="12">
        <v>158.18369999999999</v>
      </c>
      <c r="E83" s="12">
        <v>46.880499999999998</v>
      </c>
      <c r="F83" s="12">
        <v>71.266599999999997</v>
      </c>
      <c r="G83" s="12">
        <v>2.8856000000000002</v>
      </c>
      <c r="H83" s="12">
        <v>0</v>
      </c>
      <c r="I83" s="12">
        <v>158.03299999999999</v>
      </c>
      <c r="J83" s="12">
        <v>0</v>
      </c>
      <c r="K83" s="12">
        <v>353.28615000000002</v>
      </c>
      <c r="L83" s="12">
        <v>31.483280000000001</v>
      </c>
      <c r="M83" s="12">
        <v>2953.4907600000001</v>
      </c>
      <c r="N83" s="12">
        <v>3775.5095900000001</v>
      </c>
    </row>
    <row r="84" spans="2:14" x14ac:dyDescent="0.2">
      <c r="B84" s="16">
        <v>4125</v>
      </c>
      <c r="C84" s="16" t="s">
        <v>169</v>
      </c>
      <c r="D84" s="12">
        <v>512.83664999999996</v>
      </c>
      <c r="E84" s="12">
        <v>146.83915999999999</v>
      </c>
      <c r="F84" s="12">
        <v>713.90599999999995</v>
      </c>
      <c r="G84" s="12">
        <v>408.41487000000001</v>
      </c>
      <c r="H84" s="12">
        <v>0</v>
      </c>
      <c r="I84" s="12">
        <v>455.13333999999998</v>
      </c>
      <c r="J84" s="12">
        <v>187.52691999999999</v>
      </c>
      <c r="K84" s="12">
        <v>1470.8068599999999</v>
      </c>
      <c r="L84" s="12">
        <v>132.12303</v>
      </c>
      <c r="M84" s="12">
        <v>8819.50749</v>
      </c>
      <c r="N84" s="12">
        <v>12847.09432</v>
      </c>
    </row>
    <row r="85" spans="2:14" x14ac:dyDescent="0.2">
      <c r="B85" s="16">
        <v>4117</v>
      </c>
      <c r="C85" s="16" t="s">
        <v>170</v>
      </c>
      <c r="D85" s="12">
        <v>108.71875</v>
      </c>
      <c r="E85" s="12">
        <v>55.888300000000001</v>
      </c>
      <c r="F85" s="12">
        <v>1.6514</v>
      </c>
      <c r="G85" s="12">
        <v>6.7164000000000001</v>
      </c>
      <c r="H85" s="12">
        <v>0.25</v>
      </c>
      <c r="I85" s="12">
        <v>165.69449</v>
      </c>
      <c r="J85" s="12">
        <v>6.8</v>
      </c>
      <c r="K85" s="12">
        <v>566.67499999999995</v>
      </c>
      <c r="L85" s="12">
        <v>983.11474999999996</v>
      </c>
      <c r="M85" s="12">
        <v>3283.3523399999999</v>
      </c>
      <c r="N85" s="12">
        <v>5178.8614299999999</v>
      </c>
    </row>
    <row r="86" spans="2:14" x14ac:dyDescent="0.2">
      <c r="B86" s="16">
        <v>4120</v>
      </c>
      <c r="C86" s="16" t="s">
        <v>171</v>
      </c>
      <c r="D86" s="12">
        <v>454.81274999999999</v>
      </c>
      <c r="E86" s="12">
        <v>67.000249999999994</v>
      </c>
      <c r="F86" s="12">
        <v>1006.69479</v>
      </c>
      <c r="G86" s="12">
        <v>0</v>
      </c>
      <c r="H86" s="12">
        <v>13.486359999999999</v>
      </c>
      <c r="I86" s="12">
        <v>265.54379999999998</v>
      </c>
      <c r="J86" s="12">
        <v>6.4998500000000003</v>
      </c>
      <c r="K86" s="12">
        <v>805.92830000000004</v>
      </c>
      <c r="L86" s="12">
        <v>745.95983999999999</v>
      </c>
      <c r="M86" s="12">
        <v>4936.7939100000003</v>
      </c>
      <c r="N86" s="12">
        <v>8302.7198499999995</v>
      </c>
    </row>
    <row r="87" spans="2:14" x14ac:dyDescent="0.2">
      <c r="B87" s="16">
        <v>4121</v>
      </c>
      <c r="C87" s="16" t="s">
        <v>172</v>
      </c>
      <c r="D87" s="12">
        <v>393.19945000000001</v>
      </c>
      <c r="E87" s="12">
        <v>228.1456</v>
      </c>
      <c r="F87" s="12">
        <v>71.206109999999995</v>
      </c>
      <c r="G87" s="12">
        <v>52.557049999999997</v>
      </c>
      <c r="H87" s="12">
        <v>18.29496</v>
      </c>
      <c r="I87" s="12">
        <v>227.86759000000001</v>
      </c>
      <c r="J87" s="12">
        <v>35.976950000000002</v>
      </c>
      <c r="K87" s="12">
        <v>1065.09132</v>
      </c>
      <c r="L87" s="12">
        <v>4103.3101500000002</v>
      </c>
      <c r="M87" s="12">
        <v>7433.1177100000004</v>
      </c>
      <c r="N87" s="12">
        <v>13628.766890000001</v>
      </c>
    </row>
    <row r="88" spans="2:14" x14ac:dyDescent="0.2">
      <c r="B88" s="16">
        <v>4122</v>
      </c>
      <c r="C88" s="16" t="s">
        <v>173</v>
      </c>
      <c r="D88" s="12">
        <v>237.55104</v>
      </c>
      <c r="E88" s="12">
        <v>76.284040000000005</v>
      </c>
      <c r="F88" s="12">
        <v>71.365549999999999</v>
      </c>
      <c r="G88" s="12">
        <v>38.988</v>
      </c>
      <c r="H88" s="12">
        <v>0.66849999999999998</v>
      </c>
      <c r="I88" s="12">
        <v>220.14404999999999</v>
      </c>
      <c r="J88" s="12">
        <v>11.6836</v>
      </c>
      <c r="K88" s="12">
        <v>868.73460999999998</v>
      </c>
      <c r="L88" s="12">
        <v>55.04063</v>
      </c>
      <c r="M88" s="12">
        <v>5597.61978</v>
      </c>
      <c r="N88" s="12">
        <v>7178.0798000000004</v>
      </c>
    </row>
    <row r="89" spans="2:14" x14ac:dyDescent="0.2">
      <c r="B89" s="16">
        <v>4123</v>
      </c>
      <c r="C89" s="16" t="s">
        <v>174</v>
      </c>
      <c r="D89" s="12">
        <v>1962.8319200000001</v>
      </c>
      <c r="E89" s="12">
        <v>1009.53935</v>
      </c>
      <c r="F89" s="12">
        <v>8441.4826400000002</v>
      </c>
      <c r="G89" s="12">
        <v>323.21861000000001</v>
      </c>
      <c r="H89" s="12">
        <v>0</v>
      </c>
      <c r="I89" s="12">
        <v>2816.5277099999998</v>
      </c>
      <c r="J89" s="12">
        <v>194.51114999999999</v>
      </c>
      <c r="K89" s="12">
        <v>3799.8852000000002</v>
      </c>
      <c r="L89" s="12">
        <v>9409.8977500000001</v>
      </c>
      <c r="M89" s="12">
        <v>28571.562580000002</v>
      </c>
      <c r="N89" s="12">
        <v>56529.456910000001</v>
      </c>
    </row>
    <row r="90" spans="2:14" x14ac:dyDescent="0.2">
      <c r="B90" s="21">
        <v>4159</v>
      </c>
      <c r="C90" s="21" t="s">
        <v>175</v>
      </c>
      <c r="D90" s="22">
        <v>9120.8384700000006</v>
      </c>
      <c r="E90" s="22">
        <v>8112.9047300000002</v>
      </c>
      <c r="F90" s="22">
        <v>17980.363740000001</v>
      </c>
      <c r="G90" s="22">
        <v>1838.23721</v>
      </c>
      <c r="H90" s="22">
        <v>127.3326</v>
      </c>
      <c r="I90" s="22">
        <v>15362.03145</v>
      </c>
      <c r="J90" s="22">
        <v>1496.94831</v>
      </c>
      <c r="K90" s="22">
        <v>23389.408889999999</v>
      </c>
      <c r="L90" s="22">
        <v>18262.710950000001</v>
      </c>
      <c r="M90" s="22">
        <v>148071.2426</v>
      </c>
      <c r="N90" s="22">
        <v>243762.01895</v>
      </c>
    </row>
    <row r="91" spans="2:14" x14ac:dyDescent="0.2">
      <c r="B91" s="16">
        <v>4131</v>
      </c>
      <c r="C91" s="16" t="s">
        <v>176</v>
      </c>
      <c r="D91" s="12">
        <v>919.23793999999998</v>
      </c>
      <c r="E91" s="12">
        <v>191.37074999999999</v>
      </c>
      <c r="F91" s="12">
        <v>345.30955</v>
      </c>
      <c r="G91" s="12">
        <v>255.49316999999999</v>
      </c>
      <c r="H91" s="12">
        <v>48.069000000000003</v>
      </c>
      <c r="I91" s="12">
        <v>290.48135000000002</v>
      </c>
      <c r="J91" s="12">
        <v>362.01181000000003</v>
      </c>
      <c r="K91" s="12">
        <v>2427.71603</v>
      </c>
      <c r="L91" s="12">
        <v>146.46095</v>
      </c>
      <c r="M91" s="12">
        <v>13495.866749999999</v>
      </c>
      <c r="N91" s="12">
        <v>18482.0173</v>
      </c>
    </row>
    <row r="92" spans="2:14" x14ac:dyDescent="0.2">
      <c r="B92" s="16">
        <v>4132</v>
      </c>
      <c r="C92" s="16" t="s">
        <v>177</v>
      </c>
      <c r="D92" s="12">
        <v>198.75964999999999</v>
      </c>
      <c r="E92" s="12">
        <v>97.191090000000003</v>
      </c>
      <c r="F92" s="12">
        <v>51.63165</v>
      </c>
      <c r="G92" s="12">
        <v>11.791</v>
      </c>
      <c r="H92" s="12">
        <v>0</v>
      </c>
      <c r="I92" s="12">
        <v>350.14175999999998</v>
      </c>
      <c r="J92" s="12">
        <v>19.021999999999998</v>
      </c>
      <c r="K92" s="12">
        <v>775.21804999999995</v>
      </c>
      <c r="L92" s="12">
        <v>202.99105</v>
      </c>
      <c r="M92" s="12">
        <v>4923.3249699999997</v>
      </c>
      <c r="N92" s="12">
        <v>6630.0712199999998</v>
      </c>
    </row>
    <row r="93" spans="2:14" x14ac:dyDescent="0.2">
      <c r="B93" s="16">
        <v>4134</v>
      </c>
      <c r="C93" s="16" t="s">
        <v>178</v>
      </c>
      <c r="D93" s="12">
        <v>501.45580999999999</v>
      </c>
      <c r="E93" s="12">
        <v>189.01697999999999</v>
      </c>
      <c r="F93" s="12">
        <v>100.35809999999999</v>
      </c>
      <c r="G93" s="12">
        <v>7.1999999999999995E-2</v>
      </c>
      <c r="H93" s="12">
        <v>0</v>
      </c>
      <c r="I93" s="12">
        <v>382.2047</v>
      </c>
      <c r="J93" s="12">
        <v>21.744</v>
      </c>
      <c r="K93" s="12">
        <v>934.66494999999998</v>
      </c>
      <c r="L93" s="12">
        <v>8512.6761100000003</v>
      </c>
      <c r="M93" s="12">
        <v>4440.1230100000002</v>
      </c>
      <c r="N93" s="12">
        <v>15082.31566</v>
      </c>
    </row>
    <row r="94" spans="2:14" x14ac:dyDescent="0.2">
      <c r="B94" s="16">
        <v>4135</v>
      </c>
      <c r="C94" s="16" t="s">
        <v>179</v>
      </c>
      <c r="D94" s="12">
        <v>221.26545999999999</v>
      </c>
      <c r="E94" s="12">
        <v>362.50529</v>
      </c>
      <c r="F94" s="12">
        <v>115.7599</v>
      </c>
      <c r="G94" s="12">
        <v>3.3523999999999998</v>
      </c>
      <c r="H94" s="12">
        <v>0</v>
      </c>
      <c r="I94" s="12">
        <v>335.70836000000003</v>
      </c>
      <c r="J94" s="12">
        <v>17.760200000000001</v>
      </c>
      <c r="K94" s="12">
        <v>1210.1224500000001</v>
      </c>
      <c r="L94" s="12">
        <v>62.546140000000001</v>
      </c>
      <c r="M94" s="12">
        <v>7348.0295999999998</v>
      </c>
      <c r="N94" s="12">
        <v>9677.0498000000007</v>
      </c>
    </row>
    <row r="95" spans="2:14" x14ac:dyDescent="0.2">
      <c r="B95" s="16">
        <v>4136</v>
      </c>
      <c r="C95" s="16" t="s">
        <v>180</v>
      </c>
      <c r="D95" s="12">
        <v>256.53147999999999</v>
      </c>
      <c r="E95" s="12">
        <v>141.45223999999999</v>
      </c>
      <c r="F95" s="12">
        <v>230.28319999999999</v>
      </c>
      <c r="G95" s="12">
        <v>2.9693000000000001</v>
      </c>
      <c r="H95" s="12">
        <v>51.459000000000003</v>
      </c>
      <c r="I95" s="12">
        <v>275.81619999999998</v>
      </c>
      <c r="J95" s="12">
        <v>15.517950000000001</v>
      </c>
      <c r="K95" s="12">
        <v>725.42690000000005</v>
      </c>
      <c r="L95" s="12">
        <v>73.334000000000003</v>
      </c>
      <c r="M95" s="12">
        <v>4569.9798000000001</v>
      </c>
      <c r="N95" s="12">
        <v>6342.7700699999996</v>
      </c>
    </row>
    <row r="96" spans="2:14" x14ac:dyDescent="0.2">
      <c r="B96" s="16">
        <v>4137</v>
      </c>
      <c r="C96" s="16" t="s">
        <v>181</v>
      </c>
      <c r="D96" s="12">
        <v>69.820650000000001</v>
      </c>
      <c r="E96" s="12">
        <v>28.5547</v>
      </c>
      <c r="F96" s="12">
        <v>292.56880000000001</v>
      </c>
      <c r="G96" s="12">
        <v>2.5000000000000001E-2</v>
      </c>
      <c r="H96" s="12">
        <v>0</v>
      </c>
      <c r="I96" s="12">
        <v>49.3551</v>
      </c>
      <c r="J96" s="12">
        <v>8.3320000000000007</v>
      </c>
      <c r="K96" s="12">
        <v>341.96325000000002</v>
      </c>
      <c r="L96" s="12">
        <v>14.429410000000001</v>
      </c>
      <c r="M96" s="12">
        <v>1918.0942</v>
      </c>
      <c r="N96" s="12">
        <v>2723.14311</v>
      </c>
    </row>
    <row r="97" spans="2:14" x14ac:dyDescent="0.2">
      <c r="B97" s="16">
        <v>4138</v>
      </c>
      <c r="C97" s="16" t="s">
        <v>182</v>
      </c>
      <c r="D97" s="12">
        <v>187.86725000000001</v>
      </c>
      <c r="E97" s="12">
        <v>39.3767</v>
      </c>
      <c r="F97" s="12">
        <v>43.803400000000003</v>
      </c>
      <c r="G97" s="12">
        <v>8.92</v>
      </c>
      <c r="H97" s="12">
        <v>0</v>
      </c>
      <c r="I97" s="12">
        <v>64.683099999999996</v>
      </c>
      <c r="J97" s="12">
        <v>5.8449999999999998</v>
      </c>
      <c r="K97" s="12">
        <v>472.62594999999999</v>
      </c>
      <c r="L97" s="12">
        <v>29.58257</v>
      </c>
      <c r="M97" s="12">
        <v>2518.9436000000001</v>
      </c>
      <c r="N97" s="12">
        <v>3371.6475700000001</v>
      </c>
    </row>
    <row r="98" spans="2:14" x14ac:dyDescent="0.2">
      <c r="B98" s="16">
        <v>4139</v>
      </c>
      <c r="C98" s="16" t="s">
        <v>183</v>
      </c>
      <c r="D98" s="12">
        <v>1272.4999299999999</v>
      </c>
      <c r="E98" s="12">
        <v>1616.3986199999999</v>
      </c>
      <c r="F98" s="12">
        <v>1846.5943199999999</v>
      </c>
      <c r="G98" s="12">
        <v>826.82809999999995</v>
      </c>
      <c r="H98" s="12">
        <v>1.198</v>
      </c>
      <c r="I98" s="12">
        <v>7271.1353399999998</v>
      </c>
      <c r="J98" s="12">
        <v>85.136499999999998</v>
      </c>
      <c r="K98" s="12">
        <v>3846.6462299999998</v>
      </c>
      <c r="L98" s="12">
        <v>150.69104999999999</v>
      </c>
      <c r="M98" s="12">
        <v>27449.820189999999</v>
      </c>
      <c r="N98" s="12">
        <v>44366.948279999997</v>
      </c>
    </row>
    <row r="99" spans="2:14" x14ac:dyDescent="0.2">
      <c r="B99" s="16">
        <v>4140</v>
      </c>
      <c r="C99" s="16" t="s">
        <v>184</v>
      </c>
      <c r="D99" s="12">
        <v>255.66627</v>
      </c>
      <c r="E99" s="12">
        <v>164.31925000000001</v>
      </c>
      <c r="F99" s="12">
        <v>537.26139999999998</v>
      </c>
      <c r="G99" s="12">
        <v>102.32136</v>
      </c>
      <c r="H99" s="12">
        <v>0</v>
      </c>
      <c r="I99" s="12">
        <v>262.92905000000002</v>
      </c>
      <c r="J99" s="12">
        <v>39.484999999999999</v>
      </c>
      <c r="K99" s="12">
        <v>1215.82449</v>
      </c>
      <c r="L99" s="12">
        <v>77.068029999999993</v>
      </c>
      <c r="M99" s="12">
        <v>8929.3038500000002</v>
      </c>
      <c r="N99" s="12">
        <v>11584.1787</v>
      </c>
    </row>
    <row r="100" spans="2:14" x14ac:dyDescent="0.2">
      <c r="B100" s="16">
        <v>4141</v>
      </c>
      <c r="C100" s="16" t="s">
        <v>185</v>
      </c>
      <c r="D100" s="12">
        <v>1661.8115600000001</v>
      </c>
      <c r="E100" s="12">
        <v>2216.3403499999999</v>
      </c>
      <c r="F100" s="12">
        <v>9287.0939999999991</v>
      </c>
      <c r="G100" s="12">
        <v>78.475800000000007</v>
      </c>
      <c r="H100" s="12">
        <v>18.835550000000001</v>
      </c>
      <c r="I100" s="12">
        <v>3120.25522</v>
      </c>
      <c r="J100" s="12">
        <v>739.85950000000003</v>
      </c>
      <c r="K100" s="12">
        <v>4499.1357500000004</v>
      </c>
      <c r="L100" s="12">
        <v>281.05504999999999</v>
      </c>
      <c r="M100" s="12">
        <v>28732.817520000001</v>
      </c>
      <c r="N100" s="12">
        <v>50635.6803</v>
      </c>
    </row>
    <row r="101" spans="2:14" x14ac:dyDescent="0.2">
      <c r="B101" s="16">
        <v>4142</v>
      </c>
      <c r="C101" s="16" t="s">
        <v>186</v>
      </c>
      <c r="D101" s="12">
        <v>75.881450000000001</v>
      </c>
      <c r="E101" s="12">
        <v>49.5745</v>
      </c>
      <c r="F101" s="12">
        <v>142.09120999999999</v>
      </c>
      <c r="G101" s="12">
        <v>6.9829999999999997</v>
      </c>
      <c r="H101" s="12">
        <v>0</v>
      </c>
      <c r="I101" s="12">
        <v>95.184250000000006</v>
      </c>
      <c r="J101" s="12">
        <v>10.214549999999999</v>
      </c>
      <c r="K101" s="12">
        <v>485.98599999999999</v>
      </c>
      <c r="L101" s="12">
        <v>32.518500000000003</v>
      </c>
      <c r="M101" s="12">
        <v>3118.0294699999999</v>
      </c>
      <c r="N101" s="12">
        <v>4016.4629300000001</v>
      </c>
    </row>
    <row r="102" spans="2:14" x14ac:dyDescent="0.2">
      <c r="B102" s="16">
        <v>4143</v>
      </c>
      <c r="C102" s="16" t="s">
        <v>187</v>
      </c>
      <c r="D102" s="12">
        <v>113.0925</v>
      </c>
      <c r="E102" s="12">
        <v>209.46146999999999</v>
      </c>
      <c r="F102" s="12">
        <v>58.268360000000001</v>
      </c>
      <c r="G102" s="12">
        <v>2.72</v>
      </c>
      <c r="H102" s="12">
        <v>0</v>
      </c>
      <c r="I102" s="12">
        <v>200.46559999999999</v>
      </c>
      <c r="J102" s="12">
        <v>9.9141499999999994</v>
      </c>
      <c r="K102" s="12">
        <v>632.62459999999999</v>
      </c>
      <c r="L102" s="12">
        <v>154.0899</v>
      </c>
      <c r="M102" s="12">
        <v>4283.1854400000002</v>
      </c>
      <c r="N102" s="12">
        <v>5663.8220199999996</v>
      </c>
    </row>
    <row r="103" spans="2:14" x14ac:dyDescent="0.2">
      <c r="B103" s="16">
        <v>4144</v>
      </c>
      <c r="C103" s="16" t="s">
        <v>188</v>
      </c>
      <c r="D103" s="12">
        <v>1427.6560300000001</v>
      </c>
      <c r="E103" s="12">
        <v>1716.27224</v>
      </c>
      <c r="F103" s="12">
        <v>2928.5063500000001</v>
      </c>
      <c r="G103" s="12">
        <v>377.43329</v>
      </c>
      <c r="H103" s="12">
        <v>7.7710499999999998</v>
      </c>
      <c r="I103" s="12">
        <v>932.19572000000005</v>
      </c>
      <c r="J103" s="12">
        <v>79.391000000000005</v>
      </c>
      <c r="K103" s="12">
        <v>2357.1741900000002</v>
      </c>
      <c r="L103" s="12">
        <v>6318.1967599999998</v>
      </c>
      <c r="M103" s="12">
        <v>13900.035239999999</v>
      </c>
      <c r="N103" s="12">
        <v>30044.631870000001</v>
      </c>
    </row>
    <row r="104" spans="2:14" x14ac:dyDescent="0.2">
      <c r="B104" s="16">
        <v>4145</v>
      </c>
      <c r="C104" s="16" t="s">
        <v>189</v>
      </c>
      <c r="D104" s="12">
        <v>382.98219999999998</v>
      </c>
      <c r="E104" s="12">
        <v>116.55725</v>
      </c>
      <c r="F104" s="12">
        <v>89.047449999999998</v>
      </c>
      <c r="G104" s="12">
        <v>151.5788</v>
      </c>
      <c r="H104" s="12">
        <v>0</v>
      </c>
      <c r="I104" s="12">
        <v>463.04354999999998</v>
      </c>
      <c r="J104" s="12">
        <v>7.2</v>
      </c>
      <c r="K104" s="12">
        <v>988.83059000000003</v>
      </c>
      <c r="L104" s="12">
        <v>2028.54835</v>
      </c>
      <c r="M104" s="12">
        <v>5783.8642099999997</v>
      </c>
      <c r="N104" s="12">
        <v>10011.652400000001</v>
      </c>
    </row>
    <row r="105" spans="2:14" x14ac:dyDescent="0.2">
      <c r="B105" s="16">
        <v>4146</v>
      </c>
      <c r="C105" s="16" t="s">
        <v>190</v>
      </c>
      <c r="D105" s="12">
        <v>1434.1932899999999</v>
      </c>
      <c r="E105" s="12">
        <v>911.28925000000004</v>
      </c>
      <c r="F105" s="12">
        <v>1801.04205</v>
      </c>
      <c r="G105" s="12">
        <v>9.2739899999999995</v>
      </c>
      <c r="H105" s="12">
        <v>0</v>
      </c>
      <c r="I105" s="12">
        <v>991.30867000000001</v>
      </c>
      <c r="J105" s="12">
        <v>61.673250000000003</v>
      </c>
      <c r="K105" s="12">
        <v>1756.18661</v>
      </c>
      <c r="L105" s="12">
        <v>150.22208000000001</v>
      </c>
      <c r="M105" s="12">
        <v>12232.220950000001</v>
      </c>
      <c r="N105" s="12">
        <v>19347.41014</v>
      </c>
    </row>
    <row r="106" spans="2:14" x14ac:dyDescent="0.2">
      <c r="B106" s="16">
        <v>4147</v>
      </c>
      <c r="C106" s="16" t="s">
        <v>191</v>
      </c>
      <c r="D106" s="12">
        <v>142.11699999999999</v>
      </c>
      <c r="E106" s="12">
        <v>63.224049999999998</v>
      </c>
      <c r="F106" s="12">
        <v>110.744</v>
      </c>
      <c r="G106" s="12">
        <v>0</v>
      </c>
      <c r="H106" s="12">
        <v>0</v>
      </c>
      <c r="I106" s="12">
        <v>277.12347999999997</v>
      </c>
      <c r="J106" s="12">
        <v>13.8414</v>
      </c>
      <c r="K106" s="12">
        <v>719.26284999999996</v>
      </c>
      <c r="L106" s="12">
        <v>28.300999999999998</v>
      </c>
      <c r="M106" s="12">
        <v>4427.6037999999999</v>
      </c>
      <c r="N106" s="12">
        <v>5782.2175800000005</v>
      </c>
    </row>
    <row r="107" spans="2:14" x14ac:dyDescent="0.2">
      <c r="B107" s="21">
        <v>4189</v>
      </c>
      <c r="C107" s="21" t="s">
        <v>192</v>
      </c>
      <c r="D107" s="22">
        <v>9548.51577</v>
      </c>
      <c r="E107" s="22">
        <v>8658.7465100000009</v>
      </c>
      <c r="F107" s="22">
        <v>9560.10088</v>
      </c>
      <c r="G107" s="22">
        <v>2774.15461</v>
      </c>
      <c r="H107" s="22">
        <v>57.682560000000002</v>
      </c>
      <c r="I107" s="22">
        <v>8230.4146199999996</v>
      </c>
      <c r="J107" s="22">
        <v>1692.7559699999999</v>
      </c>
      <c r="K107" s="22">
        <v>18703.596730000001</v>
      </c>
      <c r="L107" s="22">
        <v>15036.349270000001</v>
      </c>
      <c r="M107" s="22">
        <v>137015.83418999999</v>
      </c>
      <c r="N107" s="22">
        <v>211278.15111000001</v>
      </c>
    </row>
    <row r="108" spans="2:14" x14ac:dyDescent="0.2">
      <c r="B108" s="16">
        <v>4185</v>
      </c>
      <c r="C108" s="16" t="s">
        <v>193</v>
      </c>
      <c r="D108" s="12">
        <v>802.22276999999997</v>
      </c>
      <c r="E108" s="12">
        <v>166.06899999999999</v>
      </c>
      <c r="F108" s="12">
        <v>168.72060999999999</v>
      </c>
      <c r="G108" s="12">
        <v>19.375710000000002</v>
      </c>
      <c r="H108" s="12">
        <v>0</v>
      </c>
      <c r="I108" s="12">
        <v>485.76553999999999</v>
      </c>
      <c r="J108" s="12">
        <v>41.95485</v>
      </c>
      <c r="K108" s="12">
        <v>1771.3778600000001</v>
      </c>
      <c r="L108" s="12">
        <v>159.82643999999999</v>
      </c>
      <c r="M108" s="12">
        <v>11623.706609999999</v>
      </c>
      <c r="N108" s="12">
        <v>15239.019389999999</v>
      </c>
    </row>
    <row r="109" spans="2:14" x14ac:dyDescent="0.2">
      <c r="B109" s="16">
        <v>4161</v>
      </c>
      <c r="C109" s="16" t="s">
        <v>194</v>
      </c>
      <c r="D109" s="12">
        <v>378.16224999999997</v>
      </c>
      <c r="E109" s="12">
        <v>202.1009</v>
      </c>
      <c r="F109" s="12">
        <v>237.05765</v>
      </c>
      <c r="G109" s="12">
        <v>88.429389999999998</v>
      </c>
      <c r="H109" s="12">
        <v>0</v>
      </c>
      <c r="I109" s="12">
        <v>382.88240999999999</v>
      </c>
      <c r="J109" s="12">
        <v>159.92085</v>
      </c>
      <c r="K109" s="12">
        <v>1213.2499600000001</v>
      </c>
      <c r="L109" s="12">
        <v>589.96695999999997</v>
      </c>
      <c r="M109" s="12">
        <v>8782.0716599999996</v>
      </c>
      <c r="N109" s="12">
        <v>12033.84203</v>
      </c>
    </row>
    <row r="110" spans="2:14" x14ac:dyDescent="0.2">
      <c r="B110" s="16">
        <v>4163</v>
      </c>
      <c r="C110" s="16" t="s">
        <v>195</v>
      </c>
      <c r="D110" s="12">
        <v>2130.49494</v>
      </c>
      <c r="E110" s="12">
        <v>5452.1179700000002</v>
      </c>
      <c r="F110" s="12">
        <v>4750.4856200000004</v>
      </c>
      <c r="G110" s="12">
        <v>1216.8524399999999</v>
      </c>
      <c r="H110" s="12">
        <v>0</v>
      </c>
      <c r="I110" s="12">
        <v>953.60055</v>
      </c>
      <c r="J110" s="12">
        <v>296.28802999999999</v>
      </c>
      <c r="K110" s="12">
        <v>2975.4512</v>
      </c>
      <c r="L110" s="12">
        <v>203.89306999999999</v>
      </c>
      <c r="M110" s="12">
        <v>21542.013419999999</v>
      </c>
      <c r="N110" s="12">
        <v>39521.197240000001</v>
      </c>
    </row>
    <row r="111" spans="2:14" x14ac:dyDescent="0.2">
      <c r="B111" s="16">
        <v>4164</v>
      </c>
      <c r="C111" s="16" t="s">
        <v>196</v>
      </c>
      <c r="D111" s="12">
        <v>93.980249999999998</v>
      </c>
      <c r="E111" s="12">
        <v>38.531550000000003</v>
      </c>
      <c r="F111" s="12">
        <v>67.380049999999997</v>
      </c>
      <c r="G111" s="12">
        <v>2.845E-2</v>
      </c>
      <c r="H111" s="12">
        <v>6.3917000000000002</v>
      </c>
      <c r="I111" s="12">
        <v>281.52728000000002</v>
      </c>
      <c r="J111" s="12">
        <v>12.7111</v>
      </c>
      <c r="K111" s="12">
        <v>620.81082000000004</v>
      </c>
      <c r="L111" s="12">
        <v>50.11985</v>
      </c>
      <c r="M111" s="12">
        <v>3728.7453500000001</v>
      </c>
      <c r="N111" s="12">
        <v>4900.2263999999996</v>
      </c>
    </row>
    <row r="112" spans="2:14" x14ac:dyDescent="0.2">
      <c r="B112" s="16">
        <v>4165</v>
      </c>
      <c r="C112" s="16" t="s">
        <v>197</v>
      </c>
      <c r="D112" s="12">
        <v>206.51926</v>
      </c>
      <c r="E112" s="12">
        <v>153.10980000000001</v>
      </c>
      <c r="F112" s="12">
        <v>1665.4193700000001</v>
      </c>
      <c r="G112" s="12">
        <v>46.849649999999997</v>
      </c>
      <c r="H112" s="12">
        <v>0</v>
      </c>
      <c r="I112" s="12">
        <v>758.35649000000001</v>
      </c>
      <c r="J112" s="12">
        <v>538.97913000000005</v>
      </c>
      <c r="K112" s="12">
        <v>1534.9439</v>
      </c>
      <c r="L112" s="12">
        <v>47.829659999999997</v>
      </c>
      <c r="M112" s="12">
        <v>12635.65055</v>
      </c>
      <c r="N112" s="12">
        <v>17587.657810000001</v>
      </c>
    </row>
    <row r="113" spans="2:14" x14ac:dyDescent="0.2">
      <c r="B113" s="16">
        <v>4186</v>
      </c>
      <c r="C113" s="16" t="s">
        <v>198</v>
      </c>
      <c r="D113" s="12">
        <v>1441.3249599999999</v>
      </c>
      <c r="E113" s="12">
        <v>106.18835</v>
      </c>
      <c r="F113" s="12">
        <v>81.736649999999997</v>
      </c>
      <c r="G113" s="12">
        <v>0.28375</v>
      </c>
      <c r="H113" s="12">
        <v>0</v>
      </c>
      <c r="I113" s="12">
        <v>668.80631000000005</v>
      </c>
      <c r="J113" s="12">
        <v>13.8161</v>
      </c>
      <c r="K113" s="12">
        <v>1228.5189800000001</v>
      </c>
      <c r="L113" s="12">
        <v>1046.5167899999999</v>
      </c>
      <c r="M113" s="12">
        <v>9511.4589199999991</v>
      </c>
      <c r="N113" s="12">
        <v>14098.650809999999</v>
      </c>
    </row>
    <row r="114" spans="2:14" x14ac:dyDescent="0.2">
      <c r="B114" s="16">
        <v>4169</v>
      </c>
      <c r="C114" s="16" t="s">
        <v>199</v>
      </c>
      <c r="D114" s="12">
        <v>285.0299</v>
      </c>
      <c r="E114" s="12">
        <v>172.88014999999999</v>
      </c>
      <c r="F114" s="12">
        <v>273.13830000000002</v>
      </c>
      <c r="G114" s="12">
        <v>40.307949999999998</v>
      </c>
      <c r="H114" s="12">
        <v>0</v>
      </c>
      <c r="I114" s="12">
        <v>684.94407999999999</v>
      </c>
      <c r="J114" s="12">
        <v>12.7476</v>
      </c>
      <c r="K114" s="12">
        <v>1614.05475</v>
      </c>
      <c r="L114" s="12">
        <v>3369.6051000000002</v>
      </c>
      <c r="M114" s="12">
        <v>10591.546340000001</v>
      </c>
      <c r="N114" s="12">
        <v>17044.25417</v>
      </c>
    </row>
    <row r="115" spans="2:14" x14ac:dyDescent="0.2">
      <c r="B115" s="16">
        <v>4170</v>
      </c>
      <c r="C115" s="16" t="s">
        <v>200</v>
      </c>
      <c r="D115" s="12">
        <v>2326.2038699999998</v>
      </c>
      <c r="E115" s="12">
        <v>993.81708000000003</v>
      </c>
      <c r="F115" s="12">
        <v>1254.17111</v>
      </c>
      <c r="G115" s="12">
        <v>643.62438999999995</v>
      </c>
      <c r="H115" s="12">
        <v>18.290859999999999</v>
      </c>
      <c r="I115" s="12">
        <v>2016.6244200000001</v>
      </c>
      <c r="J115" s="12">
        <v>367.38999000000001</v>
      </c>
      <c r="K115" s="12">
        <v>2083.29945</v>
      </c>
      <c r="L115" s="12">
        <v>5327.4212699999998</v>
      </c>
      <c r="M115" s="12">
        <v>17582.849249999999</v>
      </c>
      <c r="N115" s="12">
        <v>32613.69169</v>
      </c>
    </row>
    <row r="116" spans="2:14" x14ac:dyDescent="0.2">
      <c r="B116" s="16">
        <v>4184</v>
      </c>
      <c r="C116" s="16" t="s">
        <v>201</v>
      </c>
      <c r="D116" s="12">
        <v>627.70437000000004</v>
      </c>
      <c r="E116" s="12">
        <v>304.82085999999998</v>
      </c>
      <c r="F116" s="12">
        <v>229.72540000000001</v>
      </c>
      <c r="G116" s="12">
        <v>17.729500000000002</v>
      </c>
      <c r="H116" s="12">
        <v>33</v>
      </c>
      <c r="I116" s="12">
        <v>364.74919999999997</v>
      </c>
      <c r="J116" s="12">
        <v>18.218050000000002</v>
      </c>
      <c r="K116" s="12">
        <v>1467.4808499999999</v>
      </c>
      <c r="L116" s="12">
        <v>383.27319999999997</v>
      </c>
      <c r="M116" s="12">
        <v>8329.2634500000004</v>
      </c>
      <c r="N116" s="12">
        <v>11775.96488</v>
      </c>
    </row>
    <row r="117" spans="2:14" x14ac:dyDescent="0.2">
      <c r="B117" s="16">
        <v>4172</v>
      </c>
      <c r="C117" s="16" t="s">
        <v>202</v>
      </c>
      <c r="D117" s="12">
        <v>105.89091999999999</v>
      </c>
      <c r="E117" s="12">
        <v>94.705849999999998</v>
      </c>
      <c r="F117" s="12">
        <v>126.8295</v>
      </c>
      <c r="G117" s="12">
        <v>0.28999999999999998</v>
      </c>
      <c r="H117" s="12">
        <v>0</v>
      </c>
      <c r="I117" s="12">
        <v>136.29595</v>
      </c>
      <c r="J117" s="12">
        <v>21.428049999999999</v>
      </c>
      <c r="K117" s="12">
        <v>587.90146000000004</v>
      </c>
      <c r="L117" s="12">
        <v>54.44388</v>
      </c>
      <c r="M117" s="12">
        <v>4112.9052199999996</v>
      </c>
      <c r="N117" s="12">
        <v>5240.6908299999996</v>
      </c>
    </row>
    <row r="118" spans="2:14" x14ac:dyDescent="0.2">
      <c r="B118" s="16">
        <v>4173</v>
      </c>
      <c r="C118" s="16" t="s">
        <v>203</v>
      </c>
      <c r="D118" s="12">
        <v>49.345529999999997</v>
      </c>
      <c r="E118" s="12">
        <v>15.557700000000001</v>
      </c>
      <c r="F118" s="12">
        <v>145.31180000000001</v>
      </c>
      <c r="G118" s="12">
        <v>0</v>
      </c>
      <c r="H118" s="12">
        <v>0</v>
      </c>
      <c r="I118" s="12">
        <v>153.97630000000001</v>
      </c>
      <c r="J118" s="12">
        <v>0.06</v>
      </c>
      <c r="K118" s="12">
        <v>137.3639</v>
      </c>
      <c r="L118" s="12">
        <v>38.709650000000003</v>
      </c>
      <c r="M118" s="12">
        <v>2401.50245</v>
      </c>
      <c r="N118" s="12">
        <v>2941.8273300000001</v>
      </c>
    </row>
    <row r="119" spans="2:14" x14ac:dyDescent="0.2">
      <c r="B119" s="16">
        <v>4175</v>
      </c>
      <c r="C119" s="16" t="s">
        <v>204</v>
      </c>
      <c r="D119" s="12">
        <v>151.60741999999999</v>
      </c>
      <c r="E119" s="12">
        <v>69.200879999999998</v>
      </c>
      <c r="F119" s="12">
        <v>110.24122</v>
      </c>
      <c r="G119" s="12">
        <v>4.3150000000000004</v>
      </c>
      <c r="H119" s="12">
        <v>0</v>
      </c>
      <c r="I119" s="12">
        <v>312.93176</v>
      </c>
      <c r="J119" s="12">
        <v>3.3610000000000002</v>
      </c>
      <c r="K119" s="12">
        <v>487.86398000000003</v>
      </c>
      <c r="L119" s="12">
        <v>64.209389999999999</v>
      </c>
      <c r="M119" s="12">
        <v>3709.3823499999999</v>
      </c>
      <c r="N119" s="12">
        <v>4913.1130000000003</v>
      </c>
    </row>
    <row r="120" spans="2:14" x14ac:dyDescent="0.2">
      <c r="B120" s="16">
        <v>4176</v>
      </c>
      <c r="C120" s="16" t="s">
        <v>205</v>
      </c>
      <c r="D120" s="12">
        <v>75.614810000000006</v>
      </c>
      <c r="E120" s="12">
        <v>59.000799999999998</v>
      </c>
      <c r="F120" s="12">
        <v>33.869</v>
      </c>
      <c r="G120" s="12">
        <v>0</v>
      </c>
      <c r="H120" s="12">
        <v>0</v>
      </c>
      <c r="I120" s="12">
        <v>117.4816</v>
      </c>
      <c r="J120" s="12">
        <v>68.400000000000006</v>
      </c>
      <c r="K120" s="12">
        <v>431.94594999999998</v>
      </c>
      <c r="L120" s="12">
        <v>13.33555</v>
      </c>
      <c r="M120" s="12">
        <v>2592.1736500000002</v>
      </c>
      <c r="N120" s="12">
        <v>3391.8213599999999</v>
      </c>
    </row>
    <row r="121" spans="2:14" x14ac:dyDescent="0.2">
      <c r="B121" s="16">
        <v>4177</v>
      </c>
      <c r="C121" s="16" t="s">
        <v>206</v>
      </c>
      <c r="D121" s="12">
        <v>172.34549999999999</v>
      </c>
      <c r="E121" s="12">
        <v>559.86383999999998</v>
      </c>
      <c r="F121" s="12">
        <v>90.372569999999996</v>
      </c>
      <c r="G121" s="12">
        <v>579.74806000000001</v>
      </c>
      <c r="H121" s="12">
        <v>0</v>
      </c>
      <c r="I121" s="12">
        <v>45.116399999999999</v>
      </c>
      <c r="J121" s="12">
        <v>15.61515</v>
      </c>
      <c r="K121" s="12">
        <v>852.02309000000002</v>
      </c>
      <c r="L121" s="12">
        <v>2225.7243699999999</v>
      </c>
      <c r="M121" s="12">
        <v>6768.2305900000001</v>
      </c>
      <c r="N121" s="12">
        <v>11309.039570000001</v>
      </c>
    </row>
    <row r="122" spans="2:14" x14ac:dyDescent="0.2">
      <c r="B122" s="16">
        <v>4181</v>
      </c>
      <c r="C122" s="16" t="s">
        <v>207</v>
      </c>
      <c r="D122" s="12">
        <v>173.04562999999999</v>
      </c>
      <c r="E122" s="12">
        <v>77.045000000000002</v>
      </c>
      <c r="F122" s="12">
        <v>151.85113000000001</v>
      </c>
      <c r="G122" s="12">
        <v>89.863429999999994</v>
      </c>
      <c r="H122" s="12">
        <v>0</v>
      </c>
      <c r="I122" s="12">
        <v>78.908659999999998</v>
      </c>
      <c r="J122" s="12">
        <v>11.607200000000001</v>
      </c>
      <c r="K122" s="12">
        <v>607.53584000000001</v>
      </c>
      <c r="L122" s="12">
        <v>161.92805000000001</v>
      </c>
      <c r="M122" s="12">
        <v>4893.3267599999999</v>
      </c>
      <c r="N122" s="12">
        <v>6245.1117000000004</v>
      </c>
    </row>
    <row r="123" spans="2:14" x14ac:dyDescent="0.2">
      <c r="B123" s="16">
        <v>4182</v>
      </c>
      <c r="C123" s="16" t="s">
        <v>208</v>
      </c>
      <c r="D123" s="12">
        <v>287.34500000000003</v>
      </c>
      <c r="E123" s="12">
        <v>139.10228000000001</v>
      </c>
      <c r="F123" s="12">
        <v>115.29900000000001</v>
      </c>
      <c r="G123" s="12">
        <v>22.511890000000001</v>
      </c>
      <c r="H123" s="12">
        <v>0</v>
      </c>
      <c r="I123" s="12">
        <v>416.58096999999998</v>
      </c>
      <c r="J123" s="12">
        <v>91.935069999999996</v>
      </c>
      <c r="K123" s="12">
        <v>389.93635</v>
      </c>
      <c r="L123" s="12">
        <v>32.036659999999998</v>
      </c>
      <c r="M123" s="12">
        <v>3916.1431499999999</v>
      </c>
      <c r="N123" s="12">
        <v>5410.8903700000001</v>
      </c>
    </row>
    <row r="124" spans="2:14" x14ac:dyDescent="0.2">
      <c r="B124" s="16">
        <v>4183</v>
      </c>
      <c r="C124" s="16" t="s">
        <v>209</v>
      </c>
      <c r="D124" s="12">
        <v>241.67839000000001</v>
      </c>
      <c r="E124" s="12">
        <v>54.634500000000003</v>
      </c>
      <c r="F124" s="12">
        <v>58.491900000000001</v>
      </c>
      <c r="G124" s="12">
        <v>3.9449999999999998</v>
      </c>
      <c r="H124" s="12">
        <v>0</v>
      </c>
      <c r="I124" s="12">
        <v>371.86669999999998</v>
      </c>
      <c r="J124" s="12">
        <v>18.323799999999999</v>
      </c>
      <c r="K124" s="12">
        <v>699.83839</v>
      </c>
      <c r="L124" s="12">
        <v>1267.50938</v>
      </c>
      <c r="M124" s="12">
        <v>4294.8644700000004</v>
      </c>
      <c r="N124" s="12">
        <v>7011.1525300000003</v>
      </c>
    </row>
    <row r="125" spans="2:14" x14ac:dyDescent="0.2">
      <c r="B125" s="21">
        <v>4219</v>
      </c>
      <c r="C125" s="21" t="s">
        <v>210</v>
      </c>
      <c r="D125" s="22">
        <v>16342.75837</v>
      </c>
      <c r="E125" s="22">
        <v>17578.788199999999</v>
      </c>
      <c r="F125" s="22">
        <v>22933.031230000001</v>
      </c>
      <c r="G125" s="22">
        <v>2565.5456399999998</v>
      </c>
      <c r="H125" s="22">
        <v>46.368499999999997</v>
      </c>
      <c r="I125" s="22">
        <v>18898.329539999999</v>
      </c>
      <c r="J125" s="22">
        <v>2736.36051</v>
      </c>
      <c r="K125" s="22">
        <v>27503.218680000002</v>
      </c>
      <c r="L125" s="22">
        <v>27101.500469999999</v>
      </c>
      <c r="M125" s="22">
        <v>237017.48488</v>
      </c>
      <c r="N125" s="22">
        <v>372723.38601999998</v>
      </c>
    </row>
    <row r="126" spans="2:14" x14ac:dyDescent="0.2">
      <c r="B126" s="16">
        <v>4191</v>
      </c>
      <c r="C126" s="16" t="s">
        <v>211</v>
      </c>
      <c r="D126" s="12">
        <v>59.781669999999998</v>
      </c>
      <c r="E126" s="12">
        <v>43.897100000000002</v>
      </c>
      <c r="F126" s="12">
        <v>32.194499999999998</v>
      </c>
      <c r="G126" s="12">
        <v>0</v>
      </c>
      <c r="H126" s="12">
        <v>0</v>
      </c>
      <c r="I126" s="12">
        <v>120.98902</v>
      </c>
      <c r="J126" s="12">
        <v>1.91875</v>
      </c>
      <c r="K126" s="12">
        <v>303.52953000000002</v>
      </c>
      <c r="L126" s="12">
        <v>32.334090000000003</v>
      </c>
      <c r="M126" s="12">
        <v>2545.7269200000001</v>
      </c>
      <c r="N126" s="12">
        <v>3140.37158</v>
      </c>
    </row>
    <row r="127" spans="2:14" x14ac:dyDescent="0.2">
      <c r="B127" s="16">
        <v>4192</v>
      </c>
      <c r="C127" s="16" t="s">
        <v>212</v>
      </c>
      <c r="D127" s="12">
        <v>165.97529</v>
      </c>
      <c r="E127" s="12">
        <v>76.532200000000003</v>
      </c>
      <c r="F127" s="12">
        <v>67.437920000000005</v>
      </c>
      <c r="G127" s="12">
        <v>13.876049999999999</v>
      </c>
      <c r="H127" s="12">
        <v>0</v>
      </c>
      <c r="I127" s="12">
        <v>237.47345000000001</v>
      </c>
      <c r="J127" s="12">
        <v>19.809979999999999</v>
      </c>
      <c r="K127" s="12">
        <v>906.79638</v>
      </c>
      <c r="L127" s="12">
        <v>39.04757</v>
      </c>
      <c r="M127" s="12">
        <v>5765.3792599999997</v>
      </c>
      <c r="N127" s="12">
        <v>7292.3280999999997</v>
      </c>
    </row>
    <row r="128" spans="2:14" x14ac:dyDescent="0.2">
      <c r="B128" s="16">
        <v>4193</v>
      </c>
      <c r="C128" s="16" t="s">
        <v>213</v>
      </c>
      <c r="D128" s="12">
        <v>120.04495</v>
      </c>
      <c r="E128" s="12">
        <v>62.3279</v>
      </c>
      <c r="F128" s="12">
        <v>63.747900000000001</v>
      </c>
      <c r="G128" s="12">
        <v>0</v>
      </c>
      <c r="H128" s="12">
        <v>0</v>
      </c>
      <c r="I128" s="12">
        <v>98.727109999999996</v>
      </c>
      <c r="J128" s="12">
        <v>23.135000000000002</v>
      </c>
      <c r="K128" s="12">
        <v>468.38364999999999</v>
      </c>
      <c r="L128" s="12">
        <v>36.728090000000002</v>
      </c>
      <c r="M128" s="12">
        <v>3238.7487500000002</v>
      </c>
      <c r="N128" s="12">
        <v>4111.8433500000001</v>
      </c>
    </row>
    <row r="129" spans="2:14" x14ac:dyDescent="0.2">
      <c r="B129" s="16">
        <v>4194</v>
      </c>
      <c r="C129" s="16" t="s">
        <v>214</v>
      </c>
      <c r="D129" s="12">
        <v>540.60523000000001</v>
      </c>
      <c r="E129" s="12">
        <v>159.45474999999999</v>
      </c>
      <c r="F129" s="12">
        <v>118.42471999999999</v>
      </c>
      <c r="G129" s="12">
        <v>4.8395000000000001</v>
      </c>
      <c r="H129" s="12">
        <v>19.055</v>
      </c>
      <c r="I129" s="12">
        <v>250.31025</v>
      </c>
      <c r="J129" s="12">
        <v>2.9995500000000002</v>
      </c>
      <c r="K129" s="12">
        <v>1025.1515099999999</v>
      </c>
      <c r="L129" s="12">
        <v>2808.2296900000001</v>
      </c>
      <c r="M129" s="12">
        <v>7234.8223600000001</v>
      </c>
      <c r="N129" s="12">
        <v>12163.89256</v>
      </c>
    </row>
    <row r="130" spans="2:14" x14ac:dyDescent="0.2">
      <c r="B130" s="16">
        <v>4195</v>
      </c>
      <c r="C130" s="16" t="s">
        <v>215</v>
      </c>
      <c r="D130" s="12">
        <v>115.7813</v>
      </c>
      <c r="E130" s="12">
        <v>100.57948</v>
      </c>
      <c r="F130" s="12">
        <v>109.60639999999999</v>
      </c>
      <c r="G130" s="12">
        <v>9.6296499999999998</v>
      </c>
      <c r="H130" s="12">
        <v>0</v>
      </c>
      <c r="I130" s="12">
        <v>236.46875</v>
      </c>
      <c r="J130" s="12">
        <v>22.118749999999999</v>
      </c>
      <c r="K130" s="12">
        <v>1172.90454</v>
      </c>
      <c r="L130" s="12">
        <v>87.651700000000005</v>
      </c>
      <c r="M130" s="12">
        <v>4829.4235500000004</v>
      </c>
      <c r="N130" s="12">
        <v>6684.1641200000004</v>
      </c>
    </row>
    <row r="131" spans="2:14" x14ac:dyDescent="0.2">
      <c r="B131" s="16">
        <v>4196</v>
      </c>
      <c r="C131" s="16" t="s">
        <v>216</v>
      </c>
      <c r="D131" s="12">
        <v>432.25626999999997</v>
      </c>
      <c r="E131" s="12">
        <v>158.31047000000001</v>
      </c>
      <c r="F131" s="12">
        <v>2839.6865899999998</v>
      </c>
      <c r="G131" s="12">
        <v>45.101010000000002</v>
      </c>
      <c r="H131" s="12">
        <v>0</v>
      </c>
      <c r="I131" s="12">
        <v>547.75350000000003</v>
      </c>
      <c r="J131" s="12">
        <v>113.9174</v>
      </c>
      <c r="K131" s="12">
        <v>1329.47738</v>
      </c>
      <c r="L131" s="12">
        <v>237.77513999999999</v>
      </c>
      <c r="M131" s="12">
        <v>7847.32114</v>
      </c>
      <c r="N131" s="12">
        <v>13551.598900000001</v>
      </c>
    </row>
    <row r="132" spans="2:14" x14ac:dyDescent="0.2">
      <c r="B132" s="16">
        <v>4197</v>
      </c>
      <c r="C132" s="16" t="s">
        <v>217</v>
      </c>
      <c r="D132" s="12">
        <v>161.43219999999999</v>
      </c>
      <c r="E132" s="12">
        <v>201.33799999999999</v>
      </c>
      <c r="F132" s="12">
        <v>33.726649999999999</v>
      </c>
      <c r="G132" s="12">
        <v>2.4024000000000001</v>
      </c>
      <c r="H132" s="12">
        <v>0</v>
      </c>
      <c r="I132" s="12">
        <v>221.37069</v>
      </c>
      <c r="J132" s="12">
        <v>26.741710000000001</v>
      </c>
      <c r="K132" s="12">
        <v>771.62300000000005</v>
      </c>
      <c r="L132" s="12">
        <v>32.306350000000002</v>
      </c>
      <c r="M132" s="12">
        <v>3911.0150699999999</v>
      </c>
      <c r="N132" s="12">
        <v>5361.9560700000002</v>
      </c>
    </row>
    <row r="133" spans="2:14" x14ac:dyDescent="0.2">
      <c r="B133" s="16">
        <v>4198</v>
      </c>
      <c r="C133" s="16" t="s">
        <v>218</v>
      </c>
      <c r="D133" s="12">
        <v>148.21127000000001</v>
      </c>
      <c r="E133" s="12">
        <v>99.653450000000007</v>
      </c>
      <c r="F133" s="12">
        <v>68.037000000000006</v>
      </c>
      <c r="G133" s="12">
        <v>10.455</v>
      </c>
      <c r="H133" s="12">
        <v>0</v>
      </c>
      <c r="I133" s="12">
        <v>140.91665</v>
      </c>
      <c r="J133" s="12">
        <v>6.4</v>
      </c>
      <c r="K133" s="12">
        <v>709.87363000000005</v>
      </c>
      <c r="L133" s="12">
        <v>49.511749999999999</v>
      </c>
      <c r="M133" s="12">
        <v>4454.6733199999999</v>
      </c>
      <c r="N133" s="12">
        <v>5687.73207</v>
      </c>
    </row>
    <row r="134" spans="2:14" x14ac:dyDescent="0.2">
      <c r="B134" s="16">
        <v>4199</v>
      </c>
      <c r="C134" s="16" t="s">
        <v>219</v>
      </c>
      <c r="D134" s="12">
        <v>114.41336</v>
      </c>
      <c r="E134" s="12">
        <v>105.004</v>
      </c>
      <c r="F134" s="12">
        <v>99.455749999999995</v>
      </c>
      <c r="G134" s="12">
        <v>71.025450000000006</v>
      </c>
      <c r="H134" s="12">
        <v>0</v>
      </c>
      <c r="I134" s="12">
        <v>63.963549999999998</v>
      </c>
      <c r="J134" s="12">
        <v>38.27084</v>
      </c>
      <c r="K134" s="12">
        <v>654.78435000000002</v>
      </c>
      <c r="L134" s="12">
        <v>55.012810000000002</v>
      </c>
      <c r="M134" s="12">
        <v>5971.7441900000003</v>
      </c>
      <c r="N134" s="12">
        <v>7173.6742999999997</v>
      </c>
    </row>
    <row r="135" spans="2:14" x14ac:dyDescent="0.2">
      <c r="B135" s="16">
        <v>4200</v>
      </c>
      <c r="C135" s="16" t="s">
        <v>220</v>
      </c>
      <c r="D135" s="12">
        <v>678.25214000000005</v>
      </c>
      <c r="E135" s="12">
        <v>895.04966999999999</v>
      </c>
      <c r="F135" s="12">
        <v>1351.7723000000001</v>
      </c>
      <c r="G135" s="12">
        <v>1.3382099999999999</v>
      </c>
      <c r="H135" s="12">
        <v>0.81599999999999995</v>
      </c>
      <c r="I135" s="12">
        <v>770.28179</v>
      </c>
      <c r="J135" s="12">
        <v>51.345649999999999</v>
      </c>
      <c r="K135" s="12">
        <v>1373.35679</v>
      </c>
      <c r="L135" s="12">
        <v>96.246799999999993</v>
      </c>
      <c r="M135" s="12">
        <v>13140.96002</v>
      </c>
      <c r="N135" s="12">
        <v>18359.41937</v>
      </c>
    </row>
    <row r="136" spans="2:14" x14ac:dyDescent="0.2">
      <c r="B136" s="16">
        <v>4201</v>
      </c>
      <c r="C136" s="16" t="s">
        <v>221</v>
      </c>
      <c r="D136" s="12">
        <v>3950.5568199999998</v>
      </c>
      <c r="E136" s="12">
        <v>10290.26165</v>
      </c>
      <c r="F136" s="12">
        <v>8267.5066800000004</v>
      </c>
      <c r="G136" s="12">
        <v>516.3107</v>
      </c>
      <c r="H136" s="12">
        <v>0</v>
      </c>
      <c r="I136" s="12">
        <v>7192.6677600000003</v>
      </c>
      <c r="J136" s="12">
        <v>1328.9889499999999</v>
      </c>
      <c r="K136" s="12">
        <v>2661.42076</v>
      </c>
      <c r="L136" s="12">
        <v>550.93593999999996</v>
      </c>
      <c r="M136" s="12">
        <v>49779.945789999998</v>
      </c>
      <c r="N136" s="12">
        <v>84538.595050000004</v>
      </c>
    </row>
    <row r="137" spans="2:14" x14ac:dyDescent="0.2">
      <c r="B137" s="16">
        <v>4202</v>
      </c>
      <c r="C137" s="16" t="s">
        <v>222</v>
      </c>
      <c r="D137" s="12">
        <v>1794.79087</v>
      </c>
      <c r="E137" s="12">
        <v>201.63825</v>
      </c>
      <c r="F137" s="12">
        <v>373.51350000000002</v>
      </c>
      <c r="G137" s="12">
        <v>35.50515</v>
      </c>
      <c r="H137" s="12">
        <v>2</v>
      </c>
      <c r="I137" s="12">
        <v>784.96349999999995</v>
      </c>
      <c r="J137" s="12">
        <v>548.06357000000003</v>
      </c>
      <c r="K137" s="12">
        <v>1688.1522500000001</v>
      </c>
      <c r="L137" s="12">
        <v>104.38667</v>
      </c>
      <c r="M137" s="12">
        <v>10792.503559999999</v>
      </c>
      <c r="N137" s="12">
        <v>16325.517320000001</v>
      </c>
    </row>
    <row r="138" spans="2:14" x14ac:dyDescent="0.2">
      <c r="B138" s="16">
        <v>4203</v>
      </c>
      <c r="C138" s="16" t="s">
        <v>223</v>
      </c>
      <c r="D138" s="12">
        <v>1053.85689</v>
      </c>
      <c r="E138" s="12">
        <v>846.30370000000005</v>
      </c>
      <c r="F138" s="12">
        <v>3260.2944299999999</v>
      </c>
      <c r="G138" s="12">
        <v>528.70785000000001</v>
      </c>
      <c r="H138" s="12">
        <v>0</v>
      </c>
      <c r="I138" s="12">
        <v>1300.6761200000001</v>
      </c>
      <c r="J138" s="12">
        <v>190.65694999999999</v>
      </c>
      <c r="K138" s="12">
        <v>1316.1967500000001</v>
      </c>
      <c r="L138" s="12">
        <v>60.866570000000003</v>
      </c>
      <c r="M138" s="12">
        <v>18373.033049999998</v>
      </c>
      <c r="N138" s="12">
        <v>26930.59231</v>
      </c>
    </row>
    <row r="139" spans="2:14" x14ac:dyDescent="0.2">
      <c r="B139" s="16">
        <v>4204</v>
      </c>
      <c r="C139" s="16" t="s">
        <v>224</v>
      </c>
      <c r="D139" s="12">
        <v>462.35120999999998</v>
      </c>
      <c r="E139" s="12">
        <v>890.07145000000003</v>
      </c>
      <c r="F139" s="12">
        <v>264.57909999999998</v>
      </c>
      <c r="G139" s="12">
        <v>15.912800000000001</v>
      </c>
      <c r="H139" s="12">
        <v>0</v>
      </c>
      <c r="I139" s="12">
        <v>1230.52451</v>
      </c>
      <c r="J139" s="12">
        <v>60.769799999999996</v>
      </c>
      <c r="K139" s="12">
        <v>1139.5716600000001</v>
      </c>
      <c r="L139" s="12">
        <v>151.93610000000001</v>
      </c>
      <c r="M139" s="12">
        <v>16473.333900000001</v>
      </c>
      <c r="N139" s="12">
        <v>20689.05053</v>
      </c>
    </row>
    <row r="140" spans="2:14" x14ac:dyDescent="0.2">
      <c r="B140" s="16">
        <v>4205</v>
      </c>
      <c r="C140" s="16" t="s">
        <v>225</v>
      </c>
      <c r="D140" s="12">
        <v>318.67768999999998</v>
      </c>
      <c r="E140" s="12">
        <v>217.10160999999999</v>
      </c>
      <c r="F140" s="12">
        <v>749.1277</v>
      </c>
      <c r="G140" s="12">
        <v>22.200469999999999</v>
      </c>
      <c r="H140" s="12">
        <v>0</v>
      </c>
      <c r="I140" s="12">
        <v>863.41885000000002</v>
      </c>
      <c r="J140" s="12">
        <v>5.9889000000000001</v>
      </c>
      <c r="K140" s="12">
        <v>1278.3698300000001</v>
      </c>
      <c r="L140" s="12">
        <v>93.723929999999996</v>
      </c>
      <c r="M140" s="12">
        <v>9319.3165300000001</v>
      </c>
      <c r="N140" s="12">
        <v>12867.925509999999</v>
      </c>
    </row>
    <row r="141" spans="2:14" x14ac:dyDescent="0.2">
      <c r="B141" s="16">
        <v>4206</v>
      </c>
      <c r="C141" s="16" t="s">
        <v>226</v>
      </c>
      <c r="D141" s="12">
        <v>995.29992000000004</v>
      </c>
      <c r="E141" s="12">
        <v>1090.3774599999999</v>
      </c>
      <c r="F141" s="12">
        <v>898.63845000000003</v>
      </c>
      <c r="G141" s="12">
        <v>38.58455</v>
      </c>
      <c r="H141" s="12">
        <v>24.497499999999999</v>
      </c>
      <c r="I141" s="12">
        <v>1408.9842000000001</v>
      </c>
      <c r="J141" s="12">
        <v>55.353459999999998</v>
      </c>
      <c r="K141" s="12">
        <v>2790.2044599999999</v>
      </c>
      <c r="L141" s="12">
        <v>9182.5922200000005</v>
      </c>
      <c r="M141" s="12">
        <v>18901.737959999999</v>
      </c>
      <c r="N141" s="12">
        <v>35386.27018</v>
      </c>
    </row>
    <row r="142" spans="2:14" x14ac:dyDescent="0.2">
      <c r="B142" s="16">
        <v>4207</v>
      </c>
      <c r="C142" s="16" t="s">
        <v>227</v>
      </c>
      <c r="D142" s="12">
        <v>656.80150000000003</v>
      </c>
      <c r="E142" s="12">
        <v>153.79953</v>
      </c>
      <c r="F142" s="12">
        <v>410.81569999999999</v>
      </c>
      <c r="G142" s="12">
        <v>7.5530400000000002</v>
      </c>
      <c r="H142" s="12">
        <v>0</v>
      </c>
      <c r="I142" s="12">
        <v>873.80100000000004</v>
      </c>
      <c r="J142" s="12">
        <v>78.957049999999995</v>
      </c>
      <c r="K142" s="12">
        <v>1577.1482000000001</v>
      </c>
      <c r="L142" s="12">
        <v>8587.9730600000003</v>
      </c>
      <c r="M142" s="12">
        <v>9301.4669799999992</v>
      </c>
      <c r="N142" s="12">
        <v>21648.316060000001</v>
      </c>
    </row>
    <row r="143" spans="2:14" x14ac:dyDescent="0.2">
      <c r="B143" s="16">
        <v>4208</v>
      </c>
      <c r="C143" s="16" t="s">
        <v>228</v>
      </c>
      <c r="D143" s="12">
        <v>1317.9292</v>
      </c>
      <c r="E143" s="12">
        <v>267.78789999999998</v>
      </c>
      <c r="F143" s="12">
        <v>1637.4489900000001</v>
      </c>
      <c r="G143" s="12">
        <v>64.899649999999994</v>
      </c>
      <c r="H143" s="12">
        <v>0</v>
      </c>
      <c r="I143" s="12">
        <v>648.96015</v>
      </c>
      <c r="J143" s="12">
        <v>125.2453</v>
      </c>
      <c r="K143" s="12">
        <v>2241.0018399999999</v>
      </c>
      <c r="L143" s="12">
        <v>108.08881</v>
      </c>
      <c r="M143" s="12">
        <v>14587.491400000001</v>
      </c>
      <c r="N143" s="12">
        <v>20998.85324</v>
      </c>
    </row>
    <row r="144" spans="2:14" x14ac:dyDescent="0.2">
      <c r="B144" s="16">
        <v>4209</v>
      </c>
      <c r="C144" s="16" t="s">
        <v>229</v>
      </c>
      <c r="D144" s="12">
        <v>2805.2859400000002</v>
      </c>
      <c r="E144" s="12">
        <v>1162.0655300000001</v>
      </c>
      <c r="F144" s="12">
        <v>1742.1445000000001</v>
      </c>
      <c r="G144" s="12">
        <v>1113.90111</v>
      </c>
      <c r="H144" s="12">
        <v>0</v>
      </c>
      <c r="I144" s="12">
        <v>1346.5813599999999</v>
      </c>
      <c r="J144" s="12">
        <v>14.8</v>
      </c>
      <c r="K144" s="12">
        <v>2563.3144400000001</v>
      </c>
      <c r="L144" s="12">
        <v>154.39395999999999</v>
      </c>
      <c r="M144" s="12">
        <v>18120.380069999999</v>
      </c>
      <c r="N144" s="12">
        <v>29022.866910000001</v>
      </c>
    </row>
    <row r="145" spans="2:14" x14ac:dyDescent="0.2">
      <c r="B145" s="16">
        <v>4210</v>
      </c>
      <c r="C145" s="16" t="s">
        <v>230</v>
      </c>
      <c r="D145" s="12">
        <v>450.45465000000002</v>
      </c>
      <c r="E145" s="12">
        <v>557.23410000000001</v>
      </c>
      <c r="F145" s="12">
        <v>544.87244999999996</v>
      </c>
      <c r="G145" s="12">
        <v>63.303049999999999</v>
      </c>
      <c r="H145" s="12">
        <v>0</v>
      </c>
      <c r="I145" s="12">
        <v>559.49733000000003</v>
      </c>
      <c r="J145" s="12">
        <v>20.878900000000002</v>
      </c>
      <c r="K145" s="12">
        <v>1531.9577300000001</v>
      </c>
      <c r="L145" s="12">
        <v>4631.7592199999999</v>
      </c>
      <c r="M145" s="12">
        <v>12428.46106</v>
      </c>
      <c r="N145" s="12">
        <v>20788.41849</v>
      </c>
    </row>
    <row r="146" spans="2:14" x14ac:dyDescent="0.2">
      <c r="B146" s="21">
        <v>4249</v>
      </c>
      <c r="C146" s="21" t="s">
        <v>231</v>
      </c>
      <c r="D146" s="22">
        <v>5550.3026300000001</v>
      </c>
      <c r="E146" s="22">
        <v>8381.4313099999999</v>
      </c>
      <c r="F146" s="22">
        <v>8906.9585399999996</v>
      </c>
      <c r="G146" s="22">
        <v>732.22355000000005</v>
      </c>
      <c r="H146" s="22">
        <v>47.983800000000002</v>
      </c>
      <c r="I146" s="22">
        <v>6942.7779399999999</v>
      </c>
      <c r="J146" s="22">
        <v>887.61680000000001</v>
      </c>
      <c r="K146" s="22">
        <v>16452.773069999999</v>
      </c>
      <c r="L146" s="22">
        <v>3922.2167599999998</v>
      </c>
      <c r="M146" s="22">
        <v>132769.37966999999</v>
      </c>
      <c r="N146" s="22">
        <v>184593.66407</v>
      </c>
    </row>
    <row r="147" spans="2:14" x14ac:dyDescent="0.2">
      <c r="B147" s="16">
        <v>4221</v>
      </c>
      <c r="C147" s="16" t="s">
        <v>232</v>
      </c>
      <c r="D147" s="12">
        <v>76.574200000000005</v>
      </c>
      <c r="E147" s="12">
        <v>76.023499999999999</v>
      </c>
      <c r="F147" s="12">
        <v>74.158000000000001</v>
      </c>
      <c r="G147" s="12">
        <v>0</v>
      </c>
      <c r="H147" s="12">
        <v>35.712850000000003</v>
      </c>
      <c r="I147" s="12">
        <v>68.865399999999994</v>
      </c>
      <c r="J147" s="12">
        <v>4.4950000000000001</v>
      </c>
      <c r="K147" s="12">
        <v>473.27400999999998</v>
      </c>
      <c r="L147" s="12">
        <v>27.580570000000002</v>
      </c>
      <c r="M147" s="12">
        <v>3732.0992500000002</v>
      </c>
      <c r="N147" s="12">
        <v>4568.7827799999995</v>
      </c>
    </row>
    <row r="148" spans="2:14" x14ac:dyDescent="0.2">
      <c r="B148" s="16">
        <v>4222</v>
      </c>
      <c r="C148" s="16" t="s">
        <v>233</v>
      </c>
      <c r="D148" s="12">
        <v>174.2663</v>
      </c>
      <c r="E148" s="12">
        <v>90.572400000000002</v>
      </c>
      <c r="F148" s="12">
        <v>144.45734999999999</v>
      </c>
      <c r="G148" s="12">
        <v>6.2671999999999999</v>
      </c>
      <c r="H148" s="12">
        <v>0</v>
      </c>
      <c r="I148" s="12">
        <v>135.62225000000001</v>
      </c>
      <c r="J148" s="12">
        <v>23.042400000000001</v>
      </c>
      <c r="K148" s="12">
        <v>816.25220999999999</v>
      </c>
      <c r="L148" s="12">
        <v>83.092150000000004</v>
      </c>
      <c r="M148" s="12">
        <v>6099.8640699999996</v>
      </c>
      <c r="N148" s="12">
        <v>7573.4363300000005</v>
      </c>
    </row>
    <row r="149" spans="2:14" x14ac:dyDescent="0.2">
      <c r="B149" s="16">
        <v>4223</v>
      </c>
      <c r="C149" s="16" t="s">
        <v>234</v>
      </c>
      <c r="D149" s="12">
        <v>171.63489000000001</v>
      </c>
      <c r="E149" s="12">
        <v>213.24039999999999</v>
      </c>
      <c r="F149" s="12">
        <v>180.18025</v>
      </c>
      <c r="G149" s="12">
        <v>40.663899999999998</v>
      </c>
      <c r="H149" s="12">
        <v>0</v>
      </c>
      <c r="I149" s="12">
        <v>337.21609999999998</v>
      </c>
      <c r="J149" s="12">
        <v>27.557500000000001</v>
      </c>
      <c r="K149" s="12">
        <v>599.27125000000001</v>
      </c>
      <c r="L149" s="12">
        <v>13.6531</v>
      </c>
      <c r="M149" s="12">
        <v>7499.2535399999997</v>
      </c>
      <c r="N149" s="12">
        <v>9082.6709300000002</v>
      </c>
    </row>
    <row r="150" spans="2:14" x14ac:dyDescent="0.2">
      <c r="B150" s="16">
        <v>4224</v>
      </c>
      <c r="C150" s="16" t="s">
        <v>235</v>
      </c>
      <c r="D150" s="12">
        <v>222.88209000000001</v>
      </c>
      <c r="E150" s="12">
        <v>63.362699999999997</v>
      </c>
      <c r="F150" s="12">
        <v>147.21940000000001</v>
      </c>
      <c r="G150" s="12">
        <v>5.47</v>
      </c>
      <c r="H150" s="12">
        <v>0</v>
      </c>
      <c r="I150" s="12">
        <v>147.35759999999999</v>
      </c>
      <c r="J150" s="12">
        <v>3.1</v>
      </c>
      <c r="K150" s="12">
        <v>621.07494999999994</v>
      </c>
      <c r="L150" s="12">
        <v>111.92310000000001</v>
      </c>
      <c r="M150" s="12">
        <v>4736.6580100000001</v>
      </c>
      <c r="N150" s="12">
        <v>6059.0478499999999</v>
      </c>
    </row>
    <row r="151" spans="2:14" x14ac:dyDescent="0.2">
      <c r="B151" s="16">
        <v>4226</v>
      </c>
      <c r="C151" s="16" t="s">
        <v>236</v>
      </c>
      <c r="D151" s="12">
        <v>203.46285</v>
      </c>
      <c r="E151" s="12">
        <v>29.167449999999999</v>
      </c>
      <c r="F151" s="12">
        <v>207.73150000000001</v>
      </c>
      <c r="G151" s="12">
        <v>4.2925000000000004</v>
      </c>
      <c r="H151" s="12">
        <v>0</v>
      </c>
      <c r="I151" s="12">
        <v>82.565600000000003</v>
      </c>
      <c r="J151" s="12">
        <v>4.5999999999999996</v>
      </c>
      <c r="K151" s="12">
        <v>327.37880000000001</v>
      </c>
      <c r="L151" s="12">
        <v>868.42017999999996</v>
      </c>
      <c r="M151" s="12">
        <v>2228.0428099999999</v>
      </c>
      <c r="N151" s="12">
        <v>3955.6616899999999</v>
      </c>
    </row>
    <row r="152" spans="2:14" x14ac:dyDescent="0.2">
      <c r="B152" s="16">
        <v>4227</v>
      </c>
      <c r="C152" s="16" t="s">
        <v>237</v>
      </c>
      <c r="D152" s="12">
        <v>115.5971</v>
      </c>
      <c r="E152" s="12">
        <v>30.748349999999999</v>
      </c>
      <c r="F152" s="12">
        <v>67.444999999999993</v>
      </c>
      <c r="G152" s="12">
        <v>17.077100000000002</v>
      </c>
      <c r="H152" s="12">
        <v>0</v>
      </c>
      <c r="I152" s="12">
        <v>51.426099999999998</v>
      </c>
      <c r="J152" s="12">
        <v>6.72525</v>
      </c>
      <c r="K152" s="12">
        <v>386.18624</v>
      </c>
      <c r="L152" s="12">
        <v>964.03976</v>
      </c>
      <c r="M152" s="12">
        <v>2484.5000199999999</v>
      </c>
      <c r="N152" s="12">
        <v>4123.7449200000001</v>
      </c>
    </row>
    <row r="153" spans="2:14" x14ac:dyDescent="0.2">
      <c r="B153" s="16">
        <v>4228</v>
      </c>
      <c r="C153" s="16" t="s">
        <v>238</v>
      </c>
      <c r="D153" s="12">
        <v>551.82102999999995</v>
      </c>
      <c r="E153" s="12">
        <v>458.06094999999999</v>
      </c>
      <c r="F153" s="12">
        <v>713.56322999999998</v>
      </c>
      <c r="G153" s="12">
        <v>20.754200000000001</v>
      </c>
      <c r="H153" s="12">
        <v>4.6022499999999997</v>
      </c>
      <c r="I153" s="12">
        <v>550.09694000000002</v>
      </c>
      <c r="J153" s="12">
        <v>22.143000000000001</v>
      </c>
      <c r="K153" s="12">
        <v>1032.9552000000001</v>
      </c>
      <c r="L153" s="12">
        <v>59.228920000000002</v>
      </c>
      <c r="M153" s="12">
        <v>9700.85275</v>
      </c>
      <c r="N153" s="12">
        <v>13114.07847</v>
      </c>
    </row>
    <row r="154" spans="2:14" x14ac:dyDescent="0.2">
      <c r="B154" s="16">
        <v>4229</v>
      </c>
      <c r="C154" s="16" t="s">
        <v>239</v>
      </c>
      <c r="D154" s="12">
        <v>160.88390000000001</v>
      </c>
      <c r="E154" s="12">
        <v>59.324800000000003</v>
      </c>
      <c r="F154" s="12">
        <v>386.87115</v>
      </c>
      <c r="G154" s="12">
        <v>0</v>
      </c>
      <c r="H154" s="12">
        <v>0</v>
      </c>
      <c r="I154" s="12">
        <v>169.35818</v>
      </c>
      <c r="J154" s="12">
        <v>15.8127</v>
      </c>
      <c r="K154" s="12">
        <v>533.83974999999998</v>
      </c>
      <c r="L154" s="12">
        <v>30.01295</v>
      </c>
      <c r="M154" s="12">
        <v>4667.6416300000001</v>
      </c>
      <c r="N154" s="12">
        <v>6023.7450600000002</v>
      </c>
    </row>
    <row r="155" spans="2:14" x14ac:dyDescent="0.2">
      <c r="B155" s="16">
        <v>4230</v>
      </c>
      <c r="C155" s="16" t="s">
        <v>240</v>
      </c>
      <c r="D155" s="12">
        <v>130.80234999999999</v>
      </c>
      <c r="E155" s="12">
        <v>60.298850000000002</v>
      </c>
      <c r="F155" s="12">
        <v>275.18824999999998</v>
      </c>
      <c r="G155" s="12">
        <v>18.710319999999999</v>
      </c>
      <c r="H155" s="12">
        <v>0</v>
      </c>
      <c r="I155" s="12">
        <v>132.84289999999999</v>
      </c>
      <c r="J155" s="12">
        <v>0.55000000000000004</v>
      </c>
      <c r="K155" s="12">
        <v>448.22446000000002</v>
      </c>
      <c r="L155" s="12">
        <v>46.941200000000002</v>
      </c>
      <c r="M155" s="12">
        <v>3690.8074299999998</v>
      </c>
      <c r="N155" s="12">
        <v>4804.3657599999997</v>
      </c>
    </row>
    <row r="156" spans="2:14" x14ac:dyDescent="0.2">
      <c r="B156" s="16">
        <v>4231</v>
      </c>
      <c r="C156" s="16" t="s">
        <v>241</v>
      </c>
      <c r="D156" s="12">
        <v>182.13720000000001</v>
      </c>
      <c r="E156" s="12">
        <v>282.84517</v>
      </c>
      <c r="F156" s="12">
        <v>178.23504</v>
      </c>
      <c r="G156" s="12">
        <v>138.64836</v>
      </c>
      <c r="H156" s="12">
        <v>0</v>
      </c>
      <c r="I156" s="12">
        <v>434.56088</v>
      </c>
      <c r="J156" s="12">
        <v>5.75</v>
      </c>
      <c r="K156" s="12">
        <v>527.38644999999997</v>
      </c>
      <c r="L156" s="12">
        <v>960.29759999999999</v>
      </c>
      <c r="M156" s="12">
        <v>4658.5877300000002</v>
      </c>
      <c r="N156" s="12">
        <v>7368.4484300000004</v>
      </c>
    </row>
    <row r="157" spans="2:14" x14ac:dyDescent="0.2">
      <c r="B157" s="16">
        <v>4232</v>
      </c>
      <c r="C157" s="16" t="s">
        <v>242</v>
      </c>
      <c r="D157" s="12">
        <v>63.452399999999997</v>
      </c>
      <c r="E157" s="12">
        <v>9.9399499999999996</v>
      </c>
      <c r="F157" s="12">
        <v>12.7925</v>
      </c>
      <c r="G157" s="12">
        <v>0</v>
      </c>
      <c r="H157" s="12">
        <v>0</v>
      </c>
      <c r="I157" s="12">
        <v>35.88355</v>
      </c>
      <c r="J157" s="12">
        <v>0.80100000000000005</v>
      </c>
      <c r="K157" s="12">
        <v>131.47559999999999</v>
      </c>
      <c r="L157" s="12">
        <v>7.3853999999999997</v>
      </c>
      <c r="M157" s="12">
        <v>842.55579999999998</v>
      </c>
      <c r="N157" s="12">
        <v>1104.2862</v>
      </c>
    </row>
    <row r="158" spans="2:14" x14ac:dyDescent="0.2">
      <c r="B158" s="16">
        <v>4233</v>
      </c>
      <c r="C158" s="16" t="s">
        <v>243</v>
      </c>
      <c r="D158" s="12">
        <v>31.485299999999999</v>
      </c>
      <c r="E158" s="12">
        <v>14.18305</v>
      </c>
      <c r="F158" s="12">
        <v>19.14085</v>
      </c>
      <c r="G158" s="12">
        <v>0.08</v>
      </c>
      <c r="H158" s="12">
        <v>0</v>
      </c>
      <c r="I158" s="12">
        <v>86.714250000000007</v>
      </c>
      <c r="J158" s="12">
        <v>2.0289999999999999</v>
      </c>
      <c r="K158" s="12">
        <v>238.82435000000001</v>
      </c>
      <c r="L158" s="12">
        <v>19.49757</v>
      </c>
      <c r="M158" s="12">
        <v>1413.0291199999999</v>
      </c>
      <c r="N158" s="12">
        <v>1824.9834900000001</v>
      </c>
    </row>
    <row r="159" spans="2:14" x14ac:dyDescent="0.2">
      <c r="B159" s="16">
        <v>4234</v>
      </c>
      <c r="C159" s="16" t="s">
        <v>244</v>
      </c>
      <c r="D159" s="12">
        <v>809.52810999999997</v>
      </c>
      <c r="E159" s="12">
        <v>200.45971</v>
      </c>
      <c r="F159" s="12">
        <v>701.29475000000002</v>
      </c>
      <c r="G159" s="12">
        <v>8.7914399999999997</v>
      </c>
      <c r="H159" s="12">
        <v>0</v>
      </c>
      <c r="I159" s="12">
        <v>1048.77307</v>
      </c>
      <c r="J159" s="12">
        <v>95.633499999999998</v>
      </c>
      <c r="K159" s="12">
        <v>1499.4413500000001</v>
      </c>
      <c r="L159" s="12">
        <v>103.2811</v>
      </c>
      <c r="M159" s="12">
        <v>13568.45772</v>
      </c>
      <c r="N159" s="12">
        <v>18035.660749999999</v>
      </c>
    </row>
    <row r="160" spans="2:14" x14ac:dyDescent="0.2">
      <c r="B160" s="16">
        <v>4235</v>
      </c>
      <c r="C160" s="16" t="s">
        <v>245</v>
      </c>
      <c r="D160" s="12">
        <v>239.53495000000001</v>
      </c>
      <c r="E160" s="12">
        <v>87.443489999999997</v>
      </c>
      <c r="F160" s="12">
        <v>96.350499999999997</v>
      </c>
      <c r="G160" s="12">
        <v>0.5</v>
      </c>
      <c r="H160" s="12">
        <v>2</v>
      </c>
      <c r="I160" s="12">
        <v>176.88793999999999</v>
      </c>
      <c r="J160" s="12">
        <v>28.0349</v>
      </c>
      <c r="K160" s="12">
        <v>706.40966000000003</v>
      </c>
      <c r="L160" s="12">
        <v>28.805260000000001</v>
      </c>
      <c r="M160" s="12">
        <v>4783.8520600000002</v>
      </c>
      <c r="N160" s="12">
        <v>6149.8187600000001</v>
      </c>
    </row>
    <row r="161" spans="2:14" x14ac:dyDescent="0.2">
      <c r="B161" s="16">
        <v>4236</v>
      </c>
      <c r="C161" s="16" t="s">
        <v>246</v>
      </c>
      <c r="D161" s="12">
        <v>1289.3037300000001</v>
      </c>
      <c r="E161" s="12">
        <v>5330.2819300000001</v>
      </c>
      <c r="F161" s="12">
        <v>2135.3174300000001</v>
      </c>
      <c r="G161" s="12">
        <v>238.21486999999999</v>
      </c>
      <c r="H161" s="12">
        <v>0.86</v>
      </c>
      <c r="I161" s="12">
        <v>1610.34818</v>
      </c>
      <c r="J161" s="12">
        <v>316.93099999999998</v>
      </c>
      <c r="K161" s="12">
        <v>4026.7902600000002</v>
      </c>
      <c r="L161" s="12">
        <v>216.35503</v>
      </c>
      <c r="M161" s="12">
        <v>29589.94298</v>
      </c>
      <c r="N161" s="12">
        <v>44754.345410000002</v>
      </c>
    </row>
    <row r="162" spans="2:14" x14ac:dyDescent="0.2">
      <c r="B162" s="16">
        <v>4237</v>
      </c>
      <c r="C162" s="16" t="s">
        <v>247</v>
      </c>
      <c r="D162" s="12">
        <v>204.3021</v>
      </c>
      <c r="E162" s="12">
        <v>60.940460000000002</v>
      </c>
      <c r="F162" s="12">
        <v>191.27645000000001</v>
      </c>
      <c r="G162" s="12">
        <v>0.89</v>
      </c>
      <c r="H162" s="12">
        <v>0</v>
      </c>
      <c r="I162" s="12">
        <v>256.82934999999998</v>
      </c>
      <c r="J162" s="12">
        <v>12.463749999999999</v>
      </c>
      <c r="K162" s="12">
        <v>586.04606000000001</v>
      </c>
      <c r="L162" s="12">
        <v>0</v>
      </c>
      <c r="M162" s="12">
        <v>5077.5716000000002</v>
      </c>
      <c r="N162" s="12">
        <v>6390.3197700000001</v>
      </c>
    </row>
    <row r="163" spans="2:14" x14ac:dyDescent="0.2">
      <c r="B163" s="16">
        <v>4238</v>
      </c>
      <c r="C163" s="16" t="s">
        <v>248</v>
      </c>
      <c r="D163" s="12">
        <v>156.34495000000001</v>
      </c>
      <c r="E163" s="12">
        <v>48.973999999999997</v>
      </c>
      <c r="F163" s="12">
        <v>80.957899999999995</v>
      </c>
      <c r="G163" s="12">
        <v>0</v>
      </c>
      <c r="H163" s="12">
        <v>0</v>
      </c>
      <c r="I163" s="12">
        <v>160.56299999999999</v>
      </c>
      <c r="J163" s="12">
        <v>9.8254999999999999</v>
      </c>
      <c r="K163" s="12">
        <v>418.61944999999997</v>
      </c>
      <c r="L163" s="12">
        <v>23.680800000000001</v>
      </c>
      <c r="M163" s="12">
        <v>3502.4296100000001</v>
      </c>
      <c r="N163" s="12">
        <v>4401.3952099999997</v>
      </c>
    </row>
    <row r="164" spans="2:14" x14ac:dyDescent="0.2">
      <c r="B164" s="16">
        <v>4239</v>
      </c>
      <c r="C164" s="16" t="s">
        <v>249</v>
      </c>
      <c r="D164" s="12">
        <v>441.79928000000001</v>
      </c>
      <c r="E164" s="12">
        <v>637.63566000000003</v>
      </c>
      <c r="F164" s="12">
        <v>3069.9630900000002</v>
      </c>
      <c r="G164" s="12">
        <v>218.27856</v>
      </c>
      <c r="H164" s="12">
        <v>0.1799</v>
      </c>
      <c r="I164" s="12">
        <v>799.04894999999999</v>
      </c>
      <c r="J164" s="12">
        <v>283.33454999999998</v>
      </c>
      <c r="K164" s="12">
        <v>1766.99532</v>
      </c>
      <c r="L164" s="12">
        <v>176.31496999999999</v>
      </c>
      <c r="M164" s="12">
        <v>14394.36191</v>
      </c>
      <c r="N164" s="12">
        <v>21787.912189999999</v>
      </c>
    </row>
    <row r="165" spans="2:14" x14ac:dyDescent="0.2">
      <c r="B165" s="16">
        <v>4240</v>
      </c>
      <c r="C165" s="16" t="s">
        <v>250</v>
      </c>
      <c r="D165" s="12">
        <v>324.48989999999998</v>
      </c>
      <c r="E165" s="12">
        <v>627.92849000000001</v>
      </c>
      <c r="F165" s="12">
        <v>224.8159</v>
      </c>
      <c r="G165" s="12">
        <v>13.585100000000001</v>
      </c>
      <c r="H165" s="12">
        <v>4.6288</v>
      </c>
      <c r="I165" s="12">
        <v>657.81769999999995</v>
      </c>
      <c r="J165" s="12">
        <v>24.787749999999999</v>
      </c>
      <c r="K165" s="12">
        <v>1312.3277</v>
      </c>
      <c r="L165" s="12">
        <v>181.7071</v>
      </c>
      <c r="M165" s="12">
        <v>10098.87163</v>
      </c>
      <c r="N165" s="12">
        <v>13470.960069999999</v>
      </c>
    </row>
    <row r="166" spans="2:14" x14ac:dyDescent="0.2">
      <c r="B166" s="21">
        <v>4269</v>
      </c>
      <c r="C166" s="21" t="s">
        <v>251</v>
      </c>
      <c r="D166" s="22">
        <v>9403.0271499999999</v>
      </c>
      <c r="E166" s="22">
        <v>13028.62067</v>
      </c>
      <c r="F166" s="22">
        <v>13048.221809999999</v>
      </c>
      <c r="G166" s="22">
        <v>2377.56369</v>
      </c>
      <c r="H166" s="22">
        <v>0.71560000000000001</v>
      </c>
      <c r="I166" s="22">
        <v>11900.052009999999</v>
      </c>
      <c r="J166" s="22">
        <v>1774.27467</v>
      </c>
      <c r="K166" s="22">
        <v>18602.99798</v>
      </c>
      <c r="L166" s="22">
        <v>4939.9176799999996</v>
      </c>
      <c r="M166" s="22">
        <v>205852.46648999999</v>
      </c>
      <c r="N166" s="22">
        <v>280927.85775000002</v>
      </c>
    </row>
    <row r="167" spans="2:14" x14ac:dyDescent="0.2">
      <c r="B167" s="16">
        <v>4251</v>
      </c>
      <c r="C167" s="16" t="s">
        <v>252</v>
      </c>
      <c r="D167" s="12">
        <v>126.53755</v>
      </c>
      <c r="E167" s="12">
        <v>29.900700000000001</v>
      </c>
      <c r="F167" s="12">
        <v>286.68639999999999</v>
      </c>
      <c r="G167" s="12">
        <v>0.04</v>
      </c>
      <c r="H167" s="12">
        <v>0</v>
      </c>
      <c r="I167" s="12">
        <v>0.69650000000000001</v>
      </c>
      <c r="J167" s="12">
        <v>7.2</v>
      </c>
      <c r="K167" s="12">
        <v>436.86394999999999</v>
      </c>
      <c r="L167" s="12">
        <v>41.165390000000002</v>
      </c>
      <c r="M167" s="12">
        <v>2855.0585999999998</v>
      </c>
      <c r="N167" s="12">
        <v>3784.1490899999999</v>
      </c>
    </row>
    <row r="168" spans="2:14" x14ac:dyDescent="0.2">
      <c r="B168" s="16">
        <v>4252</v>
      </c>
      <c r="C168" s="16" t="s">
        <v>253</v>
      </c>
      <c r="D168" s="12">
        <v>580.32420000000002</v>
      </c>
      <c r="E168" s="12">
        <v>1609.7082399999999</v>
      </c>
      <c r="F168" s="12">
        <v>1163.9096300000001</v>
      </c>
      <c r="G168" s="12">
        <v>774.14404000000002</v>
      </c>
      <c r="H168" s="12">
        <v>0</v>
      </c>
      <c r="I168" s="12">
        <v>856.36195999999995</v>
      </c>
      <c r="J168" s="12">
        <v>287.30068</v>
      </c>
      <c r="K168" s="12">
        <v>2502.8061699999998</v>
      </c>
      <c r="L168" s="12">
        <v>386.62909999999999</v>
      </c>
      <c r="M168" s="12">
        <v>28847.527409999999</v>
      </c>
      <c r="N168" s="12">
        <v>37008.711430000003</v>
      </c>
    </row>
    <row r="169" spans="2:14" x14ac:dyDescent="0.2">
      <c r="B169" s="16">
        <v>4253</v>
      </c>
      <c r="C169" s="16" t="s">
        <v>254</v>
      </c>
      <c r="D169" s="12">
        <v>233.58046999999999</v>
      </c>
      <c r="E169" s="12">
        <v>545.54034999999999</v>
      </c>
      <c r="F169" s="12">
        <v>651.40909999999997</v>
      </c>
      <c r="G169" s="12">
        <v>70.977950000000007</v>
      </c>
      <c r="H169" s="12">
        <v>0</v>
      </c>
      <c r="I169" s="12">
        <v>684.59625000000005</v>
      </c>
      <c r="J169" s="12">
        <v>20.41</v>
      </c>
      <c r="K169" s="12">
        <v>1223.3125500000001</v>
      </c>
      <c r="L169" s="12">
        <v>145.00452000000001</v>
      </c>
      <c r="M169" s="12">
        <v>18680.246439999999</v>
      </c>
      <c r="N169" s="12">
        <v>22255.07763</v>
      </c>
    </row>
    <row r="170" spans="2:14" x14ac:dyDescent="0.2">
      <c r="B170" s="16">
        <v>4254</v>
      </c>
      <c r="C170" s="16" t="s">
        <v>255</v>
      </c>
      <c r="D170" s="12">
        <v>918.89784999999995</v>
      </c>
      <c r="E170" s="12">
        <v>2303.23929</v>
      </c>
      <c r="F170" s="12">
        <v>2157.1896400000001</v>
      </c>
      <c r="G170" s="12">
        <v>221.13281000000001</v>
      </c>
      <c r="H170" s="12">
        <v>0</v>
      </c>
      <c r="I170" s="12">
        <v>3030.9853600000001</v>
      </c>
      <c r="J170" s="12">
        <v>147.26339999999999</v>
      </c>
      <c r="K170" s="12">
        <v>4691.63555</v>
      </c>
      <c r="L170" s="12">
        <v>339.93635999999998</v>
      </c>
      <c r="M170" s="12">
        <v>41817.947639999999</v>
      </c>
      <c r="N170" s="12">
        <v>55628.227899999998</v>
      </c>
    </row>
    <row r="171" spans="2:14" x14ac:dyDescent="0.2">
      <c r="B171" s="16">
        <v>4255</v>
      </c>
      <c r="C171" s="16" t="s">
        <v>256</v>
      </c>
      <c r="D171" s="12">
        <v>184.34388000000001</v>
      </c>
      <c r="E171" s="12">
        <v>557.94925999999998</v>
      </c>
      <c r="F171" s="12">
        <v>54.89405</v>
      </c>
      <c r="G171" s="12">
        <v>29.27338</v>
      </c>
      <c r="H171" s="12">
        <v>0</v>
      </c>
      <c r="I171" s="12">
        <v>118.62615</v>
      </c>
      <c r="J171" s="12">
        <v>25.6084</v>
      </c>
      <c r="K171" s="12">
        <v>690.38135</v>
      </c>
      <c r="L171" s="12">
        <v>49.337040000000002</v>
      </c>
      <c r="M171" s="12">
        <v>5333.5196100000003</v>
      </c>
      <c r="N171" s="12">
        <v>7043.9331199999997</v>
      </c>
    </row>
    <row r="172" spans="2:14" x14ac:dyDescent="0.2">
      <c r="B172" s="16">
        <v>4256</v>
      </c>
      <c r="C172" s="16" t="s">
        <v>257</v>
      </c>
      <c r="D172" s="12">
        <v>120.29849</v>
      </c>
      <c r="E172" s="12">
        <v>42.338250000000002</v>
      </c>
      <c r="F172" s="12">
        <v>137.17205000000001</v>
      </c>
      <c r="G172" s="12">
        <v>0.73</v>
      </c>
      <c r="H172" s="12">
        <v>0</v>
      </c>
      <c r="I172" s="12">
        <v>95.120800000000003</v>
      </c>
      <c r="J172" s="12">
        <v>0.22944999999999999</v>
      </c>
      <c r="K172" s="12">
        <v>544.41864999999996</v>
      </c>
      <c r="L172" s="12">
        <v>42.750509999999998</v>
      </c>
      <c r="M172" s="12">
        <v>3516.07881</v>
      </c>
      <c r="N172" s="12">
        <v>4499.1370100000004</v>
      </c>
    </row>
    <row r="173" spans="2:14" x14ac:dyDescent="0.2">
      <c r="B173" s="16">
        <v>4257</v>
      </c>
      <c r="C173" s="16" t="s">
        <v>258</v>
      </c>
      <c r="D173" s="12">
        <v>40.506700000000002</v>
      </c>
      <c r="E173" s="12">
        <v>14.91717</v>
      </c>
      <c r="F173" s="12">
        <v>81.616</v>
      </c>
      <c r="G173" s="12">
        <v>2.06515</v>
      </c>
      <c r="H173" s="12">
        <v>0</v>
      </c>
      <c r="I173" s="12">
        <v>1.2</v>
      </c>
      <c r="J173" s="12">
        <v>12.50925</v>
      </c>
      <c r="K173" s="12">
        <v>203.8417</v>
      </c>
      <c r="L173" s="12">
        <v>4.1890599999999996</v>
      </c>
      <c r="M173" s="12">
        <v>2054.4487300000001</v>
      </c>
      <c r="N173" s="12">
        <v>2415.29376</v>
      </c>
    </row>
    <row r="174" spans="2:14" x14ac:dyDescent="0.2">
      <c r="B174" s="16">
        <v>4258</v>
      </c>
      <c r="C174" s="16" t="s">
        <v>259</v>
      </c>
      <c r="D174" s="12">
        <v>4167.1567999999997</v>
      </c>
      <c r="E174" s="12">
        <v>7111.4566500000001</v>
      </c>
      <c r="F174" s="12">
        <v>5526.1866600000003</v>
      </c>
      <c r="G174" s="12">
        <v>1121.4556399999999</v>
      </c>
      <c r="H174" s="12">
        <v>0.61799999999999999</v>
      </c>
      <c r="I174" s="12">
        <v>4866.8697499999998</v>
      </c>
      <c r="J174" s="12">
        <v>1015.33484</v>
      </c>
      <c r="K174" s="12">
        <v>3621.5388800000001</v>
      </c>
      <c r="L174" s="12">
        <v>561.60323000000005</v>
      </c>
      <c r="M174" s="12">
        <v>60089.050139999999</v>
      </c>
      <c r="N174" s="12">
        <v>88081.27059</v>
      </c>
    </row>
    <row r="175" spans="2:14" x14ac:dyDescent="0.2">
      <c r="B175" s="16">
        <v>4259</v>
      </c>
      <c r="C175" s="16" t="s">
        <v>260</v>
      </c>
      <c r="D175" s="12">
        <v>78.805350000000004</v>
      </c>
      <c r="E175" s="12">
        <v>34.5443</v>
      </c>
      <c r="F175" s="12">
        <v>134.96260000000001</v>
      </c>
      <c r="G175" s="12">
        <v>1.32</v>
      </c>
      <c r="H175" s="12">
        <v>9.7600000000000006E-2</v>
      </c>
      <c r="I175" s="12">
        <v>158.92554999999999</v>
      </c>
      <c r="J175" s="12">
        <v>20.899249999999999</v>
      </c>
      <c r="K175" s="12">
        <v>472.01184999999998</v>
      </c>
      <c r="L175" s="12">
        <v>56.489899999999999</v>
      </c>
      <c r="M175" s="12">
        <v>3057.6138000000001</v>
      </c>
      <c r="N175" s="12">
        <v>4015.6702</v>
      </c>
    </row>
    <row r="176" spans="2:14" x14ac:dyDescent="0.2">
      <c r="B176" s="16">
        <v>4260</v>
      </c>
      <c r="C176" s="16" t="s">
        <v>261</v>
      </c>
      <c r="D176" s="12">
        <v>769.44551999999999</v>
      </c>
      <c r="E176" s="12">
        <v>473.82668000000001</v>
      </c>
      <c r="F176" s="12">
        <v>932.46339999999998</v>
      </c>
      <c r="G176" s="12">
        <v>102.858</v>
      </c>
      <c r="H176" s="12">
        <v>0</v>
      </c>
      <c r="I176" s="12">
        <v>846.23173999999995</v>
      </c>
      <c r="J176" s="12">
        <v>127.31314999999999</v>
      </c>
      <c r="K176" s="12">
        <v>1682.5821599999999</v>
      </c>
      <c r="L176" s="12">
        <v>165.99038999999999</v>
      </c>
      <c r="M176" s="12">
        <v>14410.161749999999</v>
      </c>
      <c r="N176" s="12">
        <v>19510.872790000001</v>
      </c>
    </row>
    <row r="177" spans="2:14" x14ac:dyDescent="0.2">
      <c r="B177" s="16">
        <v>4261</v>
      </c>
      <c r="C177" s="16" t="s">
        <v>262</v>
      </c>
      <c r="D177" s="12">
        <v>1507.04654</v>
      </c>
      <c r="E177" s="12">
        <v>116.96137</v>
      </c>
      <c r="F177" s="12">
        <v>179.14005</v>
      </c>
      <c r="G177" s="12">
        <v>27.667919999999999</v>
      </c>
      <c r="H177" s="12">
        <v>0</v>
      </c>
      <c r="I177" s="12">
        <v>465.48989999999998</v>
      </c>
      <c r="J177" s="12">
        <v>0.96</v>
      </c>
      <c r="K177" s="12">
        <v>663.08402999999998</v>
      </c>
      <c r="L177" s="12">
        <v>70.146640000000005</v>
      </c>
      <c r="M177" s="12">
        <v>8006.6631699999998</v>
      </c>
      <c r="N177" s="12">
        <v>11037.15962</v>
      </c>
    </row>
    <row r="178" spans="2:14" x14ac:dyDescent="0.2">
      <c r="B178" s="16">
        <v>4262</v>
      </c>
      <c r="C178" s="16" t="s">
        <v>263</v>
      </c>
      <c r="D178" s="12">
        <v>106.72735</v>
      </c>
      <c r="E178" s="12">
        <v>31.251100000000001</v>
      </c>
      <c r="F178" s="12">
        <v>1196.47037</v>
      </c>
      <c r="G178" s="12">
        <v>0.62</v>
      </c>
      <c r="H178" s="12">
        <v>0</v>
      </c>
      <c r="I178" s="12">
        <v>191.82204999999999</v>
      </c>
      <c r="J178" s="12">
        <v>13.764749999999999</v>
      </c>
      <c r="K178" s="12">
        <v>456.34357999999997</v>
      </c>
      <c r="L178" s="12">
        <v>54.459859999999999</v>
      </c>
      <c r="M178" s="12">
        <v>4418.7387500000004</v>
      </c>
      <c r="N178" s="12">
        <v>6470.1978099999997</v>
      </c>
    </row>
    <row r="179" spans="2:14" x14ac:dyDescent="0.2">
      <c r="B179" s="16">
        <v>4263</v>
      </c>
      <c r="C179" s="16" t="s">
        <v>264</v>
      </c>
      <c r="D179" s="12">
        <v>248.56715</v>
      </c>
      <c r="E179" s="12">
        <v>128.51398</v>
      </c>
      <c r="F179" s="12">
        <v>452.00414999999998</v>
      </c>
      <c r="G179" s="12">
        <v>24.9788</v>
      </c>
      <c r="H179" s="12">
        <v>0</v>
      </c>
      <c r="I179" s="12">
        <v>278.16694999999999</v>
      </c>
      <c r="J179" s="12">
        <v>39.976500000000001</v>
      </c>
      <c r="K179" s="12">
        <v>1053.2918500000001</v>
      </c>
      <c r="L179" s="12">
        <v>2975.8669100000002</v>
      </c>
      <c r="M179" s="12">
        <v>9506.6833200000001</v>
      </c>
      <c r="N179" s="12">
        <v>14708.04961</v>
      </c>
    </row>
    <row r="180" spans="2:14" x14ac:dyDescent="0.2">
      <c r="B180" s="16">
        <v>4264</v>
      </c>
      <c r="C180" s="16" t="s">
        <v>265</v>
      </c>
      <c r="D180" s="12">
        <v>320.78930000000003</v>
      </c>
      <c r="E180" s="12">
        <v>28.473330000000001</v>
      </c>
      <c r="F180" s="12">
        <v>94.117710000000002</v>
      </c>
      <c r="G180" s="12">
        <v>0.3</v>
      </c>
      <c r="H180" s="12">
        <v>0</v>
      </c>
      <c r="I180" s="12">
        <v>304.95904999999999</v>
      </c>
      <c r="J180" s="12">
        <v>55.505000000000003</v>
      </c>
      <c r="K180" s="12">
        <v>360.88571000000002</v>
      </c>
      <c r="L180" s="12">
        <v>46.348770000000002</v>
      </c>
      <c r="M180" s="12">
        <v>3258.7283200000002</v>
      </c>
      <c r="N180" s="12">
        <v>4470.1071899999997</v>
      </c>
    </row>
    <row r="181" spans="2:14" x14ac:dyDescent="0.2">
      <c r="B181" s="21">
        <v>4299</v>
      </c>
      <c r="C181" s="21" t="s">
        <v>266</v>
      </c>
      <c r="D181" s="22">
        <v>15034.66892</v>
      </c>
      <c r="E181" s="22">
        <v>22277.801780000002</v>
      </c>
      <c r="F181" s="22">
        <v>21052.13307</v>
      </c>
      <c r="G181" s="22">
        <v>4111.5139300000001</v>
      </c>
      <c r="H181" s="22">
        <v>16932.82977</v>
      </c>
      <c r="I181" s="22">
        <v>22174.77233</v>
      </c>
      <c r="J181" s="22">
        <v>3123.2338800000002</v>
      </c>
      <c r="K181" s="22">
        <v>30082.116470000001</v>
      </c>
      <c r="L181" s="22">
        <v>10486.28607</v>
      </c>
      <c r="M181" s="22">
        <v>266383.45529000001</v>
      </c>
      <c r="N181" s="22">
        <v>411658.81151000003</v>
      </c>
    </row>
    <row r="182" spans="2:14" x14ac:dyDescent="0.2">
      <c r="B182" s="16">
        <v>4271</v>
      </c>
      <c r="C182" s="16" t="s">
        <v>267</v>
      </c>
      <c r="D182" s="12">
        <v>595.36818000000005</v>
      </c>
      <c r="E182" s="12">
        <v>766.45174999999995</v>
      </c>
      <c r="F182" s="12">
        <v>558.28869999999995</v>
      </c>
      <c r="G182" s="12">
        <v>290.35858999999999</v>
      </c>
      <c r="H182" s="12">
        <v>0</v>
      </c>
      <c r="I182" s="12">
        <v>1852.8480500000001</v>
      </c>
      <c r="J182" s="12">
        <v>218.7191</v>
      </c>
      <c r="K182" s="12">
        <v>2995.09375</v>
      </c>
      <c r="L182" s="12">
        <v>215.66909000000001</v>
      </c>
      <c r="M182" s="12">
        <v>28840.979579999999</v>
      </c>
      <c r="N182" s="12">
        <v>36333.776790000004</v>
      </c>
    </row>
    <row r="183" spans="2:14" x14ac:dyDescent="0.2">
      <c r="B183" s="16">
        <v>4273</v>
      </c>
      <c r="C183" s="16" t="s">
        <v>268</v>
      </c>
      <c r="D183" s="12">
        <v>268.93554999999998</v>
      </c>
      <c r="E183" s="12">
        <v>57.266730000000003</v>
      </c>
      <c r="F183" s="12">
        <v>58.955260000000003</v>
      </c>
      <c r="G183" s="12">
        <v>1.4976</v>
      </c>
      <c r="H183" s="12">
        <v>0</v>
      </c>
      <c r="I183" s="12">
        <v>116.90255000000001</v>
      </c>
      <c r="J183" s="12">
        <v>12.907500000000001</v>
      </c>
      <c r="K183" s="12">
        <v>465.52505000000002</v>
      </c>
      <c r="L183" s="12">
        <v>1172.2081599999999</v>
      </c>
      <c r="M183" s="12">
        <v>2862.6041700000001</v>
      </c>
      <c r="N183" s="12">
        <v>5016.8025699999998</v>
      </c>
    </row>
    <row r="184" spans="2:14" x14ac:dyDescent="0.2">
      <c r="B184" s="16">
        <v>4274</v>
      </c>
      <c r="C184" s="16" t="s">
        <v>269</v>
      </c>
      <c r="D184" s="12">
        <v>311.01911000000001</v>
      </c>
      <c r="E184" s="12">
        <v>209.99216999999999</v>
      </c>
      <c r="F184" s="12">
        <v>599.19195000000002</v>
      </c>
      <c r="G184" s="12">
        <v>13.00225</v>
      </c>
      <c r="H184" s="12">
        <v>0</v>
      </c>
      <c r="I184" s="12">
        <v>1159.08096</v>
      </c>
      <c r="J184" s="12">
        <v>39.546199999999999</v>
      </c>
      <c r="K184" s="12">
        <v>1830.8412699999999</v>
      </c>
      <c r="L184" s="12">
        <v>85.062470000000005</v>
      </c>
      <c r="M184" s="12">
        <v>13463.95449</v>
      </c>
      <c r="N184" s="12">
        <v>17711.690869999999</v>
      </c>
    </row>
    <row r="185" spans="2:14" x14ac:dyDescent="0.2">
      <c r="B185" s="16">
        <v>4275</v>
      </c>
      <c r="C185" s="16" t="s">
        <v>270</v>
      </c>
      <c r="D185" s="12">
        <v>133.71019999999999</v>
      </c>
      <c r="E185" s="12">
        <v>60.813400000000001</v>
      </c>
      <c r="F185" s="12">
        <v>279.96193</v>
      </c>
      <c r="G185" s="12">
        <v>3.702</v>
      </c>
      <c r="H185" s="12">
        <v>0</v>
      </c>
      <c r="I185" s="12">
        <v>145.04570000000001</v>
      </c>
      <c r="J185" s="12">
        <v>6.8</v>
      </c>
      <c r="K185" s="12">
        <v>325.82923</v>
      </c>
      <c r="L185" s="12">
        <v>198.28005999999999</v>
      </c>
      <c r="M185" s="12">
        <v>2912.73279</v>
      </c>
      <c r="N185" s="12">
        <v>4066.8753099999999</v>
      </c>
    </row>
    <row r="186" spans="2:14" x14ac:dyDescent="0.2">
      <c r="B186" s="16">
        <v>4276</v>
      </c>
      <c r="C186" s="16" t="s">
        <v>271</v>
      </c>
      <c r="D186" s="12">
        <v>569.72488999999996</v>
      </c>
      <c r="E186" s="12">
        <v>352.10199999999998</v>
      </c>
      <c r="F186" s="12">
        <v>1398.3274100000001</v>
      </c>
      <c r="G186" s="12">
        <v>275.42601999999999</v>
      </c>
      <c r="H186" s="12">
        <v>0</v>
      </c>
      <c r="I186" s="12">
        <v>1680.35736</v>
      </c>
      <c r="J186" s="12">
        <v>31.984300000000001</v>
      </c>
      <c r="K186" s="12">
        <v>2091.0765000000001</v>
      </c>
      <c r="L186" s="12">
        <v>255.09195</v>
      </c>
      <c r="M186" s="12">
        <v>14979.147209999999</v>
      </c>
      <c r="N186" s="12">
        <v>21633.237639999999</v>
      </c>
    </row>
    <row r="187" spans="2:14" x14ac:dyDescent="0.2">
      <c r="B187" s="16">
        <v>4277</v>
      </c>
      <c r="C187" s="16" t="s">
        <v>272</v>
      </c>
      <c r="D187" s="12">
        <v>239.34350000000001</v>
      </c>
      <c r="E187" s="12">
        <v>190.79078999999999</v>
      </c>
      <c r="F187" s="12">
        <v>226.38890000000001</v>
      </c>
      <c r="G187" s="12">
        <v>0</v>
      </c>
      <c r="H187" s="12">
        <v>0</v>
      </c>
      <c r="I187" s="12">
        <v>273.69215000000003</v>
      </c>
      <c r="J187" s="12">
        <v>7.9545000000000003</v>
      </c>
      <c r="K187" s="12">
        <v>372.94630000000001</v>
      </c>
      <c r="L187" s="12">
        <v>83.531729999999996</v>
      </c>
      <c r="M187" s="12">
        <v>3180.1125499999998</v>
      </c>
      <c r="N187" s="12">
        <v>4574.7604199999996</v>
      </c>
    </row>
    <row r="188" spans="2:14" x14ac:dyDescent="0.2">
      <c r="B188" s="16">
        <v>4279</v>
      </c>
      <c r="C188" s="16" t="s">
        <v>273</v>
      </c>
      <c r="D188" s="12">
        <v>574.04453000000001</v>
      </c>
      <c r="E188" s="12">
        <v>208.77465000000001</v>
      </c>
      <c r="F188" s="12">
        <v>183.36600000000001</v>
      </c>
      <c r="G188" s="12">
        <v>3.1549999999999998</v>
      </c>
      <c r="H188" s="12">
        <v>0</v>
      </c>
      <c r="I188" s="12">
        <v>916.15309999999999</v>
      </c>
      <c r="J188" s="12">
        <v>13.4229</v>
      </c>
      <c r="K188" s="12">
        <v>1715.5354600000001</v>
      </c>
      <c r="L188" s="12">
        <v>4686.30476</v>
      </c>
      <c r="M188" s="12">
        <v>10239.143190000001</v>
      </c>
      <c r="N188" s="12">
        <v>18539.899590000001</v>
      </c>
    </row>
    <row r="189" spans="2:14" x14ac:dyDescent="0.2">
      <c r="B189" s="16">
        <v>4280</v>
      </c>
      <c r="C189" s="16" t="s">
        <v>274</v>
      </c>
      <c r="D189" s="12">
        <v>2765.40229</v>
      </c>
      <c r="E189" s="12">
        <v>3147.7841899999999</v>
      </c>
      <c r="F189" s="12">
        <v>1497.57215</v>
      </c>
      <c r="G189" s="12">
        <v>114.08750000000001</v>
      </c>
      <c r="H189" s="12">
        <v>11.6745</v>
      </c>
      <c r="I189" s="12">
        <v>3067.5222100000001</v>
      </c>
      <c r="J189" s="12">
        <v>254.0848</v>
      </c>
      <c r="K189" s="12">
        <v>6322.68084</v>
      </c>
      <c r="L189" s="12">
        <v>572.68574999999998</v>
      </c>
      <c r="M189" s="12">
        <v>47591.695679999997</v>
      </c>
      <c r="N189" s="12">
        <v>65345.189910000001</v>
      </c>
    </row>
    <row r="190" spans="2:14" x14ac:dyDescent="0.2">
      <c r="B190" s="16">
        <v>4281</v>
      </c>
      <c r="C190" s="16" t="s">
        <v>275</v>
      </c>
      <c r="D190" s="12">
        <v>251.46844999999999</v>
      </c>
      <c r="E190" s="12">
        <v>94.911630000000002</v>
      </c>
      <c r="F190" s="12">
        <v>491.8981</v>
      </c>
      <c r="G190" s="12">
        <v>8.5</v>
      </c>
      <c r="H190" s="12">
        <v>0</v>
      </c>
      <c r="I190" s="12">
        <v>252.17299</v>
      </c>
      <c r="J190" s="12">
        <v>9.141</v>
      </c>
      <c r="K190" s="12">
        <v>864.60775000000001</v>
      </c>
      <c r="L190" s="12">
        <v>84.544399999999996</v>
      </c>
      <c r="M190" s="12">
        <v>5597.2323200000001</v>
      </c>
      <c r="N190" s="12">
        <v>7654.4766399999999</v>
      </c>
    </row>
    <row r="191" spans="2:14" x14ac:dyDescent="0.2">
      <c r="B191" s="16">
        <v>4282</v>
      </c>
      <c r="C191" s="16" t="s">
        <v>276</v>
      </c>
      <c r="D191" s="12">
        <v>1370.59592</v>
      </c>
      <c r="E191" s="12">
        <v>1636.0120400000001</v>
      </c>
      <c r="F191" s="12">
        <v>1728.0679</v>
      </c>
      <c r="G191" s="12">
        <v>2181.4672399999999</v>
      </c>
      <c r="H191" s="12">
        <v>0</v>
      </c>
      <c r="I191" s="12">
        <v>2238.78964</v>
      </c>
      <c r="J191" s="12">
        <v>83.779200000000003</v>
      </c>
      <c r="K191" s="12">
        <v>2864.1453099999999</v>
      </c>
      <c r="L191" s="12">
        <v>983.22922000000005</v>
      </c>
      <c r="M191" s="12">
        <v>32535.15364</v>
      </c>
      <c r="N191" s="12">
        <v>45621.240109999999</v>
      </c>
    </row>
    <row r="192" spans="2:14" x14ac:dyDescent="0.2">
      <c r="B192" s="16">
        <v>4283</v>
      </c>
      <c r="C192" s="16" t="s">
        <v>277</v>
      </c>
      <c r="D192" s="12">
        <v>388.46512999999999</v>
      </c>
      <c r="E192" s="12">
        <v>303.49043999999998</v>
      </c>
      <c r="F192" s="12">
        <v>123.8689</v>
      </c>
      <c r="G192" s="12">
        <v>43.753149999999998</v>
      </c>
      <c r="H192" s="12">
        <v>0</v>
      </c>
      <c r="I192" s="12">
        <v>1672.2439199999999</v>
      </c>
      <c r="J192" s="12">
        <v>24.632449999999999</v>
      </c>
      <c r="K192" s="12">
        <v>1942.54225</v>
      </c>
      <c r="L192" s="12">
        <v>821.90132000000006</v>
      </c>
      <c r="M192" s="12">
        <v>16843.067419999999</v>
      </c>
      <c r="N192" s="12">
        <v>22163.964980000001</v>
      </c>
    </row>
    <row r="193" spans="2:14" x14ac:dyDescent="0.2">
      <c r="B193" s="16">
        <v>4284</v>
      </c>
      <c r="C193" s="16" t="s">
        <v>278</v>
      </c>
      <c r="D193" s="12">
        <v>332.36950999999999</v>
      </c>
      <c r="E193" s="12">
        <v>93.710650000000001</v>
      </c>
      <c r="F193" s="12">
        <v>228.29560000000001</v>
      </c>
      <c r="G193" s="12">
        <v>0</v>
      </c>
      <c r="H193" s="12">
        <v>0</v>
      </c>
      <c r="I193" s="12">
        <v>241.95910000000001</v>
      </c>
      <c r="J193" s="12">
        <v>8.32</v>
      </c>
      <c r="K193" s="12">
        <v>470.88321000000002</v>
      </c>
      <c r="L193" s="12">
        <v>235.73729</v>
      </c>
      <c r="M193" s="12">
        <v>4431.2353000000003</v>
      </c>
      <c r="N193" s="12">
        <v>6042.5106599999999</v>
      </c>
    </row>
    <row r="194" spans="2:14" x14ac:dyDescent="0.2">
      <c r="B194" s="16">
        <v>4285</v>
      </c>
      <c r="C194" s="16" t="s">
        <v>279</v>
      </c>
      <c r="D194" s="12">
        <v>409.42964000000001</v>
      </c>
      <c r="E194" s="12">
        <v>448.90325000000001</v>
      </c>
      <c r="F194" s="12">
        <v>467.48615000000001</v>
      </c>
      <c r="G194" s="12">
        <v>35.028550000000003</v>
      </c>
      <c r="H194" s="12">
        <v>0</v>
      </c>
      <c r="I194" s="12">
        <v>1583.4457500000001</v>
      </c>
      <c r="J194" s="12">
        <v>77.408500000000004</v>
      </c>
      <c r="K194" s="12">
        <v>2142.5978500000001</v>
      </c>
      <c r="L194" s="12">
        <v>155.07454999999999</v>
      </c>
      <c r="M194" s="12">
        <v>14107.72788</v>
      </c>
      <c r="N194" s="12">
        <v>19427.10212</v>
      </c>
    </row>
    <row r="195" spans="2:14" x14ac:dyDescent="0.2">
      <c r="B195" s="16">
        <v>4286</v>
      </c>
      <c r="C195" s="16" t="s">
        <v>280</v>
      </c>
      <c r="D195" s="12">
        <v>407.26026999999999</v>
      </c>
      <c r="E195" s="12">
        <v>337.79003999999998</v>
      </c>
      <c r="F195" s="12">
        <v>108.3241</v>
      </c>
      <c r="G195" s="12">
        <v>2.5099999999999998</v>
      </c>
      <c r="H195" s="12">
        <v>0</v>
      </c>
      <c r="I195" s="12">
        <v>267.21044999999998</v>
      </c>
      <c r="J195" s="12">
        <v>5.0999999999999996</v>
      </c>
      <c r="K195" s="12">
        <v>764.28202999999996</v>
      </c>
      <c r="L195" s="12">
        <v>92.590329999999994</v>
      </c>
      <c r="M195" s="12">
        <v>5397.7541700000002</v>
      </c>
      <c r="N195" s="12">
        <v>7382.8213900000001</v>
      </c>
    </row>
    <row r="196" spans="2:14" x14ac:dyDescent="0.2">
      <c r="B196" s="16">
        <v>4287</v>
      </c>
      <c r="C196" s="16" t="s">
        <v>281</v>
      </c>
      <c r="D196" s="12">
        <v>360.36804999999998</v>
      </c>
      <c r="E196" s="12">
        <v>111.50045</v>
      </c>
      <c r="F196" s="12">
        <v>155.2508</v>
      </c>
      <c r="G196" s="12">
        <v>11.1722</v>
      </c>
      <c r="H196" s="12">
        <v>6.1600000000000002E-2</v>
      </c>
      <c r="I196" s="12">
        <v>287.04840000000002</v>
      </c>
      <c r="J196" s="12">
        <v>40.823300000000003</v>
      </c>
      <c r="K196" s="12">
        <v>541.22828000000004</v>
      </c>
      <c r="L196" s="12">
        <v>62.521090000000001</v>
      </c>
      <c r="M196" s="12">
        <v>6735.2837</v>
      </c>
      <c r="N196" s="12">
        <v>8305.2578699999995</v>
      </c>
    </row>
    <row r="197" spans="2:14" x14ac:dyDescent="0.2">
      <c r="B197" s="16">
        <v>4288</v>
      </c>
      <c r="C197" s="16" t="s">
        <v>282</v>
      </c>
      <c r="D197" s="12">
        <v>17.704689999999999</v>
      </c>
      <c r="E197" s="12">
        <v>4.2077999999999998</v>
      </c>
      <c r="F197" s="12">
        <v>35.590249999999997</v>
      </c>
      <c r="G197" s="12">
        <v>0.58694999999999997</v>
      </c>
      <c r="H197" s="12">
        <v>0</v>
      </c>
      <c r="I197" s="12">
        <v>0.73270000000000002</v>
      </c>
      <c r="J197" s="12">
        <v>2.9062000000000001</v>
      </c>
      <c r="K197" s="12">
        <v>132.66427999999999</v>
      </c>
      <c r="L197" s="12">
        <v>11.89395</v>
      </c>
      <c r="M197" s="12">
        <v>568.97893999999997</v>
      </c>
      <c r="N197" s="12">
        <v>775.26576</v>
      </c>
    </row>
    <row r="198" spans="2:14" x14ac:dyDescent="0.2">
      <c r="B198" s="16">
        <v>4289</v>
      </c>
      <c r="C198" s="16" t="s">
        <v>283</v>
      </c>
      <c r="D198" s="12">
        <v>6039.4590099999996</v>
      </c>
      <c r="E198" s="12">
        <v>14253.299800000001</v>
      </c>
      <c r="F198" s="12">
        <v>12911.29897</v>
      </c>
      <c r="G198" s="12">
        <v>1127.2668799999999</v>
      </c>
      <c r="H198" s="12">
        <v>16921.093669999998</v>
      </c>
      <c r="I198" s="12">
        <v>6419.5672999999997</v>
      </c>
      <c r="J198" s="12">
        <v>2285.7039300000001</v>
      </c>
      <c r="K198" s="12">
        <v>4239.6371099999997</v>
      </c>
      <c r="L198" s="12">
        <v>769.95995000000005</v>
      </c>
      <c r="M198" s="12">
        <v>56096.652260000003</v>
      </c>
      <c r="N198" s="12">
        <v>121063.93888</v>
      </c>
    </row>
    <row r="199" spans="2:14" x14ac:dyDescent="0.2">
      <c r="B199" s="21">
        <v>4329</v>
      </c>
      <c r="C199" s="21" t="s">
        <v>284</v>
      </c>
      <c r="D199" s="22">
        <v>10712.996950000001</v>
      </c>
      <c r="E199" s="22">
        <v>9201.5450600000004</v>
      </c>
      <c r="F199" s="22">
        <v>11990.328939999999</v>
      </c>
      <c r="G199" s="22">
        <v>1522.85329</v>
      </c>
      <c r="H199" s="22">
        <v>129.4992</v>
      </c>
      <c r="I199" s="22">
        <v>10492.670819999999</v>
      </c>
      <c r="J199" s="22">
        <v>1090.91146</v>
      </c>
      <c r="K199" s="22">
        <v>21462.761439999998</v>
      </c>
      <c r="L199" s="22">
        <v>9650.4453099999992</v>
      </c>
      <c r="M199" s="22">
        <v>147440.77642000001</v>
      </c>
      <c r="N199" s="22">
        <v>223694.78889</v>
      </c>
    </row>
    <row r="200" spans="2:14" x14ac:dyDescent="0.2">
      <c r="B200" s="16">
        <v>4303</v>
      </c>
      <c r="C200" s="16" t="s">
        <v>285</v>
      </c>
      <c r="D200" s="12">
        <v>326.90136000000001</v>
      </c>
      <c r="E200" s="12">
        <v>264.47955000000002</v>
      </c>
      <c r="F200" s="12">
        <v>957.98099999999999</v>
      </c>
      <c r="G200" s="12">
        <v>360.71460000000002</v>
      </c>
      <c r="H200" s="12">
        <v>0.5</v>
      </c>
      <c r="I200" s="12">
        <v>997.52683999999999</v>
      </c>
      <c r="J200" s="12">
        <v>47.222000000000001</v>
      </c>
      <c r="K200" s="12">
        <v>1769.34439</v>
      </c>
      <c r="L200" s="12">
        <v>2181.7447900000002</v>
      </c>
      <c r="M200" s="12">
        <v>12118.266449999999</v>
      </c>
      <c r="N200" s="12">
        <v>19024.680980000001</v>
      </c>
    </row>
    <row r="201" spans="2:14" x14ac:dyDescent="0.2">
      <c r="B201" s="16">
        <v>4304</v>
      </c>
      <c r="C201" s="16" t="s">
        <v>286</v>
      </c>
      <c r="D201" s="12">
        <v>597.94518000000005</v>
      </c>
      <c r="E201" s="12">
        <v>292.54489999999998</v>
      </c>
      <c r="F201" s="12">
        <v>4973.98668</v>
      </c>
      <c r="G201" s="12">
        <v>184.88460000000001</v>
      </c>
      <c r="H201" s="12">
        <v>0</v>
      </c>
      <c r="I201" s="12">
        <v>2317.1768000000002</v>
      </c>
      <c r="J201" s="12">
        <v>138.1677</v>
      </c>
      <c r="K201" s="12">
        <v>2630.6844900000001</v>
      </c>
      <c r="L201" s="12">
        <v>2068.9637499999999</v>
      </c>
      <c r="M201" s="12">
        <v>23657.68909</v>
      </c>
      <c r="N201" s="12">
        <v>36862.043189999997</v>
      </c>
    </row>
    <row r="202" spans="2:14" x14ac:dyDescent="0.2">
      <c r="B202" s="16">
        <v>4305</v>
      </c>
      <c r="C202" s="16" t="s">
        <v>287</v>
      </c>
      <c r="D202" s="12">
        <v>1479.4356</v>
      </c>
      <c r="E202" s="12">
        <v>512.50075000000004</v>
      </c>
      <c r="F202" s="12">
        <v>1583.48705</v>
      </c>
      <c r="G202" s="12">
        <v>107.57944000000001</v>
      </c>
      <c r="H202" s="12">
        <v>0</v>
      </c>
      <c r="I202" s="12">
        <v>262.10489000000001</v>
      </c>
      <c r="J202" s="12">
        <v>18.852879999999999</v>
      </c>
      <c r="K202" s="12">
        <v>1375.2399499999999</v>
      </c>
      <c r="L202" s="12">
        <v>1081.94985</v>
      </c>
      <c r="M202" s="12">
        <v>8773.3453399999999</v>
      </c>
      <c r="N202" s="12">
        <v>15194.49575</v>
      </c>
    </row>
    <row r="203" spans="2:14" x14ac:dyDescent="0.2">
      <c r="B203" s="16">
        <v>4306</v>
      </c>
      <c r="C203" s="16" t="s">
        <v>288</v>
      </c>
      <c r="D203" s="12">
        <v>331.30097000000001</v>
      </c>
      <c r="E203" s="12">
        <v>39.429299999999998</v>
      </c>
      <c r="F203" s="12">
        <v>95.069149999999993</v>
      </c>
      <c r="G203" s="12">
        <v>4.7938499999999999</v>
      </c>
      <c r="H203" s="12">
        <v>0</v>
      </c>
      <c r="I203" s="12">
        <v>22.854399999999998</v>
      </c>
      <c r="J203" s="12">
        <v>4.5808499999999999</v>
      </c>
      <c r="K203" s="12">
        <v>382.779</v>
      </c>
      <c r="L203" s="12">
        <v>76.800550000000001</v>
      </c>
      <c r="M203" s="12">
        <v>2166.0691999999999</v>
      </c>
      <c r="N203" s="12">
        <v>3123.6772700000001</v>
      </c>
    </row>
    <row r="204" spans="2:14" x14ac:dyDescent="0.2">
      <c r="B204" s="16">
        <v>4307</v>
      </c>
      <c r="C204" s="16" t="s">
        <v>289</v>
      </c>
      <c r="D204" s="12">
        <v>42.445300000000003</v>
      </c>
      <c r="E204" s="12">
        <v>76.391499999999994</v>
      </c>
      <c r="F204" s="12">
        <v>20.768899999999999</v>
      </c>
      <c r="G204" s="12">
        <v>55.995919999999998</v>
      </c>
      <c r="H204" s="12">
        <v>0</v>
      </c>
      <c r="I204" s="12">
        <v>118.33975</v>
      </c>
      <c r="J204" s="12">
        <v>1.2</v>
      </c>
      <c r="K204" s="12">
        <v>781.58002999999997</v>
      </c>
      <c r="L204" s="12">
        <v>50.14425</v>
      </c>
      <c r="M204" s="12">
        <v>3594.9554600000001</v>
      </c>
      <c r="N204" s="12">
        <v>4741.8211099999999</v>
      </c>
    </row>
    <row r="205" spans="2:14" x14ac:dyDescent="0.2">
      <c r="B205" s="16">
        <v>4309</v>
      </c>
      <c r="C205" s="16" t="s">
        <v>290</v>
      </c>
      <c r="D205" s="12">
        <v>387.33429000000001</v>
      </c>
      <c r="E205" s="12">
        <v>3431.9264199999998</v>
      </c>
      <c r="F205" s="12">
        <v>1063.3975499999999</v>
      </c>
      <c r="G205" s="12">
        <v>213.12416999999999</v>
      </c>
      <c r="H205" s="12">
        <v>0</v>
      </c>
      <c r="I205" s="12">
        <v>800.80809999999997</v>
      </c>
      <c r="J205" s="12">
        <v>104.37018999999999</v>
      </c>
      <c r="K205" s="12">
        <v>1822.3861999999999</v>
      </c>
      <c r="L205" s="12">
        <v>144.65210999999999</v>
      </c>
      <c r="M205" s="12">
        <v>15103.41144</v>
      </c>
      <c r="N205" s="12">
        <v>23071.410469999999</v>
      </c>
    </row>
    <row r="206" spans="2:14" x14ac:dyDescent="0.2">
      <c r="B206" s="16">
        <v>4310</v>
      </c>
      <c r="C206" s="16" t="s">
        <v>291</v>
      </c>
      <c r="D206" s="12">
        <v>181.87558999999999</v>
      </c>
      <c r="E206" s="12">
        <v>104.128</v>
      </c>
      <c r="F206" s="12">
        <v>55.871899999999997</v>
      </c>
      <c r="G206" s="12">
        <v>0.5</v>
      </c>
      <c r="H206" s="12">
        <v>1.1915</v>
      </c>
      <c r="I206" s="12">
        <v>356.02463</v>
      </c>
      <c r="J206" s="12">
        <v>40.876550000000002</v>
      </c>
      <c r="K206" s="12">
        <v>1019.0536499999999</v>
      </c>
      <c r="L206" s="12">
        <v>112.54478</v>
      </c>
      <c r="M206" s="12">
        <v>6104.5657499999998</v>
      </c>
      <c r="N206" s="12">
        <v>7976.6323499999999</v>
      </c>
    </row>
    <row r="207" spans="2:14" x14ac:dyDescent="0.2">
      <c r="B207" s="16">
        <v>4311</v>
      </c>
      <c r="C207" s="16" t="s">
        <v>292</v>
      </c>
      <c r="D207" s="12">
        <v>1659.82222</v>
      </c>
      <c r="E207" s="12">
        <v>130.60874999999999</v>
      </c>
      <c r="F207" s="12">
        <v>158.49035000000001</v>
      </c>
      <c r="G207" s="12">
        <v>33</v>
      </c>
      <c r="H207" s="12">
        <v>0</v>
      </c>
      <c r="I207" s="12">
        <v>618.84014999999999</v>
      </c>
      <c r="J207" s="12">
        <v>31.755099999999999</v>
      </c>
      <c r="K207" s="12">
        <v>1405.54891</v>
      </c>
      <c r="L207" s="12">
        <v>118.72186000000001</v>
      </c>
      <c r="M207" s="12">
        <v>6549.1332199999997</v>
      </c>
      <c r="N207" s="12">
        <v>10705.92056</v>
      </c>
    </row>
    <row r="208" spans="2:14" x14ac:dyDescent="0.2">
      <c r="B208" s="16">
        <v>4312</v>
      </c>
      <c r="C208" s="16" t="s">
        <v>293</v>
      </c>
      <c r="D208" s="12">
        <v>1038.47622</v>
      </c>
      <c r="E208" s="12">
        <v>167.02809999999999</v>
      </c>
      <c r="F208" s="12">
        <v>1068.25405</v>
      </c>
      <c r="G208" s="12">
        <v>0.60760000000000003</v>
      </c>
      <c r="H208" s="12">
        <v>0</v>
      </c>
      <c r="I208" s="12">
        <v>1553.51947</v>
      </c>
      <c r="J208" s="12">
        <v>22.717749999999999</v>
      </c>
      <c r="K208" s="12">
        <v>1105.4038</v>
      </c>
      <c r="L208" s="12">
        <v>390.27249999999998</v>
      </c>
      <c r="M208" s="12">
        <v>11204.76345</v>
      </c>
      <c r="N208" s="12">
        <v>16551.042939999999</v>
      </c>
    </row>
    <row r="209" spans="2:14" x14ac:dyDescent="0.2">
      <c r="B209" s="16">
        <v>4313</v>
      </c>
      <c r="C209" s="16" t="s">
        <v>294</v>
      </c>
      <c r="D209" s="12">
        <v>307.41953000000001</v>
      </c>
      <c r="E209" s="12">
        <v>853.50550999999996</v>
      </c>
      <c r="F209" s="12">
        <v>58.10425</v>
      </c>
      <c r="G209" s="12">
        <v>0</v>
      </c>
      <c r="H209" s="12">
        <v>0</v>
      </c>
      <c r="I209" s="12">
        <v>360.96355</v>
      </c>
      <c r="J209" s="12">
        <v>96.966750000000005</v>
      </c>
      <c r="K209" s="12">
        <v>1185.93788</v>
      </c>
      <c r="L209" s="12">
        <v>97.201269999999994</v>
      </c>
      <c r="M209" s="12">
        <v>10566.152330000001</v>
      </c>
      <c r="N209" s="12">
        <v>13526.25107</v>
      </c>
    </row>
    <row r="210" spans="2:14" x14ac:dyDescent="0.2">
      <c r="B210" s="16">
        <v>4314</v>
      </c>
      <c r="C210" s="16" t="s">
        <v>295</v>
      </c>
      <c r="D210" s="12">
        <v>87.748599999999996</v>
      </c>
      <c r="E210" s="12">
        <v>15.751010000000001</v>
      </c>
      <c r="F210" s="12">
        <v>0</v>
      </c>
      <c r="G210" s="12">
        <v>3.8986000000000001</v>
      </c>
      <c r="H210" s="12">
        <v>0</v>
      </c>
      <c r="I210" s="12">
        <v>0</v>
      </c>
      <c r="J210" s="12">
        <v>0</v>
      </c>
      <c r="K210" s="12">
        <v>150.81395000000001</v>
      </c>
      <c r="L210" s="12">
        <v>10.16799</v>
      </c>
      <c r="M210" s="12">
        <v>1219.4058</v>
      </c>
      <c r="N210" s="12">
        <v>1487.78595</v>
      </c>
    </row>
    <row r="211" spans="2:14" x14ac:dyDescent="0.2">
      <c r="B211" s="16">
        <v>4318</v>
      </c>
      <c r="C211" s="16" t="s">
        <v>296</v>
      </c>
      <c r="D211" s="12">
        <v>252.55006</v>
      </c>
      <c r="E211" s="12">
        <v>67.009820000000005</v>
      </c>
      <c r="F211" s="12">
        <v>254.21243999999999</v>
      </c>
      <c r="G211" s="12">
        <v>12.781029999999999</v>
      </c>
      <c r="H211" s="12">
        <v>2.1</v>
      </c>
      <c r="I211" s="12">
        <v>2.8798499999999998</v>
      </c>
      <c r="J211" s="12">
        <v>44.703400000000002</v>
      </c>
      <c r="K211" s="12">
        <v>1619.6778200000001</v>
      </c>
      <c r="L211" s="12">
        <v>2733.2633500000002</v>
      </c>
      <c r="M211" s="12">
        <v>6300.9463100000003</v>
      </c>
      <c r="N211" s="12">
        <v>11290.12408</v>
      </c>
    </row>
    <row r="212" spans="2:14" x14ac:dyDescent="0.2">
      <c r="B212" s="16">
        <v>4319</v>
      </c>
      <c r="C212" s="16" t="s">
        <v>297</v>
      </c>
      <c r="D212" s="12">
        <v>98.885050000000007</v>
      </c>
      <c r="E212" s="12">
        <v>45.2331</v>
      </c>
      <c r="F212" s="12">
        <v>16.527000000000001</v>
      </c>
      <c r="G212" s="12">
        <v>0</v>
      </c>
      <c r="H212" s="12">
        <v>0</v>
      </c>
      <c r="I212" s="12">
        <v>161.88845000000001</v>
      </c>
      <c r="J212" s="12">
        <v>21.676500000000001</v>
      </c>
      <c r="K212" s="12">
        <v>577.67944999999997</v>
      </c>
      <c r="L212" s="12">
        <v>30.273779999999999</v>
      </c>
      <c r="M212" s="12">
        <v>2782.5001499999998</v>
      </c>
      <c r="N212" s="12">
        <v>3734.6634800000002</v>
      </c>
    </row>
    <row r="213" spans="2:14" x14ac:dyDescent="0.2">
      <c r="B213" s="16">
        <v>4320</v>
      </c>
      <c r="C213" s="16" t="s">
        <v>298</v>
      </c>
      <c r="D213" s="12">
        <v>188.56915000000001</v>
      </c>
      <c r="E213" s="12">
        <v>79.61215</v>
      </c>
      <c r="F213" s="12">
        <v>58.378700000000002</v>
      </c>
      <c r="G213" s="12">
        <v>173.6396</v>
      </c>
      <c r="H213" s="12">
        <v>0</v>
      </c>
      <c r="I213" s="12">
        <v>258.23414000000002</v>
      </c>
      <c r="J213" s="12">
        <v>2.4</v>
      </c>
      <c r="K213" s="12">
        <v>602.92906000000005</v>
      </c>
      <c r="L213" s="12">
        <v>166.90269000000001</v>
      </c>
      <c r="M213" s="12">
        <v>4323.2184299999999</v>
      </c>
      <c r="N213" s="12">
        <v>5853.8839200000002</v>
      </c>
    </row>
    <row r="214" spans="2:14" x14ac:dyDescent="0.2">
      <c r="B214" s="23">
        <v>4324</v>
      </c>
      <c r="C214" s="23" t="s">
        <v>299</v>
      </c>
      <c r="D214" s="14">
        <v>3732.2878300000002</v>
      </c>
      <c r="E214" s="14">
        <v>3121.3962000000001</v>
      </c>
      <c r="F214" s="14">
        <v>1625.7999199999999</v>
      </c>
      <c r="G214" s="14">
        <v>371.33388000000002</v>
      </c>
      <c r="H214" s="14">
        <v>125.7077</v>
      </c>
      <c r="I214" s="14">
        <v>2661.5097999999998</v>
      </c>
      <c r="J214" s="14">
        <v>515.42178999999999</v>
      </c>
      <c r="K214" s="14">
        <v>5033.7028600000003</v>
      </c>
      <c r="L214" s="14">
        <v>386.84179</v>
      </c>
      <c r="M214" s="14">
        <v>32976.353999999999</v>
      </c>
      <c r="N214" s="14">
        <v>50550.355770000002</v>
      </c>
    </row>
  </sheetData>
  <pageMargins left="0.70866141732283472" right="0.70866141732283472" top="0.74803149606299213" bottom="0.74803149606299213" header="0.31496062992125984" footer="0.31496062992125984"/>
  <pageSetup paperSize="9" scale="56" fitToWidth="0" fitToHeight="0" orientation="landscape" horizontalDpi="300" verticalDpi="300" r:id="rId1"/>
  <headerFooter differentFirst="1" scaleWithDoc="0" alignWithMargins="0">
    <firstHeader>&amp;L&amp;C&amp;R&amp;B DEPARTEMENT FINANZEN UND RESSOURCEN
Statistik Aargau</firstHeader>
  </headerFooter>
  <rowBreaks count="3" manualBreakCount="3">
    <brk id="45" max="16383" man="1"/>
    <brk id="89" max="16383" man="1"/>
    <brk id="14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6D4FF"/>
  </sheetPr>
  <dimension ref="B1:Y218"/>
  <sheetViews>
    <sheetView showGridLines="0" view="pageBreakPreview" zoomScaleNormal="100" zoomScaleSheetLayoutView="100" workbookViewId="0">
      <pane ySplit="6" topLeftCell="A7" activePane="bottomLeft" state="frozen"/>
      <selection activeCell="A3" sqref="A3"/>
      <selection pane="bottomLeft" activeCell="A3" sqref="A3"/>
    </sheetView>
  </sheetViews>
  <sheetFormatPr baseColWidth="10" defaultRowHeight="12.75" x14ac:dyDescent="0.2"/>
  <cols>
    <col min="1" max="1" width="2.5703125" customWidth="1"/>
    <col min="2" max="2" width="11.85546875" customWidth="1"/>
    <col min="3" max="3" width="24.140625" customWidth="1"/>
    <col min="4" max="25" width="12.5703125" customWidth="1"/>
  </cols>
  <sheetData>
    <row r="1" spans="2:25" ht="18" x14ac:dyDescent="0.25">
      <c r="B1" s="3" t="s">
        <v>13</v>
      </c>
    </row>
    <row r="2" spans="2:25" x14ac:dyDescent="0.2">
      <c r="B2" t="s">
        <v>14</v>
      </c>
    </row>
    <row r="5" spans="2:25" ht="15.95" customHeight="1" x14ac:dyDescent="0.2">
      <c r="B5" s="30" t="s">
        <v>79</v>
      </c>
      <c r="C5" s="30" t="s">
        <v>80</v>
      </c>
      <c r="D5" s="27" t="s">
        <v>300</v>
      </c>
      <c r="E5" s="27" t="s">
        <v>300</v>
      </c>
      <c r="F5" s="27" t="s">
        <v>300</v>
      </c>
      <c r="G5" s="27" t="s">
        <v>300</v>
      </c>
      <c r="H5" s="27" t="s">
        <v>300</v>
      </c>
      <c r="I5" s="27" t="s">
        <v>300</v>
      </c>
      <c r="J5" s="27" t="s">
        <v>300</v>
      </c>
      <c r="K5" s="27" t="s">
        <v>300</v>
      </c>
      <c r="L5" s="27" t="s">
        <v>300</v>
      </c>
      <c r="M5" s="27" t="s">
        <v>300</v>
      </c>
      <c r="N5" s="27" t="s">
        <v>300</v>
      </c>
      <c r="O5" s="27" t="s">
        <v>301</v>
      </c>
      <c r="P5" s="27" t="s">
        <v>301</v>
      </c>
      <c r="Q5" s="27" t="s">
        <v>301</v>
      </c>
      <c r="R5" s="27" t="s">
        <v>301</v>
      </c>
      <c r="S5" s="27" t="s">
        <v>301</v>
      </c>
      <c r="T5" s="27" t="s">
        <v>301</v>
      </c>
      <c r="U5" s="27" t="s">
        <v>301</v>
      </c>
      <c r="V5" s="27" t="s">
        <v>301</v>
      </c>
      <c r="W5" s="27" t="s">
        <v>301</v>
      </c>
      <c r="X5" s="27" t="s">
        <v>301</v>
      </c>
      <c r="Y5" s="27" t="s">
        <v>301</v>
      </c>
    </row>
    <row r="6" spans="2:25" ht="42" customHeight="1" x14ac:dyDescent="0.2">
      <c r="B6" s="30" t="s">
        <v>79</v>
      </c>
      <c r="C6" s="30" t="s">
        <v>80</v>
      </c>
      <c r="D6" s="10" t="s">
        <v>81</v>
      </c>
      <c r="E6" s="10" t="s">
        <v>82</v>
      </c>
      <c r="F6" s="10" t="s">
        <v>83</v>
      </c>
      <c r="G6" s="10" t="s">
        <v>84</v>
      </c>
      <c r="H6" s="10" t="s">
        <v>85</v>
      </c>
      <c r="I6" s="10" t="s">
        <v>86</v>
      </c>
      <c r="J6" s="10" t="s">
        <v>87</v>
      </c>
      <c r="K6" s="10" t="s">
        <v>88</v>
      </c>
      <c r="L6" s="10" t="s">
        <v>89</v>
      </c>
      <c r="M6" s="10" t="s">
        <v>90</v>
      </c>
      <c r="N6" s="10" t="s">
        <v>302</v>
      </c>
      <c r="O6" s="10" t="s">
        <v>81</v>
      </c>
      <c r="P6" s="10" t="s">
        <v>82</v>
      </c>
      <c r="Q6" s="10" t="s">
        <v>83</v>
      </c>
      <c r="R6" s="10" t="s">
        <v>84</v>
      </c>
      <c r="S6" s="10" t="s">
        <v>85</v>
      </c>
      <c r="T6" s="10" t="s">
        <v>86</v>
      </c>
      <c r="U6" s="10" t="s">
        <v>87</v>
      </c>
      <c r="V6" s="10" t="s">
        <v>88</v>
      </c>
      <c r="W6" s="10" t="s">
        <v>89</v>
      </c>
      <c r="X6" s="10" t="s">
        <v>90</v>
      </c>
      <c r="Y6" s="10" t="s">
        <v>303</v>
      </c>
    </row>
    <row r="7" spans="2:25" x14ac:dyDescent="0.2">
      <c r="B7" s="21">
        <v>4335</v>
      </c>
      <c r="C7" s="21" t="s">
        <v>91</v>
      </c>
      <c r="D7" s="22">
        <v>44500.318590000003</v>
      </c>
      <c r="E7" s="22">
        <v>16654.375660000002</v>
      </c>
      <c r="F7" s="22">
        <v>214379.50185</v>
      </c>
      <c r="G7" s="22">
        <v>28027.413120000001</v>
      </c>
      <c r="H7" s="22">
        <v>27505.286349999998</v>
      </c>
      <c r="I7" s="22">
        <v>3207.5244600000001</v>
      </c>
      <c r="J7" s="22">
        <v>111058.40386999999</v>
      </c>
      <c r="K7" s="22">
        <v>123915.22155</v>
      </c>
      <c r="L7" s="22">
        <v>37914.134729999998</v>
      </c>
      <c r="M7" s="22">
        <v>393.18369999999999</v>
      </c>
      <c r="N7" s="22">
        <v>607555.36387999996</v>
      </c>
      <c r="O7" s="22">
        <v>7278.9505399999998</v>
      </c>
      <c r="P7" s="22">
        <v>3731.9750899999999</v>
      </c>
      <c r="Q7" s="22">
        <v>4311.4347900000002</v>
      </c>
      <c r="R7" s="22">
        <v>5487.1459500000001</v>
      </c>
      <c r="S7" s="22">
        <v>165</v>
      </c>
      <c r="T7" s="22">
        <v>350</v>
      </c>
      <c r="U7" s="22">
        <v>10563.200360000001</v>
      </c>
      <c r="V7" s="22">
        <v>82235.090949999998</v>
      </c>
      <c r="W7" s="22">
        <v>11872.757079999999</v>
      </c>
      <c r="X7" s="22">
        <v>25</v>
      </c>
      <c r="Y7" s="22">
        <v>126020.55476</v>
      </c>
    </row>
    <row r="8" spans="2:25" x14ac:dyDescent="0.2">
      <c r="B8" s="21">
        <v>4019</v>
      </c>
      <c r="C8" s="21" t="s">
        <v>92</v>
      </c>
      <c r="D8" s="22">
        <v>9374.5436300000001</v>
      </c>
      <c r="E8" s="22">
        <v>511.44560000000001</v>
      </c>
      <c r="F8" s="22">
        <v>28235.024689999998</v>
      </c>
      <c r="G8" s="22">
        <v>6672.3135000000002</v>
      </c>
      <c r="H8" s="22">
        <v>23705.286349999998</v>
      </c>
      <c r="I8" s="22">
        <v>969.13810000000001</v>
      </c>
      <c r="J8" s="22">
        <v>10895.709629999999</v>
      </c>
      <c r="K8" s="22">
        <v>12074.31417</v>
      </c>
      <c r="L8" s="22">
        <v>3320.4255699999999</v>
      </c>
      <c r="M8" s="22">
        <v>0</v>
      </c>
      <c r="N8" s="22">
        <v>95758.201239999995</v>
      </c>
      <c r="O8" s="22">
        <v>176.4975</v>
      </c>
      <c r="P8" s="22">
        <v>0</v>
      </c>
      <c r="Q8" s="22">
        <v>123.58255</v>
      </c>
      <c r="R8" s="22">
        <v>503.63150000000002</v>
      </c>
      <c r="S8" s="22">
        <v>5</v>
      </c>
      <c r="T8" s="22">
        <v>0</v>
      </c>
      <c r="U8" s="22">
        <v>637.81655000000001</v>
      </c>
      <c r="V8" s="22">
        <v>7776.6203500000001</v>
      </c>
      <c r="W8" s="22">
        <v>1780.758</v>
      </c>
      <c r="X8" s="22">
        <v>0</v>
      </c>
      <c r="Y8" s="22">
        <v>11003.90645</v>
      </c>
    </row>
    <row r="9" spans="2:25" x14ac:dyDescent="0.2">
      <c r="B9" s="16">
        <v>4001</v>
      </c>
      <c r="C9" s="16" t="s">
        <v>93</v>
      </c>
      <c r="D9" s="12">
        <v>6707.7737399999996</v>
      </c>
      <c r="E9" s="12">
        <v>383.37299999999999</v>
      </c>
      <c r="F9" s="12">
        <v>6939.7717000000002</v>
      </c>
      <c r="G9" s="12">
        <v>4905.4616500000002</v>
      </c>
      <c r="H9" s="12">
        <v>23705.286349999998</v>
      </c>
      <c r="I9" s="12">
        <v>953.06790000000001</v>
      </c>
      <c r="J9" s="12">
        <v>5160.8433000000005</v>
      </c>
      <c r="K9" s="12">
        <v>4360.9316799999997</v>
      </c>
      <c r="L9" s="12">
        <v>0</v>
      </c>
      <c r="M9" s="12">
        <v>0</v>
      </c>
      <c r="N9" s="12">
        <v>53116.509319999997</v>
      </c>
      <c r="O9" s="12">
        <v>138.53749999999999</v>
      </c>
      <c r="P9" s="12">
        <v>0</v>
      </c>
      <c r="Q9" s="12">
        <v>0</v>
      </c>
      <c r="R9" s="12">
        <v>298</v>
      </c>
      <c r="S9" s="12">
        <v>5</v>
      </c>
      <c r="T9" s="12">
        <v>0</v>
      </c>
      <c r="U9" s="12">
        <v>95.8078</v>
      </c>
      <c r="V9" s="12">
        <v>1110.9919500000001</v>
      </c>
      <c r="W9" s="12">
        <v>54.4</v>
      </c>
      <c r="X9" s="12">
        <v>0</v>
      </c>
      <c r="Y9" s="12">
        <v>1702.7372499999999</v>
      </c>
    </row>
    <row r="10" spans="2:25" x14ac:dyDescent="0.2">
      <c r="B10" s="16">
        <v>4002</v>
      </c>
      <c r="C10" s="16" t="s">
        <v>94</v>
      </c>
      <c r="D10" s="12">
        <v>-0.45400000000000001</v>
      </c>
      <c r="E10" s="12">
        <v>0</v>
      </c>
      <c r="F10" s="12">
        <v>0</v>
      </c>
      <c r="G10" s="12">
        <v>336.19110000000001</v>
      </c>
      <c r="H10" s="12">
        <v>0</v>
      </c>
      <c r="I10" s="12">
        <v>0</v>
      </c>
      <c r="J10" s="12">
        <v>646.12760000000003</v>
      </c>
      <c r="K10" s="12">
        <v>356.89215000000002</v>
      </c>
      <c r="L10" s="12">
        <v>0</v>
      </c>
      <c r="M10" s="12">
        <v>0</v>
      </c>
      <c r="N10" s="12">
        <v>1338.75685</v>
      </c>
      <c r="O10" s="12">
        <v>0</v>
      </c>
      <c r="P10" s="12">
        <v>0</v>
      </c>
      <c r="Q10" s="12">
        <v>0</v>
      </c>
      <c r="R10" s="12">
        <v>0</v>
      </c>
      <c r="S10" s="12">
        <v>0</v>
      </c>
      <c r="T10" s="12">
        <v>0</v>
      </c>
      <c r="U10" s="12">
        <v>0</v>
      </c>
      <c r="V10" s="12">
        <v>44.085999999999999</v>
      </c>
      <c r="W10" s="12">
        <v>0</v>
      </c>
      <c r="X10" s="12">
        <v>0</v>
      </c>
      <c r="Y10" s="12">
        <v>44.085999999999999</v>
      </c>
    </row>
    <row r="11" spans="2:25" x14ac:dyDescent="0.2">
      <c r="B11" s="16">
        <v>4003</v>
      </c>
      <c r="C11" s="16" t="s">
        <v>95</v>
      </c>
      <c r="D11" s="12">
        <v>841.73073999999997</v>
      </c>
      <c r="E11" s="12">
        <v>0</v>
      </c>
      <c r="F11" s="12">
        <v>1179.1159</v>
      </c>
      <c r="G11" s="12">
        <v>175.97354999999999</v>
      </c>
      <c r="H11" s="12">
        <v>0</v>
      </c>
      <c r="I11" s="12">
        <v>0</v>
      </c>
      <c r="J11" s="12">
        <v>446.11784999999998</v>
      </c>
      <c r="K11" s="12">
        <v>300.10259000000002</v>
      </c>
      <c r="L11" s="12">
        <v>0</v>
      </c>
      <c r="M11" s="12">
        <v>0</v>
      </c>
      <c r="N11" s="12">
        <v>2943.04063</v>
      </c>
      <c r="O11" s="12">
        <v>0</v>
      </c>
      <c r="P11" s="12">
        <v>0</v>
      </c>
      <c r="Q11" s="12">
        <v>0</v>
      </c>
      <c r="R11" s="12">
        <v>0</v>
      </c>
      <c r="S11" s="12">
        <v>0</v>
      </c>
      <c r="T11" s="12">
        <v>0</v>
      </c>
      <c r="U11" s="12">
        <v>0</v>
      </c>
      <c r="V11" s="12">
        <v>620.85325</v>
      </c>
      <c r="W11" s="12">
        <v>0</v>
      </c>
      <c r="X11" s="12">
        <v>0</v>
      </c>
      <c r="Y11" s="12">
        <v>620.85325</v>
      </c>
    </row>
    <row r="12" spans="2:25" x14ac:dyDescent="0.2">
      <c r="B12" s="16">
        <v>4004</v>
      </c>
      <c r="C12" s="16" t="s">
        <v>96</v>
      </c>
      <c r="D12" s="12">
        <v>11.58375</v>
      </c>
      <c r="E12" s="12">
        <v>0</v>
      </c>
      <c r="F12" s="12">
        <v>42.353749999999998</v>
      </c>
      <c r="G12" s="12">
        <v>0</v>
      </c>
      <c r="H12" s="12">
        <v>0</v>
      </c>
      <c r="I12" s="12">
        <v>0</v>
      </c>
      <c r="J12" s="12">
        <v>10</v>
      </c>
      <c r="K12" s="12">
        <v>164.04452000000001</v>
      </c>
      <c r="L12" s="12">
        <v>0</v>
      </c>
      <c r="M12" s="12">
        <v>0</v>
      </c>
      <c r="N12" s="12">
        <v>227.98202000000001</v>
      </c>
      <c r="O12" s="12">
        <v>0</v>
      </c>
      <c r="P12" s="12">
        <v>0</v>
      </c>
      <c r="Q12" s="12">
        <v>0</v>
      </c>
      <c r="R12" s="12">
        <v>0</v>
      </c>
      <c r="S12" s="12">
        <v>0</v>
      </c>
      <c r="T12" s="12">
        <v>0</v>
      </c>
      <c r="U12" s="12">
        <v>0</v>
      </c>
      <c r="V12" s="12">
        <v>-52.484850000000002</v>
      </c>
      <c r="W12" s="12">
        <v>0</v>
      </c>
      <c r="X12" s="12">
        <v>0</v>
      </c>
      <c r="Y12" s="12">
        <v>-52.484850000000002</v>
      </c>
    </row>
    <row r="13" spans="2:25" x14ac:dyDescent="0.2">
      <c r="B13" s="16">
        <v>4005</v>
      </c>
      <c r="C13" s="16" t="s">
        <v>97</v>
      </c>
      <c r="D13" s="12">
        <v>536.02144999999996</v>
      </c>
      <c r="E13" s="12">
        <v>35.256</v>
      </c>
      <c r="F13" s="12">
        <v>0</v>
      </c>
      <c r="G13" s="12">
        <v>149.66990000000001</v>
      </c>
      <c r="H13" s="12">
        <v>0</v>
      </c>
      <c r="I13" s="12">
        <v>0</v>
      </c>
      <c r="J13" s="12">
        <v>278.39325000000002</v>
      </c>
      <c r="K13" s="12">
        <v>383.23095000000001</v>
      </c>
      <c r="L13" s="12">
        <v>0</v>
      </c>
      <c r="M13" s="12">
        <v>0</v>
      </c>
      <c r="N13" s="12">
        <v>1382.5715499999999</v>
      </c>
      <c r="O13" s="12">
        <v>0</v>
      </c>
      <c r="P13" s="12">
        <v>0</v>
      </c>
      <c r="Q13" s="12">
        <v>0</v>
      </c>
      <c r="R13" s="12">
        <v>0</v>
      </c>
      <c r="S13" s="12">
        <v>0</v>
      </c>
      <c r="T13" s="12">
        <v>0</v>
      </c>
      <c r="U13" s="12">
        <v>0</v>
      </c>
      <c r="V13" s="12">
        <v>1513.057</v>
      </c>
      <c r="W13" s="12">
        <v>0</v>
      </c>
      <c r="X13" s="12">
        <v>0</v>
      </c>
      <c r="Y13" s="12">
        <v>1513.057</v>
      </c>
    </row>
    <row r="14" spans="2:25" x14ac:dyDescent="0.2">
      <c r="B14" s="16">
        <v>4006</v>
      </c>
      <c r="C14" s="16" t="s">
        <v>98</v>
      </c>
      <c r="D14" s="12">
        <v>111.15161999999999</v>
      </c>
      <c r="E14" s="12">
        <v>92.816599999999994</v>
      </c>
      <c r="F14" s="12">
        <v>283.35939999999999</v>
      </c>
      <c r="G14" s="12">
        <v>-0.34515000000000001</v>
      </c>
      <c r="H14" s="12">
        <v>0</v>
      </c>
      <c r="I14" s="12">
        <v>0</v>
      </c>
      <c r="J14" s="12">
        <v>628.14784999999995</v>
      </c>
      <c r="K14" s="12">
        <v>750.47460000000001</v>
      </c>
      <c r="L14" s="12">
        <v>0</v>
      </c>
      <c r="M14" s="12">
        <v>0</v>
      </c>
      <c r="N14" s="12">
        <v>1865.60492</v>
      </c>
      <c r="O14" s="12">
        <v>0</v>
      </c>
      <c r="P14" s="12">
        <v>0</v>
      </c>
      <c r="Q14" s="12">
        <v>0</v>
      </c>
      <c r="R14" s="12">
        <v>0</v>
      </c>
      <c r="S14" s="12">
        <v>0</v>
      </c>
      <c r="T14" s="12">
        <v>0</v>
      </c>
      <c r="U14" s="12">
        <v>500</v>
      </c>
      <c r="V14" s="12">
        <v>233.6035</v>
      </c>
      <c r="W14" s="12">
        <v>0</v>
      </c>
      <c r="X14" s="12">
        <v>0</v>
      </c>
      <c r="Y14" s="12">
        <v>733.60350000000005</v>
      </c>
    </row>
    <row r="15" spans="2:25" x14ac:dyDescent="0.2">
      <c r="B15" s="16">
        <v>4007</v>
      </c>
      <c r="C15" s="16" t="s">
        <v>99</v>
      </c>
      <c r="D15" s="12">
        <v>203.32499999999999</v>
      </c>
      <c r="E15" s="12">
        <v>0</v>
      </c>
      <c r="F15" s="12">
        <v>1184.47759</v>
      </c>
      <c r="G15" s="12">
        <v>0</v>
      </c>
      <c r="H15" s="12">
        <v>0</v>
      </c>
      <c r="I15" s="12">
        <v>0</v>
      </c>
      <c r="J15" s="12">
        <v>553.53599999999994</v>
      </c>
      <c r="K15" s="12">
        <v>887.88455999999996</v>
      </c>
      <c r="L15" s="12">
        <v>0</v>
      </c>
      <c r="M15" s="12">
        <v>0</v>
      </c>
      <c r="N15" s="12">
        <v>2829.2231499999998</v>
      </c>
      <c r="O15" s="12">
        <v>0</v>
      </c>
      <c r="P15" s="12">
        <v>0</v>
      </c>
      <c r="Q15" s="12">
        <v>0</v>
      </c>
      <c r="R15" s="12">
        <v>0</v>
      </c>
      <c r="S15" s="12">
        <v>0</v>
      </c>
      <c r="T15" s="12">
        <v>0</v>
      </c>
      <c r="U15" s="12">
        <v>26.36035</v>
      </c>
      <c r="V15" s="12">
        <v>62.290199999999999</v>
      </c>
      <c r="W15" s="12">
        <v>0</v>
      </c>
      <c r="X15" s="12">
        <v>0</v>
      </c>
      <c r="Y15" s="12">
        <v>88.650549999999996</v>
      </c>
    </row>
    <row r="16" spans="2:25" x14ac:dyDescent="0.2">
      <c r="B16" s="16">
        <v>4008</v>
      </c>
      <c r="C16" s="16" t="s">
        <v>100</v>
      </c>
      <c r="D16" s="12">
        <v>186.62235000000001</v>
      </c>
      <c r="E16" s="12">
        <v>0</v>
      </c>
      <c r="F16" s="12">
        <v>9660.3503000000001</v>
      </c>
      <c r="G16" s="12">
        <v>16.215</v>
      </c>
      <c r="H16" s="12">
        <v>0</v>
      </c>
      <c r="I16" s="12">
        <v>0</v>
      </c>
      <c r="J16" s="12">
        <v>734.53395</v>
      </c>
      <c r="K16" s="12">
        <v>909.34095000000002</v>
      </c>
      <c r="L16" s="12">
        <v>200</v>
      </c>
      <c r="M16" s="12">
        <v>0</v>
      </c>
      <c r="N16" s="12">
        <v>11707.062550000001</v>
      </c>
      <c r="O16" s="12">
        <v>0</v>
      </c>
      <c r="P16" s="12">
        <v>0</v>
      </c>
      <c r="Q16" s="12">
        <v>27.32695</v>
      </c>
      <c r="R16" s="12">
        <v>10</v>
      </c>
      <c r="S16" s="12">
        <v>0</v>
      </c>
      <c r="T16" s="12">
        <v>0</v>
      </c>
      <c r="U16" s="12">
        <v>0</v>
      </c>
      <c r="V16" s="12">
        <v>899.91845000000001</v>
      </c>
      <c r="W16" s="12">
        <v>0</v>
      </c>
      <c r="X16" s="12">
        <v>0</v>
      </c>
      <c r="Y16" s="12">
        <v>937.24540000000002</v>
      </c>
    </row>
    <row r="17" spans="2:25" x14ac:dyDescent="0.2">
      <c r="B17" s="16">
        <v>4009</v>
      </c>
      <c r="C17" s="16" t="s">
        <v>101</v>
      </c>
      <c r="D17" s="12">
        <v>445.39190000000002</v>
      </c>
      <c r="E17" s="12">
        <v>0</v>
      </c>
      <c r="F17" s="12">
        <v>173.86975000000001</v>
      </c>
      <c r="G17" s="12">
        <v>15.154</v>
      </c>
      <c r="H17" s="12">
        <v>0</v>
      </c>
      <c r="I17" s="12">
        <v>0</v>
      </c>
      <c r="J17" s="12">
        <v>491.27424999999999</v>
      </c>
      <c r="K17" s="12">
        <v>474.8603</v>
      </c>
      <c r="L17" s="12">
        <v>736.85109999999997</v>
      </c>
      <c r="M17" s="12">
        <v>0</v>
      </c>
      <c r="N17" s="12">
        <v>2337.4013</v>
      </c>
      <c r="O17" s="12">
        <v>0</v>
      </c>
      <c r="P17" s="12">
        <v>0</v>
      </c>
      <c r="Q17" s="12">
        <v>0</v>
      </c>
      <c r="R17" s="12">
        <v>0</v>
      </c>
      <c r="S17" s="12">
        <v>0</v>
      </c>
      <c r="T17" s="12">
        <v>0</v>
      </c>
      <c r="U17" s="12">
        <v>0</v>
      </c>
      <c r="V17" s="12">
        <v>0</v>
      </c>
      <c r="W17" s="12">
        <v>30.540400000000002</v>
      </c>
      <c r="X17" s="12">
        <v>0</v>
      </c>
      <c r="Y17" s="12">
        <v>30.540400000000002</v>
      </c>
    </row>
    <row r="18" spans="2:25" x14ac:dyDescent="0.2">
      <c r="B18" s="16">
        <v>4010</v>
      </c>
      <c r="C18" s="16" t="s">
        <v>102</v>
      </c>
      <c r="D18" s="12">
        <v>211.54750000000001</v>
      </c>
      <c r="E18" s="12">
        <v>0</v>
      </c>
      <c r="F18" s="12">
        <v>4728.8846999999996</v>
      </c>
      <c r="G18" s="12">
        <v>552.16189999999995</v>
      </c>
      <c r="H18" s="12">
        <v>0</v>
      </c>
      <c r="I18" s="12">
        <v>0</v>
      </c>
      <c r="J18" s="12">
        <v>480.55405000000002</v>
      </c>
      <c r="K18" s="12">
        <v>2314.8093199999998</v>
      </c>
      <c r="L18" s="12">
        <v>2383.57447</v>
      </c>
      <c r="M18" s="12">
        <v>0</v>
      </c>
      <c r="N18" s="12">
        <v>10671.531940000001</v>
      </c>
      <c r="O18" s="12">
        <v>0</v>
      </c>
      <c r="P18" s="12">
        <v>0</v>
      </c>
      <c r="Q18" s="12">
        <v>64.173599999999993</v>
      </c>
      <c r="R18" s="12">
        <v>0</v>
      </c>
      <c r="S18" s="12">
        <v>0</v>
      </c>
      <c r="T18" s="12">
        <v>0</v>
      </c>
      <c r="U18" s="12">
        <v>0</v>
      </c>
      <c r="V18" s="12">
        <v>1245.0713000000001</v>
      </c>
      <c r="W18" s="12">
        <v>695.81759999999997</v>
      </c>
      <c r="X18" s="12">
        <v>0</v>
      </c>
      <c r="Y18" s="12">
        <v>2005.0625</v>
      </c>
    </row>
    <row r="19" spans="2:25" x14ac:dyDescent="0.2">
      <c r="B19" s="16">
        <v>4012</v>
      </c>
      <c r="C19" s="16" t="s">
        <v>103</v>
      </c>
      <c r="D19" s="12">
        <v>0</v>
      </c>
      <c r="E19" s="12">
        <v>0</v>
      </c>
      <c r="F19" s="12">
        <v>1678.7538999999999</v>
      </c>
      <c r="G19" s="12">
        <v>521.83154999999999</v>
      </c>
      <c r="H19" s="12">
        <v>0</v>
      </c>
      <c r="I19" s="12">
        <v>0</v>
      </c>
      <c r="J19" s="12">
        <v>958.50919999999996</v>
      </c>
      <c r="K19" s="12">
        <v>740.09469999999999</v>
      </c>
      <c r="L19" s="12">
        <v>0</v>
      </c>
      <c r="M19" s="12">
        <v>0</v>
      </c>
      <c r="N19" s="12">
        <v>3899.1893500000001</v>
      </c>
      <c r="O19" s="12">
        <v>0</v>
      </c>
      <c r="P19" s="12">
        <v>0</v>
      </c>
      <c r="Q19" s="12">
        <v>0</v>
      </c>
      <c r="R19" s="12">
        <v>195.63149999999999</v>
      </c>
      <c r="S19" s="12">
        <v>0</v>
      </c>
      <c r="T19" s="12">
        <v>0</v>
      </c>
      <c r="U19" s="12">
        <v>0</v>
      </c>
      <c r="V19" s="12">
        <v>1958.7917500000001</v>
      </c>
      <c r="W19" s="12">
        <v>1000</v>
      </c>
      <c r="X19" s="12">
        <v>0</v>
      </c>
      <c r="Y19" s="12">
        <v>3154.4232499999998</v>
      </c>
    </row>
    <row r="20" spans="2:25" x14ac:dyDescent="0.2">
      <c r="B20" s="16">
        <v>4013</v>
      </c>
      <c r="C20" s="16" t="s">
        <v>104</v>
      </c>
      <c r="D20" s="12">
        <v>119.84958</v>
      </c>
      <c r="E20" s="12">
        <v>0</v>
      </c>
      <c r="F20" s="12">
        <v>2364.0877</v>
      </c>
      <c r="G20" s="12">
        <v>0</v>
      </c>
      <c r="H20" s="12">
        <v>0</v>
      </c>
      <c r="I20" s="12">
        <v>16.0702</v>
      </c>
      <c r="J20" s="12">
        <v>507.67232999999999</v>
      </c>
      <c r="K20" s="12">
        <v>431.64785000000001</v>
      </c>
      <c r="L20" s="12">
        <v>0</v>
      </c>
      <c r="M20" s="12">
        <v>0</v>
      </c>
      <c r="N20" s="12">
        <v>3439.3276599999999</v>
      </c>
      <c r="O20" s="12">
        <v>37.96</v>
      </c>
      <c r="P20" s="12">
        <v>0</v>
      </c>
      <c r="Q20" s="12">
        <v>32.082000000000001</v>
      </c>
      <c r="R20" s="12">
        <v>0</v>
      </c>
      <c r="S20" s="12">
        <v>0</v>
      </c>
      <c r="T20" s="12">
        <v>0</v>
      </c>
      <c r="U20" s="12">
        <v>15.648400000000001</v>
      </c>
      <c r="V20" s="12">
        <v>140.4418</v>
      </c>
      <c r="W20" s="12">
        <v>0</v>
      </c>
      <c r="X20" s="12">
        <v>0</v>
      </c>
      <c r="Y20" s="12">
        <v>226.13220000000001</v>
      </c>
    </row>
    <row r="21" spans="2:25" x14ac:dyDescent="0.2">
      <c r="B21" s="21">
        <v>4059</v>
      </c>
      <c r="C21" s="21" t="s">
        <v>105</v>
      </c>
      <c r="D21" s="22">
        <v>8567.7986400000009</v>
      </c>
      <c r="E21" s="22">
        <v>3861.1024499999999</v>
      </c>
      <c r="F21" s="22">
        <v>24326.92209</v>
      </c>
      <c r="G21" s="22">
        <v>6145.33817</v>
      </c>
      <c r="H21" s="22">
        <v>0</v>
      </c>
      <c r="I21" s="22">
        <v>70.11985</v>
      </c>
      <c r="J21" s="22">
        <v>21344.002639999999</v>
      </c>
      <c r="K21" s="22">
        <v>18787.585060000001</v>
      </c>
      <c r="L21" s="22">
        <v>10038.6176</v>
      </c>
      <c r="M21" s="22">
        <v>0</v>
      </c>
      <c r="N21" s="22">
        <v>93141.486499999999</v>
      </c>
      <c r="O21" s="22">
        <v>1875.7896900000001</v>
      </c>
      <c r="P21" s="22">
        <v>952.47919999999999</v>
      </c>
      <c r="Q21" s="22">
        <v>512.68519000000003</v>
      </c>
      <c r="R21" s="22">
        <v>1008.41234</v>
      </c>
      <c r="S21" s="22">
        <v>60</v>
      </c>
      <c r="T21" s="22">
        <v>0</v>
      </c>
      <c r="U21" s="22">
        <v>911.50307999999995</v>
      </c>
      <c r="V21" s="22">
        <v>15295.513650000001</v>
      </c>
      <c r="W21" s="22">
        <v>1133.16374</v>
      </c>
      <c r="X21" s="22">
        <v>0</v>
      </c>
      <c r="Y21" s="22">
        <v>21749.546890000001</v>
      </c>
    </row>
    <row r="22" spans="2:25" x14ac:dyDescent="0.2">
      <c r="B22" s="16">
        <v>4021</v>
      </c>
      <c r="C22" s="16" t="s">
        <v>106</v>
      </c>
      <c r="D22" s="12">
        <v>4394.2189500000004</v>
      </c>
      <c r="E22" s="12">
        <v>852.577</v>
      </c>
      <c r="F22" s="12">
        <v>3706.2288199999998</v>
      </c>
      <c r="G22" s="12">
        <v>177.69521</v>
      </c>
      <c r="H22" s="12">
        <v>0</v>
      </c>
      <c r="I22" s="12">
        <v>0</v>
      </c>
      <c r="J22" s="12">
        <v>3925.2741599999999</v>
      </c>
      <c r="K22" s="12">
        <v>463.34685000000002</v>
      </c>
      <c r="L22" s="12">
        <v>0</v>
      </c>
      <c r="M22" s="12">
        <v>0</v>
      </c>
      <c r="N22" s="12">
        <v>13519.340990000001</v>
      </c>
      <c r="O22" s="12">
        <v>1126.6244899999999</v>
      </c>
      <c r="P22" s="12">
        <v>21.268000000000001</v>
      </c>
      <c r="Q22" s="12">
        <v>371.6585</v>
      </c>
      <c r="R22" s="12">
        <v>0</v>
      </c>
      <c r="S22" s="12">
        <v>0</v>
      </c>
      <c r="T22" s="12">
        <v>0</v>
      </c>
      <c r="U22" s="12">
        <v>49.735529999999997</v>
      </c>
      <c r="V22" s="12">
        <v>2235.2827900000002</v>
      </c>
      <c r="W22" s="12">
        <v>0</v>
      </c>
      <c r="X22" s="12">
        <v>0</v>
      </c>
      <c r="Y22" s="12">
        <v>3804.5693099999999</v>
      </c>
    </row>
    <row r="23" spans="2:25" x14ac:dyDescent="0.2">
      <c r="B23" s="16">
        <v>4022</v>
      </c>
      <c r="C23" s="16" t="s">
        <v>107</v>
      </c>
      <c r="D23" s="12">
        <v>0</v>
      </c>
      <c r="E23" s="12">
        <v>78.900000000000006</v>
      </c>
      <c r="F23" s="12">
        <v>0</v>
      </c>
      <c r="G23" s="12">
        <v>0</v>
      </c>
      <c r="H23" s="12">
        <v>0</v>
      </c>
      <c r="I23" s="12">
        <v>0</v>
      </c>
      <c r="J23" s="12">
        <v>1.5106599999999899</v>
      </c>
      <c r="K23" s="12">
        <v>574.92084999999997</v>
      </c>
      <c r="L23" s="12">
        <v>0</v>
      </c>
      <c r="M23" s="12">
        <v>0</v>
      </c>
      <c r="N23" s="12">
        <v>655.33150999999998</v>
      </c>
      <c r="O23" s="12">
        <v>0</v>
      </c>
      <c r="P23" s="12">
        <v>0</v>
      </c>
      <c r="Q23" s="12">
        <v>0</v>
      </c>
      <c r="R23" s="12">
        <v>0</v>
      </c>
      <c r="S23" s="12">
        <v>0</v>
      </c>
      <c r="T23" s="12">
        <v>0</v>
      </c>
      <c r="U23" s="12">
        <v>0</v>
      </c>
      <c r="V23" s="12">
        <v>204.69395</v>
      </c>
      <c r="W23" s="12">
        <v>0</v>
      </c>
      <c r="X23" s="12">
        <v>0</v>
      </c>
      <c r="Y23" s="12">
        <v>204.69395</v>
      </c>
    </row>
    <row r="24" spans="2:25" x14ac:dyDescent="0.2">
      <c r="B24" s="16">
        <v>4023</v>
      </c>
      <c r="C24" s="16" t="s">
        <v>108</v>
      </c>
      <c r="D24" s="12">
        <v>10.187810000000001</v>
      </c>
      <c r="E24" s="12">
        <v>0</v>
      </c>
      <c r="F24" s="12">
        <v>103.53215</v>
      </c>
      <c r="G24" s="12">
        <v>0</v>
      </c>
      <c r="H24" s="12">
        <v>0</v>
      </c>
      <c r="I24" s="12">
        <v>0</v>
      </c>
      <c r="J24" s="12">
        <v>2263.0306500000002</v>
      </c>
      <c r="K24" s="12">
        <v>1980.53153</v>
      </c>
      <c r="L24" s="12">
        <v>0</v>
      </c>
      <c r="M24" s="12">
        <v>0</v>
      </c>
      <c r="N24" s="12">
        <v>4357.2821400000003</v>
      </c>
      <c r="O24" s="12">
        <v>0</v>
      </c>
      <c r="P24" s="12">
        <v>0</v>
      </c>
      <c r="Q24" s="12">
        <v>0</v>
      </c>
      <c r="R24" s="12">
        <v>0</v>
      </c>
      <c r="S24" s="12">
        <v>0</v>
      </c>
      <c r="T24" s="12">
        <v>0</v>
      </c>
      <c r="U24" s="12">
        <v>314.40899999999999</v>
      </c>
      <c r="V24" s="12">
        <v>2004.5136500000001</v>
      </c>
      <c r="W24" s="12">
        <v>0</v>
      </c>
      <c r="X24" s="12">
        <v>0</v>
      </c>
      <c r="Y24" s="12">
        <v>2318.92265</v>
      </c>
    </row>
    <row r="25" spans="2:25" x14ac:dyDescent="0.2">
      <c r="B25" s="16">
        <v>4024</v>
      </c>
      <c r="C25" s="16" t="s">
        <v>109</v>
      </c>
      <c r="D25" s="12">
        <v>0</v>
      </c>
      <c r="E25" s="12">
        <v>0</v>
      </c>
      <c r="F25" s="12">
        <v>0</v>
      </c>
      <c r="G25" s="12">
        <v>0</v>
      </c>
      <c r="H25" s="12">
        <v>0</v>
      </c>
      <c r="I25" s="12">
        <v>0</v>
      </c>
      <c r="J25" s="12">
        <v>258.01614999999998</v>
      </c>
      <c r="K25" s="12">
        <v>379.75806999999998</v>
      </c>
      <c r="L25" s="12">
        <v>375.66764999999998</v>
      </c>
      <c r="M25" s="12">
        <v>0</v>
      </c>
      <c r="N25" s="12">
        <v>1013.44187</v>
      </c>
      <c r="O25" s="12">
        <v>0</v>
      </c>
      <c r="P25" s="12">
        <v>0</v>
      </c>
      <c r="Q25" s="12">
        <v>0</v>
      </c>
      <c r="R25" s="12">
        <v>0</v>
      </c>
      <c r="S25" s="12">
        <v>0</v>
      </c>
      <c r="T25" s="12">
        <v>0</v>
      </c>
      <c r="U25" s="12">
        <v>0</v>
      </c>
      <c r="V25" s="12">
        <v>387.73903999999999</v>
      </c>
      <c r="W25" s="12">
        <v>103.63959</v>
      </c>
      <c r="X25" s="12">
        <v>0</v>
      </c>
      <c r="Y25" s="12">
        <v>491.37862999999999</v>
      </c>
    </row>
    <row r="26" spans="2:25" x14ac:dyDescent="0.2">
      <c r="B26" s="16">
        <v>4049</v>
      </c>
      <c r="C26" s="16" t="s">
        <v>110</v>
      </c>
      <c r="D26" s="12">
        <v>102.64046999999999</v>
      </c>
      <c r="E26" s="12">
        <v>188.41579999999999</v>
      </c>
      <c r="F26" s="12">
        <v>1514.1044400000001</v>
      </c>
      <c r="G26" s="12">
        <v>0</v>
      </c>
      <c r="H26" s="12">
        <v>0</v>
      </c>
      <c r="I26" s="12">
        <v>0</v>
      </c>
      <c r="J26" s="12">
        <v>103.44799999999999</v>
      </c>
      <c r="K26" s="12">
        <v>355.69421999999997</v>
      </c>
      <c r="L26" s="12">
        <v>35</v>
      </c>
      <c r="M26" s="12">
        <v>0</v>
      </c>
      <c r="N26" s="12">
        <v>2299.3029299999998</v>
      </c>
      <c r="O26" s="12">
        <v>0</v>
      </c>
      <c r="P26" s="12">
        <v>83.922550000000001</v>
      </c>
      <c r="Q26" s="12">
        <v>0</v>
      </c>
      <c r="R26" s="12">
        <v>0</v>
      </c>
      <c r="S26" s="12">
        <v>0</v>
      </c>
      <c r="T26" s="12">
        <v>0</v>
      </c>
      <c r="U26" s="12">
        <v>13.96885</v>
      </c>
      <c r="V26" s="12">
        <v>185.05369999999999</v>
      </c>
      <c r="W26" s="12">
        <v>0</v>
      </c>
      <c r="X26" s="12">
        <v>0</v>
      </c>
      <c r="Y26" s="12">
        <v>282.94510000000002</v>
      </c>
    </row>
    <row r="27" spans="2:25" x14ac:dyDescent="0.2">
      <c r="B27" s="16">
        <v>4026</v>
      </c>
      <c r="C27" s="16" t="s">
        <v>111</v>
      </c>
      <c r="D27" s="12">
        <v>261.11058000000003</v>
      </c>
      <c r="E27" s="12">
        <v>73.282749999999993</v>
      </c>
      <c r="F27" s="12">
        <v>1613.4084499999999</v>
      </c>
      <c r="G27" s="12">
        <v>125.57384999999999</v>
      </c>
      <c r="H27" s="12">
        <v>0</v>
      </c>
      <c r="I27" s="12">
        <v>0</v>
      </c>
      <c r="J27" s="12">
        <v>789.05219999999997</v>
      </c>
      <c r="K27" s="12">
        <v>1047.46785</v>
      </c>
      <c r="L27" s="12">
        <v>0</v>
      </c>
      <c r="M27" s="12">
        <v>0</v>
      </c>
      <c r="N27" s="12">
        <v>3909.8956800000001</v>
      </c>
      <c r="O27" s="12">
        <v>0</v>
      </c>
      <c r="P27" s="12">
        <v>0</v>
      </c>
      <c r="Q27" s="12">
        <v>0</v>
      </c>
      <c r="R27" s="12">
        <v>0</v>
      </c>
      <c r="S27" s="12">
        <v>0</v>
      </c>
      <c r="T27" s="12">
        <v>0</v>
      </c>
      <c r="U27" s="12">
        <v>6.4859999999999998</v>
      </c>
      <c r="V27" s="12">
        <v>214.435</v>
      </c>
      <c r="W27" s="12">
        <v>0</v>
      </c>
      <c r="X27" s="12">
        <v>0</v>
      </c>
      <c r="Y27" s="12">
        <v>220.92099999999999</v>
      </c>
    </row>
    <row r="28" spans="2:25" x14ac:dyDescent="0.2">
      <c r="B28" s="16">
        <v>4027</v>
      </c>
      <c r="C28" s="16" t="s">
        <v>112</v>
      </c>
      <c r="D28" s="12">
        <v>0</v>
      </c>
      <c r="E28" s="12">
        <v>0</v>
      </c>
      <c r="F28" s="12">
        <v>2484.0807100000002</v>
      </c>
      <c r="G28" s="12">
        <v>449.18515000000002</v>
      </c>
      <c r="H28" s="12">
        <v>0</v>
      </c>
      <c r="I28" s="12">
        <v>0</v>
      </c>
      <c r="J28" s="12">
        <v>287.66464999999999</v>
      </c>
      <c r="K28" s="12">
        <v>168.68004999999999</v>
      </c>
      <c r="L28" s="12">
        <v>0</v>
      </c>
      <c r="M28" s="12">
        <v>0</v>
      </c>
      <c r="N28" s="12">
        <v>3389.6105600000001</v>
      </c>
      <c r="O28" s="12">
        <v>0</v>
      </c>
      <c r="P28" s="12">
        <v>0</v>
      </c>
      <c r="Q28" s="12">
        <v>0</v>
      </c>
      <c r="R28" s="12">
        <v>300</v>
      </c>
      <c r="S28" s="12">
        <v>0</v>
      </c>
      <c r="T28" s="12">
        <v>0</v>
      </c>
      <c r="U28" s="12">
        <v>0</v>
      </c>
      <c r="V28" s="12">
        <v>326.76294999999999</v>
      </c>
      <c r="W28" s="12">
        <v>0</v>
      </c>
      <c r="X28" s="12">
        <v>0</v>
      </c>
      <c r="Y28" s="12">
        <v>626.76295000000005</v>
      </c>
    </row>
    <row r="29" spans="2:25" x14ac:dyDescent="0.2">
      <c r="B29" s="16">
        <v>4028</v>
      </c>
      <c r="C29" s="16" t="s">
        <v>113</v>
      </c>
      <c r="D29" s="12">
        <v>0</v>
      </c>
      <c r="E29" s="12">
        <v>25.8108</v>
      </c>
      <c r="F29" s="12">
        <v>0</v>
      </c>
      <c r="G29" s="12">
        <v>0</v>
      </c>
      <c r="H29" s="12">
        <v>0</v>
      </c>
      <c r="I29" s="12">
        <v>0</v>
      </c>
      <c r="J29" s="12">
        <v>138.21530000000001</v>
      </c>
      <c r="K29" s="12">
        <v>1411.08402</v>
      </c>
      <c r="L29" s="12">
        <v>26.06101</v>
      </c>
      <c r="M29" s="12">
        <v>0</v>
      </c>
      <c r="N29" s="12">
        <v>1601.1711299999999</v>
      </c>
      <c r="O29" s="12">
        <v>0</v>
      </c>
      <c r="P29" s="12">
        <v>0</v>
      </c>
      <c r="Q29" s="12">
        <v>0</v>
      </c>
      <c r="R29" s="12">
        <v>0</v>
      </c>
      <c r="S29" s="12">
        <v>0</v>
      </c>
      <c r="T29" s="12">
        <v>0</v>
      </c>
      <c r="U29" s="12">
        <v>0</v>
      </c>
      <c r="V29" s="12">
        <v>120.78403</v>
      </c>
      <c r="W29" s="12">
        <v>0</v>
      </c>
      <c r="X29" s="12">
        <v>0</v>
      </c>
      <c r="Y29" s="12">
        <v>120.78403</v>
      </c>
    </row>
    <row r="30" spans="2:25" x14ac:dyDescent="0.2">
      <c r="B30" s="16">
        <v>4029</v>
      </c>
      <c r="C30" s="16" t="s">
        <v>114</v>
      </c>
      <c r="D30" s="12">
        <v>0</v>
      </c>
      <c r="E30" s="12">
        <v>0</v>
      </c>
      <c r="F30" s="12">
        <v>269.95024999999998</v>
      </c>
      <c r="G30" s="12">
        <v>0</v>
      </c>
      <c r="H30" s="12">
        <v>0</v>
      </c>
      <c r="I30" s="12">
        <v>0</v>
      </c>
      <c r="J30" s="12">
        <v>1628.16632</v>
      </c>
      <c r="K30" s="12">
        <v>725.31587999999999</v>
      </c>
      <c r="L30" s="12">
        <v>1500</v>
      </c>
      <c r="M30" s="12">
        <v>0</v>
      </c>
      <c r="N30" s="12">
        <v>4123.4324500000002</v>
      </c>
      <c r="O30" s="12">
        <v>0</v>
      </c>
      <c r="P30" s="12">
        <v>0</v>
      </c>
      <c r="Q30" s="12">
        <v>0</v>
      </c>
      <c r="R30" s="12">
        <v>0</v>
      </c>
      <c r="S30" s="12">
        <v>0</v>
      </c>
      <c r="T30" s="12">
        <v>0</v>
      </c>
      <c r="U30" s="12">
        <v>129.66014999999999</v>
      </c>
      <c r="V30" s="12">
        <v>51.623950000000001</v>
      </c>
      <c r="W30" s="12">
        <v>0</v>
      </c>
      <c r="X30" s="12">
        <v>0</v>
      </c>
      <c r="Y30" s="12">
        <v>181.2841</v>
      </c>
    </row>
    <row r="31" spans="2:25" x14ac:dyDescent="0.2">
      <c r="B31" s="16">
        <v>4030</v>
      </c>
      <c r="C31" s="16" t="s">
        <v>115</v>
      </c>
      <c r="D31" s="12">
        <v>0</v>
      </c>
      <c r="E31" s="12">
        <v>87.557149999999993</v>
      </c>
      <c r="F31" s="12">
        <v>0</v>
      </c>
      <c r="G31" s="12">
        <v>106.41266</v>
      </c>
      <c r="H31" s="12">
        <v>0</v>
      </c>
      <c r="I31" s="12">
        <v>0</v>
      </c>
      <c r="J31" s="12">
        <v>393.62509999999997</v>
      </c>
      <c r="K31" s="12">
        <v>1101.55936</v>
      </c>
      <c r="L31" s="12">
        <v>416.20249000000001</v>
      </c>
      <c r="M31" s="12">
        <v>0</v>
      </c>
      <c r="N31" s="12">
        <v>2105.3567600000001</v>
      </c>
      <c r="O31" s="12">
        <v>0</v>
      </c>
      <c r="P31" s="12">
        <v>0</v>
      </c>
      <c r="Q31" s="12">
        <v>0</v>
      </c>
      <c r="R31" s="12">
        <v>0</v>
      </c>
      <c r="S31" s="12">
        <v>0</v>
      </c>
      <c r="T31" s="12">
        <v>0</v>
      </c>
      <c r="U31" s="12">
        <v>0</v>
      </c>
      <c r="V31" s="12">
        <v>244.11240000000001</v>
      </c>
      <c r="W31" s="12">
        <v>24.5456</v>
      </c>
      <c r="X31" s="12">
        <v>0</v>
      </c>
      <c r="Y31" s="12">
        <v>268.65800000000002</v>
      </c>
    </row>
    <row r="32" spans="2:25" x14ac:dyDescent="0.2">
      <c r="B32" s="16">
        <v>4031</v>
      </c>
      <c r="C32" s="16" t="s">
        <v>116</v>
      </c>
      <c r="D32" s="12">
        <v>0</v>
      </c>
      <c r="E32" s="12">
        <v>402.42930000000001</v>
      </c>
      <c r="F32" s="12">
        <v>80.823999999999998</v>
      </c>
      <c r="G32" s="12">
        <v>0</v>
      </c>
      <c r="H32" s="12">
        <v>0</v>
      </c>
      <c r="I32" s="12">
        <v>0</v>
      </c>
      <c r="J32" s="12">
        <v>351.78109999999998</v>
      </c>
      <c r="K32" s="12">
        <v>463.02632999999997</v>
      </c>
      <c r="L32" s="12">
        <v>429.89940000000001</v>
      </c>
      <c r="M32" s="12">
        <v>0</v>
      </c>
      <c r="N32" s="12">
        <v>1727.9601299999999</v>
      </c>
      <c r="O32" s="12">
        <v>0</v>
      </c>
      <c r="P32" s="12">
        <v>283.8</v>
      </c>
      <c r="Q32" s="12">
        <v>0</v>
      </c>
      <c r="R32" s="12">
        <v>0</v>
      </c>
      <c r="S32" s="12">
        <v>0</v>
      </c>
      <c r="T32" s="12">
        <v>0</v>
      </c>
      <c r="U32" s="12">
        <v>61.843350000000001</v>
      </c>
      <c r="V32" s="12">
        <v>2.0620400000000001</v>
      </c>
      <c r="W32" s="12">
        <v>0</v>
      </c>
      <c r="X32" s="12">
        <v>0</v>
      </c>
      <c r="Y32" s="12">
        <v>347.70539000000002</v>
      </c>
    </row>
    <row r="33" spans="2:25" x14ac:dyDescent="0.2">
      <c r="B33" s="16">
        <v>4032</v>
      </c>
      <c r="C33" s="16" t="s">
        <v>117</v>
      </c>
      <c r="D33" s="12">
        <v>78.558099999999996</v>
      </c>
      <c r="E33" s="12">
        <v>0</v>
      </c>
      <c r="F33" s="12">
        <v>93.483099999999993</v>
      </c>
      <c r="G33" s="12">
        <v>0</v>
      </c>
      <c r="H33" s="12">
        <v>0</v>
      </c>
      <c r="I33" s="12">
        <v>0</v>
      </c>
      <c r="J33" s="12">
        <v>92.417689999999993</v>
      </c>
      <c r="K33" s="12">
        <v>245.98907</v>
      </c>
      <c r="L33" s="12">
        <v>0</v>
      </c>
      <c r="M33" s="12">
        <v>0</v>
      </c>
      <c r="N33" s="12">
        <v>510.44796000000002</v>
      </c>
      <c r="O33" s="12">
        <v>0</v>
      </c>
      <c r="P33" s="12">
        <v>0</v>
      </c>
      <c r="Q33" s="12">
        <v>0</v>
      </c>
      <c r="R33" s="12">
        <v>0</v>
      </c>
      <c r="S33" s="12">
        <v>0</v>
      </c>
      <c r="T33" s="12">
        <v>0</v>
      </c>
      <c r="U33" s="12">
        <v>0</v>
      </c>
      <c r="V33" s="12">
        <v>1832.3876</v>
      </c>
      <c r="W33" s="12">
        <v>0</v>
      </c>
      <c r="X33" s="12">
        <v>0</v>
      </c>
      <c r="Y33" s="12">
        <v>1832.3876</v>
      </c>
    </row>
    <row r="34" spans="2:25" x14ac:dyDescent="0.2">
      <c r="B34" s="16">
        <v>4033</v>
      </c>
      <c r="C34" s="16" t="s">
        <v>118</v>
      </c>
      <c r="D34" s="12">
        <v>95.603480000000005</v>
      </c>
      <c r="E34" s="12">
        <v>0</v>
      </c>
      <c r="F34" s="12">
        <v>183.82534999999999</v>
      </c>
      <c r="G34" s="12">
        <v>232.79082</v>
      </c>
      <c r="H34" s="12">
        <v>0</v>
      </c>
      <c r="I34" s="12">
        <v>0</v>
      </c>
      <c r="J34" s="12">
        <v>691.84902</v>
      </c>
      <c r="K34" s="12">
        <v>456.18812000000003</v>
      </c>
      <c r="L34" s="12">
        <v>794.91405999999995</v>
      </c>
      <c r="M34" s="12">
        <v>0</v>
      </c>
      <c r="N34" s="12">
        <v>2455.17085</v>
      </c>
      <c r="O34" s="12">
        <v>0</v>
      </c>
      <c r="P34" s="12">
        <v>0</v>
      </c>
      <c r="Q34" s="12">
        <v>0</v>
      </c>
      <c r="R34" s="12">
        <v>0</v>
      </c>
      <c r="S34" s="12">
        <v>0</v>
      </c>
      <c r="T34" s="12">
        <v>0</v>
      </c>
      <c r="U34" s="12">
        <v>290.05284999999998</v>
      </c>
      <c r="V34" s="12">
        <v>402.89785000000001</v>
      </c>
      <c r="W34" s="12">
        <v>21.61665</v>
      </c>
      <c r="X34" s="12">
        <v>0</v>
      </c>
      <c r="Y34" s="12">
        <v>714.56735000000003</v>
      </c>
    </row>
    <row r="35" spans="2:25" x14ac:dyDescent="0.2">
      <c r="B35" s="16">
        <v>4034</v>
      </c>
      <c r="C35" s="16" t="s">
        <v>119</v>
      </c>
      <c r="D35" s="12">
        <v>85.145949999999999</v>
      </c>
      <c r="E35" s="12">
        <v>0</v>
      </c>
      <c r="F35" s="12">
        <v>339.18369999999999</v>
      </c>
      <c r="G35" s="12">
        <v>2.3451</v>
      </c>
      <c r="H35" s="12">
        <v>0</v>
      </c>
      <c r="I35" s="12">
        <v>0</v>
      </c>
      <c r="J35" s="12">
        <v>226.2783</v>
      </c>
      <c r="K35" s="12">
        <v>307.52055000000001</v>
      </c>
      <c r="L35" s="12">
        <v>26.541799999999999</v>
      </c>
      <c r="M35" s="12">
        <v>0</v>
      </c>
      <c r="N35" s="12">
        <v>987.0154</v>
      </c>
      <c r="O35" s="12">
        <v>0</v>
      </c>
      <c r="P35" s="12">
        <v>0</v>
      </c>
      <c r="Q35" s="12">
        <v>4.55</v>
      </c>
      <c r="R35" s="12">
        <v>0</v>
      </c>
      <c r="S35" s="12">
        <v>60</v>
      </c>
      <c r="T35" s="12">
        <v>0</v>
      </c>
      <c r="U35" s="12">
        <v>0</v>
      </c>
      <c r="V35" s="12">
        <v>2121.4603499999998</v>
      </c>
      <c r="W35" s="12">
        <v>0</v>
      </c>
      <c r="X35" s="12">
        <v>0</v>
      </c>
      <c r="Y35" s="12">
        <v>2186.01035</v>
      </c>
    </row>
    <row r="36" spans="2:25" x14ac:dyDescent="0.2">
      <c r="B36" s="16">
        <v>4035</v>
      </c>
      <c r="C36" s="16" t="s">
        <v>120</v>
      </c>
      <c r="D36" s="12">
        <v>1423.5202999999999</v>
      </c>
      <c r="E36" s="12">
        <v>566.50260000000003</v>
      </c>
      <c r="F36" s="12">
        <v>208.60634999999999</v>
      </c>
      <c r="G36" s="12">
        <v>0</v>
      </c>
      <c r="H36" s="12">
        <v>0</v>
      </c>
      <c r="I36" s="12">
        <v>0</v>
      </c>
      <c r="J36" s="12">
        <v>507.13819999999998</v>
      </c>
      <c r="K36" s="12">
        <v>193.21764999999999</v>
      </c>
      <c r="L36" s="12">
        <v>0</v>
      </c>
      <c r="M36" s="12">
        <v>0</v>
      </c>
      <c r="N36" s="12">
        <v>2898.9850999999999</v>
      </c>
      <c r="O36" s="12">
        <v>0</v>
      </c>
      <c r="P36" s="12">
        <v>315.85449999999997</v>
      </c>
      <c r="Q36" s="12">
        <v>0</v>
      </c>
      <c r="R36" s="12">
        <v>0</v>
      </c>
      <c r="S36" s="12">
        <v>0</v>
      </c>
      <c r="T36" s="12">
        <v>0</v>
      </c>
      <c r="U36" s="12">
        <v>0</v>
      </c>
      <c r="V36" s="12">
        <v>482.48500000000001</v>
      </c>
      <c r="W36" s="12">
        <v>0</v>
      </c>
      <c r="X36" s="12">
        <v>0</v>
      </c>
      <c r="Y36" s="12">
        <v>798.33950000000004</v>
      </c>
    </row>
    <row r="37" spans="2:25" x14ac:dyDescent="0.2">
      <c r="B37" s="16">
        <v>4037</v>
      </c>
      <c r="C37" s="16" t="s">
        <v>121</v>
      </c>
      <c r="D37" s="12">
        <v>20.818899999999999</v>
      </c>
      <c r="E37" s="12">
        <v>242.64250000000001</v>
      </c>
      <c r="F37" s="12">
        <v>99.487129999999993</v>
      </c>
      <c r="G37" s="12">
        <v>0</v>
      </c>
      <c r="H37" s="12">
        <v>0</v>
      </c>
      <c r="I37" s="12">
        <v>0</v>
      </c>
      <c r="J37" s="12">
        <v>1008.02241</v>
      </c>
      <c r="K37" s="12">
        <v>1131.71002</v>
      </c>
      <c r="L37" s="12">
        <v>0</v>
      </c>
      <c r="M37" s="12">
        <v>0</v>
      </c>
      <c r="N37" s="12">
        <v>2502.6809600000001</v>
      </c>
      <c r="O37" s="12">
        <v>0</v>
      </c>
      <c r="P37" s="12">
        <v>90.385999999999996</v>
      </c>
      <c r="Q37" s="12">
        <v>0</v>
      </c>
      <c r="R37" s="12">
        <v>0</v>
      </c>
      <c r="S37" s="12">
        <v>0</v>
      </c>
      <c r="T37" s="12">
        <v>0</v>
      </c>
      <c r="U37" s="12">
        <v>0</v>
      </c>
      <c r="V37" s="12">
        <v>647.79425000000003</v>
      </c>
      <c r="W37" s="12">
        <v>0</v>
      </c>
      <c r="X37" s="12">
        <v>0</v>
      </c>
      <c r="Y37" s="12">
        <v>738.18025</v>
      </c>
    </row>
    <row r="38" spans="2:25" x14ac:dyDescent="0.2">
      <c r="B38" s="16">
        <v>4038</v>
      </c>
      <c r="C38" s="16" t="s">
        <v>122</v>
      </c>
      <c r="D38" s="12">
        <v>0</v>
      </c>
      <c r="E38" s="12">
        <v>266.14240000000001</v>
      </c>
      <c r="F38" s="12">
        <v>517.19809999999995</v>
      </c>
      <c r="G38" s="12">
        <v>4344.7593500000003</v>
      </c>
      <c r="H38" s="12">
        <v>0</v>
      </c>
      <c r="I38" s="12">
        <v>0</v>
      </c>
      <c r="J38" s="12">
        <v>597.60874999999999</v>
      </c>
      <c r="K38" s="12">
        <v>266.39654000000002</v>
      </c>
      <c r="L38" s="12">
        <v>0</v>
      </c>
      <c r="M38" s="12">
        <v>0</v>
      </c>
      <c r="N38" s="12">
        <v>5992.1051399999997</v>
      </c>
      <c r="O38" s="12">
        <v>0</v>
      </c>
      <c r="P38" s="12">
        <v>0</v>
      </c>
      <c r="Q38" s="12">
        <v>54.732900000000001</v>
      </c>
      <c r="R38" s="12">
        <v>0</v>
      </c>
      <c r="S38" s="12">
        <v>0</v>
      </c>
      <c r="T38" s="12">
        <v>0</v>
      </c>
      <c r="U38" s="12">
        <v>0</v>
      </c>
      <c r="V38" s="12">
        <v>195.70941999999999</v>
      </c>
      <c r="W38" s="12">
        <v>0</v>
      </c>
      <c r="X38" s="12">
        <v>0</v>
      </c>
      <c r="Y38" s="12">
        <v>250.44232</v>
      </c>
    </row>
    <row r="39" spans="2:25" x14ac:dyDescent="0.2">
      <c r="B39" s="16">
        <v>4039</v>
      </c>
      <c r="C39" s="16" t="s">
        <v>123</v>
      </c>
      <c r="D39" s="12">
        <v>0</v>
      </c>
      <c r="E39" s="12">
        <v>82.7</v>
      </c>
      <c r="F39" s="12">
        <v>4.1990499999999997</v>
      </c>
      <c r="G39" s="12">
        <v>0</v>
      </c>
      <c r="H39" s="12">
        <v>0</v>
      </c>
      <c r="I39" s="12">
        <v>0</v>
      </c>
      <c r="J39" s="12">
        <v>518.54700000000003</v>
      </c>
      <c r="K39" s="12">
        <v>184.22575000000001</v>
      </c>
      <c r="L39" s="12">
        <v>0</v>
      </c>
      <c r="M39" s="12">
        <v>0</v>
      </c>
      <c r="N39" s="12">
        <v>789.67179999999996</v>
      </c>
      <c r="O39" s="12">
        <v>0</v>
      </c>
      <c r="P39" s="12">
        <v>0</v>
      </c>
      <c r="Q39" s="12">
        <v>0</v>
      </c>
      <c r="R39" s="12">
        <v>0</v>
      </c>
      <c r="S39" s="12">
        <v>0</v>
      </c>
      <c r="T39" s="12">
        <v>0</v>
      </c>
      <c r="U39" s="12">
        <v>0</v>
      </c>
      <c r="V39" s="12">
        <v>257.65154999999999</v>
      </c>
      <c r="W39" s="12">
        <v>0</v>
      </c>
      <c r="X39" s="12">
        <v>0</v>
      </c>
      <c r="Y39" s="12">
        <v>257.65154999999999</v>
      </c>
    </row>
    <row r="40" spans="2:25" x14ac:dyDescent="0.2">
      <c r="B40" s="16">
        <v>4040</v>
      </c>
      <c r="C40" s="16" t="s">
        <v>124</v>
      </c>
      <c r="D40" s="12">
        <v>768.35623999999996</v>
      </c>
      <c r="E40" s="12">
        <v>36.988399999999999</v>
      </c>
      <c r="F40" s="12">
        <v>7471.3136000000004</v>
      </c>
      <c r="G40" s="12">
        <v>303.29208</v>
      </c>
      <c r="H40" s="12">
        <v>0</v>
      </c>
      <c r="I40" s="12">
        <v>0</v>
      </c>
      <c r="J40" s="12">
        <v>1502.1903299999999</v>
      </c>
      <c r="K40" s="12">
        <v>1321.69083</v>
      </c>
      <c r="L40" s="12">
        <v>5000</v>
      </c>
      <c r="M40" s="12">
        <v>0</v>
      </c>
      <c r="N40" s="12">
        <v>16403.831480000001</v>
      </c>
      <c r="O40" s="12">
        <v>56.2652</v>
      </c>
      <c r="P40" s="12">
        <v>157.24815000000001</v>
      </c>
      <c r="Q40" s="12">
        <v>81.743790000000004</v>
      </c>
      <c r="R40" s="12">
        <v>681.54233999999997</v>
      </c>
      <c r="S40" s="12">
        <v>0</v>
      </c>
      <c r="T40" s="12">
        <v>0</v>
      </c>
      <c r="U40" s="12">
        <v>0</v>
      </c>
      <c r="V40" s="12">
        <v>187.80375000000001</v>
      </c>
      <c r="W40" s="12">
        <v>0</v>
      </c>
      <c r="X40" s="12">
        <v>0</v>
      </c>
      <c r="Y40" s="12">
        <v>1164.6032299999999</v>
      </c>
    </row>
    <row r="41" spans="2:25" x14ac:dyDescent="0.2">
      <c r="B41" s="16">
        <v>4041</v>
      </c>
      <c r="C41" s="16" t="s">
        <v>125</v>
      </c>
      <c r="D41" s="12">
        <v>0</v>
      </c>
      <c r="E41" s="12">
        <v>108</v>
      </c>
      <c r="F41" s="12">
        <v>0</v>
      </c>
      <c r="G41" s="12">
        <v>0</v>
      </c>
      <c r="H41" s="12">
        <v>0</v>
      </c>
      <c r="I41" s="12">
        <v>0</v>
      </c>
      <c r="J41" s="12">
        <v>319.113</v>
      </c>
      <c r="K41" s="12">
        <v>580.90359999999998</v>
      </c>
      <c r="L41" s="12">
        <v>0</v>
      </c>
      <c r="M41" s="12">
        <v>0</v>
      </c>
      <c r="N41" s="12">
        <v>1008.0166</v>
      </c>
      <c r="O41" s="12">
        <v>0</v>
      </c>
      <c r="P41" s="12">
        <v>0</v>
      </c>
      <c r="Q41" s="12">
        <v>0</v>
      </c>
      <c r="R41" s="12">
        <v>0</v>
      </c>
      <c r="S41" s="12">
        <v>0</v>
      </c>
      <c r="T41" s="12">
        <v>0</v>
      </c>
      <c r="U41" s="12">
        <v>0</v>
      </c>
      <c r="V41" s="12">
        <v>10.39645</v>
      </c>
      <c r="W41" s="12">
        <v>0</v>
      </c>
      <c r="X41" s="12">
        <v>0</v>
      </c>
      <c r="Y41" s="12">
        <v>10.39645</v>
      </c>
    </row>
    <row r="42" spans="2:25" x14ac:dyDescent="0.2">
      <c r="B42" s="16">
        <v>4044</v>
      </c>
      <c r="C42" s="16" t="s">
        <v>126</v>
      </c>
      <c r="D42" s="12">
        <v>763.88720000000001</v>
      </c>
      <c r="E42" s="12">
        <v>0</v>
      </c>
      <c r="F42" s="12">
        <v>13.6091</v>
      </c>
      <c r="G42" s="12">
        <v>0</v>
      </c>
      <c r="H42" s="12">
        <v>0</v>
      </c>
      <c r="I42" s="12">
        <v>0</v>
      </c>
      <c r="J42" s="12">
        <v>1297.69885</v>
      </c>
      <c r="K42" s="12">
        <v>1011.29045</v>
      </c>
      <c r="L42" s="12">
        <v>0</v>
      </c>
      <c r="M42" s="12">
        <v>0</v>
      </c>
      <c r="N42" s="12">
        <v>3086.4856</v>
      </c>
      <c r="O42" s="12">
        <v>692.9</v>
      </c>
      <c r="P42" s="12">
        <v>0</v>
      </c>
      <c r="Q42" s="12">
        <v>0</v>
      </c>
      <c r="R42" s="12">
        <v>0</v>
      </c>
      <c r="S42" s="12">
        <v>0</v>
      </c>
      <c r="T42" s="12">
        <v>0</v>
      </c>
      <c r="U42" s="12">
        <v>0</v>
      </c>
      <c r="V42" s="12">
        <v>308.91034999999999</v>
      </c>
      <c r="W42" s="12">
        <v>0</v>
      </c>
      <c r="X42" s="12">
        <v>0</v>
      </c>
      <c r="Y42" s="12">
        <v>1001.81035</v>
      </c>
    </row>
    <row r="43" spans="2:25" x14ac:dyDescent="0.2">
      <c r="B43" s="16">
        <v>4045</v>
      </c>
      <c r="C43" s="16" t="s">
        <v>127</v>
      </c>
      <c r="D43" s="12">
        <v>542.89365999999995</v>
      </c>
      <c r="E43" s="12">
        <v>424.51715000000002</v>
      </c>
      <c r="F43" s="12">
        <v>4252.5790500000003</v>
      </c>
      <c r="G43" s="12">
        <v>253.4314</v>
      </c>
      <c r="H43" s="12">
        <v>0</v>
      </c>
      <c r="I43" s="12">
        <v>70.11985</v>
      </c>
      <c r="J43" s="12">
        <v>2103.4744500000002</v>
      </c>
      <c r="K43" s="12">
        <v>1565.8100999999999</v>
      </c>
      <c r="L43" s="12">
        <v>0</v>
      </c>
      <c r="M43" s="12">
        <v>0</v>
      </c>
      <c r="N43" s="12">
        <v>9212.8256600000004</v>
      </c>
      <c r="O43" s="12">
        <v>0</v>
      </c>
      <c r="P43" s="12">
        <v>0</v>
      </c>
      <c r="Q43" s="12">
        <v>0</v>
      </c>
      <c r="R43" s="12">
        <v>0</v>
      </c>
      <c r="S43" s="12">
        <v>0</v>
      </c>
      <c r="T43" s="12">
        <v>0</v>
      </c>
      <c r="U43" s="12">
        <v>0</v>
      </c>
      <c r="V43" s="12">
        <v>1303.86175</v>
      </c>
      <c r="W43" s="12">
        <v>0</v>
      </c>
      <c r="X43" s="12">
        <v>0</v>
      </c>
      <c r="Y43" s="12">
        <v>1303.86175</v>
      </c>
    </row>
    <row r="44" spans="2:25" x14ac:dyDescent="0.2">
      <c r="B44" s="16">
        <v>4046</v>
      </c>
      <c r="C44" s="16" t="s">
        <v>128</v>
      </c>
      <c r="D44" s="12">
        <v>-7.9000000000000001E-2</v>
      </c>
      <c r="E44" s="12">
        <v>0</v>
      </c>
      <c r="F44" s="12">
        <v>398.67739999999998</v>
      </c>
      <c r="G44" s="12">
        <v>0</v>
      </c>
      <c r="H44" s="12">
        <v>0</v>
      </c>
      <c r="I44" s="12">
        <v>0</v>
      </c>
      <c r="J44" s="12">
        <v>59.026789999999998</v>
      </c>
      <c r="K44" s="12">
        <v>236.16582</v>
      </c>
      <c r="L44" s="12">
        <v>14.17038</v>
      </c>
      <c r="M44" s="12">
        <v>0</v>
      </c>
      <c r="N44" s="12">
        <v>707.96139000000005</v>
      </c>
      <c r="O44" s="12">
        <v>0</v>
      </c>
      <c r="P44" s="12">
        <v>0</v>
      </c>
      <c r="Q44" s="12">
        <v>0</v>
      </c>
      <c r="R44" s="12">
        <v>0</v>
      </c>
      <c r="S44" s="12">
        <v>0</v>
      </c>
      <c r="T44" s="12">
        <v>0</v>
      </c>
      <c r="U44" s="12">
        <v>0</v>
      </c>
      <c r="V44" s="12">
        <v>277.5</v>
      </c>
      <c r="W44" s="12">
        <v>503.21364999999997</v>
      </c>
      <c r="X44" s="12">
        <v>0</v>
      </c>
      <c r="Y44" s="12">
        <v>780.71365000000003</v>
      </c>
    </row>
    <row r="45" spans="2:25" x14ac:dyDescent="0.2">
      <c r="B45" s="16">
        <v>4047</v>
      </c>
      <c r="C45" s="16" t="s">
        <v>129</v>
      </c>
      <c r="D45" s="12">
        <v>0</v>
      </c>
      <c r="E45" s="12">
        <v>116.687</v>
      </c>
      <c r="F45" s="12">
        <v>408.27670000000001</v>
      </c>
      <c r="G45" s="12">
        <v>128.3931</v>
      </c>
      <c r="H45" s="12">
        <v>0</v>
      </c>
      <c r="I45" s="12">
        <v>0</v>
      </c>
      <c r="J45" s="12">
        <v>1260.1951100000001</v>
      </c>
      <c r="K45" s="12">
        <v>575.49424999999997</v>
      </c>
      <c r="L45" s="12">
        <v>590.90817000000004</v>
      </c>
      <c r="M45" s="12">
        <v>0</v>
      </c>
      <c r="N45" s="12">
        <v>3079.95433</v>
      </c>
      <c r="O45" s="12">
        <v>0</v>
      </c>
      <c r="P45" s="12">
        <v>0</v>
      </c>
      <c r="Q45" s="12">
        <v>0</v>
      </c>
      <c r="R45" s="12">
        <v>0</v>
      </c>
      <c r="S45" s="12">
        <v>0</v>
      </c>
      <c r="T45" s="12">
        <v>0</v>
      </c>
      <c r="U45" s="12">
        <v>1E-3</v>
      </c>
      <c r="V45" s="12">
        <v>641.15909999999997</v>
      </c>
      <c r="W45" s="12">
        <v>368.9187</v>
      </c>
      <c r="X45" s="12">
        <v>0</v>
      </c>
      <c r="Y45" s="12">
        <v>1010.0788</v>
      </c>
    </row>
    <row r="46" spans="2:25" x14ac:dyDescent="0.2">
      <c r="B46" s="16">
        <v>4048</v>
      </c>
      <c r="C46" s="16" t="s">
        <v>130</v>
      </c>
      <c r="D46" s="12">
        <v>20.936</v>
      </c>
      <c r="E46" s="12">
        <v>307.94959999999998</v>
      </c>
      <c r="F46" s="12">
        <v>564.35464000000002</v>
      </c>
      <c r="G46" s="12">
        <v>21.45945</v>
      </c>
      <c r="H46" s="12">
        <v>0</v>
      </c>
      <c r="I46" s="12">
        <v>0</v>
      </c>
      <c r="J46" s="12">
        <v>1020.65845</v>
      </c>
      <c r="K46" s="12">
        <v>2039.5972999999999</v>
      </c>
      <c r="L46" s="12">
        <v>829.25264000000004</v>
      </c>
      <c r="M46" s="12">
        <v>0</v>
      </c>
      <c r="N46" s="12">
        <v>4804.2080800000003</v>
      </c>
      <c r="O46" s="12">
        <v>0</v>
      </c>
      <c r="P46" s="12">
        <v>0</v>
      </c>
      <c r="Q46" s="12">
        <v>0</v>
      </c>
      <c r="R46" s="12">
        <v>26.87</v>
      </c>
      <c r="S46" s="12">
        <v>0</v>
      </c>
      <c r="T46" s="12">
        <v>0</v>
      </c>
      <c r="U46" s="12">
        <v>45.346350000000001</v>
      </c>
      <c r="V46" s="12">
        <v>648.43272999999999</v>
      </c>
      <c r="W46" s="12">
        <v>111.22955</v>
      </c>
      <c r="X46" s="12">
        <v>0</v>
      </c>
      <c r="Y46" s="12">
        <v>831.87863000000004</v>
      </c>
    </row>
    <row r="47" spans="2:25" x14ac:dyDescent="0.2">
      <c r="B47" s="21">
        <v>4089</v>
      </c>
      <c r="C47" s="21" t="s">
        <v>131</v>
      </c>
      <c r="D47" s="22">
        <v>5480.97487</v>
      </c>
      <c r="E47" s="22">
        <v>1471.77557</v>
      </c>
      <c r="F47" s="22">
        <v>28974.06364</v>
      </c>
      <c r="G47" s="22">
        <v>1345.9829999999999</v>
      </c>
      <c r="H47" s="22">
        <v>0</v>
      </c>
      <c r="I47" s="22">
        <v>1747.6956600000001</v>
      </c>
      <c r="J47" s="22">
        <v>13138.6927</v>
      </c>
      <c r="K47" s="22">
        <v>15759.752490000001</v>
      </c>
      <c r="L47" s="22">
        <v>6556.5587699999996</v>
      </c>
      <c r="M47" s="22">
        <v>393.18369999999999</v>
      </c>
      <c r="N47" s="22">
        <v>74868.680399999997</v>
      </c>
      <c r="O47" s="22">
        <v>117.67</v>
      </c>
      <c r="P47" s="22">
        <v>520.73374999999999</v>
      </c>
      <c r="Q47" s="22">
        <v>1035.6096500000001</v>
      </c>
      <c r="R47" s="22">
        <v>42.60812</v>
      </c>
      <c r="S47" s="22">
        <v>0</v>
      </c>
      <c r="T47" s="22">
        <v>0</v>
      </c>
      <c r="U47" s="22">
        <v>1011.93945</v>
      </c>
      <c r="V47" s="22">
        <v>7341.3354900000004</v>
      </c>
      <c r="W47" s="22">
        <v>3097.1972599999999</v>
      </c>
      <c r="X47" s="22">
        <v>0</v>
      </c>
      <c r="Y47" s="22">
        <v>13167.093720000001</v>
      </c>
    </row>
    <row r="48" spans="2:25" x14ac:dyDescent="0.2">
      <c r="B48" s="16">
        <v>4061</v>
      </c>
      <c r="C48" s="16" t="s">
        <v>132</v>
      </c>
      <c r="D48" s="12">
        <v>12.567349999999999</v>
      </c>
      <c r="E48" s="12">
        <v>0</v>
      </c>
      <c r="F48" s="12">
        <v>152.9599</v>
      </c>
      <c r="G48" s="12">
        <v>0</v>
      </c>
      <c r="H48" s="12">
        <v>0</v>
      </c>
      <c r="I48" s="12">
        <v>0</v>
      </c>
      <c r="J48" s="12">
        <v>76.511300000000006</v>
      </c>
      <c r="K48" s="12">
        <v>100.39458</v>
      </c>
      <c r="L48" s="12">
        <v>0</v>
      </c>
      <c r="M48" s="12">
        <v>0</v>
      </c>
      <c r="N48" s="12">
        <v>342.43313000000001</v>
      </c>
      <c r="O48" s="12">
        <v>49.67</v>
      </c>
      <c r="P48" s="12">
        <v>0</v>
      </c>
      <c r="Q48" s="12">
        <v>0</v>
      </c>
      <c r="R48" s="12">
        <v>0</v>
      </c>
      <c r="S48" s="12">
        <v>0</v>
      </c>
      <c r="T48" s="12">
        <v>0</v>
      </c>
      <c r="U48" s="12">
        <v>0</v>
      </c>
      <c r="V48" s="12">
        <v>126.7102</v>
      </c>
      <c r="W48" s="12">
        <v>0</v>
      </c>
      <c r="X48" s="12">
        <v>0</v>
      </c>
      <c r="Y48" s="12">
        <v>176.3802</v>
      </c>
    </row>
    <row r="49" spans="2:25" x14ac:dyDescent="0.2">
      <c r="B49" s="16">
        <v>4062</v>
      </c>
      <c r="C49" s="16" t="s">
        <v>133</v>
      </c>
      <c r="D49" s="12">
        <v>0</v>
      </c>
      <c r="E49" s="12">
        <v>291.43164999999999</v>
      </c>
      <c r="F49" s="12">
        <v>458.38006000000001</v>
      </c>
      <c r="G49" s="12">
        <v>65.782859999999999</v>
      </c>
      <c r="H49" s="12">
        <v>0</v>
      </c>
      <c r="I49" s="12">
        <v>0</v>
      </c>
      <c r="J49" s="12">
        <v>210.45564999999999</v>
      </c>
      <c r="K49" s="12">
        <v>1259.2054700000001</v>
      </c>
      <c r="L49" s="12">
        <v>310.72861</v>
      </c>
      <c r="M49" s="12">
        <v>0</v>
      </c>
      <c r="N49" s="12">
        <v>2595.9843000000001</v>
      </c>
      <c r="O49" s="12">
        <v>0</v>
      </c>
      <c r="P49" s="12">
        <v>186.6036</v>
      </c>
      <c r="Q49" s="12">
        <v>7.8183499999999997</v>
      </c>
      <c r="R49" s="12">
        <v>22.60812</v>
      </c>
      <c r="S49" s="12">
        <v>0</v>
      </c>
      <c r="T49" s="12">
        <v>0</v>
      </c>
      <c r="U49" s="12">
        <v>0</v>
      </c>
      <c r="V49" s="12">
        <v>495.68319000000002</v>
      </c>
      <c r="W49" s="12">
        <v>32.910469999999997</v>
      </c>
      <c r="X49" s="12">
        <v>0</v>
      </c>
      <c r="Y49" s="12">
        <v>745.62373000000002</v>
      </c>
    </row>
    <row r="50" spans="2:25" x14ac:dyDescent="0.2">
      <c r="B50" s="16">
        <v>4063</v>
      </c>
      <c r="C50" s="16" t="s">
        <v>134</v>
      </c>
      <c r="D50" s="12">
        <v>97.99315</v>
      </c>
      <c r="E50" s="12">
        <v>82.739750000000001</v>
      </c>
      <c r="F50" s="12">
        <v>631.74570000000006</v>
      </c>
      <c r="G50" s="12">
        <v>311.33121</v>
      </c>
      <c r="H50" s="12">
        <v>0</v>
      </c>
      <c r="I50" s="12">
        <v>0</v>
      </c>
      <c r="J50" s="12">
        <v>2874.1386499999999</v>
      </c>
      <c r="K50" s="12">
        <v>2285.2355400000001</v>
      </c>
      <c r="L50" s="12">
        <v>147.07132999999999</v>
      </c>
      <c r="M50" s="12">
        <v>0</v>
      </c>
      <c r="N50" s="12">
        <v>6430.25533</v>
      </c>
      <c r="O50" s="12">
        <v>0</v>
      </c>
      <c r="P50" s="12">
        <v>0</v>
      </c>
      <c r="Q50" s="12">
        <v>0</v>
      </c>
      <c r="R50" s="12">
        <v>0</v>
      </c>
      <c r="S50" s="12">
        <v>0</v>
      </c>
      <c r="T50" s="12">
        <v>0</v>
      </c>
      <c r="U50" s="12">
        <v>208.09524999999999</v>
      </c>
      <c r="V50" s="12">
        <v>228.04951</v>
      </c>
      <c r="W50" s="12">
        <v>137.3049</v>
      </c>
      <c r="X50" s="12">
        <v>0</v>
      </c>
      <c r="Y50" s="12">
        <v>573.44965999999999</v>
      </c>
    </row>
    <row r="51" spans="2:25" x14ac:dyDescent="0.2">
      <c r="B51" s="16">
        <v>4064</v>
      </c>
      <c r="C51" s="16" t="s">
        <v>135</v>
      </c>
      <c r="D51" s="12">
        <v>0</v>
      </c>
      <c r="E51" s="12">
        <v>0</v>
      </c>
      <c r="F51" s="12">
        <v>0</v>
      </c>
      <c r="G51" s="12">
        <v>0</v>
      </c>
      <c r="H51" s="12">
        <v>0</v>
      </c>
      <c r="I51" s="12">
        <v>0</v>
      </c>
      <c r="J51" s="12">
        <v>57.356499999999997</v>
      </c>
      <c r="K51" s="12">
        <v>46.791550000000001</v>
      </c>
      <c r="L51" s="12">
        <v>29.8888</v>
      </c>
      <c r="M51" s="12">
        <v>0</v>
      </c>
      <c r="N51" s="12">
        <v>134.03684999999999</v>
      </c>
      <c r="O51" s="12">
        <v>0</v>
      </c>
      <c r="P51" s="12">
        <v>0</v>
      </c>
      <c r="Q51" s="12">
        <v>0</v>
      </c>
      <c r="R51" s="12">
        <v>0</v>
      </c>
      <c r="S51" s="12">
        <v>0</v>
      </c>
      <c r="T51" s="12">
        <v>0</v>
      </c>
      <c r="U51" s="12">
        <v>0</v>
      </c>
      <c r="V51" s="12">
        <v>71.234200000000001</v>
      </c>
      <c r="W51" s="12">
        <v>0</v>
      </c>
      <c r="X51" s="12">
        <v>0</v>
      </c>
      <c r="Y51" s="12">
        <v>71.234200000000001</v>
      </c>
    </row>
    <row r="52" spans="2:25" x14ac:dyDescent="0.2">
      <c r="B52" s="16">
        <v>4065</v>
      </c>
      <c r="C52" s="16" t="s">
        <v>136</v>
      </c>
      <c r="D52" s="12">
        <v>226.14927</v>
      </c>
      <c r="E52" s="12">
        <v>0</v>
      </c>
      <c r="F52" s="12">
        <v>246.83875</v>
      </c>
      <c r="G52" s="12">
        <v>68.518749999999997</v>
      </c>
      <c r="H52" s="12">
        <v>0</v>
      </c>
      <c r="I52" s="12">
        <v>0</v>
      </c>
      <c r="J52" s="12">
        <v>269.78505000000001</v>
      </c>
      <c r="K52" s="12">
        <v>395.13709999999998</v>
      </c>
      <c r="L52" s="12">
        <v>0</v>
      </c>
      <c r="M52" s="12">
        <v>0</v>
      </c>
      <c r="N52" s="12">
        <v>1206.4289200000001</v>
      </c>
      <c r="O52" s="12">
        <v>65</v>
      </c>
      <c r="P52" s="12">
        <v>0</v>
      </c>
      <c r="Q52" s="12">
        <v>25.38</v>
      </c>
      <c r="R52" s="12">
        <v>0</v>
      </c>
      <c r="S52" s="12">
        <v>0</v>
      </c>
      <c r="T52" s="12">
        <v>0</v>
      </c>
      <c r="U52" s="12">
        <v>118.19804999999999</v>
      </c>
      <c r="V52" s="12">
        <v>147.4966</v>
      </c>
      <c r="W52" s="12">
        <v>0</v>
      </c>
      <c r="X52" s="12">
        <v>0</v>
      </c>
      <c r="Y52" s="12">
        <v>356.07465000000002</v>
      </c>
    </row>
    <row r="53" spans="2:25" x14ac:dyDescent="0.2">
      <c r="B53" s="16">
        <v>4066</v>
      </c>
      <c r="C53" s="16" t="s">
        <v>137</v>
      </c>
      <c r="D53" s="12">
        <v>0</v>
      </c>
      <c r="E53" s="12">
        <v>0</v>
      </c>
      <c r="F53" s="12">
        <v>0</v>
      </c>
      <c r="G53" s="12">
        <v>0</v>
      </c>
      <c r="H53" s="12">
        <v>0</v>
      </c>
      <c r="I53" s="12">
        <v>0</v>
      </c>
      <c r="J53" s="12">
        <v>291.82565</v>
      </c>
      <c r="K53" s="12">
        <v>164.15785</v>
      </c>
      <c r="L53" s="12">
        <v>146.29075</v>
      </c>
      <c r="M53" s="12">
        <v>0</v>
      </c>
      <c r="N53" s="12">
        <v>602.27425000000005</v>
      </c>
      <c r="O53" s="12">
        <v>0</v>
      </c>
      <c r="P53" s="12">
        <v>0</v>
      </c>
      <c r="Q53" s="12">
        <v>0</v>
      </c>
      <c r="R53" s="12">
        <v>0</v>
      </c>
      <c r="S53" s="12">
        <v>0</v>
      </c>
      <c r="T53" s="12">
        <v>0</v>
      </c>
      <c r="U53" s="12">
        <v>340</v>
      </c>
      <c r="V53" s="12">
        <v>256.54719999999998</v>
      </c>
      <c r="W53" s="12">
        <v>2219.29711</v>
      </c>
      <c r="X53" s="12">
        <v>0</v>
      </c>
      <c r="Y53" s="12">
        <v>2815.84431</v>
      </c>
    </row>
    <row r="54" spans="2:25" x14ac:dyDescent="0.2">
      <c r="B54" s="16">
        <v>4067</v>
      </c>
      <c r="C54" s="16" t="s">
        <v>138</v>
      </c>
      <c r="D54" s="12">
        <v>0</v>
      </c>
      <c r="E54" s="12">
        <v>0</v>
      </c>
      <c r="F54" s="12">
        <v>34.087449999999997</v>
      </c>
      <c r="G54" s="12">
        <v>0</v>
      </c>
      <c r="H54" s="12">
        <v>0</v>
      </c>
      <c r="I54" s="12">
        <v>0</v>
      </c>
      <c r="J54" s="12">
        <v>203.9896</v>
      </c>
      <c r="K54" s="12">
        <v>390.38905999999997</v>
      </c>
      <c r="L54" s="12">
        <v>0</v>
      </c>
      <c r="M54" s="12">
        <v>0</v>
      </c>
      <c r="N54" s="12">
        <v>628.46610999999996</v>
      </c>
      <c r="O54" s="12">
        <v>0</v>
      </c>
      <c r="P54" s="12">
        <v>0</v>
      </c>
      <c r="Q54" s="12">
        <v>0</v>
      </c>
      <c r="R54" s="12">
        <v>0</v>
      </c>
      <c r="S54" s="12">
        <v>0</v>
      </c>
      <c r="T54" s="12">
        <v>0</v>
      </c>
      <c r="U54" s="12">
        <v>72.989599999999996</v>
      </c>
      <c r="V54" s="12">
        <v>672.1268</v>
      </c>
      <c r="W54" s="12">
        <v>0</v>
      </c>
      <c r="X54" s="12">
        <v>0</v>
      </c>
      <c r="Y54" s="12">
        <v>745.1164</v>
      </c>
    </row>
    <row r="55" spans="2:25" x14ac:dyDescent="0.2">
      <c r="B55" s="16">
        <v>4068</v>
      </c>
      <c r="C55" s="16" t="s">
        <v>139</v>
      </c>
      <c r="D55" s="12">
        <v>77.156649999999999</v>
      </c>
      <c r="E55" s="12">
        <v>0</v>
      </c>
      <c r="F55" s="12">
        <v>178.69429</v>
      </c>
      <c r="G55" s="12">
        <v>0</v>
      </c>
      <c r="H55" s="12">
        <v>0</v>
      </c>
      <c r="I55" s="12">
        <v>0</v>
      </c>
      <c r="J55" s="12">
        <v>434.2749</v>
      </c>
      <c r="K55" s="12">
        <v>630.19060999999999</v>
      </c>
      <c r="L55" s="12">
        <v>0</v>
      </c>
      <c r="M55" s="12">
        <v>0</v>
      </c>
      <c r="N55" s="12">
        <v>1320.31645</v>
      </c>
      <c r="O55" s="12">
        <v>0</v>
      </c>
      <c r="P55" s="12">
        <v>0</v>
      </c>
      <c r="Q55" s="12">
        <v>43.2</v>
      </c>
      <c r="R55" s="12">
        <v>0</v>
      </c>
      <c r="S55" s="12">
        <v>0</v>
      </c>
      <c r="T55" s="12">
        <v>0</v>
      </c>
      <c r="U55" s="12">
        <v>0</v>
      </c>
      <c r="V55" s="12">
        <v>462.00380000000001</v>
      </c>
      <c r="W55" s="12">
        <v>0</v>
      </c>
      <c r="X55" s="12">
        <v>0</v>
      </c>
      <c r="Y55" s="12">
        <v>505.2038</v>
      </c>
    </row>
    <row r="56" spans="2:25" x14ac:dyDescent="0.2">
      <c r="B56" s="16">
        <v>4084</v>
      </c>
      <c r="C56" s="16" t="s">
        <v>140</v>
      </c>
      <c r="D56" s="12">
        <v>0</v>
      </c>
      <c r="E56" s="12">
        <v>0</v>
      </c>
      <c r="F56" s="12">
        <v>0</v>
      </c>
      <c r="G56" s="12">
        <v>0</v>
      </c>
      <c r="H56" s="12">
        <v>0</v>
      </c>
      <c r="I56" s="12">
        <v>0</v>
      </c>
      <c r="J56" s="12">
        <v>41</v>
      </c>
      <c r="K56" s="12">
        <v>45.143569999999997</v>
      </c>
      <c r="L56" s="12">
        <v>0</v>
      </c>
      <c r="M56" s="12">
        <v>0</v>
      </c>
      <c r="N56" s="12">
        <v>86.143569999999997</v>
      </c>
      <c r="O56" s="12">
        <v>0</v>
      </c>
      <c r="P56" s="12">
        <v>0</v>
      </c>
      <c r="Q56" s="12">
        <v>0</v>
      </c>
      <c r="R56" s="12">
        <v>0</v>
      </c>
      <c r="S56" s="12">
        <v>0</v>
      </c>
      <c r="T56" s="12">
        <v>0</v>
      </c>
      <c r="U56" s="12">
        <v>0</v>
      </c>
      <c r="V56" s="12">
        <v>4.3520000000000003</v>
      </c>
      <c r="W56" s="12">
        <v>0</v>
      </c>
      <c r="X56" s="12">
        <v>0</v>
      </c>
      <c r="Y56" s="12">
        <v>4.3520000000000003</v>
      </c>
    </row>
    <row r="57" spans="2:25" x14ac:dyDescent="0.2">
      <c r="B57" s="16">
        <v>4071</v>
      </c>
      <c r="C57" s="16" t="s">
        <v>141</v>
      </c>
      <c r="D57" s="12">
        <v>462.34645</v>
      </c>
      <c r="E57" s="12">
        <v>186.01769999999999</v>
      </c>
      <c r="F57" s="12">
        <v>227.85978</v>
      </c>
      <c r="G57" s="12">
        <v>0</v>
      </c>
      <c r="H57" s="12">
        <v>0</v>
      </c>
      <c r="I57" s="12">
        <v>426.65460000000002</v>
      </c>
      <c r="J57" s="12">
        <v>277.36554999999998</v>
      </c>
      <c r="K57" s="12">
        <v>254.80461</v>
      </c>
      <c r="L57" s="12">
        <v>0</v>
      </c>
      <c r="M57" s="12">
        <v>0</v>
      </c>
      <c r="N57" s="12">
        <v>1835.0486900000001</v>
      </c>
      <c r="O57" s="12">
        <v>0</v>
      </c>
      <c r="P57" s="12">
        <v>0</v>
      </c>
      <c r="Q57" s="12">
        <v>0</v>
      </c>
      <c r="R57" s="12">
        <v>0</v>
      </c>
      <c r="S57" s="12">
        <v>0</v>
      </c>
      <c r="T57" s="12">
        <v>0</v>
      </c>
      <c r="U57" s="12">
        <v>0</v>
      </c>
      <c r="V57" s="12">
        <v>37.41865</v>
      </c>
      <c r="W57" s="12">
        <v>0</v>
      </c>
      <c r="X57" s="12">
        <v>0</v>
      </c>
      <c r="Y57" s="12">
        <v>37.41865</v>
      </c>
    </row>
    <row r="58" spans="2:25" x14ac:dyDescent="0.2">
      <c r="B58" s="16">
        <v>4072</v>
      </c>
      <c r="C58" s="16" t="s">
        <v>142</v>
      </c>
      <c r="D58" s="12">
        <v>57.241349999999997</v>
      </c>
      <c r="E58" s="12">
        <v>6.9212999999999996</v>
      </c>
      <c r="F58" s="12">
        <v>2489.2956100000001</v>
      </c>
      <c r="G58" s="12">
        <v>0</v>
      </c>
      <c r="H58" s="12">
        <v>0</v>
      </c>
      <c r="I58" s="12">
        <v>0</v>
      </c>
      <c r="J58" s="12">
        <v>287.73595</v>
      </c>
      <c r="K58" s="12">
        <v>599.68232999999998</v>
      </c>
      <c r="L58" s="12">
        <v>224.33160000000001</v>
      </c>
      <c r="M58" s="12">
        <v>0</v>
      </c>
      <c r="N58" s="12">
        <v>3665.2081400000002</v>
      </c>
      <c r="O58" s="12">
        <v>0</v>
      </c>
      <c r="P58" s="12">
        <v>48.545050000000003</v>
      </c>
      <c r="Q58" s="12">
        <v>22.486550000000001</v>
      </c>
      <c r="R58" s="12">
        <v>0</v>
      </c>
      <c r="S58" s="12">
        <v>0</v>
      </c>
      <c r="T58" s="12">
        <v>0</v>
      </c>
      <c r="U58" s="12">
        <v>0</v>
      </c>
      <c r="V58" s="12">
        <v>201.16579999999999</v>
      </c>
      <c r="W58" s="12">
        <v>260.76</v>
      </c>
      <c r="X58" s="12">
        <v>0</v>
      </c>
      <c r="Y58" s="12">
        <v>532.95740000000001</v>
      </c>
    </row>
    <row r="59" spans="2:25" x14ac:dyDescent="0.2">
      <c r="B59" s="16">
        <v>4073</v>
      </c>
      <c r="C59" s="16" t="s">
        <v>143</v>
      </c>
      <c r="D59" s="12">
        <v>0</v>
      </c>
      <c r="E59" s="12">
        <v>175.52119999999999</v>
      </c>
      <c r="F59" s="12">
        <v>1226.0917899999999</v>
      </c>
      <c r="G59" s="12">
        <v>0</v>
      </c>
      <c r="H59" s="12">
        <v>0</v>
      </c>
      <c r="I59" s="12">
        <v>0</v>
      </c>
      <c r="J59" s="12">
        <v>7.1150000000000005E-2</v>
      </c>
      <c r="K59" s="12">
        <v>198.32830000000001</v>
      </c>
      <c r="L59" s="12">
        <v>29.722180000000002</v>
      </c>
      <c r="M59" s="12">
        <v>0</v>
      </c>
      <c r="N59" s="12">
        <v>1629.7346199999999</v>
      </c>
      <c r="O59" s="12">
        <v>0</v>
      </c>
      <c r="P59" s="12">
        <v>0</v>
      </c>
      <c r="Q59" s="12">
        <v>25.463799999999999</v>
      </c>
      <c r="R59" s="12">
        <v>0</v>
      </c>
      <c r="S59" s="12">
        <v>0</v>
      </c>
      <c r="T59" s="12">
        <v>0</v>
      </c>
      <c r="U59" s="12">
        <v>0</v>
      </c>
      <c r="V59" s="12">
        <v>161.98904999999999</v>
      </c>
      <c r="W59" s="12">
        <v>0</v>
      </c>
      <c r="X59" s="12">
        <v>0</v>
      </c>
      <c r="Y59" s="12">
        <v>187.45285000000001</v>
      </c>
    </row>
    <row r="60" spans="2:25" x14ac:dyDescent="0.2">
      <c r="B60" s="16">
        <v>4074</v>
      </c>
      <c r="C60" s="16" t="s">
        <v>144</v>
      </c>
      <c r="D60" s="12">
        <v>0</v>
      </c>
      <c r="E60" s="12">
        <v>1.44855</v>
      </c>
      <c r="F60" s="12">
        <v>83.161969999999997</v>
      </c>
      <c r="G60" s="12">
        <v>0</v>
      </c>
      <c r="H60" s="12">
        <v>0</v>
      </c>
      <c r="I60" s="12">
        <v>0</v>
      </c>
      <c r="J60" s="12">
        <v>1648.8835999999999</v>
      </c>
      <c r="K60" s="12">
        <v>863.23463000000004</v>
      </c>
      <c r="L60" s="12">
        <v>1230.8430699999999</v>
      </c>
      <c r="M60" s="12">
        <v>0</v>
      </c>
      <c r="N60" s="12">
        <v>3827.5718200000001</v>
      </c>
      <c r="O60" s="12">
        <v>0</v>
      </c>
      <c r="P60" s="12">
        <v>0</v>
      </c>
      <c r="Q60" s="12">
        <v>0</v>
      </c>
      <c r="R60" s="12">
        <v>0</v>
      </c>
      <c r="S60" s="12">
        <v>0</v>
      </c>
      <c r="T60" s="12">
        <v>0</v>
      </c>
      <c r="U60" s="12">
        <v>9.9633500000000002</v>
      </c>
      <c r="V60" s="12">
        <v>573.25630000000001</v>
      </c>
      <c r="W60" s="12">
        <v>21.2804</v>
      </c>
      <c r="X60" s="12">
        <v>0</v>
      </c>
      <c r="Y60" s="12">
        <v>604.50004999999999</v>
      </c>
    </row>
    <row r="61" spans="2:25" x14ac:dyDescent="0.2">
      <c r="B61" s="16">
        <v>4075</v>
      </c>
      <c r="C61" s="16" t="s">
        <v>145</v>
      </c>
      <c r="D61" s="12">
        <v>4300.3040000000001</v>
      </c>
      <c r="E61" s="12">
        <v>299.29849000000002</v>
      </c>
      <c r="F61" s="12">
        <v>358.49835000000002</v>
      </c>
      <c r="G61" s="12">
        <v>850.04831000000001</v>
      </c>
      <c r="H61" s="12">
        <v>0</v>
      </c>
      <c r="I61" s="12">
        <v>0</v>
      </c>
      <c r="J61" s="12">
        <v>2029.0436299999999</v>
      </c>
      <c r="K61" s="12">
        <v>2139.80782</v>
      </c>
      <c r="L61" s="12">
        <v>0</v>
      </c>
      <c r="M61" s="12">
        <v>197.5</v>
      </c>
      <c r="N61" s="12">
        <v>10174.500599999999</v>
      </c>
      <c r="O61" s="12">
        <v>0</v>
      </c>
      <c r="P61" s="12">
        <v>0</v>
      </c>
      <c r="Q61" s="12">
        <v>0</v>
      </c>
      <c r="R61" s="12">
        <v>0</v>
      </c>
      <c r="S61" s="12">
        <v>0</v>
      </c>
      <c r="T61" s="12">
        <v>0</v>
      </c>
      <c r="U61" s="12">
        <v>0</v>
      </c>
      <c r="V61" s="12">
        <v>413.51580000000001</v>
      </c>
      <c r="W61" s="12">
        <v>0</v>
      </c>
      <c r="X61" s="12">
        <v>0</v>
      </c>
      <c r="Y61" s="12">
        <v>413.51580000000001</v>
      </c>
    </row>
    <row r="62" spans="2:25" x14ac:dyDescent="0.2">
      <c r="B62" s="16">
        <v>4076</v>
      </c>
      <c r="C62" s="16" t="s">
        <v>146</v>
      </c>
      <c r="D62" s="12">
        <v>0</v>
      </c>
      <c r="E62" s="12">
        <v>87.315399999999997</v>
      </c>
      <c r="F62" s="12">
        <v>595.44844999999998</v>
      </c>
      <c r="G62" s="12">
        <v>0</v>
      </c>
      <c r="H62" s="12">
        <v>0</v>
      </c>
      <c r="I62" s="12">
        <v>0</v>
      </c>
      <c r="J62" s="12">
        <v>229.00075000000001</v>
      </c>
      <c r="K62" s="12">
        <v>439.77510000000001</v>
      </c>
      <c r="L62" s="12">
        <v>0</v>
      </c>
      <c r="M62" s="12">
        <v>0</v>
      </c>
      <c r="N62" s="12">
        <v>1351.5397</v>
      </c>
      <c r="O62" s="12">
        <v>0</v>
      </c>
      <c r="P62" s="12">
        <v>37.5</v>
      </c>
      <c r="Q62" s="12">
        <v>0</v>
      </c>
      <c r="R62" s="12">
        <v>0</v>
      </c>
      <c r="S62" s="12">
        <v>0</v>
      </c>
      <c r="T62" s="12">
        <v>0</v>
      </c>
      <c r="U62" s="12">
        <v>0</v>
      </c>
      <c r="V62" s="12">
        <v>303.85651000000001</v>
      </c>
      <c r="W62" s="12">
        <v>0</v>
      </c>
      <c r="X62" s="12">
        <v>0</v>
      </c>
      <c r="Y62" s="12">
        <v>341.35651000000001</v>
      </c>
    </row>
    <row r="63" spans="2:25" x14ac:dyDescent="0.2">
      <c r="B63" s="16">
        <v>4077</v>
      </c>
      <c r="C63" s="16" t="s">
        <v>147</v>
      </c>
      <c r="D63" s="12">
        <v>0</v>
      </c>
      <c r="E63" s="12">
        <v>0</v>
      </c>
      <c r="F63" s="12">
        <v>0</v>
      </c>
      <c r="G63" s="12">
        <v>0</v>
      </c>
      <c r="H63" s="12">
        <v>0</v>
      </c>
      <c r="I63" s="12">
        <v>0</v>
      </c>
      <c r="J63" s="12">
        <v>97.586849999999998</v>
      </c>
      <c r="K63" s="12">
        <v>303.28444999999999</v>
      </c>
      <c r="L63" s="12">
        <v>0</v>
      </c>
      <c r="M63" s="12">
        <v>0</v>
      </c>
      <c r="N63" s="12">
        <v>400.87130000000002</v>
      </c>
      <c r="O63" s="12">
        <v>0</v>
      </c>
      <c r="P63" s="12">
        <v>0</v>
      </c>
      <c r="Q63" s="12">
        <v>0</v>
      </c>
      <c r="R63" s="12">
        <v>0</v>
      </c>
      <c r="S63" s="12">
        <v>0</v>
      </c>
      <c r="T63" s="12">
        <v>0</v>
      </c>
      <c r="U63" s="12">
        <v>49</v>
      </c>
      <c r="V63" s="12">
        <v>-7.3950199999999997</v>
      </c>
      <c r="W63" s="12">
        <v>0</v>
      </c>
      <c r="X63" s="12">
        <v>0</v>
      </c>
      <c r="Y63" s="12">
        <v>41.604979999999998</v>
      </c>
    </row>
    <row r="64" spans="2:25" x14ac:dyDescent="0.2">
      <c r="B64" s="16">
        <v>4078</v>
      </c>
      <c r="C64" s="16" t="s">
        <v>148</v>
      </c>
      <c r="D64" s="12">
        <v>0</v>
      </c>
      <c r="E64" s="12">
        <v>0</v>
      </c>
      <c r="F64" s="12">
        <v>0</v>
      </c>
      <c r="G64" s="12">
        <v>0</v>
      </c>
      <c r="H64" s="12">
        <v>0</v>
      </c>
      <c r="I64" s="12">
        <v>0</v>
      </c>
      <c r="J64" s="12">
        <v>88.444500000000005</v>
      </c>
      <c r="K64" s="12">
        <v>273.52582999999998</v>
      </c>
      <c r="L64" s="12">
        <v>0</v>
      </c>
      <c r="M64" s="12">
        <v>0</v>
      </c>
      <c r="N64" s="12">
        <v>361.97032999999999</v>
      </c>
      <c r="O64" s="12">
        <v>0</v>
      </c>
      <c r="P64" s="12">
        <v>0</v>
      </c>
      <c r="Q64" s="12">
        <v>0</v>
      </c>
      <c r="R64" s="12">
        <v>0</v>
      </c>
      <c r="S64" s="12">
        <v>0</v>
      </c>
      <c r="T64" s="12">
        <v>0</v>
      </c>
      <c r="U64" s="12">
        <v>0</v>
      </c>
      <c r="V64" s="12">
        <v>18.05255</v>
      </c>
      <c r="W64" s="12">
        <v>0</v>
      </c>
      <c r="X64" s="12">
        <v>0</v>
      </c>
      <c r="Y64" s="12">
        <v>18.05255</v>
      </c>
    </row>
    <row r="65" spans="2:25" x14ac:dyDescent="0.2">
      <c r="B65" s="16">
        <v>4079</v>
      </c>
      <c r="C65" s="16" t="s">
        <v>149</v>
      </c>
      <c r="D65" s="12">
        <v>0</v>
      </c>
      <c r="E65" s="12">
        <v>0</v>
      </c>
      <c r="F65" s="12">
        <v>94.110950000000003</v>
      </c>
      <c r="G65" s="12">
        <v>13.273400000000001</v>
      </c>
      <c r="H65" s="12">
        <v>0</v>
      </c>
      <c r="I65" s="12">
        <v>0</v>
      </c>
      <c r="J65" s="12">
        <v>166.40119999999999</v>
      </c>
      <c r="K65" s="12">
        <v>553.41186000000005</v>
      </c>
      <c r="L65" s="12">
        <v>185.73724999999999</v>
      </c>
      <c r="M65" s="12">
        <v>0</v>
      </c>
      <c r="N65" s="12">
        <v>1012.93466</v>
      </c>
      <c r="O65" s="12">
        <v>0</v>
      </c>
      <c r="P65" s="12">
        <v>0</v>
      </c>
      <c r="Q65" s="12">
        <v>0</v>
      </c>
      <c r="R65" s="12">
        <v>0</v>
      </c>
      <c r="S65" s="12">
        <v>0</v>
      </c>
      <c r="T65" s="12">
        <v>0</v>
      </c>
      <c r="U65" s="12">
        <v>0</v>
      </c>
      <c r="V65" s="12">
        <v>36.536450000000002</v>
      </c>
      <c r="W65" s="12">
        <v>4.2</v>
      </c>
      <c r="X65" s="12">
        <v>0</v>
      </c>
      <c r="Y65" s="12">
        <v>40.736449999999998</v>
      </c>
    </row>
    <row r="66" spans="2:25" x14ac:dyDescent="0.2">
      <c r="B66" s="16">
        <v>4080</v>
      </c>
      <c r="C66" s="16" t="s">
        <v>150</v>
      </c>
      <c r="D66" s="12">
        <v>2.7044999999999999</v>
      </c>
      <c r="E66" s="12">
        <v>-0.58372000000000002</v>
      </c>
      <c r="F66" s="12">
        <v>866.34320000000002</v>
      </c>
      <c r="G66" s="12">
        <v>0</v>
      </c>
      <c r="H66" s="12">
        <v>0</v>
      </c>
      <c r="I66" s="12">
        <v>0</v>
      </c>
      <c r="J66" s="12">
        <v>1239.4108200000001</v>
      </c>
      <c r="K66" s="12">
        <v>1566.9835</v>
      </c>
      <c r="L66" s="12">
        <v>3855.4533299999998</v>
      </c>
      <c r="M66" s="12">
        <v>0</v>
      </c>
      <c r="N66" s="12">
        <v>7530.3116300000002</v>
      </c>
      <c r="O66" s="12">
        <v>0</v>
      </c>
      <c r="P66" s="12">
        <v>-0.1341</v>
      </c>
      <c r="Q66" s="12">
        <v>21.023949999999999</v>
      </c>
      <c r="R66" s="12">
        <v>20</v>
      </c>
      <c r="S66" s="12">
        <v>0</v>
      </c>
      <c r="T66" s="12">
        <v>0</v>
      </c>
      <c r="U66" s="12">
        <v>0</v>
      </c>
      <c r="V66" s="12">
        <v>456.54140000000001</v>
      </c>
      <c r="W66" s="12">
        <v>398.94438000000002</v>
      </c>
      <c r="X66" s="12">
        <v>0</v>
      </c>
      <c r="Y66" s="12">
        <v>896.37563</v>
      </c>
    </row>
    <row r="67" spans="2:25" x14ac:dyDescent="0.2">
      <c r="B67" s="16">
        <v>4081</v>
      </c>
      <c r="C67" s="16" t="s">
        <v>151</v>
      </c>
      <c r="D67" s="12">
        <v>0</v>
      </c>
      <c r="E67" s="12">
        <v>81.775549999999996</v>
      </c>
      <c r="F67" s="12">
        <v>6196.8765999999996</v>
      </c>
      <c r="G67" s="12">
        <v>34.35192</v>
      </c>
      <c r="H67" s="12">
        <v>0</v>
      </c>
      <c r="I67" s="12">
        <v>1321.04106</v>
      </c>
      <c r="J67" s="12">
        <v>164.93751</v>
      </c>
      <c r="K67" s="12">
        <v>510.12666999999999</v>
      </c>
      <c r="L67" s="12">
        <v>0</v>
      </c>
      <c r="M67" s="12">
        <v>0</v>
      </c>
      <c r="N67" s="12">
        <v>8309.1093099999998</v>
      </c>
      <c r="O67" s="12">
        <v>0</v>
      </c>
      <c r="P67" s="12">
        <v>0</v>
      </c>
      <c r="Q67" s="12">
        <v>0</v>
      </c>
      <c r="R67" s="12">
        <v>0</v>
      </c>
      <c r="S67" s="12">
        <v>0</v>
      </c>
      <c r="T67" s="12">
        <v>0</v>
      </c>
      <c r="U67" s="12">
        <v>0</v>
      </c>
      <c r="V67" s="12">
        <v>1937.1402</v>
      </c>
      <c r="W67" s="12">
        <v>0</v>
      </c>
      <c r="X67" s="12">
        <v>0</v>
      </c>
      <c r="Y67" s="12">
        <v>1937.1402</v>
      </c>
    </row>
    <row r="68" spans="2:25" x14ac:dyDescent="0.2">
      <c r="B68" s="16">
        <v>4082</v>
      </c>
      <c r="C68" s="16" t="s">
        <v>152</v>
      </c>
      <c r="D68" s="12">
        <v>147.60915</v>
      </c>
      <c r="E68" s="12">
        <v>248.2192</v>
      </c>
      <c r="F68" s="12">
        <v>14842.69774</v>
      </c>
      <c r="G68" s="12">
        <v>0</v>
      </c>
      <c r="H68" s="12">
        <v>0</v>
      </c>
      <c r="I68" s="12">
        <v>0</v>
      </c>
      <c r="J68" s="12">
        <v>1480.89815</v>
      </c>
      <c r="K68" s="12">
        <v>2246.6561099999999</v>
      </c>
      <c r="L68" s="12">
        <v>0</v>
      </c>
      <c r="M68" s="12">
        <v>195.68369999999999</v>
      </c>
      <c r="N68" s="12">
        <v>19161.764050000002</v>
      </c>
      <c r="O68" s="12">
        <v>0</v>
      </c>
      <c r="P68" s="12">
        <v>248.2192</v>
      </c>
      <c r="Q68" s="12">
        <v>890.23699999999997</v>
      </c>
      <c r="R68" s="12">
        <v>0</v>
      </c>
      <c r="S68" s="12">
        <v>0</v>
      </c>
      <c r="T68" s="12">
        <v>0</v>
      </c>
      <c r="U68" s="12">
        <v>213.69319999999999</v>
      </c>
      <c r="V68" s="12">
        <v>333.88524999999998</v>
      </c>
      <c r="W68" s="12">
        <v>0</v>
      </c>
      <c r="X68" s="12">
        <v>0</v>
      </c>
      <c r="Y68" s="12">
        <v>1686.0346500000001</v>
      </c>
    </row>
    <row r="69" spans="2:25" x14ac:dyDescent="0.2">
      <c r="B69" s="16">
        <v>4083</v>
      </c>
      <c r="C69" s="16" t="s">
        <v>153</v>
      </c>
      <c r="D69" s="12">
        <v>96.903000000000006</v>
      </c>
      <c r="E69" s="12">
        <v>11.670500000000001</v>
      </c>
      <c r="F69" s="12">
        <v>290.97305</v>
      </c>
      <c r="G69" s="12">
        <v>2.6765500000000002</v>
      </c>
      <c r="H69" s="12">
        <v>0</v>
      </c>
      <c r="I69" s="12">
        <v>0</v>
      </c>
      <c r="J69" s="12">
        <v>969.57574</v>
      </c>
      <c r="K69" s="12">
        <v>493.48595</v>
      </c>
      <c r="L69" s="12">
        <v>396.49185</v>
      </c>
      <c r="M69" s="12">
        <v>0</v>
      </c>
      <c r="N69" s="12">
        <v>2261.77664</v>
      </c>
      <c r="O69" s="12">
        <v>3</v>
      </c>
      <c r="P69" s="12">
        <v>0</v>
      </c>
      <c r="Q69" s="12">
        <v>0</v>
      </c>
      <c r="R69" s="12">
        <v>0</v>
      </c>
      <c r="S69" s="12">
        <v>0</v>
      </c>
      <c r="T69" s="12">
        <v>0</v>
      </c>
      <c r="U69" s="12">
        <v>0</v>
      </c>
      <c r="V69" s="12">
        <v>411.16905000000003</v>
      </c>
      <c r="W69" s="12">
        <v>22.5</v>
      </c>
      <c r="X69" s="12">
        <v>0</v>
      </c>
      <c r="Y69" s="12">
        <v>436.66905000000003</v>
      </c>
    </row>
    <row r="70" spans="2:25" x14ac:dyDescent="0.2">
      <c r="B70" s="21">
        <v>4129</v>
      </c>
      <c r="C70" s="21" t="s">
        <v>154</v>
      </c>
      <c r="D70" s="22">
        <v>2158.5372200000002</v>
      </c>
      <c r="E70" s="22">
        <v>949.69092999999998</v>
      </c>
      <c r="F70" s="22">
        <v>27611.686369999999</v>
      </c>
      <c r="G70" s="22">
        <v>541.35037</v>
      </c>
      <c r="H70" s="22">
        <v>0</v>
      </c>
      <c r="I70" s="22">
        <v>0</v>
      </c>
      <c r="J70" s="22">
        <v>6793.28053</v>
      </c>
      <c r="K70" s="22">
        <v>10781.573130000001</v>
      </c>
      <c r="L70" s="22">
        <v>1899.89795</v>
      </c>
      <c r="M70" s="22">
        <v>0</v>
      </c>
      <c r="N70" s="22">
        <v>50736.016499999998</v>
      </c>
      <c r="O70" s="22">
        <v>1086.2085500000001</v>
      </c>
      <c r="P70" s="22">
        <v>382.4359</v>
      </c>
      <c r="Q70" s="22">
        <v>709.01070000000004</v>
      </c>
      <c r="R70" s="22">
        <v>144.482</v>
      </c>
      <c r="S70" s="22">
        <v>0</v>
      </c>
      <c r="T70" s="22">
        <v>0</v>
      </c>
      <c r="U70" s="22">
        <v>1085.08</v>
      </c>
      <c r="V70" s="22">
        <v>9482.7120500000001</v>
      </c>
      <c r="W70" s="22">
        <v>449.75450000000001</v>
      </c>
      <c r="X70" s="22">
        <v>0</v>
      </c>
      <c r="Y70" s="22">
        <v>13339.6837</v>
      </c>
    </row>
    <row r="71" spans="2:25" x14ac:dyDescent="0.2">
      <c r="B71" s="16">
        <v>4091</v>
      </c>
      <c r="C71" s="16" t="s">
        <v>155</v>
      </c>
      <c r="D71" s="12">
        <v>64.491399999999999</v>
      </c>
      <c r="E71" s="12">
        <v>0</v>
      </c>
      <c r="F71" s="12">
        <v>150.8552</v>
      </c>
      <c r="G71" s="12">
        <v>292.22764000000001</v>
      </c>
      <c r="H71" s="12">
        <v>0</v>
      </c>
      <c r="I71" s="12">
        <v>0</v>
      </c>
      <c r="J71" s="12">
        <v>633.15830000000005</v>
      </c>
      <c r="K71" s="12">
        <v>2007.97612</v>
      </c>
      <c r="L71" s="12">
        <v>0</v>
      </c>
      <c r="M71" s="12">
        <v>0</v>
      </c>
      <c r="N71" s="12">
        <v>3148.7086599999998</v>
      </c>
      <c r="O71" s="12">
        <v>0</v>
      </c>
      <c r="P71" s="12">
        <v>0</v>
      </c>
      <c r="Q71" s="12">
        <v>0</v>
      </c>
      <c r="R71" s="12">
        <v>0</v>
      </c>
      <c r="S71" s="12">
        <v>0</v>
      </c>
      <c r="T71" s="12">
        <v>0</v>
      </c>
      <c r="U71" s="12">
        <v>0</v>
      </c>
      <c r="V71" s="12">
        <v>417.50125000000003</v>
      </c>
      <c r="W71" s="12">
        <v>0</v>
      </c>
      <c r="X71" s="12">
        <v>0</v>
      </c>
      <c r="Y71" s="12">
        <v>417.50125000000003</v>
      </c>
    </row>
    <row r="72" spans="2:25" x14ac:dyDescent="0.2">
      <c r="B72" s="16">
        <v>4092</v>
      </c>
      <c r="C72" s="16" t="s">
        <v>156</v>
      </c>
      <c r="D72" s="12">
        <v>0</v>
      </c>
      <c r="E72" s="12">
        <v>276.04554999999999</v>
      </c>
      <c r="F72" s="12">
        <v>474.64015000000001</v>
      </c>
      <c r="G72" s="12">
        <v>0</v>
      </c>
      <c r="H72" s="12">
        <v>0</v>
      </c>
      <c r="I72" s="12">
        <v>0</v>
      </c>
      <c r="J72" s="12">
        <v>441.14985000000001</v>
      </c>
      <c r="K72" s="12">
        <v>552.70624999999995</v>
      </c>
      <c r="L72" s="12">
        <v>0</v>
      </c>
      <c r="M72" s="12">
        <v>0</v>
      </c>
      <c r="N72" s="12">
        <v>1744.5418</v>
      </c>
      <c r="O72" s="12">
        <v>0</v>
      </c>
      <c r="P72" s="12">
        <v>0</v>
      </c>
      <c r="Q72" s="12">
        <v>0</v>
      </c>
      <c r="R72" s="12">
        <v>0</v>
      </c>
      <c r="S72" s="12">
        <v>0</v>
      </c>
      <c r="T72" s="12">
        <v>0</v>
      </c>
      <c r="U72" s="12">
        <v>0</v>
      </c>
      <c r="V72" s="12">
        <v>574.05930000000001</v>
      </c>
      <c r="W72" s="12">
        <v>0</v>
      </c>
      <c r="X72" s="12">
        <v>0</v>
      </c>
      <c r="Y72" s="12">
        <v>574.05930000000001</v>
      </c>
    </row>
    <row r="73" spans="2:25" x14ac:dyDescent="0.2">
      <c r="B73" s="16">
        <v>4093</v>
      </c>
      <c r="C73" s="16" t="s">
        <v>157</v>
      </c>
      <c r="D73" s="12">
        <v>0</v>
      </c>
      <c r="E73" s="12">
        <v>0</v>
      </c>
      <c r="F73" s="12">
        <v>557.78745000000004</v>
      </c>
      <c r="G73" s="12">
        <v>0</v>
      </c>
      <c r="H73" s="12">
        <v>0</v>
      </c>
      <c r="I73" s="12">
        <v>0</v>
      </c>
      <c r="J73" s="12">
        <v>45.246699999999997</v>
      </c>
      <c r="K73" s="12">
        <v>17.576750000000001</v>
      </c>
      <c r="L73" s="12">
        <v>0</v>
      </c>
      <c r="M73" s="12">
        <v>0</v>
      </c>
      <c r="N73" s="12">
        <v>620.61090000000002</v>
      </c>
      <c r="O73" s="12">
        <v>0</v>
      </c>
      <c r="P73" s="12">
        <v>0</v>
      </c>
      <c r="Q73" s="12">
        <v>7.4404000000000003</v>
      </c>
      <c r="R73" s="12">
        <v>0</v>
      </c>
      <c r="S73" s="12">
        <v>0</v>
      </c>
      <c r="T73" s="12">
        <v>0</v>
      </c>
      <c r="U73" s="12">
        <v>0</v>
      </c>
      <c r="V73" s="12">
        <v>155.00659999999999</v>
      </c>
      <c r="W73" s="12">
        <v>0</v>
      </c>
      <c r="X73" s="12">
        <v>0</v>
      </c>
      <c r="Y73" s="12">
        <v>162.447</v>
      </c>
    </row>
    <row r="74" spans="2:25" x14ac:dyDescent="0.2">
      <c r="B74" s="16">
        <v>4124</v>
      </c>
      <c r="C74" s="16" t="s">
        <v>158</v>
      </c>
      <c r="D74" s="12">
        <v>14.42615</v>
      </c>
      <c r="E74" s="12">
        <v>0</v>
      </c>
      <c r="F74" s="12">
        <v>0</v>
      </c>
      <c r="G74" s="12">
        <v>0</v>
      </c>
      <c r="H74" s="12">
        <v>0</v>
      </c>
      <c r="I74" s="12">
        <v>0</v>
      </c>
      <c r="J74" s="12">
        <v>205.92740000000001</v>
      </c>
      <c r="K74" s="12">
        <v>274.67122000000001</v>
      </c>
      <c r="L74" s="12">
        <v>21.942350000000001</v>
      </c>
      <c r="M74" s="12">
        <v>0</v>
      </c>
      <c r="N74" s="12">
        <v>516.96712000000002</v>
      </c>
      <c r="O74" s="12">
        <v>0</v>
      </c>
      <c r="P74" s="12">
        <v>0</v>
      </c>
      <c r="Q74" s="12">
        <v>0</v>
      </c>
      <c r="R74" s="12">
        <v>0</v>
      </c>
      <c r="S74" s="12">
        <v>0</v>
      </c>
      <c r="T74" s="12">
        <v>0</v>
      </c>
      <c r="U74" s="12">
        <v>0</v>
      </c>
      <c r="V74" s="12">
        <v>59.750399999999999</v>
      </c>
      <c r="W74" s="12">
        <v>25</v>
      </c>
      <c r="X74" s="12">
        <v>0</v>
      </c>
      <c r="Y74" s="12">
        <v>84.750399999999999</v>
      </c>
    </row>
    <row r="75" spans="2:25" x14ac:dyDescent="0.2">
      <c r="B75" s="16">
        <v>4095</v>
      </c>
      <c r="C75" s="16" t="s">
        <v>159</v>
      </c>
      <c r="D75" s="12">
        <v>0</v>
      </c>
      <c r="E75" s="12">
        <v>426.45528999999999</v>
      </c>
      <c r="F75" s="12">
        <v>1100.7523900000001</v>
      </c>
      <c r="G75" s="12">
        <v>173.74883</v>
      </c>
      <c r="H75" s="12">
        <v>0</v>
      </c>
      <c r="I75" s="12">
        <v>0</v>
      </c>
      <c r="J75" s="12">
        <v>717.24474999999995</v>
      </c>
      <c r="K75" s="12">
        <v>1979.1839199999999</v>
      </c>
      <c r="L75" s="12">
        <v>0</v>
      </c>
      <c r="M75" s="12">
        <v>0</v>
      </c>
      <c r="N75" s="12">
        <v>4397.3851800000002</v>
      </c>
      <c r="O75" s="12">
        <v>0</v>
      </c>
      <c r="P75" s="12">
        <v>159.60300000000001</v>
      </c>
      <c r="Q75" s="12">
        <v>154.81365</v>
      </c>
      <c r="R75" s="12">
        <v>86.382000000000005</v>
      </c>
      <c r="S75" s="12">
        <v>0</v>
      </c>
      <c r="T75" s="12">
        <v>0</v>
      </c>
      <c r="U75" s="12">
        <v>500</v>
      </c>
      <c r="V75" s="12">
        <v>413.8569</v>
      </c>
      <c r="W75" s="12">
        <v>0</v>
      </c>
      <c r="X75" s="12">
        <v>0</v>
      </c>
      <c r="Y75" s="12">
        <v>1314.6555499999999</v>
      </c>
    </row>
    <row r="76" spans="2:25" x14ac:dyDescent="0.2">
      <c r="B76" s="16">
        <v>4099</v>
      </c>
      <c r="C76" s="16" t="s">
        <v>160</v>
      </c>
      <c r="D76" s="12">
        <v>0</v>
      </c>
      <c r="E76" s="12">
        <v>1.9945999999999999</v>
      </c>
      <c r="F76" s="12">
        <v>0</v>
      </c>
      <c r="G76" s="12">
        <v>0</v>
      </c>
      <c r="H76" s="12">
        <v>0</v>
      </c>
      <c r="I76" s="12">
        <v>0</v>
      </c>
      <c r="J76" s="12">
        <v>0</v>
      </c>
      <c r="K76" s="12">
        <v>122.18006</v>
      </c>
      <c r="L76" s="12">
        <v>0</v>
      </c>
      <c r="M76" s="12">
        <v>0</v>
      </c>
      <c r="N76" s="12">
        <v>124.17466</v>
      </c>
      <c r="O76" s="12">
        <v>0</v>
      </c>
      <c r="P76" s="12">
        <v>0</v>
      </c>
      <c r="Q76" s="12">
        <v>0</v>
      </c>
      <c r="R76" s="12">
        <v>0</v>
      </c>
      <c r="S76" s="12">
        <v>0</v>
      </c>
      <c r="T76" s="12">
        <v>0</v>
      </c>
      <c r="U76" s="12">
        <v>0</v>
      </c>
      <c r="V76" s="12">
        <v>115.0564</v>
      </c>
      <c r="W76" s="12">
        <v>0</v>
      </c>
      <c r="X76" s="12">
        <v>0</v>
      </c>
      <c r="Y76" s="12">
        <v>115.0564</v>
      </c>
    </row>
    <row r="77" spans="2:25" x14ac:dyDescent="0.2">
      <c r="B77" s="16">
        <v>4100</v>
      </c>
      <c r="C77" s="16" t="s">
        <v>161</v>
      </c>
      <c r="D77" s="12">
        <v>0</v>
      </c>
      <c r="E77" s="12">
        <v>76.033150000000006</v>
      </c>
      <c r="F77" s="12">
        <v>1798.29963</v>
      </c>
      <c r="G77" s="12">
        <v>0</v>
      </c>
      <c r="H77" s="12">
        <v>0</v>
      </c>
      <c r="I77" s="12">
        <v>0</v>
      </c>
      <c r="J77" s="12">
        <v>603.26800000000003</v>
      </c>
      <c r="K77" s="12">
        <v>1509.47767</v>
      </c>
      <c r="L77" s="12">
        <v>0</v>
      </c>
      <c r="M77" s="12">
        <v>0</v>
      </c>
      <c r="N77" s="12">
        <v>3987.07845</v>
      </c>
      <c r="O77" s="12">
        <v>0</v>
      </c>
      <c r="P77" s="12">
        <v>58.147100000000002</v>
      </c>
      <c r="Q77" s="12">
        <v>448.10064999999997</v>
      </c>
      <c r="R77" s="12">
        <v>0</v>
      </c>
      <c r="S77" s="12">
        <v>0</v>
      </c>
      <c r="T77" s="12">
        <v>0</v>
      </c>
      <c r="U77" s="12">
        <v>25.08</v>
      </c>
      <c r="V77" s="12">
        <v>1070.4268999999999</v>
      </c>
      <c r="W77" s="12">
        <v>0</v>
      </c>
      <c r="X77" s="12">
        <v>0</v>
      </c>
      <c r="Y77" s="12">
        <v>1601.7546500000001</v>
      </c>
    </row>
    <row r="78" spans="2:25" x14ac:dyDescent="0.2">
      <c r="B78" s="16">
        <v>4104</v>
      </c>
      <c r="C78" s="16" t="s">
        <v>162</v>
      </c>
      <c r="D78" s="12">
        <v>271.43484999999998</v>
      </c>
      <c r="E78" s="12">
        <v>0</v>
      </c>
      <c r="F78" s="12">
        <v>945.62723000000005</v>
      </c>
      <c r="G78" s="12">
        <v>0</v>
      </c>
      <c r="H78" s="12">
        <v>0</v>
      </c>
      <c r="I78" s="12">
        <v>0</v>
      </c>
      <c r="J78" s="12">
        <v>945.81029999999998</v>
      </c>
      <c r="K78" s="12">
        <v>92.357939999999999</v>
      </c>
      <c r="L78" s="12">
        <v>0</v>
      </c>
      <c r="M78" s="12">
        <v>0</v>
      </c>
      <c r="N78" s="12">
        <v>2255.2303200000001</v>
      </c>
      <c r="O78" s="12">
        <v>200</v>
      </c>
      <c r="P78" s="12">
        <v>0</v>
      </c>
      <c r="Q78" s="12">
        <v>0</v>
      </c>
      <c r="R78" s="12">
        <v>0</v>
      </c>
      <c r="S78" s="12">
        <v>0</v>
      </c>
      <c r="T78" s="12">
        <v>0</v>
      </c>
      <c r="U78" s="12">
        <v>0</v>
      </c>
      <c r="V78" s="12">
        <v>2339.7406999999998</v>
      </c>
      <c r="W78" s="12">
        <v>0</v>
      </c>
      <c r="X78" s="12">
        <v>0</v>
      </c>
      <c r="Y78" s="12">
        <v>2539.7406999999998</v>
      </c>
    </row>
    <row r="79" spans="2:25" x14ac:dyDescent="0.2">
      <c r="B79" s="16">
        <v>4105</v>
      </c>
      <c r="C79" s="16" t="s">
        <v>163</v>
      </c>
      <c r="D79" s="12">
        <v>0</v>
      </c>
      <c r="E79" s="12">
        <v>0</v>
      </c>
      <c r="F79" s="12">
        <v>836.69330000000002</v>
      </c>
      <c r="G79" s="12">
        <v>0</v>
      </c>
      <c r="H79" s="12">
        <v>0</v>
      </c>
      <c r="I79" s="12">
        <v>0</v>
      </c>
      <c r="J79" s="12">
        <v>6.6048999999999998</v>
      </c>
      <c r="K79" s="12">
        <v>126.42721</v>
      </c>
      <c r="L79" s="12">
        <v>28.864850000000001</v>
      </c>
      <c r="M79" s="12">
        <v>0</v>
      </c>
      <c r="N79" s="12">
        <v>998.59025999999994</v>
      </c>
      <c r="O79" s="12">
        <v>0</v>
      </c>
      <c r="P79" s="12">
        <v>0</v>
      </c>
      <c r="Q79" s="12">
        <v>83.3</v>
      </c>
      <c r="R79" s="12">
        <v>0</v>
      </c>
      <c r="S79" s="12">
        <v>0</v>
      </c>
      <c r="T79" s="12">
        <v>0</v>
      </c>
      <c r="U79" s="12">
        <v>0</v>
      </c>
      <c r="V79" s="12">
        <v>62.15222</v>
      </c>
      <c r="W79" s="12">
        <v>0</v>
      </c>
      <c r="X79" s="12">
        <v>0</v>
      </c>
      <c r="Y79" s="12">
        <v>145.45222000000001</v>
      </c>
    </row>
    <row r="80" spans="2:25" x14ac:dyDescent="0.2">
      <c r="B80" s="16">
        <v>4106</v>
      </c>
      <c r="C80" s="16" t="s">
        <v>164</v>
      </c>
      <c r="D80" s="12">
        <v>0</v>
      </c>
      <c r="E80" s="12">
        <v>0</v>
      </c>
      <c r="F80" s="12">
        <v>0</v>
      </c>
      <c r="G80" s="12">
        <v>0</v>
      </c>
      <c r="H80" s="12">
        <v>0</v>
      </c>
      <c r="I80" s="12">
        <v>0</v>
      </c>
      <c r="J80" s="12">
        <v>20.041499999999999</v>
      </c>
      <c r="K80" s="12">
        <v>73.391450000000006</v>
      </c>
      <c r="L80" s="12">
        <v>0</v>
      </c>
      <c r="M80" s="12">
        <v>0</v>
      </c>
      <c r="N80" s="12">
        <v>93.432950000000005</v>
      </c>
      <c r="O80" s="12">
        <v>0</v>
      </c>
      <c r="P80" s="12">
        <v>0</v>
      </c>
      <c r="Q80" s="12">
        <v>0</v>
      </c>
      <c r="R80" s="12">
        <v>0</v>
      </c>
      <c r="S80" s="12">
        <v>0</v>
      </c>
      <c r="T80" s="12">
        <v>0</v>
      </c>
      <c r="U80" s="12">
        <v>0</v>
      </c>
      <c r="V80" s="12">
        <v>145.44159999999999</v>
      </c>
      <c r="W80" s="12">
        <v>0</v>
      </c>
      <c r="X80" s="12">
        <v>0</v>
      </c>
      <c r="Y80" s="12">
        <v>145.44159999999999</v>
      </c>
    </row>
    <row r="81" spans="2:25" x14ac:dyDescent="0.2">
      <c r="B81" s="16">
        <v>4107</v>
      </c>
      <c r="C81" s="16" t="s">
        <v>165</v>
      </c>
      <c r="D81" s="12">
        <v>16.108350000000002</v>
      </c>
      <c r="E81" s="12">
        <v>0</v>
      </c>
      <c r="F81" s="12">
        <v>26.49</v>
      </c>
      <c r="G81" s="12">
        <v>0</v>
      </c>
      <c r="H81" s="12">
        <v>0</v>
      </c>
      <c r="I81" s="12">
        <v>0</v>
      </c>
      <c r="J81" s="12">
        <v>132.14070000000001</v>
      </c>
      <c r="K81" s="12">
        <v>91.931650000000005</v>
      </c>
      <c r="L81" s="12">
        <v>0</v>
      </c>
      <c r="M81" s="12">
        <v>0</v>
      </c>
      <c r="N81" s="12">
        <v>266.67070000000001</v>
      </c>
      <c r="O81" s="12">
        <v>0</v>
      </c>
      <c r="P81" s="12">
        <v>0</v>
      </c>
      <c r="Q81" s="12">
        <v>0</v>
      </c>
      <c r="R81" s="12">
        <v>0</v>
      </c>
      <c r="S81" s="12">
        <v>0</v>
      </c>
      <c r="T81" s="12">
        <v>0</v>
      </c>
      <c r="U81" s="12">
        <v>0</v>
      </c>
      <c r="V81" s="12">
        <v>-1.45499</v>
      </c>
      <c r="W81" s="12">
        <v>0</v>
      </c>
      <c r="X81" s="12">
        <v>0</v>
      </c>
      <c r="Y81" s="12">
        <v>-1.45499</v>
      </c>
    </row>
    <row r="82" spans="2:25" x14ac:dyDescent="0.2">
      <c r="B82" s="16">
        <v>4110</v>
      </c>
      <c r="C82" s="16" t="s">
        <v>166</v>
      </c>
      <c r="D82" s="12">
        <v>205.88925</v>
      </c>
      <c r="E82" s="12">
        <v>0</v>
      </c>
      <c r="F82" s="12">
        <v>251.28739999999999</v>
      </c>
      <c r="G82" s="12">
        <v>0</v>
      </c>
      <c r="H82" s="12">
        <v>0</v>
      </c>
      <c r="I82" s="12">
        <v>0</v>
      </c>
      <c r="J82" s="12">
        <v>2.53775</v>
      </c>
      <c r="K82" s="12">
        <v>66.815100000000001</v>
      </c>
      <c r="L82" s="12">
        <v>0</v>
      </c>
      <c r="M82" s="12">
        <v>0</v>
      </c>
      <c r="N82" s="12">
        <v>526.52949999999998</v>
      </c>
      <c r="O82" s="12">
        <v>0</v>
      </c>
      <c r="P82" s="12">
        <v>0</v>
      </c>
      <c r="Q82" s="12">
        <v>0</v>
      </c>
      <c r="R82" s="12">
        <v>0</v>
      </c>
      <c r="S82" s="12">
        <v>0</v>
      </c>
      <c r="T82" s="12">
        <v>0</v>
      </c>
      <c r="U82" s="12">
        <v>0</v>
      </c>
      <c r="V82" s="12">
        <v>7.1656000000000004</v>
      </c>
      <c r="W82" s="12">
        <v>0</v>
      </c>
      <c r="X82" s="12">
        <v>0</v>
      </c>
      <c r="Y82" s="12">
        <v>7.1656000000000004</v>
      </c>
    </row>
    <row r="83" spans="2:25" x14ac:dyDescent="0.2">
      <c r="B83" s="16">
        <v>4111</v>
      </c>
      <c r="C83" s="16" t="s">
        <v>167</v>
      </c>
      <c r="D83" s="12">
        <v>0</v>
      </c>
      <c r="E83" s="12">
        <v>0</v>
      </c>
      <c r="F83" s="12">
        <v>230.55645000000001</v>
      </c>
      <c r="G83" s="12">
        <v>5.8400000000000001E-2</v>
      </c>
      <c r="H83" s="12">
        <v>0</v>
      </c>
      <c r="I83" s="12">
        <v>0</v>
      </c>
      <c r="J83" s="12">
        <v>53.765149999999998</v>
      </c>
      <c r="K83" s="12">
        <v>136.16820000000001</v>
      </c>
      <c r="L83" s="12">
        <v>18.995349999999998</v>
      </c>
      <c r="M83" s="12">
        <v>0</v>
      </c>
      <c r="N83" s="12">
        <v>439.54354999999998</v>
      </c>
      <c r="O83" s="12">
        <v>0</v>
      </c>
      <c r="P83" s="12">
        <v>0</v>
      </c>
      <c r="Q83" s="12">
        <v>0</v>
      </c>
      <c r="R83" s="12">
        <v>58.1</v>
      </c>
      <c r="S83" s="12">
        <v>0</v>
      </c>
      <c r="T83" s="12">
        <v>0</v>
      </c>
      <c r="U83" s="12">
        <v>0</v>
      </c>
      <c r="V83" s="12">
        <v>51.159649999999999</v>
      </c>
      <c r="W83" s="12">
        <v>0</v>
      </c>
      <c r="X83" s="12">
        <v>0</v>
      </c>
      <c r="Y83" s="12">
        <v>109.25964999999999</v>
      </c>
    </row>
    <row r="84" spans="2:25" x14ac:dyDescent="0.2">
      <c r="B84" s="16">
        <v>4112</v>
      </c>
      <c r="C84" s="16" t="s">
        <v>168</v>
      </c>
      <c r="D84" s="12">
        <v>0</v>
      </c>
      <c r="E84" s="12">
        <v>0</v>
      </c>
      <c r="F84" s="12">
        <v>98.194749999999999</v>
      </c>
      <c r="G84" s="12">
        <v>0</v>
      </c>
      <c r="H84" s="12">
        <v>0</v>
      </c>
      <c r="I84" s="12">
        <v>0</v>
      </c>
      <c r="J84" s="12">
        <v>10.007099999999999</v>
      </c>
      <c r="K84" s="12">
        <v>103.90244</v>
      </c>
      <c r="L84" s="12">
        <v>72.973100000000002</v>
      </c>
      <c r="M84" s="12">
        <v>0</v>
      </c>
      <c r="N84" s="12">
        <v>285.07738999999998</v>
      </c>
      <c r="O84" s="12">
        <v>0</v>
      </c>
      <c r="P84" s="12">
        <v>0</v>
      </c>
      <c r="Q84" s="12">
        <v>0</v>
      </c>
      <c r="R84" s="12">
        <v>0</v>
      </c>
      <c r="S84" s="12">
        <v>0</v>
      </c>
      <c r="T84" s="12">
        <v>0</v>
      </c>
      <c r="U84" s="12">
        <v>0</v>
      </c>
      <c r="V84" s="12">
        <v>27.056000000000001</v>
      </c>
      <c r="W84" s="12">
        <v>80</v>
      </c>
      <c r="X84" s="12">
        <v>0</v>
      </c>
      <c r="Y84" s="12">
        <v>107.056</v>
      </c>
    </row>
    <row r="85" spans="2:25" x14ac:dyDescent="0.2">
      <c r="B85" s="16">
        <v>4125</v>
      </c>
      <c r="C85" s="16" t="s">
        <v>169</v>
      </c>
      <c r="D85" s="12">
        <v>74.658799999999999</v>
      </c>
      <c r="E85" s="12">
        <v>111.24384999999999</v>
      </c>
      <c r="F85" s="12">
        <v>99.136499999999998</v>
      </c>
      <c r="G85" s="12">
        <v>0</v>
      </c>
      <c r="H85" s="12">
        <v>0</v>
      </c>
      <c r="I85" s="12">
        <v>0</v>
      </c>
      <c r="J85" s="12">
        <v>384.42059999999998</v>
      </c>
      <c r="K85" s="12">
        <v>328.36315000000002</v>
      </c>
      <c r="L85" s="12">
        <v>0</v>
      </c>
      <c r="M85" s="12">
        <v>0</v>
      </c>
      <c r="N85" s="12">
        <v>997.8229</v>
      </c>
      <c r="O85" s="12">
        <v>0</v>
      </c>
      <c r="P85" s="12">
        <v>164.6858</v>
      </c>
      <c r="Q85" s="12">
        <v>3.5</v>
      </c>
      <c r="R85" s="12">
        <v>0</v>
      </c>
      <c r="S85" s="12">
        <v>0</v>
      </c>
      <c r="T85" s="12">
        <v>0</v>
      </c>
      <c r="U85" s="12">
        <v>0</v>
      </c>
      <c r="V85" s="12">
        <v>622.89160000000004</v>
      </c>
      <c r="W85" s="12">
        <v>0</v>
      </c>
      <c r="X85" s="12">
        <v>0</v>
      </c>
      <c r="Y85" s="12">
        <v>791.07740000000001</v>
      </c>
    </row>
    <row r="86" spans="2:25" x14ac:dyDescent="0.2">
      <c r="B86" s="16">
        <v>4117</v>
      </c>
      <c r="C86" s="16" t="s">
        <v>170</v>
      </c>
      <c r="D86" s="12">
        <v>855.47940000000006</v>
      </c>
      <c r="E86" s="12">
        <v>0</v>
      </c>
      <c r="F86" s="12">
        <v>1672.1991499999999</v>
      </c>
      <c r="G86" s="12">
        <v>0</v>
      </c>
      <c r="H86" s="12">
        <v>0</v>
      </c>
      <c r="I86" s="12">
        <v>0</v>
      </c>
      <c r="J86" s="12">
        <v>233.68358000000001</v>
      </c>
      <c r="K86" s="12">
        <v>140.64462</v>
      </c>
      <c r="L86" s="12">
        <v>183.12925000000001</v>
      </c>
      <c r="M86" s="12">
        <v>0</v>
      </c>
      <c r="N86" s="12">
        <v>3085.136</v>
      </c>
      <c r="O86" s="12">
        <v>700</v>
      </c>
      <c r="P86" s="12">
        <v>0</v>
      </c>
      <c r="Q86" s="12">
        <v>0</v>
      </c>
      <c r="R86" s="12">
        <v>0</v>
      </c>
      <c r="S86" s="12">
        <v>0</v>
      </c>
      <c r="T86" s="12">
        <v>0</v>
      </c>
      <c r="U86" s="12">
        <v>0</v>
      </c>
      <c r="V86" s="12">
        <v>858.9126</v>
      </c>
      <c r="W86" s="12">
        <v>170.06489999999999</v>
      </c>
      <c r="X86" s="12">
        <v>0</v>
      </c>
      <c r="Y86" s="12">
        <v>1728.9775</v>
      </c>
    </row>
    <row r="87" spans="2:25" x14ac:dyDescent="0.2">
      <c r="B87" s="16">
        <v>4120</v>
      </c>
      <c r="C87" s="16" t="s">
        <v>171</v>
      </c>
      <c r="D87" s="12">
        <v>361.15246999999999</v>
      </c>
      <c r="E87" s="12">
        <v>19.65204</v>
      </c>
      <c r="F87" s="12">
        <v>283.28032000000002</v>
      </c>
      <c r="G87" s="12">
        <v>0</v>
      </c>
      <c r="H87" s="12">
        <v>0</v>
      </c>
      <c r="I87" s="12">
        <v>0</v>
      </c>
      <c r="J87" s="12">
        <v>393.31099999999998</v>
      </c>
      <c r="K87" s="12">
        <v>520.36532999999997</v>
      </c>
      <c r="L87" s="12">
        <v>0</v>
      </c>
      <c r="M87" s="12">
        <v>0</v>
      </c>
      <c r="N87" s="12">
        <v>1577.76116</v>
      </c>
      <c r="O87" s="12">
        <v>165</v>
      </c>
      <c r="P87" s="12">
        <v>0</v>
      </c>
      <c r="Q87" s="12">
        <v>8.9496000000000002</v>
      </c>
      <c r="R87" s="12">
        <v>0</v>
      </c>
      <c r="S87" s="12">
        <v>0</v>
      </c>
      <c r="T87" s="12">
        <v>0</v>
      </c>
      <c r="U87" s="12">
        <v>0</v>
      </c>
      <c r="V87" s="12">
        <v>224.91645</v>
      </c>
      <c r="W87" s="12">
        <v>0</v>
      </c>
      <c r="X87" s="12">
        <v>0</v>
      </c>
      <c r="Y87" s="12">
        <v>398.86604999999997</v>
      </c>
    </row>
    <row r="88" spans="2:25" x14ac:dyDescent="0.2">
      <c r="B88" s="16">
        <v>4121</v>
      </c>
      <c r="C88" s="16" t="s">
        <v>172</v>
      </c>
      <c r="D88" s="12">
        <v>100.44765</v>
      </c>
      <c r="E88" s="12">
        <v>0</v>
      </c>
      <c r="F88" s="12">
        <v>109.25555</v>
      </c>
      <c r="G88" s="12">
        <v>0</v>
      </c>
      <c r="H88" s="12">
        <v>0</v>
      </c>
      <c r="I88" s="12">
        <v>0</v>
      </c>
      <c r="J88" s="12">
        <v>1476.6224999999999</v>
      </c>
      <c r="K88" s="12">
        <v>373.50119999999998</v>
      </c>
      <c r="L88" s="12">
        <v>266.73</v>
      </c>
      <c r="M88" s="12">
        <v>0</v>
      </c>
      <c r="N88" s="12">
        <v>2326.5569</v>
      </c>
      <c r="O88" s="12">
        <v>0</v>
      </c>
      <c r="P88" s="12">
        <v>0</v>
      </c>
      <c r="Q88" s="12">
        <v>0</v>
      </c>
      <c r="R88" s="12">
        <v>0</v>
      </c>
      <c r="S88" s="12">
        <v>0</v>
      </c>
      <c r="T88" s="12">
        <v>0</v>
      </c>
      <c r="U88" s="12">
        <v>0</v>
      </c>
      <c r="V88" s="12">
        <v>74.969250000000002</v>
      </c>
      <c r="W88" s="12">
        <v>7.15</v>
      </c>
      <c r="X88" s="12">
        <v>0</v>
      </c>
      <c r="Y88" s="12">
        <v>82.119249999999994</v>
      </c>
    </row>
    <row r="89" spans="2:25" x14ac:dyDescent="0.2">
      <c r="B89" s="16">
        <v>4122</v>
      </c>
      <c r="C89" s="16" t="s">
        <v>173</v>
      </c>
      <c r="D89" s="12">
        <v>-36.660649999999997</v>
      </c>
      <c r="E89" s="12">
        <v>0</v>
      </c>
      <c r="F89" s="12">
        <v>-9.3197500000000009</v>
      </c>
      <c r="G89" s="12">
        <v>0</v>
      </c>
      <c r="H89" s="12">
        <v>0</v>
      </c>
      <c r="I89" s="12">
        <v>0</v>
      </c>
      <c r="J89" s="12">
        <v>0</v>
      </c>
      <c r="K89" s="12">
        <v>148.92755</v>
      </c>
      <c r="L89" s="12">
        <v>0</v>
      </c>
      <c r="M89" s="12">
        <v>0</v>
      </c>
      <c r="N89" s="12">
        <v>102.94714999999999</v>
      </c>
      <c r="O89" s="12">
        <v>21.208549999999999</v>
      </c>
      <c r="P89" s="12">
        <v>0</v>
      </c>
      <c r="Q89" s="12">
        <v>2.9064000000000001</v>
      </c>
      <c r="R89" s="12">
        <v>0</v>
      </c>
      <c r="S89" s="12">
        <v>0</v>
      </c>
      <c r="T89" s="12">
        <v>0</v>
      </c>
      <c r="U89" s="12">
        <v>0</v>
      </c>
      <c r="V89" s="12">
        <v>279.25285000000002</v>
      </c>
      <c r="W89" s="12">
        <v>0</v>
      </c>
      <c r="X89" s="12">
        <v>0</v>
      </c>
      <c r="Y89" s="12">
        <v>303.36779999999999</v>
      </c>
    </row>
    <row r="90" spans="2:25" x14ac:dyDescent="0.2">
      <c r="B90" s="16">
        <v>4123</v>
      </c>
      <c r="C90" s="16" t="s">
        <v>174</v>
      </c>
      <c r="D90" s="12">
        <v>231.10955000000001</v>
      </c>
      <c r="E90" s="12">
        <v>38.266449999999999</v>
      </c>
      <c r="F90" s="12">
        <v>18985.950649999999</v>
      </c>
      <c r="G90" s="12">
        <v>75.3155</v>
      </c>
      <c r="H90" s="12">
        <v>0</v>
      </c>
      <c r="I90" s="12">
        <v>0</v>
      </c>
      <c r="J90" s="12">
        <v>488.34044999999998</v>
      </c>
      <c r="K90" s="12">
        <v>2115.0052999999998</v>
      </c>
      <c r="L90" s="12">
        <v>1307.26305</v>
      </c>
      <c r="M90" s="12">
        <v>0</v>
      </c>
      <c r="N90" s="12">
        <v>23241.250950000001</v>
      </c>
      <c r="O90" s="12">
        <v>0</v>
      </c>
      <c r="P90" s="12">
        <v>0</v>
      </c>
      <c r="Q90" s="12">
        <v>0</v>
      </c>
      <c r="R90" s="12">
        <v>0</v>
      </c>
      <c r="S90" s="12">
        <v>0</v>
      </c>
      <c r="T90" s="12">
        <v>0</v>
      </c>
      <c r="U90" s="12">
        <v>560</v>
      </c>
      <c r="V90" s="12">
        <v>1984.85077</v>
      </c>
      <c r="W90" s="12">
        <v>167.53960000000001</v>
      </c>
      <c r="X90" s="12">
        <v>0</v>
      </c>
      <c r="Y90" s="12">
        <v>2712.3903700000001</v>
      </c>
    </row>
    <row r="91" spans="2:25" x14ac:dyDescent="0.2">
      <c r="B91" s="21">
        <v>4159</v>
      </c>
      <c r="C91" s="21" t="s">
        <v>175</v>
      </c>
      <c r="D91" s="22">
        <v>2238.38744</v>
      </c>
      <c r="E91" s="22">
        <v>542.22283000000004</v>
      </c>
      <c r="F91" s="22">
        <v>6550.04126</v>
      </c>
      <c r="G91" s="22">
        <v>675.12365</v>
      </c>
      <c r="H91" s="22">
        <v>0</v>
      </c>
      <c r="I91" s="22">
        <v>0</v>
      </c>
      <c r="J91" s="22">
        <v>3831.8151699999999</v>
      </c>
      <c r="K91" s="22">
        <v>10254.56733</v>
      </c>
      <c r="L91" s="22">
        <v>1610.1372699999999</v>
      </c>
      <c r="M91" s="22">
        <v>0</v>
      </c>
      <c r="N91" s="22">
        <v>25702.29495</v>
      </c>
      <c r="O91" s="22">
        <v>42.035800000000002</v>
      </c>
      <c r="P91" s="22">
        <v>130.00484</v>
      </c>
      <c r="Q91" s="22">
        <v>110.02634999999999</v>
      </c>
      <c r="R91" s="22">
        <v>64.867099999999994</v>
      </c>
      <c r="S91" s="22">
        <v>100</v>
      </c>
      <c r="T91" s="22">
        <v>0</v>
      </c>
      <c r="U91" s="22">
        <v>722.61995000000002</v>
      </c>
      <c r="V91" s="22">
        <v>5902.0469400000002</v>
      </c>
      <c r="W91" s="22">
        <v>3458.9005699999998</v>
      </c>
      <c r="X91" s="22">
        <v>0</v>
      </c>
      <c r="Y91" s="22">
        <v>10530.501550000001</v>
      </c>
    </row>
    <row r="92" spans="2:25" x14ac:dyDescent="0.2">
      <c r="B92" s="16">
        <v>4131</v>
      </c>
      <c r="C92" s="16" t="s">
        <v>176</v>
      </c>
      <c r="D92" s="12">
        <v>0</v>
      </c>
      <c r="E92" s="12">
        <v>10.673349999999999</v>
      </c>
      <c r="F92" s="12">
        <v>213.16409999999999</v>
      </c>
      <c r="G92" s="12">
        <v>0</v>
      </c>
      <c r="H92" s="12">
        <v>0</v>
      </c>
      <c r="I92" s="12">
        <v>0</v>
      </c>
      <c r="J92" s="12">
        <v>470.83008999999998</v>
      </c>
      <c r="K92" s="12">
        <v>1246.5345</v>
      </c>
      <c r="L92" s="12">
        <v>0</v>
      </c>
      <c r="M92" s="12">
        <v>0</v>
      </c>
      <c r="N92" s="12">
        <v>1941.2020399999999</v>
      </c>
      <c r="O92" s="12">
        <v>0</v>
      </c>
      <c r="P92" s="12">
        <v>0</v>
      </c>
      <c r="Q92" s="12">
        <v>0</v>
      </c>
      <c r="R92" s="12">
        <v>0</v>
      </c>
      <c r="S92" s="12">
        <v>100</v>
      </c>
      <c r="T92" s="12">
        <v>0</v>
      </c>
      <c r="U92" s="12">
        <v>100</v>
      </c>
      <c r="V92" s="12">
        <v>801.0829</v>
      </c>
      <c r="W92" s="12">
        <v>0</v>
      </c>
      <c r="X92" s="12">
        <v>0</v>
      </c>
      <c r="Y92" s="12">
        <v>1001.0829</v>
      </c>
    </row>
    <row r="93" spans="2:25" x14ac:dyDescent="0.2">
      <c r="B93" s="16">
        <v>4132</v>
      </c>
      <c r="C93" s="16" t="s">
        <v>177</v>
      </c>
      <c r="D93" s="12">
        <v>0</v>
      </c>
      <c r="E93" s="12">
        <v>4.1142500000000002</v>
      </c>
      <c r="F93" s="12">
        <v>66.336299999999994</v>
      </c>
      <c r="G93" s="12">
        <v>0</v>
      </c>
      <c r="H93" s="12">
        <v>0</v>
      </c>
      <c r="I93" s="12">
        <v>0</v>
      </c>
      <c r="J93" s="12">
        <v>79.896500000000003</v>
      </c>
      <c r="K93" s="12">
        <v>431.63920000000002</v>
      </c>
      <c r="L93" s="12">
        <v>0</v>
      </c>
      <c r="M93" s="12">
        <v>0</v>
      </c>
      <c r="N93" s="12">
        <v>581.98625000000004</v>
      </c>
      <c r="O93" s="12">
        <v>0</v>
      </c>
      <c r="P93" s="12">
        <v>0</v>
      </c>
      <c r="Q93" s="12">
        <v>0</v>
      </c>
      <c r="R93" s="12">
        <v>0</v>
      </c>
      <c r="S93" s="12">
        <v>0</v>
      </c>
      <c r="T93" s="12">
        <v>0</v>
      </c>
      <c r="U93" s="12">
        <v>0</v>
      </c>
      <c r="V93" s="12">
        <v>484.40195</v>
      </c>
      <c r="W93" s="12">
        <v>0</v>
      </c>
      <c r="X93" s="12">
        <v>0</v>
      </c>
      <c r="Y93" s="12">
        <v>484.40195</v>
      </c>
    </row>
    <row r="94" spans="2:25" x14ac:dyDescent="0.2">
      <c r="B94" s="16">
        <v>4134</v>
      </c>
      <c r="C94" s="16" t="s">
        <v>178</v>
      </c>
      <c r="D94" s="12">
        <v>0</v>
      </c>
      <c r="E94" s="12">
        <v>0</v>
      </c>
      <c r="F94" s="12">
        <v>0</v>
      </c>
      <c r="G94" s="12">
        <v>0</v>
      </c>
      <c r="H94" s="12">
        <v>0</v>
      </c>
      <c r="I94" s="12">
        <v>0</v>
      </c>
      <c r="J94" s="12">
        <v>0</v>
      </c>
      <c r="K94" s="12">
        <v>279.49441999999999</v>
      </c>
      <c r="L94" s="12">
        <v>204.35310000000001</v>
      </c>
      <c r="M94" s="12">
        <v>0</v>
      </c>
      <c r="N94" s="12">
        <v>483.84751999999997</v>
      </c>
      <c r="O94" s="12">
        <v>0</v>
      </c>
      <c r="P94" s="12">
        <v>0</v>
      </c>
      <c r="Q94" s="12">
        <v>0</v>
      </c>
      <c r="R94" s="12">
        <v>0</v>
      </c>
      <c r="S94" s="12">
        <v>0</v>
      </c>
      <c r="T94" s="12">
        <v>0</v>
      </c>
      <c r="U94" s="12">
        <v>0</v>
      </c>
      <c r="V94" s="12">
        <v>216.54650000000001</v>
      </c>
      <c r="W94" s="12">
        <v>3423.8947699999999</v>
      </c>
      <c r="X94" s="12">
        <v>0</v>
      </c>
      <c r="Y94" s="12">
        <v>3640.4412699999998</v>
      </c>
    </row>
    <row r="95" spans="2:25" x14ac:dyDescent="0.2">
      <c r="B95" s="16">
        <v>4135</v>
      </c>
      <c r="C95" s="16" t="s">
        <v>179</v>
      </c>
      <c r="D95" s="12">
        <v>0</v>
      </c>
      <c r="E95" s="12">
        <v>6.35365</v>
      </c>
      <c r="F95" s="12">
        <v>208.53824</v>
      </c>
      <c r="G95" s="12">
        <v>0</v>
      </c>
      <c r="H95" s="12">
        <v>0</v>
      </c>
      <c r="I95" s="12">
        <v>0</v>
      </c>
      <c r="J95" s="12">
        <v>369.43574999999998</v>
      </c>
      <c r="K95" s="12">
        <v>78.867549999999994</v>
      </c>
      <c r="L95" s="12">
        <v>0</v>
      </c>
      <c r="M95" s="12">
        <v>0</v>
      </c>
      <c r="N95" s="12">
        <v>663.19519000000003</v>
      </c>
      <c r="O95" s="12">
        <v>0</v>
      </c>
      <c r="P95" s="12">
        <v>0</v>
      </c>
      <c r="Q95" s="12">
        <v>0</v>
      </c>
      <c r="R95" s="12">
        <v>0</v>
      </c>
      <c r="S95" s="12">
        <v>0</v>
      </c>
      <c r="T95" s="12">
        <v>0</v>
      </c>
      <c r="U95" s="12">
        <v>0</v>
      </c>
      <c r="V95" s="12">
        <v>93.9786</v>
      </c>
      <c r="W95" s="12">
        <v>0</v>
      </c>
      <c r="X95" s="12">
        <v>0</v>
      </c>
      <c r="Y95" s="12">
        <v>93.9786</v>
      </c>
    </row>
    <row r="96" spans="2:25" x14ac:dyDescent="0.2">
      <c r="B96" s="16">
        <v>4136</v>
      </c>
      <c r="C96" s="16" t="s">
        <v>180</v>
      </c>
      <c r="D96" s="12">
        <v>331.01762000000002</v>
      </c>
      <c r="E96" s="12">
        <v>20.569050000000001</v>
      </c>
      <c r="F96" s="12">
        <v>56.264600000000002</v>
      </c>
      <c r="G96" s="12">
        <v>0</v>
      </c>
      <c r="H96" s="12">
        <v>0</v>
      </c>
      <c r="I96" s="12">
        <v>0</v>
      </c>
      <c r="J96" s="12">
        <v>88.247</v>
      </c>
      <c r="K96" s="12">
        <v>356.92304999999999</v>
      </c>
      <c r="L96" s="12">
        <v>0</v>
      </c>
      <c r="M96" s="12">
        <v>0</v>
      </c>
      <c r="N96" s="12">
        <v>853.02131999999995</v>
      </c>
      <c r="O96" s="12">
        <v>3</v>
      </c>
      <c r="P96" s="12">
        <v>4.4263000000000003</v>
      </c>
      <c r="Q96" s="12">
        <v>0</v>
      </c>
      <c r="R96" s="12">
        <v>0</v>
      </c>
      <c r="S96" s="12">
        <v>0</v>
      </c>
      <c r="T96" s="12">
        <v>0</v>
      </c>
      <c r="U96" s="12">
        <v>0</v>
      </c>
      <c r="V96" s="12">
        <v>85.671899999999994</v>
      </c>
      <c r="W96" s="12">
        <v>0</v>
      </c>
      <c r="X96" s="12">
        <v>0</v>
      </c>
      <c r="Y96" s="12">
        <v>93.098200000000006</v>
      </c>
    </row>
    <row r="97" spans="2:25" x14ac:dyDescent="0.2">
      <c r="B97" s="16">
        <v>4137</v>
      </c>
      <c r="C97" s="16" t="s">
        <v>181</v>
      </c>
      <c r="D97" s="12">
        <v>0</v>
      </c>
      <c r="E97" s="12">
        <v>8.7601499999999994</v>
      </c>
      <c r="F97" s="12">
        <v>5.8332499999999996</v>
      </c>
      <c r="G97" s="12">
        <v>0</v>
      </c>
      <c r="H97" s="12">
        <v>0</v>
      </c>
      <c r="I97" s="12">
        <v>0</v>
      </c>
      <c r="J97" s="12">
        <v>0</v>
      </c>
      <c r="K97" s="12">
        <v>-1.0185500000000001</v>
      </c>
      <c r="L97" s="12">
        <v>0</v>
      </c>
      <c r="M97" s="12">
        <v>0</v>
      </c>
      <c r="N97" s="12">
        <v>13.57485</v>
      </c>
      <c r="O97" s="12">
        <v>0</v>
      </c>
      <c r="P97" s="12">
        <v>0</v>
      </c>
      <c r="Q97" s="12">
        <v>0</v>
      </c>
      <c r="R97" s="12">
        <v>0</v>
      </c>
      <c r="S97" s="12">
        <v>0</v>
      </c>
      <c r="T97" s="12">
        <v>0</v>
      </c>
      <c r="U97" s="12">
        <v>0</v>
      </c>
      <c r="V97" s="12">
        <v>26.062750000000001</v>
      </c>
      <c r="W97" s="12">
        <v>0</v>
      </c>
      <c r="X97" s="12">
        <v>0</v>
      </c>
      <c r="Y97" s="12">
        <v>26.062750000000001</v>
      </c>
    </row>
    <row r="98" spans="2:25" x14ac:dyDescent="0.2">
      <c r="B98" s="16">
        <v>4138</v>
      </c>
      <c r="C98" s="16" t="s">
        <v>182</v>
      </c>
      <c r="D98" s="12">
        <v>0</v>
      </c>
      <c r="E98" s="12">
        <v>19.280750000000001</v>
      </c>
      <c r="F98" s="12">
        <v>0</v>
      </c>
      <c r="G98" s="12">
        <v>0</v>
      </c>
      <c r="H98" s="12">
        <v>0</v>
      </c>
      <c r="I98" s="12">
        <v>0</v>
      </c>
      <c r="J98" s="12">
        <v>156.37788</v>
      </c>
      <c r="K98" s="12">
        <v>19.400369999999999</v>
      </c>
      <c r="L98" s="12">
        <v>0</v>
      </c>
      <c r="M98" s="12">
        <v>0</v>
      </c>
      <c r="N98" s="12">
        <v>195.059</v>
      </c>
      <c r="O98" s="12">
        <v>0</v>
      </c>
      <c r="P98" s="12">
        <v>0</v>
      </c>
      <c r="Q98" s="12">
        <v>0</v>
      </c>
      <c r="R98" s="12">
        <v>0</v>
      </c>
      <c r="S98" s="12">
        <v>0</v>
      </c>
      <c r="T98" s="12">
        <v>0</v>
      </c>
      <c r="U98" s="12">
        <v>0</v>
      </c>
      <c r="V98" s="12">
        <v>3.6798999999999999</v>
      </c>
      <c r="W98" s="12">
        <v>0</v>
      </c>
      <c r="X98" s="12">
        <v>0</v>
      </c>
      <c r="Y98" s="12">
        <v>3.6798999999999999</v>
      </c>
    </row>
    <row r="99" spans="2:25" x14ac:dyDescent="0.2">
      <c r="B99" s="16">
        <v>4139</v>
      </c>
      <c r="C99" s="16" t="s">
        <v>183</v>
      </c>
      <c r="D99" s="12">
        <v>221.82954000000001</v>
      </c>
      <c r="E99" s="12">
        <v>118.92100000000001</v>
      </c>
      <c r="F99" s="12">
        <v>0</v>
      </c>
      <c r="G99" s="12">
        <v>0</v>
      </c>
      <c r="H99" s="12">
        <v>0</v>
      </c>
      <c r="I99" s="12">
        <v>0</v>
      </c>
      <c r="J99" s="12">
        <v>150.98085</v>
      </c>
      <c r="K99" s="12">
        <v>2354.81187</v>
      </c>
      <c r="L99" s="12">
        <v>0</v>
      </c>
      <c r="M99" s="12">
        <v>0</v>
      </c>
      <c r="N99" s="12">
        <v>2846.5432599999999</v>
      </c>
      <c r="O99" s="12">
        <v>0</v>
      </c>
      <c r="P99" s="12">
        <v>0</v>
      </c>
      <c r="Q99" s="12">
        <v>106.37235</v>
      </c>
      <c r="R99" s="12">
        <v>0</v>
      </c>
      <c r="S99" s="12">
        <v>0</v>
      </c>
      <c r="T99" s="12">
        <v>0</v>
      </c>
      <c r="U99" s="12">
        <v>0</v>
      </c>
      <c r="V99" s="12">
        <v>1839.6656499999999</v>
      </c>
      <c r="W99" s="12">
        <v>0</v>
      </c>
      <c r="X99" s="12">
        <v>0</v>
      </c>
      <c r="Y99" s="12">
        <v>1946.038</v>
      </c>
    </row>
    <row r="100" spans="2:25" x14ac:dyDescent="0.2">
      <c r="B100" s="16">
        <v>4140</v>
      </c>
      <c r="C100" s="16" t="s">
        <v>184</v>
      </c>
      <c r="D100" s="12">
        <v>0</v>
      </c>
      <c r="E100" s="12">
        <v>8.7117000000000004</v>
      </c>
      <c r="F100" s="12">
        <v>631.99302</v>
      </c>
      <c r="G100" s="12">
        <v>0</v>
      </c>
      <c r="H100" s="12">
        <v>0</v>
      </c>
      <c r="I100" s="12">
        <v>0</v>
      </c>
      <c r="J100" s="12">
        <v>527.03269999999998</v>
      </c>
      <c r="K100" s="12">
        <v>815.14520000000005</v>
      </c>
      <c r="L100" s="12">
        <v>0</v>
      </c>
      <c r="M100" s="12">
        <v>0</v>
      </c>
      <c r="N100" s="12">
        <v>1982.8826200000001</v>
      </c>
      <c r="O100" s="12">
        <v>0</v>
      </c>
      <c r="P100" s="12">
        <v>0</v>
      </c>
      <c r="Q100" s="12">
        <v>0</v>
      </c>
      <c r="R100" s="12">
        <v>0</v>
      </c>
      <c r="S100" s="12">
        <v>0</v>
      </c>
      <c r="T100" s="12">
        <v>0</v>
      </c>
      <c r="U100" s="12">
        <v>0</v>
      </c>
      <c r="V100" s="12">
        <v>402.31270000000001</v>
      </c>
      <c r="W100" s="12">
        <v>0</v>
      </c>
      <c r="X100" s="12">
        <v>0</v>
      </c>
      <c r="Y100" s="12">
        <v>402.31270000000001</v>
      </c>
    </row>
    <row r="101" spans="2:25" x14ac:dyDescent="0.2">
      <c r="B101" s="16">
        <v>4141</v>
      </c>
      <c r="C101" s="16" t="s">
        <v>185</v>
      </c>
      <c r="D101" s="12">
        <v>165.3605</v>
      </c>
      <c r="E101" s="12">
        <v>170.10470000000001</v>
      </c>
      <c r="F101" s="12">
        <v>945.85550000000001</v>
      </c>
      <c r="G101" s="12">
        <v>253.5675</v>
      </c>
      <c r="H101" s="12">
        <v>0</v>
      </c>
      <c r="I101" s="12">
        <v>0</v>
      </c>
      <c r="J101" s="12">
        <v>1099.22795</v>
      </c>
      <c r="K101" s="12">
        <v>792.35159999999996</v>
      </c>
      <c r="L101" s="12">
        <v>0</v>
      </c>
      <c r="M101" s="12">
        <v>0</v>
      </c>
      <c r="N101" s="12">
        <v>3426.4677499999998</v>
      </c>
      <c r="O101" s="12">
        <v>39.035800000000002</v>
      </c>
      <c r="P101" s="12">
        <v>0</v>
      </c>
      <c r="Q101" s="12">
        <v>0</v>
      </c>
      <c r="R101" s="12">
        <v>0</v>
      </c>
      <c r="S101" s="12">
        <v>0</v>
      </c>
      <c r="T101" s="12">
        <v>0</v>
      </c>
      <c r="U101" s="12">
        <v>622.61995000000002</v>
      </c>
      <c r="V101" s="12">
        <v>1091.4202499999999</v>
      </c>
      <c r="W101" s="12">
        <v>0</v>
      </c>
      <c r="X101" s="12">
        <v>0</v>
      </c>
      <c r="Y101" s="12">
        <v>1753.076</v>
      </c>
    </row>
    <row r="102" spans="2:25" x14ac:dyDescent="0.2">
      <c r="B102" s="16">
        <v>4142</v>
      </c>
      <c r="C102" s="16" t="s">
        <v>186</v>
      </c>
      <c r="D102" s="12">
        <v>0</v>
      </c>
      <c r="E102" s="12">
        <v>0</v>
      </c>
      <c r="F102" s="12">
        <v>446.75913000000003</v>
      </c>
      <c r="G102" s="12">
        <v>0</v>
      </c>
      <c r="H102" s="12">
        <v>0</v>
      </c>
      <c r="I102" s="12">
        <v>0</v>
      </c>
      <c r="J102" s="12">
        <v>10.798249999999999</v>
      </c>
      <c r="K102" s="12">
        <v>193.11134999999999</v>
      </c>
      <c r="L102" s="12">
        <v>0</v>
      </c>
      <c r="M102" s="12">
        <v>0</v>
      </c>
      <c r="N102" s="12">
        <v>650.66872999999998</v>
      </c>
      <c r="O102" s="12">
        <v>0</v>
      </c>
      <c r="P102" s="12">
        <v>0</v>
      </c>
      <c r="Q102" s="12">
        <v>0</v>
      </c>
      <c r="R102" s="12">
        <v>0</v>
      </c>
      <c r="S102" s="12">
        <v>0</v>
      </c>
      <c r="T102" s="12">
        <v>0</v>
      </c>
      <c r="U102" s="12">
        <v>0</v>
      </c>
      <c r="V102" s="12">
        <v>94.426050000000004</v>
      </c>
      <c r="W102" s="12">
        <v>0</v>
      </c>
      <c r="X102" s="12">
        <v>0</v>
      </c>
      <c r="Y102" s="12">
        <v>94.426050000000004</v>
      </c>
    </row>
    <row r="103" spans="2:25" x14ac:dyDescent="0.2">
      <c r="B103" s="16">
        <v>4143</v>
      </c>
      <c r="C103" s="16" t="s">
        <v>187</v>
      </c>
      <c r="D103" s="12">
        <v>0</v>
      </c>
      <c r="E103" s="12">
        <v>0</v>
      </c>
      <c r="F103" s="12">
        <v>0</v>
      </c>
      <c r="G103" s="12">
        <v>0</v>
      </c>
      <c r="H103" s="12">
        <v>0</v>
      </c>
      <c r="I103" s="12">
        <v>0</v>
      </c>
      <c r="J103" s="12">
        <v>160.53415000000001</v>
      </c>
      <c r="K103" s="12">
        <v>44.970700000000001</v>
      </c>
      <c r="L103" s="12">
        <v>0</v>
      </c>
      <c r="M103" s="12">
        <v>0</v>
      </c>
      <c r="N103" s="12">
        <v>205.50485</v>
      </c>
      <c r="O103" s="12">
        <v>0</v>
      </c>
      <c r="P103" s="12">
        <v>0</v>
      </c>
      <c r="Q103" s="12">
        <v>0</v>
      </c>
      <c r="R103" s="12">
        <v>0</v>
      </c>
      <c r="S103" s="12">
        <v>0</v>
      </c>
      <c r="T103" s="12">
        <v>0</v>
      </c>
      <c r="U103" s="12">
        <v>0</v>
      </c>
      <c r="V103" s="12">
        <v>121.90055</v>
      </c>
      <c r="W103" s="12">
        <v>0</v>
      </c>
      <c r="X103" s="12">
        <v>0</v>
      </c>
      <c r="Y103" s="12">
        <v>121.90055</v>
      </c>
    </row>
    <row r="104" spans="2:25" x14ac:dyDescent="0.2">
      <c r="B104" s="16">
        <v>4144</v>
      </c>
      <c r="C104" s="16" t="s">
        <v>188</v>
      </c>
      <c r="D104" s="12">
        <v>0</v>
      </c>
      <c r="E104" s="12">
        <v>158.55213000000001</v>
      </c>
      <c r="F104" s="12">
        <v>2814.8175200000001</v>
      </c>
      <c r="G104" s="12">
        <v>298.72120000000001</v>
      </c>
      <c r="H104" s="12">
        <v>0</v>
      </c>
      <c r="I104" s="12">
        <v>0</v>
      </c>
      <c r="J104" s="12">
        <v>206.62264999999999</v>
      </c>
      <c r="K104" s="12">
        <v>2781.9140699999998</v>
      </c>
      <c r="L104" s="12">
        <v>1233.2068300000001</v>
      </c>
      <c r="M104" s="12">
        <v>0</v>
      </c>
      <c r="N104" s="12">
        <v>7493.8343999999997</v>
      </c>
      <c r="O104" s="12">
        <v>0</v>
      </c>
      <c r="P104" s="12">
        <v>125.57854</v>
      </c>
      <c r="Q104" s="12">
        <v>3.6539999999999999</v>
      </c>
      <c r="R104" s="12">
        <v>0</v>
      </c>
      <c r="S104" s="12">
        <v>0</v>
      </c>
      <c r="T104" s="12">
        <v>0</v>
      </c>
      <c r="U104" s="12">
        <v>0</v>
      </c>
      <c r="V104" s="12">
        <v>272.85613999999998</v>
      </c>
      <c r="W104" s="12">
        <v>9.6263000000000005</v>
      </c>
      <c r="X104" s="12">
        <v>0</v>
      </c>
      <c r="Y104" s="12">
        <v>411.71498000000003</v>
      </c>
    </row>
    <row r="105" spans="2:25" x14ac:dyDescent="0.2">
      <c r="B105" s="16">
        <v>4145</v>
      </c>
      <c r="C105" s="16" t="s">
        <v>189</v>
      </c>
      <c r="D105" s="12">
        <v>642.43803000000003</v>
      </c>
      <c r="E105" s="12">
        <v>5.2165499999999998</v>
      </c>
      <c r="F105" s="12">
        <v>58.450099999999999</v>
      </c>
      <c r="G105" s="12">
        <v>122.83495000000001</v>
      </c>
      <c r="H105" s="12">
        <v>0</v>
      </c>
      <c r="I105" s="12">
        <v>0</v>
      </c>
      <c r="J105" s="12">
        <v>253.88395</v>
      </c>
      <c r="K105" s="12">
        <v>179.0061</v>
      </c>
      <c r="L105" s="12">
        <v>172.57733999999999</v>
      </c>
      <c r="M105" s="12">
        <v>0</v>
      </c>
      <c r="N105" s="12">
        <v>1434.4070200000001</v>
      </c>
      <c r="O105" s="12">
        <v>0</v>
      </c>
      <c r="P105" s="12">
        <v>0</v>
      </c>
      <c r="Q105" s="12">
        <v>0</v>
      </c>
      <c r="R105" s="12">
        <v>64.867099999999994</v>
      </c>
      <c r="S105" s="12">
        <v>0</v>
      </c>
      <c r="T105" s="12">
        <v>0</v>
      </c>
      <c r="U105" s="12">
        <v>0</v>
      </c>
      <c r="V105" s="12">
        <v>43.10125</v>
      </c>
      <c r="W105" s="12">
        <v>25.3795</v>
      </c>
      <c r="X105" s="12">
        <v>0</v>
      </c>
      <c r="Y105" s="12">
        <v>133.34784999999999</v>
      </c>
    </row>
    <row r="106" spans="2:25" x14ac:dyDescent="0.2">
      <c r="B106" s="16">
        <v>4146</v>
      </c>
      <c r="C106" s="16" t="s">
        <v>190</v>
      </c>
      <c r="D106" s="12">
        <v>0</v>
      </c>
      <c r="E106" s="12">
        <v>10.96555</v>
      </c>
      <c r="F106" s="12">
        <v>1102.0295000000001</v>
      </c>
      <c r="G106" s="12">
        <v>0</v>
      </c>
      <c r="H106" s="12">
        <v>0</v>
      </c>
      <c r="I106" s="12">
        <v>0</v>
      </c>
      <c r="J106" s="12">
        <v>242.39570000000001</v>
      </c>
      <c r="K106" s="12">
        <v>534.65684999999996</v>
      </c>
      <c r="L106" s="12">
        <v>0</v>
      </c>
      <c r="M106" s="12">
        <v>0</v>
      </c>
      <c r="N106" s="12">
        <v>1890.0476000000001</v>
      </c>
      <c r="O106" s="12">
        <v>0</v>
      </c>
      <c r="P106" s="12">
        <v>0</v>
      </c>
      <c r="Q106" s="12">
        <v>0</v>
      </c>
      <c r="R106" s="12">
        <v>0</v>
      </c>
      <c r="S106" s="12">
        <v>0</v>
      </c>
      <c r="T106" s="12">
        <v>0</v>
      </c>
      <c r="U106" s="12">
        <v>0</v>
      </c>
      <c r="V106" s="12">
        <v>295.79924999999997</v>
      </c>
      <c r="W106" s="12">
        <v>0</v>
      </c>
      <c r="X106" s="12">
        <v>0</v>
      </c>
      <c r="Y106" s="12">
        <v>295.79924999999997</v>
      </c>
    </row>
    <row r="107" spans="2:25" x14ac:dyDescent="0.2">
      <c r="B107" s="16">
        <v>4147</v>
      </c>
      <c r="C107" s="16" t="s">
        <v>191</v>
      </c>
      <c r="D107" s="12">
        <v>877.74175000000002</v>
      </c>
      <c r="E107" s="12">
        <v>0</v>
      </c>
      <c r="F107" s="12">
        <v>0</v>
      </c>
      <c r="G107" s="12">
        <v>0</v>
      </c>
      <c r="H107" s="12">
        <v>0</v>
      </c>
      <c r="I107" s="12">
        <v>0</v>
      </c>
      <c r="J107" s="12">
        <v>15.55175</v>
      </c>
      <c r="K107" s="12">
        <v>146.75905</v>
      </c>
      <c r="L107" s="12">
        <v>0</v>
      </c>
      <c r="M107" s="12">
        <v>0</v>
      </c>
      <c r="N107" s="12">
        <v>1040.0525500000001</v>
      </c>
      <c r="O107" s="12">
        <v>0</v>
      </c>
      <c r="P107" s="12">
        <v>0</v>
      </c>
      <c r="Q107" s="12">
        <v>0</v>
      </c>
      <c r="R107" s="12">
        <v>0</v>
      </c>
      <c r="S107" s="12">
        <v>0</v>
      </c>
      <c r="T107" s="12">
        <v>0</v>
      </c>
      <c r="U107" s="12">
        <v>0</v>
      </c>
      <c r="V107" s="12">
        <v>29.140599999999999</v>
      </c>
      <c r="W107" s="12">
        <v>0</v>
      </c>
      <c r="X107" s="12">
        <v>0</v>
      </c>
      <c r="Y107" s="12">
        <v>29.140599999999999</v>
      </c>
    </row>
    <row r="108" spans="2:25" x14ac:dyDescent="0.2">
      <c r="B108" s="21">
        <v>4189</v>
      </c>
      <c r="C108" s="21" t="s">
        <v>192</v>
      </c>
      <c r="D108" s="22">
        <v>1043.9192399999999</v>
      </c>
      <c r="E108" s="22">
        <v>408.0308</v>
      </c>
      <c r="F108" s="22">
        <v>6170.3480200000004</v>
      </c>
      <c r="G108" s="22">
        <v>1179.0536500000001</v>
      </c>
      <c r="H108" s="22">
        <v>0</v>
      </c>
      <c r="I108" s="22">
        <v>0</v>
      </c>
      <c r="J108" s="22">
        <v>5033.4790999999996</v>
      </c>
      <c r="K108" s="22">
        <v>8684.5201500000003</v>
      </c>
      <c r="L108" s="22">
        <v>4924.6435899999997</v>
      </c>
      <c r="M108" s="22">
        <v>0</v>
      </c>
      <c r="N108" s="22">
        <v>27443.994549999999</v>
      </c>
      <c r="O108" s="22">
        <v>187.8038</v>
      </c>
      <c r="P108" s="22">
        <v>115.64245</v>
      </c>
      <c r="Q108" s="22">
        <v>75.601950000000002</v>
      </c>
      <c r="R108" s="22">
        <v>1125.1584</v>
      </c>
      <c r="S108" s="22">
        <v>0</v>
      </c>
      <c r="T108" s="22">
        <v>0</v>
      </c>
      <c r="U108" s="22">
        <v>756.43039999999996</v>
      </c>
      <c r="V108" s="22">
        <v>5639.0183699999998</v>
      </c>
      <c r="W108" s="22">
        <v>357.65755999999999</v>
      </c>
      <c r="X108" s="22">
        <v>0</v>
      </c>
      <c r="Y108" s="22">
        <v>8257.3129300000001</v>
      </c>
    </row>
    <row r="109" spans="2:25" x14ac:dyDescent="0.2">
      <c r="B109" s="16">
        <v>4185</v>
      </c>
      <c r="C109" s="16" t="s">
        <v>193</v>
      </c>
      <c r="D109" s="12">
        <v>71.481549999999999</v>
      </c>
      <c r="E109" s="12">
        <v>70</v>
      </c>
      <c r="F109" s="12">
        <v>125.28315000000001</v>
      </c>
      <c r="G109" s="12">
        <v>0</v>
      </c>
      <c r="H109" s="12">
        <v>0</v>
      </c>
      <c r="I109" s="12">
        <v>0</v>
      </c>
      <c r="J109" s="12">
        <v>910.20068000000003</v>
      </c>
      <c r="K109" s="12">
        <v>1167.7980500000001</v>
      </c>
      <c r="L109" s="12">
        <v>29.1265</v>
      </c>
      <c r="M109" s="12">
        <v>0</v>
      </c>
      <c r="N109" s="12">
        <v>2373.8899299999998</v>
      </c>
      <c r="O109" s="12">
        <v>0</v>
      </c>
      <c r="P109" s="12">
        <v>0</v>
      </c>
      <c r="Q109" s="12">
        <v>0</v>
      </c>
      <c r="R109" s="12">
        <v>0</v>
      </c>
      <c r="S109" s="12">
        <v>0</v>
      </c>
      <c r="T109" s="12">
        <v>0</v>
      </c>
      <c r="U109" s="12">
        <v>120.661</v>
      </c>
      <c r="V109" s="12">
        <v>482.0872</v>
      </c>
      <c r="W109" s="12">
        <v>0</v>
      </c>
      <c r="X109" s="12">
        <v>0</v>
      </c>
      <c r="Y109" s="12">
        <v>602.7482</v>
      </c>
    </row>
    <row r="110" spans="2:25" x14ac:dyDescent="0.2">
      <c r="B110" s="16">
        <v>4161</v>
      </c>
      <c r="C110" s="16" t="s">
        <v>194</v>
      </c>
      <c r="D110" s="12">
        <v>0</v>
      </c>
      <c r="E110" s="12">
        <v>0</v>
      </c>
      <c r="F110" s="12">
        <v>632.58038999999997</v>
      </c>
      <c r="G110" s="12">
        <v>20.305399999999999</v>
      </c>
      <c r="H110" s="12">
        <v>0</v>
      </c>
      <c r="I110" s="12">
        <v>0</v>
      </c>
      <c r="J110" s="12">
        <v>451.30624999999998</v>
      </c>
      <c r="K110" s="12">
        <v>1225.5545500000001</v>
      </c>
      <c r="L110" s="12">
        <v>0</v>
      </c>
      <c r="M110" s="12">
        <v>0</v>
      </c>
      <c r="N110" s="12">
        <v>2329.7465900000002</v>
      </c>
      <c r="O110" s="12">
        <v>0</v>
      </c>
      <c r="P110" s="12">
        <v>0</v>
      </c>
      <c r="Q110" s="12">
        <v>0</v>
      </c>
      <c r="R110" s="12">
        <v>0</v>
      </c>
      <c r="S110" s="12">
        <v>0</v>
      </c>
      <c r="T110" s="12">
        <v>0</v>
      </c>
      <c r="U110" s="12">
        <v>94.777000000000001</v>
      </c>
      <c r="V110" s="12">
        <v>1349.2193</v>
      </c>
      <c r="W110" s="12">
        <v>0</v>
      </c>
      <c r="X110" s="12">
        <v>0</v>
      </c>
      <c r="Y110" s="12">
        <v>1443.9963</v>
      </c>
    </row>
    <row r="111" spans="2:25" x14ac:dyDescent="0.2">
      <c r="B111" s="16">
        <v>4163</v>
      </c>
      <c r="C111" s="16" t="s">
        <v>195</v>
      </c>
      <c r="D111" s="12">
        <v>0</v>
      </c>
      <c r="E111" s="12">
        <v>0</v>
      </c>
      <c r="F111" s="12">
        <v>7.9649999999999999</v>
      </c>
      <c r="G111" s="12">
        <v>0</v>
      </c>
      <c r="H111" s="12">
        <v>0</v>
      </c>
      <c r="I111" s="12">
        <v>0</v>
      </c>
      <c r="J111" s="12">
        <v>635.00004999999999</v>
      </c>
      <c r="K111" s="12">
        <v>619.36467000000005</v>
      </c>
      <c r="L111" s="12">
        <v>399.72789999999998</v>
      </c>
      <c r="M111" s="12">
        <v>0</v>
      </c>
      <c r="N111" s="12">
        <v>1662.05762</v>
      </c>
      <c r="O111" s="12">
        <v>0</v>
      </c>
      <c r="P111" s="12">
        <v>0</v>
      </c>
      <c r="Q111" s="12">
        <v>0</v>
      </c>
      <c r="R111" s="12">
        <v>0</v>
      </c>
      <c r="S111" s="12">
        <v>0</v>
      </c>
      <c r="T111" s="12">
        <v>0</v>
      </c>
      <c r="U111" s="12">
        <v>295.3091</v>
      </c>
      <c r="V111" s="12">
        <v>914.05844999999999</v>
      </c>
      <c r="W111" s="12">
        <v>0</v>
      </c>
      <c r="X111" s="12">
        <v>0</v>
      </c>
      <c r="Y111" s="12">
        <v>1209.3675499999999</v>
      </c>
    </row>
    <row r="112" spans="2:25" x14ac:dyDescent="0.2">
      <c r="B112" s="16">
        <v>4164</v>
      </c>
      <c r="C112" s="16" t="s">
        <v>196</v>
      </c>
      <c r="D112" s="12">
        <v>0</v>
      </c>
      <c r="E112" s="12">
        <v>0</v>
      </c>
      <c r="F112" s="12">
        <v>4088.9615399999998</v>
      </c>
      <c r="G112" s="12">
        <v>0</v>
      </c>
      <c r="H112" s="12">
        <v>0</v>
      </c>
      <c r="I112" s="12">
        <v>0</v>
      </c>
      <c r="J112" s="12">
        <v>568.78650000000005</v>
      </c>
      <c r="K112" s="12">
        <v>947.43146999999999</v>
      </c>
      <c r="L112" s="12">
        <v>146.09690000000001</v>
      </c>
      <c r="M112" s="12">
        <v>0</v>
      </c>
      <c r="N112" s="12">
        <v>5751.2764100000004</v>
      </c>
      <c r="O112" s="12">
        <v>0</v>
      </c>
      <c r="P112" s="12">
        <v>0</v>
      </c>
      <c r="Q112" s="12">
        <v>67.795950000000005</v>
      </c>
      <c r="R112" s="12">
        <v>0</v>
      </c>
      <c r="S112" s="12">
        <v>0</v>
      </c>
      <c r="T112" s="12">
        <v>0</v>
      </c>
      <c r="U112" s="12">
        <v>0</v>
      </c>
      <c r="V112" s="12">
        <v>584.03597000000002</v>
      </c>
      <c r="W112" s="12">
        <v>0</v>
      </c>
      <c r="X112" s="12">
        <v>0</v>
      </c>
      <c r="Y112" s="12">
        <v>651.83191999999997</v>
      </c>
    </row>
    <row r="113" spans="2:25" x14ac:dyDescent="0.2">
      <c r="B113" s="16">
        <v>4165</v>
      </c>
      <c r="C113" s="16" t="s">
        <v>197</v>
      </c>
      <c r="D113" s="12">
        <v>478.7912</v>
      </c>
      <c r="E113" s="12">
        <v>0</v>
      </c>
      <c r="F113" s="12">
        <v>86.776449999999997</v>
      </c>
      <c r="G113" s="12">
        <v>0</v>
      </c>
      <c r="H113" s="12">
        <v>0</v>
      </c>
      <c r="I113" s="12">
        <v>0</v>
      </c>
      <c r="J113" s="12">
        <v>127.58055</v>
      </c>
      <c r="K113" s="12">
        <v>198.80994999999999</v>
      </c>
      <c r="L113" s="12">
        <v>0</v>
      </c>
      <c r="M113" s="12">
        <v>0</v>
      </c>
      <c r="N113" s="12">
        <v>891.95815000000005</v>
      </c>
      <c r="O113" s="12">
        <v>160</v>
      </c>
      <c r="P113" s="12">
        <v>0</v>
      </c>
      <c r="Q113" s="12">
        <v>0</v>
      </c>
      <c r="R113" s="12">
        <v>0</v>
      </c>
      <c r="S113" s="12">
        <v>0</v>
      </c>
      <c r="T113" s="12">
        <v>0</v>
      </c>
      <c r="U113" s="12">
        <v>0</v>
      </c>
      <c r="V113" s="12">
        <v>188.10509999999999</v>
      </c>
      <c r="W113" s="12">
        <v>0</v>
      </c>
      <c r="X113" s="12">
        <v>0</v>
      </c>
      <c r="Y113" s="12">
        <v>348.10509999999999</v>
      </c>
    </row>
    <row r="114" spans="2:25" x14ac:dyDescent="0.2">
      <c r="B114" s="16">
        <v>4186</v>
      </c>
      <c r="C114" s="16" t="s">
        <v>198</v>
      </c>
      <c r="D114" s="12">
        <v>0</v>
      </c>
      <c r="E114" s="12">
        <v>92.313100000000006</v>
      </c>
      <c r="F114" s="12">
        <v>60.665700000000001</v>
      </c>
      <c r="G114" s="12">
        <v>0</v>
      </c>
      <c r="H114" s="12">
        <v>0</v>
      </c>
      <c r="I114" s="12">
        <v>0</v>
      </c>
      <c r="J114" s="12">
        <v>239.51650000000001</v>
      </c>
      <c r="K114" s="12">
        <v>300.75594000000001</v>
      </c>
      <c r="L114" s="12">
        <v>91.336449999999999</v>
      </c>
      <c r="M114" s="12">
        <v>0</v>
      </c>
      <c r="N114" s="12">
        <v>784.58768999999995</v>
      </c>
      <c r="O114" s="12">
        <v>0</v>
      </c>
      <c r="P114" s="12">
        <v>0</v>
      </c>
      <c r="Q114" s="12">
        <v>0</v>
      </c>
      <c r="R114" s="12">
        <v>0</v>
      </c>
      <c r="S114" s="12">
        <v>0</v>
      </c>
      <c r="T114" s="12">
        <v>0</v>
      </c>
      <c r="U114" s="12">
        <v>237.12700000000001</v>
      </c>
      <c r="V114" s="12">
        <v>131.24185</v>
      </c>
      <c r="W114" s="12">
        <v>2.7</v>
      </c>
      <c r="X114" s="12">
        <v>0</v>
      </c>
      <c r="Y114" s="12">
        <v>371.06885</v>
      </c>
    </row>
    <row r="115" spans="2:25" x14ac:dyDescent="0.2">
      <c r="B115" s="16">
        <v>4169</v>
      </c>
      <c r="C115" s="16" t="s">
        <v>199</v>
      </c>
      <c r="D115" s="12">
        <v>0</v>
      </c>
      <c r="E115" s="12">
        <v>0</v>
      </c>
      <c r="F115" s="12">
        <v>288.75515000000001</v>
      </c>
      <c r="G115" s="12">
        <v>0</v>
      </c>
      <c r="H115" s="12">
        <v>0</v>
      </c>
      <c r="I115" s="12">
        <v>0</v>
      </c>
      <c r="J115" s="12">
        <v>651.95174999999995</v>
      </c>
      <c r="K115" s="12">
        <v>679.57190000000003</v>
      </c>
      <c r="L115" s="12">
        <v>688.44264999999996</v>
      </c>
      <c r="M115" s="12">
        <v>0</v>
      </c>
      <c r="N115" s="12">
        <v>2308.72145</v>
      </c>
      <c r="O115" s="12">
        <v>0</v>
      </c>
      <c r="P115" s="12">
        <v>15</v>
      </c>
      <c r="Q115" s="12">
        <v>0</v>
      </c>
      <c r="R115" s="12">
        <v>0</v>
      </c>
      <c r="S115" s="12">
        <v>0</v>
      </c>
      <c r="T115" s="12">
        <v>0</v>
      </c>
      <c r="U115" s="12">
        <v>0</v>
      </c>
      <c r="V115" s="12">
        <v>37.463500000000003</v>
      </c>
      <c r="W115" s="12">
        <v>16.768999999999998</v>
      </c>
      <c r="X115" s="12">
        <v>0</v>
      </c>
      <c r="Y115" s="12">
        <v>69.232500000000002</v>
      </c>
    </row>
    <row r="116" spans="2:25" x14ac:dyDescent="0.2">
      <c r="B116" s="16">
        <v>4170</v>
      </c>
      <c r="C116" s="16" t="s">
        <v>200</v>
      </c>
      <c r="D116" s="12">
        <v>372.08253000000002</v>
      </c>
      <c r="E116" s="12">
        <v>-1.6199999999999999E-2</v>
      </c>
      <c r="F116" s="12">
        <v>289.10225000000003</v>
      </c>
      <c r="G116" s="12">
        <v>220.40105</v>
      </c>
      <c r="H116" s="12">
        <v>0</v>
      </c>
      <c r="I116" s="12">
        <v>0</v>
      </c>
      <c r="J116" s="12">
        <v>371.39827000000002</v>
      </c>
      <c r="K116" s="12">
        <v>1801.5073</v>
      </c>
      <c r="L116" s="12">
        <v>3022.99683</v>
      </c>
      <c r="M116" s="12">
        <v>0</v>
      </c>
      <c r="N116" s="12">
        <v>6077.4720299999999</v>
      </c>
      <c r="O116" s="12">
        <v>3.8769</v>
      </c>
      <c r="P116" s="12">
        <v>0</v>
      </c>
      <c r="Q116" s="12">
        <v>0</v>
      </c>
      <c r="R116" s="12">
        <v>0</v>
      </c>
      <c r="S116" s="12">
        <v>0</v>
      </c>
      <c r="T116" s="12">
        <v>0</v>
      </c>
      <c r="U116" s="12">
        <v>0</v>
      </c>
      <c r="V116" s="12">
        <v>372.99025</v>
      </c>
      <c r="W116" s="12">
        <v>213.69534999999999</v>
      </c>
      <c r="X116" s="12">
        <v>0</v>
      </c>
      <c r="Y116" s="12">
        <v>590.5625</v>
      </c>
    </row>
    <row r="117" spans="2:25" x14ac:dyDescent="0.2">
      <c r="B117" s="16">
        <v>4184</v>
      </c>
      <c r="C117" s="16" t="s">
        <v>201</v>
      </c>
      <c r="D117" s="12">
        <v>0</v>
      </c>
      <c r="E117" s="12">
        <v>0</v>
      </c>
      <c r="F117" s="12">
        <v>0</v>
      </c>
      <c r="G117" s="12">
        <v>0</v>
      </c>
      <c r="H117" s="12">
        <v>0</v>
      </c>
      <c r="I117" s="12">
        <v>0</v>
      </c>
      <c r="J117" s="12">
        <v>331.58920000000001</v>
      </c>
      <c r="K117" s="12">
        <v>127.66419999999999</v>
      </c>
      <c r="L117" s="12">
        <v>0</v>
      </c>
      <c r="M117" s="12">
        <v>0</v>
      </c>
      <c r="N117" s="12">
        <v>459.2534</v>
      </c>
      <c r="O117" s="12">
        <v>0</v>
      </c>
      <c r="P117" s="12">
        <v>0</v>
      </c>
      <c r="Q117" s="12">
        <v>0</v>
      </c>
      <c r="R117" s="12">
        <v>0</v>
      </c>
      <c r="S117" s="12">
        <v>0</v>
      </c>
      <c r="T117" s="12">
        <v>0</v>
      </c>
      <c r="U117" s="12">
        <v>0</v>
      </c>
      <c r="V117" s="12">
        <v>19.2972</v>
      </c>
      <c r="W117" s="12">
        <v>0</v>
      </c>
      <c r="X117" s="12">
        <v>0</v>
      </c>
      <c r="Y117" s="12">
        <v>19.2972</v>
      </c>
    </row>
    <row r="118" spans="2:25" x14ac:dyDescent="0.2">
      <c r="B118" s="16">
        <v>4172</v>
      </c>
      <c r="C118" s="16" t="s">
        <v>202</v>
      </c>
      <c r="D118" s="12">
        <v>0</v>
      </c>
      <c r="E118" s="12">
        <v>0</v>
      </c>
      <c r="F118" s="12">
        <v>74.394049999999993</v>
      </c>
      <c r="G118" s="12">
        <v>0</v>
      </c>
      <c r="H118" s="12">
        <v>0</v>
      </c>
      <c r="I118" s="12">
        <v>0</v>
      </c>
      <c r="J118" s="12">
        <v>53.804299999999998</v>
      </c>
      <c r="K118" s="12">
        <v>121.57952</v>
      </c>
      <c r="L118" s="12">
        <v>0</v>
      </c>
      <c r="M118" s="12">
        <v>0</v>
      </c>
      <c r="N118" s="12">
        <v>249.77787000000001</v>
      </c>
      <c r="O118" s="12">
        <v>20.4499</v>
      </c>
      <c r="P118" s="12">
        <v>0</v>
      </c>
      <c r="Q118" s="12">
        <v>6.1369999999999996</v>
      </c>
      <c r="R118" s="12">
        <v>0</v>
      </c>
      <c r="S118" s="12">
        <v>0</v>
      </c>
      <c r="T118" s="12">
        <v>0</v>
      </c>
      <c r="U118" s="12">
        <v>0</v>
      </c>
      <c r="V118" s="12">
        <v>14.015499999999999</v>
      </c>
      <c r="W118" s="12">
        <v>0</v>
      </c>
      <c r="X118" s="12">
        <v>0</v>
      </c>
      <c r="Y118" s="12">
        <v>40.602400000000003</v>
      </c>
    </row>
    <row r="119" spans="2:25" x14ac:dyDescent="0.2">
      <c r="B119" s="16">
        <v>4173</v>
      </c>
      <c r="C119" s="16" t="s">
        <v>203</v>
      </c>
      <c r="D119" s="12">
        <v>0</v>
      </c>
      <c r="E119" s="12">
        <v>145.09145000000001</v>
      </c>
      <c r="F119" s="12">
        <v>0</v>
      </c>
      <c r="G119" s="12">
        <v>0</v>
      </c>
      <c r="H119" s="12">
        <v>0</v>
      </c>
      <c r="I119" s="12">
        <v>0</v>
      </c>
      <c r="J119" s="12">
        <v>92.719399999999993</v>
      </c>
      <c r="K119" s="12">
        <v>51.586399999999998</v>
      </c>
      <c r="L119" s="12">
        <v>60.159750000000003</v>
      </c>
      <c r="M119" s="12">
        <v>0</v>
      </c>
      <c r="N119" s="12">
        <v>349.55700000000002</v>
      </c>
      <c r="O119" s="12">
        <v>0</v>
      </c>
      <c r="P119" s="12">
        <v>100.64245</v>
      </c>
      <c r="Q119" s="12">
        <v>0</v>
      </c>
      <c r="R119" s="12">
        <v>0</v>
      </c>
      <c r="S119" s="12">
        <v>0</v>
      </c>
      <c r="T119" s="12">
        <v>0</v>
      </c>
      <c r="U119" s="12">
        <v>0</v>
      </c>
      <c r="V119" s="12">
        <v>-8.9914199999999997</v>
      </c>
      <c r="W119" s="12">
        <v>0</v>
      </c>
      <c r="X119" s="12">
        <v>0</v>
      </c>
      <c r="Y119" s="12">
        <v>91.651030000000006</v>
      </c>
    </row>
    <row r="120" spans="2:25" x14ac:dyDescent="0.2">
      <c r="B120" s="16">
        <v>4175</v>
      </c>
      <c r="C120" s="16" t="s">
        <v>204</v>
      </c>
      <c r="D120" s="12">
        <v>51.563960000000002</v>
      </c>
      <c r="E120" s="12">
        <v>0</v>
      </c>
      <c r="F120" s="12">
        <v>244.84855999999999</v>
      </c>
      <c r="G120" s="12">
        <v>0</v>
      </c>
      <c r="H120" s="12">
        <v>0</v>
      </c>
      <c r="I120" s="12">
        <v>0</v>
      </c>
      <c r="J120" s="12">
        <v>10.06925</v>
      </c>
      <c r="K120" s="12">
        <v>215.20025000000001</v>
      </c>
      <c r="L120" s="12">
        <v>0</v>
      </c>
      <c r="M120" s="12">
        <v>0</v>
      </c>
      <c r="N120" s="12">
        <v>521.68201999999997</v>
      </c>
      <c r="O120" s="12">
        <v>3.4769999999999999</v>
      </c>
      <c r="P120" s="12">
        <v>0</v>
      </c>
      <c r="Q120" s="12">
        <v>1.669</v>
      </c>
      <c r="R120" s="12">
        <v>0</v>
      </c>
      <c r="S120" s="12">
        <v>0</v>
      </c>
      <c r="T120" s="12">
        <v>0</v>
      </c>
      <c r="U120" s="12">
        <v>0</v>
      </c>
      <c r="V120" s="12">
        <v>570.07479999999998</v>
      </c>
      <c r="W120" s="12">
        <v>0</v>
      </c>
      <c r="X120" s="12">
        <v>0</v>
      </c>
      <c r="Y120" s="12">
        <v>575.22080000000005</v>
      </c>
    </row>
    <row r="121" spans="2:25" x14ac:dyDescent="0.2">
      <c r="B121" s="16">
        <v>4176</v>
      </c>
      <c r="C121" s="16" t="s">
        <v>205</v>
      </c>
      <c r="D121" s="12">
        <v>0</v>
      </c>
      <c r="E121" s="12">
        <v>0</v>
      </c>
      <c r="F121" s="12">
        <v>137.74543</v>
      </c>
      <c r="G121" s="12">
        <v>0</v>
      </c>
      <c r="H121" s="12">
        <v>0</v>
      </c>
      <c r="I121" s="12">
        <v>0</v>
      </c>
      <c r="J121" s="12">
        <v>48.2485</v>
      </c>
      <c r="K121" s="12">
        <v>304.10896000000002</v>
      </c>
      <c r="L121" s="12">
        <v>0</v>
      </c>
      <c r="M121" s="12">
        <v>0</v>
      </c>
      <c r="N121" s="12">
        <v>490.10289</v>
      </c>
      <c r="O121" s="12">
        <v>0</v>
      </c>
      <c r="P121" s="12">
        <v>0</v>
      </c>
      <c r="Q121" s="12">
        <v>0</v>
      </c>
      <c r="R121" s="12">
        <v>0</v>
      </c>
      <c r="S121" s="12">
        <v>0</v>
      </c>
      <c r="T121" s="12">
        <v>0</v>
      </c>
      <c r="U121" s="12">
        <v>0</v>
      </c>
      <c r="V121" s="12">
        <v>33.122700000000002</v>
      </c>
      <c r="W121" s="12">
        <v>0</v>
      </c>
      <c r="X121" s="12">
        <v>0</v>
      </c>
      <c r="Y121" s="12">
        <v>33.122700000000002</v>
      </c>
    </row>
    <row r="122" spans="2:25" x14ac:dyDescent="0.2">
      <c r="B122" s="16">
        <v>4177</v>
      </c>
      <c r="C122" s="16" t="s">
        <v>206</v>
      </c>
      <c r="D122" s="12">
        <v>0</v>
      </c>
      <c r="E122" s="12">
        <v>0</v>
      </c>
      <c r="F122" s="12">
        <v>0</v>
      </c>
      <c r="G122" s="12">
        <v>77.627200000000002</v>
      </c>
      <c r="H122" s="12">
        <v>0</v>
      </c>
      <c r="I122" s="12">
        <v>0</v>
      </c>
      <c r="J122" s="12">
        <v>273.94670000000002</v>
      </c>
      <c r="K122" s="12">
        <v>851.66459999999995</v>
      </c>
      <c r="L122" s="12">
        <v>316.72809999999998</v>
      </c>
      <c r="M122" s="12">
        <v>0</v>
      </c>
      <c r="N122" s="12">
        <v>1519.9666</v>
      </c>
      <c r="O122" s="12">
        <v>0</v>
      </c>
      <c r="P122" s="12">
        <v>0</v>
      </c>
      <c r="Q122" s="12">
        <v>0</v>
      </c>
      <c r="R122" s="12">
        <v>0</v>
      </c>
      <c r="S122" s="12">
        <v>0</v>
      </c>
      <c r="T122" s="12">
        <v>0</v>
      </c>
      <c r="U122" s="12">
        <v>0</v>
      </c>
      <c r="V122" s="12">
        <v>420.04644999999999</v>
      </c>
      <c r="W122" s="12">
        <v>51.622750000000003</v>
      </c>
      <c r="X122" s="12">
        <v>0</v>
      </c>
      <c r="Y122" s="12">
        <v>471.66919999999999</v>
      </c>
    </row>
    <row r="123" spans="2:25" x14ac:dyDescent="0.2">
      <c r="B123" s="16">
        <v>4181</v>
      </c>
      <c r="C123" s="16" t="s">
        <v>207</v>
      </c>
      <c r="D123" s="12">
        <v>70</v>
      </c>
      <c r="E123" s="12">
        <v>0</v>
      </c>
      <c r="F123" s="12">
        <v>115.7401</v>
      </c>
      <c r="G123" s="12">
        <v>0</v>
      </c>
      <c r="H123" s="12">
        <v>0</v>
      </c>
      <c r="I123" s="12">
        <v>0</v>
      </c>
      <c r="J123" s="12">
        <v>79.578149999999994</v>
      </c>
      <c r="K123" s="12">
        <v>15.131220000000001</v>
      </c>
      <c r="L123" s="12">
        <v>19.94885</v>
      </c>
      <c r="M123" s="12">
        <v>0</v>
      </c>
      <c r="N123" s="12">
        <v>300.39832000000001</v>
      </c>
      <c r="O123" s="12">
        <v>0</v>
      </c>
      <c r="P123" s="12">
        <v>0</v>
      </c>
      <c r="Q123" s="12">
        <v>0</v>
      </c>
      <c r="R123" s="12">
        <v>0</v>
      </c>
      <c r="S123" s="12">
        <v>0</v>
      </c>
      <c r="T123" s="12">
        <v>0</v>
      </c>
      <c r="U123" s="12">
        <v>8.5563000000000002</v>
      </c>
      <c r="V123" s="12">
        <v>52.81315</v>
      </c>
      <c r="W123" s="12">
        <v>0</v>
      </c>
      <c r="X123" s="12">
        <v>0</v>
      </c>
      <c r="Y123" s="12">
        <v>61.369450000000001</v>
      </c>
    </row>
    <row r="124" spans="2:25" x14ac:dyDescent="0.2">
      <c r="B124" s="16">
        <v>4182</v>
      </c>
      <c r="C124" s="16" t="s">
        <v>208</v>
      </c>
      <c r="D124" s="12">
        <v>0</v>
      </c>
      <c r="E124" s="12">
        <v>100.64245</v>
      </c>
      <c r="F124" s="12">
        <v>17.530249999999999</v>
      </c>
      <c r="G124" s="12">
        <v>860.72</v>
      </c>
      <c r="H124" s="12">
        <v>0</v>
      </c>
      <c r="I124" s="12">
        <v>0</v>
      </c>
      <c r="J124" s="12">
        <v>18.881049999999998</v>
      </c>
      <c r="K124" s="12">
        <v>0</v>
      </c>
      <c r="L124" s="12">
        <v>108.35595000000001</v>
      </c>
      <c r="M124" s="12">
        <v>0</v>
      </c>
      <c r="N124" s="12">
        <v>1106.1297</v>
      </c>
      <c r="O124" s="12">
        <v>0</v>
      </c>
      <c r="P124" s="12">
        <v>0</v>
      </c>
      <c r="Q124" s="12">
        <v>0</v>
      </c>
      <c r="R124" s="12">
        <v>1125.1584</v>
      </c>
      <c r="S124" s="12">
        <v>0</v>
      </c>
      <c r="T124" s="12">
        <v>0</v>
      </c>
      <c r="U124" s="12">
        <v>0</v>
      </c>
      <c r="V124" s="12">
        <v>171.35704999999999</v>
      </c>
      <c r="W124" s="12">
        <v>60</v>
      </c>
      <c r="X124" s="12">
        <v>0</v>
      </c>
      <c r="Y124" s="12">
        <v>1356.5154500000001</v>
      </c>
    </row>
    <row r="125" spans="2:25" x14ac:dyDescent="0.2">
      <c r="B125" s="16">
        <v>4183</v>
      </c>
      <c r="C125" s="16" t="s">
        <v>209</v>
      </c>
      <c r="D125" s="12">
        <v>0</v>
      </c>
      <c r="E125" s="12">
        <v>0</v>
      </c>
      <c r="F125" s="12">
        <v>0</v>
      </c>
      <c r="G125" s="12">
        <v>0</v>
      </c>
      <c r="H125" s="12">
        <v>0</v>
      </c>
      <c r="I125" s="12">
        <v>0</v>
      </c>
      <c r="J125" s="12">
        <v>168.90199999999999</v>
      </c>
      <c r="K125" s="12">
        <v>56.791170000000001</v>
      </c>
      <c r="L125" s="12">
        <v>41.723709999999997</v>
      </c>
      <c r="M125" s="12">
        <v>0</v>
      </c>
      <c r="N125" s="12">
        <v>267.41687999999999</v>
      </c>
      <c r="O125" s="12">
        <v>0</v>
      </c>
      <c r="P125" s="12">
        <v>0</v>
      </c>
      <c r="Q125" s="12">
        <v>0</v>
      </c>
      <c r="R125" s="12">
        <v>0</v>
      </c>
      <c r="S125" s="12">
        <v>0</v>
      </c>
      <c r="T125" s="12">
        <v>0</v>
      </c>
      <c r="U125" s="12">
        <v>0</v>
      </c>
      <c r="V125" s="12">
        <v>308.08132000000001</v>
      </c>
      <c r="W125" s="12">
        <v>12.87046</v>
      </c>
      <c r="X125" s="12">
        <v>0</v>
      </c>
      <c r="Y125" s="12">
        <v>320.95177999999999</v>
      </c>
    </row>
    <row r="126" spans="2:25" x14ac:dyDescent="0.2">
      <c r="B126" s="21">
        <v>4219</v>
      </c>
      <c r="C126" s="21" t="s">
        <v>210</v>
      </c>
      <c r="D126" s="22">
        <v>1786.09879</v>
      </c>
      <c r="E126" s="22">
        <v>1472.4188099999999</v>
      </c>
      <c r="F126" s="22">
        <v>20349.183959999998</v>
      </c>
      <c r="G126" s="22">
        <v>3280.0889999999999</v>
      </c>
      <c r="H126" s="22">
        <v>0</v>
      </c>
      <c r="I126" s="22">
        <v>0</v>
      </c>
      <c r="J126" s="22">
        <v>9495.2176999999992</v>
      </c>
      <c r="K126" s="22">
        <v>15158.084070000001</v>
      </c>
      <c r="L126" s="22">
        <v>2381.7603100000001</v>
      </c>
      <c r="M126" s="22">
        <v>0</v>
      </c>
      <c r="N126" s="22">
        <v>53922.852639999997</v>
      </c>
      <c r="O126" s="22">
        <v>43.926200000000001</v>
      </c>
      <c r="P126" s="22">
        <v>233.56979999999999</v>
      </c>
      <c r="Q126" s="22">
        <v>523.99590000000001</v>
      </c>
      <c r="R126" s="22">
        <v>44.835599999999999</v>
      </c>
      <c r="S126" s="22">
        <v>0</v>
      </c>
      <c r="T126" s="22">
        <v>200</v>
      </c>
      <c r="U126" s="22">
        <v>2714.9762799999999</v>
      </c>
      <c r="V126" s="22">
        <v>9598.2230899999995</v>
      </c>
      <c r="W126" s="22">
        <v>332.45830000000001</v>
      </c>
      <c r="X126" s="22">
        <v>25</v>
      </c>
      <c r="Y126" s="22">
        <v>13716.98517</v>
      </c>
    </row>
    <row r="127" spans="2:25" x14ac:dyDescent="0.2">
      <c r="B127" s="16">
        <v>4191</v>
      </c>
      <c r="C127" s="16" t="s">
        <v>211</v>
      </c>
      <c r="D127" s="12">
        <v>0</v>
      </c>
      <c r="E127" s="12">
        <v>141.22721000000001</v>
      </c>
      <c r="F127" s="12">
        <v>43.823599999999999</v>
      </c>
      <c r="G127" s="12">
        <v>0</v>
      </c>
      <c r="H127" s="12">
        <v>0</v>
      </c>
      <c r="I127" s="12">
        <v>0</v>
      </c>
      <c r="J127" s="12">
        <v>0</v>
      </c>
      <c r="K127" s="12">
        <v>284.04127999999997</v>
      </c>
      <c r="L127" s="12">
        <v>0</v>
      </c>
      <c r="M127" s="12">
        <v>0</v>
      </c>
      <c r="N127" s="12">
        <v>469.09208999999998</v>
      </c>
      <c r="O127" s="12">
        <v>0</v>
      </c>
      <c r="P127" s="12">
        <v>10.8</v>
      </c>
      <c r="Q127" s="12">
        <v>0</v>
      </c>
      <c r="R127" s="12">
        <v>0</v>
      </c>
      <c r="S127" s="12">
        <v>0</v>
      </c>
      <c r="T127" s="12">
        <v>0</v>
      </c>
      <c r="U127" s="12">
        <v>0</v>
      </c>
      <c r="V127" s="12">
        <v>151.42725999999999</v>
      </c>
      <c r="W127" s="12">
        <v>0</v>
      </c>
      <c r="X127" s="12">
        <v>0</v>
      </c>
      <c r="Y127" s="12">
        <v>162.22726</v>
      </c>
    </row>
    <row r="128" spans="2:25" x14ac:dyDescent="0.2">
      <c r="B128" s="16">
        <v>4192</v>
      </c>
      <c r="C128" s="16" t="s">
        <v>212</v>
      </c>
      <c r="D128" s="12">
        <v>0.7702</v>
      </c>
      <c r="E128" s="12">
        <v>0</v>
      </c>
      <c r="F128" s="12">
        <v>0</v>
      </c>
      <c r="G128" s="12">
        <v>0</v>
      </c>
      <c r="H128" s="12">
        <v>0</v>
      </c>
      <c r="I128" s="12">
        <v>0</v>
      </c>
      <c r="J128" s="12">
        <v>16.448</v>
      </c>
      <c r="K128" s="12">
        <v>155.11456000000001</v>
      </c>
      <c r="L128" s="12">
        <v>0</v>
      </c>
      <c r="M128" s="12">
        <v>0</v>
      </c>
      <c r="N128" s="12">
        <v>172.33276000000001</v>
      </c>
      <c r="O128" s="12">
        <v>0</v>
      </c>
      <c r="P128" s="12">
        <v>0</v>
      </c>
      <c r="Q128" s="12">
        <v>0</v>
      </c>
      <c r="R128" s="12">
        <v>0</v>
      </c>
      <c r="S128" s="12">
        <v>0</v>
      </c>
      <c r="T128" s="12">
        <v>0</v>
      </c>
      <c r="U128" s="12">
        <v>0</v>
      </c>
      <c r="V128" s="12">
        <v>344.9359</v>
      </c>
      <c r="W128" s="12">
        <v>0</v>
      </c>
      <c r="X128" s="12">
        <v>0</v>
      </c>
      <c r="Y128" s="12">
        <v>344.9359</v>
      </c>
    </row>
    <row r="129" spans="2:25" x14ac:dyDescent="0.2">
      <c r="B129" s="16">
        <v>4193</v>
      </c>
      <c r="C129" s="16" t="s">
        <v>213</v>
      </c>
      <c r="D129" s="12">
        <v>342.09109999999998</v>
      </c>
      <c r="E129" s="12">
        <v>30.491800000000001</v>
      </c>
      <c r="F129" s="12">
        <v>37.358849999999997</v>
      </c>
      <c r="G129" s="12">
        <v>0</v>
      </c>
      <c r="H129" s="12">
        <v>0</v>
      </c>
      <c r="I129" s="12">
        <v>0</v>
      </c>
      <c r="J129" s="12">
        <v>255.19820000000001</v>
      </c>
      <c r="K129" s="12">
        <v>219.67955000000001</v>
      </c>
      <c r="L129" s="12">
        <v>0</v>
      </c>
      <c r="M129" s="12">
        <v>0</v>
      </c>
      <c r="N129" s="12">
        <v>884.81949999999995</v>
      </c>
      <c r="O129" s="12">
        <v>0</v>
      </c>
      <c r="P129" s="12">
        <v>0</v>
      </c>
      <c r="Q129" s="12">
        <v>0</v>
      </c>
      <c r="R129" s="12">
        <v>0</v>
      </c>
      <c r="S129" s="12">
        <v>0</v>
      </c>
      <c r="T129" s="12">
        <v>0</v>
      </c>
      <c r="U129" s="12">
        <v>0</v>
      </c>
      <c r="V129" s="12">
        <v>39.140650000000001</v>
      </c>
      <c r="W129" s="12">
        <v>0</v>
      </c>
      <c r="X129" s="12">
        <v>0</v>
      </c>
      <c r="Y129" s="12">
        <v>39.140650000000001</v>
      </c>
    </row>
    <row r="130" spans="2:25" x14ac:dyDescent="0.2">
      <c r="B130" s="16">
        <v>4194</v>
      </c>
      <c r="C130" s="16" t="s">
        <v>214</v>
      </c>
      <c r="D130" s="12">
        <v>122.5712</v>
      </c>
      <c r="E130" s="12">
        <v>0</v>
      </c>
      <c r="F130" s="12">
        <v>952.53497000000004</v>
      </c>
      <c r="G130" s="12">
        <v>0</v>
      </c>
      <c r="H130" s="12">
        <v>0</v>
      </c>
      <c r="I130" s="12">
        <v>0</v>
      </c>
      <c r="J130" s="12">
        <v>477.89057000000003</v>
      </c>
      <c r="K130" s="12">
        <v>1173.2429</v>
      </c>
      <c r="L130" s="12">
        <v>419.33062999999999</v>
      </c>
      <c r="M130" s="12">
        <v>0</v>
      </c>
      <c r="N130" s="12">
        <v>3145.5702700000002</v>
      </c>
      <c r="O130" s="12">
        <v>29.7773</v>
      </c>
      <c r="P130" s="12">
        <v>0</v>
      </c>
      <c r="Q130" s="12">
        <v>49.354599999999998</v>
      </c>
      <c r="R130" s="12">
        <v>0</v>
      </c>
      <c r="S130" s="12">
        <v>0</v>
      </c>
      <c r="T130" s="12">
        <v>0</v>
      </c>
      <c r="U130" s="12">
        <v>83.712829999999997</v>
      </c>
      <c r="V130" s="12">
        <v>654.33920000000001</v>
      </c>
      <c r="W130" s="12">
        <v>54.292749999999998</v>
      </c>
      <c r="X130" s="12">
        <v>0</v>
      </c>
      <c r="Y130" s="12">
        <v>871.47667999999999</v>
      </c>
    </row>
    <row r="131" spans="2:25" x14ac:dyDescent="0.2">
      <c r="B131" s="16">
        <v>4195</v>
      </c>
      <c r="C131" s="16" t="s">
        <v>215</v>
      </c>
      <c r="D131" s="12">
        <v>0</v>
      </c>
      <c r="E131" s="12">
        <v>0</v>
      </c>
      <c r="F131" s="12">
        <v>-8</v>
      </c>
      <c r="G131" s="12">
        <v>50</v>
      </c>
      <c r="H131" s="12">
        <v>0</v>
      </c>
      <c r="I131" s="12">
        <v>0</v>
      </c>
      <c r="J131" s="12">
        <v>80.882400000000004</v>
      </c>
      <c r="K131" s="12">
        <v>1332.2559000000001</v>
      </c>
      <c r="L131" s="12">
        <v>0</v>
      </c>
      <c r="M131" s="12">
        <v>0</v>
      </c>
      <c r="N131" s="12">
        <v>1455.1383000000001</v>
      </c>
      <c r="O131" s="12">
        <v>0</v>
      </c>
      <c r="P131" s="12">
        <v>0</v>
      </c>
      <c r="Q131" s="12">
        <v>0</v>
      </c>
      <c r="R131" s="12">
        <v>0</v>
      </c>
      <c r="S131" s="12">
        <v>0</v>
      </c>
      <c r="T131" s="12">
        <v>0</v>
      </c>
      <c r="U131" s="12">
        <v>0</v>
      </c>
      <c r="V131" s="12">
        <v>41.376750000000001</v>
      </c>
      <c r="W131" s="12">
        <v>0</v>
      </c>
      <c r="X131" s="12">
        <v>0</v>
      </c>
      <c r="Y131" s="12">
        <v>41.376750000000001</v>
      </c>
    </row>
    <row r="132" spans="2:25" x14ac:dyDescent="0.2">
      <c r="B132" s="16">
        <v>4196</v>
      </c>
      <c r="C132" s="16" t="s">
        <v>216</v>
      </c>
      <c r="D132" s="12">
        <v>0</v>
      </c>
      <c r="E132" s="12">
        <v>114.7298</v>
      </c>
      <c r="F132" s="12">
        <v>-597.14732000000004</v>
      </c>
      <c r="G132" s="12">
        <v>0</v>
      </c>
      <c r="H132" s="12">
        <v>0</v>
      </c>
      <c r="I132" s="12">
        <v>0</v>
      </c>
      <c r="J132" s="12">
        <v>604.73315000000002</v>
      </c>
      <c r="K132" s="12">
        <v>712.25833</v>
      </c>
      <c r="L132" s="12">
        <v>46.136749999999999</v>
      </c>
      <c r="M132" s="12">
        <v>0</v>
      </c>
      <c r="N132" s="12">
        <v>880.71070999999995</v>
      </c>
      <c r="O132" s="12">
        <v>0</v>
      </c>
      <c r="P132" s="12">
        <v>0</v>
      </c>
      <c r="Q132" s="12">
        <v>0</v>
      </c>
      <c r="R132" s="12">
        <v>0</v>
      </c>
      <c r="S132" s="12">
        <v>0</v>
      </c>
      <c r="T132" s="12">
        <v>0</v>
      </c>
      <c r="U132" s="12">
        <v>0</v>
      </c>
      <c r="V132" s="12">
        <v>1500.3896999999999</v>
      </c>
      <c r="W132" s="12">
        <v>0</v>
      </c>
      <c r="X132" s="12">
        <v>0</v>
      </c>
      <c r="Y132" s="12">
        <v>1500.3896999999999</v>
      </c>
    </row>
    <row r="133" spans="2:25" x14ac:dyDescent="0.2">
      <c r="B133" s="16">
        <v>4197</v>
      </c>
      <c r="C133" s="16" t="s">
        <v>217</v>
      </c>
      <c r="D133" s="12">
        <v>0</v>
      </c>
      <c r="E133" s="12">
        <v>0</v>
      </c>
      <c r="F133" s="12">
        <v>91.401899999999998</v>
      </c>
      <c r="G133" s="12">
        <v>0</v>
      </c>
      <c r="H133" s="12">
        <v>0</v>
      </c>
      <c r="I133" s="12">
        <v>0</v>
      </c>
      <c r="J133" s="12">
        <v>267.02654999999999</v>
      </c>
      <c r="K133" s="12">
        <v>838.06628000000001</v>
      </c>
      <c r="L133" s="12">
        <v>0</v>
      </c>
      <c r="M133" s="12">
        <v>0</v>
      </c>
      <c r="N133" s="12">
        <v>1196.4947299999999</v>
      </c>
      <c r="O133" s="12">
        <v>14.1479</v>
      </c>
      <c r="P133" s="12">
        <v>0</v>
      </c>
      <c r="Q133" s="12">
        <v>0</v>
      </c>
      <c r="R133" s="12">
        <v>0</v>
      </c>
      <c r="S133" s="12">
        <v>0</v>
      </c>
      <c r="T133" s="12">
        <v>0</v>
      </c>
      <c r="U133" s="12">
        <v>0</v>
      </c>
      <c r="V133" s="12">
        <v>289.25954999999999</v>
      </c>
      <c r="W133" s="12">
        <v>0</v>
      </c>
      <c r="X133" s="12">
        <v>0</v>
      </c>
      <c r="Y133" s="12">
        <v>303.40744999999998</v>
      </c>
    </row>
    <row r="134" spans="2:25" x14ac:dyDescent="0.2">
      <c r="B134" s="16">
        <v>4198</v>
      </c>
      <c r="C134" s="16" t="s">
        <v>218</v>
      </c>
      <c r="D134" s="12">
        <v>15.337199999999999</v>
      </c>
      <c r="E134" s="12">
        <v>0</v>
      </c>
      <c r="F134" s="12">
        <v>38.177999999999997</v>
      </c>
      <c r="G134" s="12">
        <v>0</v>
      </c>
      <c r="H134" s="12">
        <v>0</v>
      </c>
      <c r="I134" s="12">
        <v>0</v>
      </c>
      <c r="J134" s="12">
        <v>20.637149999999998</v>
      </c>
      <c r="K134" s="12">
        <v>147.76711</v>
      </c>
      <c r="L134" s="12">
        <v>0</v>
      </c>
      <c r="M134" s="12">
        <v>0</v>
      </c>
      <c r="N134" s="12">
        <v>221.91945999999999</v>
      </c>
      <c r="O134" s="12">
        <v>0</v>
      </c>
      <c r="P134" s="12">
        <v>0</v>
      </c>
      <c r="Q134" s="12">
        <v>0</v>
      </c>
      <c r="R134" s="12">
        <v>0</v>
      </c>
      <c r="S134" s="12">
        <v>0</v>
      </c>
      <c r="T134" s="12">
        <v>0</v>
      </c>
      <c r="U134" s="12">
        <v>0</v>
      </c>
      <c r="V134" s="12">
        <v>0.51154999999999995</v>
      </c>
      <c r="W134" s="12">
        <v>0</v>
      </c>
      <c r="X134" s="12">
        <v>0</v>
      </c>
      <c r="Y134" s="12">
        <v>0.51154999999999995</v>
      </c>
    </row>
    <row r="135" spans="2:25" x14ac:dyDescent="0.2">
      <c r="B135" s="16">
        <v>4199</v>
      </c>
      <c r="C135" s="16" t="s">
        <v>219</v>
      </c>
      <c r="D135" s="12">
        <v>0</v>
      </c>
      <c r="E135" s="12">
        <v>51.589849999999998</v>
      </c>
      <c r="F135" s="12">
        <v>28.545349999999999</v>
      </c>
      <c r="G135" s="12">
        <v>0</v>
      </c>
      <c r="H135" s="12">
        <v>0</v>
      </c>
      <c r="I135" s="12">
        <v>0</v>
      </c>
      <c r="J135" s="12">
        <v>63.96255</v>
      </c>
      <c r="K135" s="12">
        <v>44.953650000000003</v>
      </c>
      <c r="L135" s="12">
        <v>0</v>
      </c>
      <c r="M135" s="12">
        <v>0</v>
      </c>
      <c r="N135" s="12">
        <v>189.0514</v>
      </c>
      <c r="O135" s="12">
        <v>0</v>
      </c>
      <c r="P135" s="12">
        <v>0</v>
      </c>
      <c r="Q135" s="12">
        <v>0</v>
      </c>
      <c r="R135" s="12">
        <v>0</v>
      </c>
      <c r="S135" s="12">
        <v>0</v>
      </c>
      <c r="T135" s="12">
        <v>0</v>
      </c>
      <c r="U135" s="12">
        <v>0</v>
      </c>
      <c r="V135" s="12">
        <v>165.73855</v>
      </c>
      <c r="W135" s="12">
        <v>0</v>
      </c>
      <c r="X135" s="12">
        <v>0</v>
      </c>
      <c r="Y135" s="12">
        <v>165.73855</v>
      </c>
    </row>
    <row r="136" spans="2:25" x14ac:dyDescent="0.2">
      <c r="B136" s="16">
        <v>4200</v>
      </c>
      <c r="C136" s="16" t="s">
        <v>220</v>
      </c>
      <c r="D136" s="12">
        <v>-7.1820000000000004</v>
      </c>
      <c r="E136" s="12">
        <v>0</v>
      </c>
      <c r="F136" s="12">
        <v>56.262999999999998</v>
      </c>
      <c r="G136" s="12">
        <v>4.7633799999999997</v>
      </c>
      <c r="H136" s="12">
        <v>0</v>
      </c>
      <c r="I136" s="12">
        <v>0</v>
      </c>
      <c r="J136" s="12">
        <v>447.96541999999999</v>
      </c>
      <c r="K136" s="12">
        <v>704.6037</v>
      </c>
      <c r="L136" s="12">
        <v>0</v>
      </c>
      <c r="M136" s="12">
        <v>0</v>
      </c>
      <c r="N136" s="12">
        <v>1206.4135000000001</v>
      </c>
      <c r="O136" s="12">
        <v>0</v>
      </c>
      <c r="P136" s="12">
        <v>0</v>
      </c>
      <c r="Q136" s="12">
        <v>12.2189</v>
      </c>
      <c r="R136" s="12">
        <v>35.1556</v>
      </c>
      <c r="S136" s="12">
        <v>0</v>
      </c>
      <c r="T136" s="12">
        <v>0</v>
      </c>
      <c r="U136" s="12">
        <v>0</v>
      </c>
      <c r="V136" s="12">
        <v>1031.1304500000001</v>
      </c>
      <c r="W136" s="12">
        <v>0</v>
      </c>
      <c r="X136" s="12">
        <v>0</v>
      </c>
      <c r="Y136" s="12">
        <v>1078.50495</v>
      </c>
    </row>
    <row r="137" spans="2:25" x14ac:dyDescent="0.2">
      <c r="B137" s="16">
        <v>4201</v>
      </c>
      <c r="C137" s="16" t="s">
        <v>221</v>
      </c>
      <c r="D137" s="12">
        <v>231.6302</v>
      </c>
      <c r="E137" s="12">
        <v>491.18599999999998</v>
      </c>
      <c r="F137" s="12">
        <v>4101.58745</v>
      </c>
      <c r="G137" s="12">
        <v>470.70616999999999</v>
      </c>
      <c r="H137" s="12">
        <v>0</v>
      </c>
      <c r="I137" s="12">
        <v>0</v>
      </c>
      <c r="J137" s="12">
        <v>1739.26385</v>
      </c>
      <c r="K137" s="12">
        <v>785.76</v>
      </c>
      <c r="L137" s="12">
        <v>0</v>
      </c>
      <c r="M137" s="12">
        <v>0</v>
      </c>
      <c r="N137" s="12">
        <v>7820.1336700000002</v>
      </c>
      <c r="O137" s="12">
        <v>0</v>
      </c>
      <c r="P137" s="12">
        <v>0</v>
      </c>
      <c r="Q137" s="12">
        <v>0</v>
      </c>
      <c r="R137" s="12">
        <v>0</v>
      </c>
      <c r="S137" s="12">
        <v>0</v>
      </c>
      <c r="T137" s="12">
        <v>200</v>
      </c>
      <c r="U137" s="12">
        <v>529.20000000000005</v>
      </c>
      <c r="V137" s="12">
        <v>289.78138999999999</v>
      </c>
      <c r="W137" s="12">
        <v>0</v>
      </c>
      <c r="X137" s="12">
        <v>0</v>
      </c>
      <c r="Y137" s="12">
        <v>1018.98139</v>
      </c>
    </row>
    <row r="138" spans="2:25" x14ac:dyDescent="0.2">
      <c r="B138" s="16">
        <v>4202</v>
      </c>
      <c r="C138" s="16" t="s">
        <v>222</v>
      </c>
      <c r="D138" s="12">
        <v>-1</v>
      </c>
      <c r="E138" s="12">
        <v>0</v>
      </c>
      <c r="F138" s="12">
        <v>628.51430000000005</v>
      </c>
      <c r="G138" s="12">
        <v>0</v>
      </c>
      <c r="H138" s="12">
        <v>0</v>
      </c>
      <c r="I138" s="12">
        <v>0</v>
      </c>
      <c r="J138" s="12">
        <v>204.61596</v>
      </c>
      <c r="K138" s="12">
        <v>722.86256000000003</v>
      </c>
      <c r="L138" s="12">
        <v>0</v>
      </c>
      <c r="M138" s="12">
        <v>0</v>
      </c>
      <c r="N138" s="12">
        <v>1554.9928199999999</v>
      </c>
      <c r="O138" s="12">
        <v>0</v>
      </c>
      <c r="P138" s="12">
        <v>0</v>
      </c>
      <c r="Q138" s="12">
        <v>0</v>
      </c>
      <c r="R138" s="12">
        <v>0</v>
      </c>
      <c r="S138" s="12">
        <v>0</v>
      </c>
      <c r="T138" s="12">
        <v>0</v>
      </c>
      <c r="U138" s="12">
        <v>0</v>
      </c>
      <c r="V138" s="12">
        <v>428.2414</v>
      </c>
      <c r="W138" s="12">
        <v>0</v>
      </c>
      <c r="X138" s="12">
        <v>0</v>
      </c>
      <c r="Y138" s="12">
        <v>428.2414</v>
      </c>
    </row>
    <row r="139" spans="2:25" x14ac:dyDescent="0.2">
      <c r="B139" s="16">
        <v>4203</v>
      </c>
      <c r="C139" s="16" t="s">
        <v>223</v>
      </c>
      <c r="D139" s="12">
        <v>0</v>
      </c>
      <c r="E139" s="12">
        <v>0</v>
      </c>
      <c r="F139" s="12">
        <v>10001.4594</v>
      </c>
      <c r="G139" s="12">
        <v>57.855989999999998</v>
      </c>
      <c r="H139" s="12">
        <v>0</v>
      </c>
      <c r="I139" s="12">
        <v>0</v>
      </c>
      <c r="J139" s="12">
        <v>1328.0872300000001</v>
      </c>
      <c r="K139" s="12">
        <v>1720.2111399999999</v>
      </c>
      <c r="L139" s="12">
        <v>0</v>
      </c>
      <c r="M139" s="12">
        <v>0</v>
      </c>
      <c r="N139" s="12">
        <v>13107.61376</v>
      </c>
      <c r="O139" s="12">
        <v>0</v>
      </c>
      <c r="P139" s="12">
        <v>0</v>
      </c>
      <c r="Q139" s="12">
        <v>0</v>
      </c>
      <c r="R139" s="12">
        <v>0</v>
      </c>
      <c r="S139" s="12">
        <v>0</v>
      </c>
      <c r="T139" s="12">
        <v>0</v>
      </c>
      <c r="U139" s="12">
        <v>2102.0634500000001</v>
      </c>
      <c r="V139" s="12">
        <v>1017.5968</v>
      </c>
      <c r="W139" s="12">
        <v>0</v>
      </c>
      <c r="X139" s="12">
        <v>0</v>
      </c>
      <c r="Y139" s="12">
        <v>3119.6602499999999</v>
      </c>
    </row>
    <row r="140" spans="2:25" x14ac:dyDescent="0.2">
      <c r="B140" s="16">
        <v>4204</v>
      </c>
      <c r="C140" s="16" t="s">
        <v>224</v>
      </c>
      <c r="D140" s="12">
        <v>197.57925</v>
      </c>
      <c r="E140" s="12">
        <v>0</v>
      </c>
      <c r="F140" s="12">
        <v>841.53449999999998</v>
      </c>
      <c r="G140" s="12">
        <v>0</v>
      </c>
      <c r="H140" s="12">
        <v>0</v>
      </c>
      <c r="I140" s="12">
        <v>0</v>
      </c>
      <c r="J140" s="12">
        <v>331.19349999999997</v>
      </c>
      <c r="K140" s="12">
        <v>559.98699999999997</v>
      </c>
      <c r="L140" s="12">
        <v>0</v>
      </c>
      <c r="M140" s="12">
        <v>0</v>
      </c>
      <c r="N140" s="12">
        <v>1930.2942499999999</v>
      </c>
      <c r="O140" s="12">
        <v>0</v>
      </c>
      <c r="P140" s="12">
        <v>0</v>
      </c>
      <c r="Q140" s="12">
        <v>0</v>
      </c>
      <c r="R140" s="12">
        <v>0</v>
      </c>
      <c r="S140" s="12">
        <v>0</v>
      </c>
      <c r="T140" s="12">
        <v>0</v>
      </c>
      <c r="U140" s="12">
        <v>0</v>
      </c>
      <c r="V140" s="12">
        <v>351.59444999999999</v>
      </c>
      <c r="W140" s="12">
        <v>0</v>
      </c>
      <c r="X140" s="12">
        <v>0</v>
      </c>
      <c r="Y140" s="12">
        <v>351.59444999999999</v>
      </c>
    </row>
    <row r="141" spans="2:25" x14ac:dyDescent="0.2">
      <c r="B141" s="16">
        <v>4205</v>
      </c>
      <c r="C141" s="16" t="s">
        <v>225</v>
      </c>
      <c r="D141" s="12">
        <v>20.7956</v>
      </c>
      <c r="E141" s="12">
        <v>144.57294999999999</v>
      </c>
      <c r="F141" s="12">
        <v>0</v>
      </c>
      <c r="G141" s="12">
        <v>0</v>
      </c>
      <c r="H141" s="12">
        <v>0</v>
      </c>
      <c r="I141" s="12">
        <v>0</v>
      </c>
      <c r="J141" s="12">
        <v>509.30860000000001</v>
      </c>
      <c r="K141" s="12">
        <v>414.26814999999999</v>
      </c>
      <c r="L141" s="12">
        <v>0</v>
      </c>
      <c r="M141" s="12">
        <v>0</v>
      </c>
      <c r="N141" s="12">
        <v>1088.9453000000001</v>
      </c>
      <c r="O141" s="12">
        <v>0</v>
      </c>
      <c r="P141" s="12">
        <v>42.491799999999998</v>
      </c>
      <c r="Q141" s="12">
        <v>0</v>
      </c>
      <c r="R141" s="12">
        <v>0</v>
      </c>
      <c r="S141" s="12">
        <v>0</v>
      </c>
      <c r="T141" s="12">
        <v>0</v>
      </c>
      <c r="U141" s="12">
        <v>0</v>
      </c>
      <c r="V141" s="12">
        <v>572.19415000000004</v>
      </c>
      <c r="W141" s="12">
        <v>0</v>
      </c>
      <c r="X141" s="12">
        <v>0</v>
      </c>
      <c r="Y141" s="12">
        <v>614.68595000000005</v>
      </c>
    </row>
    <row r="142" spans="2:25" x14ac:dyDescent="0.2">
      <c r="B142" s="16">
        <v>4206</v>
      </c>
      <c r="C142" s="16" t="s">
        <v>226</v>
      </c>
      <c r="D142" s="12">
        <v>14.325699999999999</v>
      </c>
      <c r="E142" s="12">
        <v>476.62119999999999</v>
      </c>
      <c r="F142" s="12">
        <v>117.02655</v>
      </c>
      <c r="G142" s="12">
        <v>0</v>
      </c>
      <c r="H142" s="12">
        <v>0</v>
      </c>
      <c r="I142" s="12">
        <v>0</v>
      </c>
      <c r="J142" s="12">
        <v>523.69704999999999</v>
      </c>
      <c r="K142" s="12">
        <v>1789.33845</v>
      </c>
      <c r="L142" s="12">
        <v>754.30861000000004</v>
      </c>
      <c r="M142" s="12">
        <v>0</v>
      </c>
      <c r="N142" s="12">
        <v>3675.31756</v>
      </c>
      <c r="O142" s="12">
        <v>1E-3</v>
      </c>
      <c r="P142" s="12">
        <v>132.27799999999999</v>
      </c>
      <c r="Q142" s="12">
        <v>0</v>
      </c>
      <c r="R142" s="12">
        <v>0</v>
      </c>
      <c r="S142" s="12">
        <v>0</v>
      </c>
      <c r="T142" s="12">
        <v>0</v>
      </c>
      <c r="U142" s="12">
        <v>0</v>
      </c>
      <c r="V142" s="12">
        <v>401.21514999999999</v>
      </c>
      <c r="W142" s="12">
        <v>130.12555</v>
      </c>
      <c r="X142" s="12">
        <v>25</v>
      </c>
      <c r="Y142" s="12">
        <v>688.61969999999997</v>
      </c>
    </row>
    <row r="143" spans="2:25" x14ac:dyDescent="0.2">
      <c r="B143" s="16">
        <v>4207</v>
      </c>
      <c r="C143" s="16" t="s">
        <v>227</v>
      </c>
      <c r="D143" s="12">
        <v>71.379099999999994</v>
      </c>
      <c r="E143" s="12">
        <v>0</v>
      </c>
      <c r="F143" s="12">
        <v>183.54814999999999</v>
      </c>
      <c r="G143" s="12">
        <v>0</v>
      </c>
      <c r="H143" s="12">
        <v>0</v>
      </c>
      <c r="I143" s="12">
        <v>0</v>
      </c>
      <c r="J143" s="12">
        <v>423.4794</v>
      </c>
      <c r="K143" s="12">
        <v>2209.3189699999998</v>
      </c>
      <c r="L143" s="12">
        <v>971.19646999999998</v>
      </c>
      <c r="M143" s="12">
        <v>0</v>
      </c>
      <c r="N143" s="12">
        <v>3858.92209</v>
      </c>
      <c r="O143" s="12">
        <v>0</v>
      </c>
      <c r="P143" s="12">
        <v>0</v>
      </c>
      <c r="Q143" s="12">
        <v>6.1863999999999999</v>
      </c>
      <c r="R143" s="12">
        <v>0</v>
      </c>
      <c r="S143" s="12">
        <v>0</v>
      </c>
      <c r="T143" s="12">
        <v>0</v>
      </c>
      <c r="U143" s="12">
        <v>0</v>
      </c>
      <c r="V143" s="12">
        <v>759.82664999999997</v>
      </c>
      <c r="W143" s="12">
        <v>127.4</v>
      </c>
      <c r="X143" s="12">
        <v>0</v>
      </c>
      <c r="Y143" s="12">
        <v>893.41305</v>
      </c>
    </row>
    <row r="144" spans="2:25" x14ac:dyDescent="0.2">
      <c r="B144" s="16">
        <v>4208</v>
      </c>
      <c r="C144" s="16" t="s">
        <v>228</v>
      </c>
      <c r="D144" s="12">
        <v>202.47454999999999</v>
      </c>
      <c r="E144" s="12">
        <v>22</v>
      </c>
      <c r="F144" s="12">
        <v>218.08283</v>
      </c>
      <c r="G144" s="12">
        <v>7.0796700000000001</v>
      </c>
      <c r="H144" s="12">
        <v>0</v>
      </c>
      <c r="I144" s="12">
        <v>0</v>
      </c>
      <c r="J144" s="12">
        <v>264.07162</v>
      </c>
      <c r="K144" s="12">
        <v>830.32073000000003</v>
      </c>
      <c r="L144" s="12">
        <v>0</v>
      </c>
      <c r="M144" s="12">
        <v>0</v>
      </c>
      <c r="N144" s="12">
        <v>1544.0293999999999</v>
      </c>
      <c r="O144" s="12">
        <v>0</v>
      </c>
      <c r="P144" s="12">
        <v>48</v>
      </c>
      <c r="Q144" s="12">
        <v>256.23599999999999</v>
      </c>
      <c r="R144" s="12">
        <v>0</v>
      </c>
      <c r="S144" s="12">
        <v>0</v>
      </c>
      <c r="T144" s="12">
        <v>0</v>
      </c>
      <c r="U144" s="12">
        <v>0</v>
      </c>
      <c r="V144" s="12">
        <v>1193.5180800000001</v>
      </c>
      <c r="W144" s="12">
        <v>0</v>
      </c>
      <c r="X144" s="12">
        <v>0</v>
      </c>
      <c r="Y144" s="12">
        <v>1497.7540799999999</v>
      </c>
    </row>
    <row r="145" spans="2:25" x14ac:dyDescent="0.2">
      <c r="B145" s="16">
        <v>4209</v>
      </c>
      <c r="C145" s="16" t="s">
        <v>229</v>
      </c>
      <c r="D145" s="12">
        <v>575.32668999999999</v>
      </c>
      <c r="E145" s="12">
        <v>0</v>
      </c>
      <c r="F145" s="12">
        <v>1.5923799999999999</v>
      </c>
      <c r="G145" s="12">
        <v>2689.68379</v>
      </c>
      <c r="H145" s="12">
        <v>0</v>
      </c>
      <c r="I145" s="12">
        <v>0</v>
      </c>
      <c r="J145" s="12">
        <v>936.09855000000005</v>
      </c>
      <c r="K145" s="12">
        <v>269.46656000000002</v>
      </c>
      <c r="L145" s="12">
        <v>0</v>
      </c>
      <c r="M145" s="12">
        <v>0</v>
      </c>
      <c r="N145" s="12">
        <v>4472.1679700000004</v>
      </c>
      <c r="O145" s="12">
        <v>0</v>
      </c>
      <c r="P145" s="12">
        <v>0</v>
      </c>
      <c r="Q145" s="12">
        <v>0</v>
      </c>
      <c r="R145" s="12">
        <v>9.68</v>
      </c>
      <c r="S145" s="12">
        <v>0</v>
      </c>
      <c r="T145" s="12">
        <v>0</v>
      </c>
      <c r="U145" s="12">
        <v>0</v>
      </c>
      <c r="V145" s="12">
        <v>95.278059999999996</v>
      </c>
      <c r="W145" s="12">
        <v>0</v>
      </c>
      <c r="X145" s="12">
        <v>0</v>
      </c>
      <c r="Y145" s="12">
        <v>104.95806</v>
      </c>
    </row>
    <row r="146" spans="2:25" x14ac:dyDescent="0.2">
      <c r="B146" s="16">
        <v>4210</v>
      </c>
      <c r="C146" s="16" t="s">
        <v>230</v>
      </c>
      <c r="D146" s="12">
        <v>0</v>
      </c>
      <c r="E146" s="12">
        <v>0</v>
      </c>
      <c r="F146" s="12">
        <v>3612.8800500000002</v>
      </c>
      <c r="G146" s="12">
        <v>0</v>
      </c>
      <c r="H146" s="12">
        <v>0</v>
      </c>
      <c r="I146" s="12">
        <v>0</v>
      </c>
      <c r="J146" s="12">
        <v>1000.65795</v>
      </c>
      <c r="K146" s="12">
        <v>244.56725</v>
      </c>
      <c r="L146" s="12">
        <v>190.78784999999999</v>
      </c>
      <c r="M146" s="12">
        <v>0</v>
      </c>
      <c r="N146" s="12">
        <v>5048.8931000000002</v>
      </c>
      <c r="O146" s="12">
        <v>0</v>
      </c>
      <c r="P146" s="12">
        <v>0</v>
      </c>
      <c r="Q146" s="12">
        <v>200</v>
      </c>
      <c r="R146" s="12">
        <v>0</v>
      </c>
      <c r="S146" s="12">
        <v>0</v>
      </c>
      <c r="T146" s="12">
        <v>0</v>
      </c>
      <c r="U146" s="12">
        <v>0</v>
      </c>
      <c r="V146" s="12">
        <v>270.72739999999999</v>
      </c>
      <c r="W146" s="12">
        <v>20.64</v>
      </c>
      <c r="X146" s="12">
        <v>0</v>
      </c>
      <c r="Y146" s="12">
        <v>491.36739999999998</v>
      </c>
    </row>
    <row r="147" spans="2:25" x14ac:dyDescent="0.2">
      <c r="B147" s="21">
        <v>4249</v>
      </c>
      <c r="C147" s="21" t="s">
        <v>231</v>
      </c>
      <c r="D147" s="22">
        <v>3069.5350400000002</v>
      </c>
      <c r="E147" s="22">
        <v>981.75251000000003</v>
      </c>
      <c r="F147" s="22">
        <v>7086.3304900000003</v>
      </c>
      <c r="G147" s="22">
        <v>4004.3654000000001</v>
      </c>
      <c r="H147" s="22">
        <v>0</v>
      </c>
      <c r="I147" s="22">
        <v>8.2776999999999994</v>
      </c>
      <c r="J147" s="22">
        <v>4462.2752700000001</v>
      </c>
      <c r="K147" s="22">
        <v>4861.2900200000004</v>
      </c>
      <c r="L147" s="22">
        <v>3234.30195</v>
      </c>
      <c r="M147" s="22">
        <v>0</v>
      </c>
      <c r="N147" s="22">
        <v>27708.128379999998</v>
      </c>
      <c r="O147" s="22">
        <v>3676.7521999999999</v>
      </c>
      <c r="P147" s="22">
        <v>644.09159999999997</v>
      </c>
      <c r="Q147" s="22">
        <v>32.805900000000001</v>
      </c>
      <c r="R147" s="22">
        <v>741.31314999999995</v>
      </c>
      <c r="S147" s="22">
        <v>0</v>
      </c>
      <c r="T147" s="22">
        <v>0</v>
      </c>
      <c r="U147" s="22">
        <v>161.99625</v>
      </c>
      <c r="V147" s="22">
        <v>4766.7967699999999</v>
      </c>
      <c r="W147" s="22">
        <v>443.8</v>
      </c>
      <c r="X147" s="22">
        <v>0</v>
      </c>
      <c r="Y147" s="22">
        <v>10467.55587</v>
      </c>
    </row>
    <row r="148" spans="2:25" x14ac:dyDescent="0.2">
      <c r="B148" s="16">
        <v>4221</v>
      </c>
      <c r="C148" s="16" t="s">
        <v>232</v>
      </c>
      <c r="D148" s="12">
        <v>0</v>
      </c>
      <c r="E148" s="12">
        <v>112.9114</v>
      </c>
      <c r="F148" s="12">
        <v>0</v>
      </c>
      <c r="G148" s="12">
        <v>0</v>
      </c>
      <c r="H148" s="12">
        <v>0</v>
      </c>
      <c r="I148" s="12">
        <v>0</v>
      </c>
      <c r="J148" s="12">
        <v>3</v>
      </c>
      <c r="K148" s="12">
        <v>20.245249999999999</v>
      </c>
      <c r="L148" s="12">
        <v>150</v>
      </c>
      <c r="M148" s="12">
        <v>0</v>
      </c>
      <c r="N148" s="12">
        <v>286.15665000000001</v>
      </c>
      <c r="O148" s="12">
        <v>0</v>
      </c>
      <c r="P148" s="12">
        <v>60.12885</v>
      </c>
      <c r="Q148" s="12">
        <v>0</v>
      </c>
      <c r="R148" s="12">
        <v>0</v>
      </c>
      <c r="S148" s="12">
        <v>0</v>
      </c>
      <c r="T148" s="12">
        <v>0</v>
      </c>
      <c r="U148" s="12">
        <v>0</v>
      </c>
      <c r="V148" s="12">
        <v>1.1855500000000001</v>
      </c>
      <c r="W148" s="12">
        <v>5</v>
      </c>
      <c r="X148" s="12">
        <v>0</v>
      </c>
      <c r="Y148" s="12">
        <v>66.314400000000006</v>
      </c>
    </row>
    <row r="149" spans="2:25" x14ac:dyDescent="0.2">
      <c r="B149" s="16">
        <v>4222</v>
      </c>
      <c r="C149" s="16" t="s">
        <v>233</v>
      </c>
      <c r="D149" s="12">
        <v>0</v>
      </c>
      <c r="E149" s="12">
        <v>0</v>
      </c>
      <c r="F149" s="12">
        <v>65.635000000000005</v>
      </c>
      <c r="G149" s="12">
        <v>0</v>
      </c>
      <c r="H149" s="12">
        <v>0</v>
      </c>
      <c r="I149" s="12">
        <v>0</v>
      </c>
      <c r="J149" s="12">
        <v>24.85575</v>
      </c>
      <c r="K149" s="12">
        <v>49.364100000000001</v>
      </c>
      <c r="L149" s="12">
        <v>544.15260000000001</v>
      </c>
      <c r="M149" s="12">
        <v>0</v>
      </c>
      <c r="N149" s="12">
        <v>684.00744999999995</v>
      </c>
      <c r="O149" s="12">
        <v>0</v>
      </c>
      <c r="P149" s="12">
        <v>0</v>
      </c>
      <c r="Q149" s="12">
        <v>0</v>
      </c>
      <c r="R149" s="12">
        <v>0</v>
      </c>
      <c r="S149" s="12">
        <v>0</v>
      </c>
      <c r="T149" s="12">
        <v>0</v>
      </c>
      <c r="U149" s="12">
        <v>0</v>
      </c>
      <c r="V149" s="12">
        <v>3.2063000000000001</v>
      </c>
      <c r="W149" s="12">
        <v>20</v>
      </c>
      <c r="X149" s="12">
        <v>0</v>
      </c>
      <c r="Y149" s="12">
        <v>23.206299999999999</v>
      </c>
    </row>
    <row r="150" spans="2:25" x14ac:dyDescent="0.2">
      <c r="B150" s="16">
        <v>4223</v>
      </c>
      <c r="C150" s="16" t="s">
        <v>234</v>
      </c>
      <c r="D150" s="12">
        <v>97.150899999999993</v>
      </c>
      <c r="E150" s="12">
        <v>104.2516</v>
      </c>
      <c r="F150" s="12">
        <v>27.247350000000001</v>
      </c>
      <c r="G150" s="12">
        <v>0</v>
      </c>
      <c r="H150" s="12">
        <v>0</v>
      </c>
      <c r="I150" s="12">
        <v>0</v>
      </c>
      <c r="J150" s="12">
        <v>44.3001</v>
      </c>
      <c r="K150" s="12">
        <v>20.644600000000001</v>
      </c>
      <c r="L150" s="12">
        <v>1124.1902500000001</v>
      </c>
      <c r="M150" s="12">
        <v>0</v>
      </c>
      <c r="N150" s="12">
        <v>1417.7847999999999</v>
      </c>
      <c r="O150" s="12">
        <v>0</v>
      </c>
      <c r="P150" s="12">
        <v>62.551000000000002</v>
      </c>
      <c r="Q150" s="12">
        <v>27.805900000000001</v>
      </c>
      <c r="R150" s="12">
        <v>0</v>
      </c>
      <c r="S150" s="12">
        <v>0</v>
      </c>
      <c r="T150" s="12">
        <v>0</v>
      </c>
      <c r="U150" s="12">
        <v>0</v>
      </c>
      <c r="V150" s="12">
        <v>67.675700000000006</v>
      </c>
      <c r="W150" s="12">
        <v>150</v>
      </c>
      <c r="X150" s="12">
        <v>0</v>
      </c>
      <c r="Y150" s="12">
        <v>308.0326</v>
      </c>
    </row>
    <row r="151" spans="2:25" x14ac:dyDescent="0.2">
      <c r="B151" s="16">
        <v>4224</v>
      </c>
      <c r="C151" s="16" t="s">
        <v>235</v>
      </c>
      <c r="D151" s="12">
        <v>0</v>
      </c>
      <c r="E151" s="12">
        <v>0</v>
      </c>
      <c r="F151" s="12">
        <v>63.901899999999998</v>
      </c>
      <c r="G151" s="12">
        <v>0</v>
      </c>
      <c r="H151" s="12">
        <v>0</v>
      </c>
      <c r="I151" s="12">
        <v>0</v>
      </c>
      <c r="J151" s="12">
        <v>67.071200000000005</v>
      </c>
      <c r="K151" s="12">
        <v>283.62774000000002</v>
      </c>
      <c r="L151" s="12">
        <v>0</v>
      </c>
      <c r="M151" s="12">
        <v>0</v>
      </c>
      <c r="N151" s="12">
        <v>414.60084000000001</v>
      </c>
      <c r="O151" s="12">
        <v>0</v>
      </c>
      <c r="P151" s="12">
        <v>0</v>
      </c>
      <c r="Q151" s="12">
        <v>0</v>
      </c>
      <c r="R151" s="12">
        <v>0</v>
      </c>
      <c r="S151" s="12">
        <v>0</v>
      </c>
      <c r="T151" s="12">
        <v>0</v>
      </c>
      <c r="U151" s="12">
        <v>0</v>
      </c>
      <c r="V151" s="12">
        <v>391.49470000000002</v>
      </c>
      <c r="W151" s="12">
        <v>0</v>
      </c>
      <c r="X151" s="12">
        <v>0</v>
      </c>
      <c r="Y151" s="12">
        <v>391.49470000000002</v>
      </c>
    </row>
    <row r="152" spans="2:25" x14ac:dyDescent="0.2">
      <c r="B152" s="16">
        <v>4226</v>
      </c>
      <c r="C152" s="16" t="s">
        <v>236</v>
      </c>
      <c r="D152" s="12">
        <v>386.57369999999997</v>
      </c>
      <c r="E152" s="12">
        <v>0</v>
      </c>
      <c r="F152" s="12">
        <v>0</v>
      </c>
      <c r="G152" s="12">
        <v>0</v>
      </c>
      <c r="H152" s="12">
        <v>0</v>
      </c>
      <c r="I152" s="12">
        <v>0</v>
      </c>
      <c r="J152" s="12">
        <v>40.323149999999998</v>
      </c>
      <c r="K152" s="12">
        <v>1220.4647500000001</v>
      </c>
      <c r="L152" s="12">
        <v>138.40833000000001</v>
      </c>
      <c r="M152" s="12">
        <v>0</v>
      </c>
      <c r="N152" s="12">
        <v>1785.7699299999999</v>
      </c>
      <c r="O152" s="12">
        <v>0</v>
      </c>
      <c r="P152" s="12">
        <v>0</v>
      </c>
      <c r="Q152" s="12">
        <v>0</v>
      </c>
      <c r="R152" s="12">
        <v>0</v>
      </c>
      <c r="S152" s="12">
        <v>0</v>
      </c>
      <c r="T152" s="12">
        <v>0</v>
      </c>
      <c r="U152" s="12">
        <v>0</v>
      </c>
      <c r="V152" s="12">
        <v>0</v>
      </c>
      <c r="W152" s="12">
        <v>0</v>
      </c>
      <c r="X152" s="12">
        <v>0</v>
      </c>
      <c r="Y152" s="12">
        <v>0</v>
      </c>
    </row>
    <row r="153" spans="2:25" x14ac:dyDescent="0.2">
      <c r="B153" s="16">
        <v>4227</v>
      </c>
      <c r="C153" s="16" t="s">
        <v>237</v>
      </c>
      <c r="D153" s="12">
        <v>0</v>
      </c>
      <c r="E153" s="12">
        <v>32.456150000000001</v>
      </c>
      <c r="F153" s="12">
        <v>0</v>
      </c>
      <c r="G153" s="12">
        <v>0</v>
      </c>
      <c r="H153" s="12">
        <v>0</v>
      </c>
      <c r="I153" s="12">
        <v>0</v>
      </c>
      <c r="J153" s="12">
        <v>0.97465000000000002</v>
      </c>
      <c r="K153" s="12">
        <v>383.13972999999999</v>
      </c>
      <c r="L153" s="12">
        <v>333.18428999999998</v>
      </c>
      <c r="M153" s="12">
        <v>0</v>
      </c>
      <c r="N153" s="12">
        <v>749.75482</v>
      </c>
      <c r="O153" s="12">
        <v>0</v>
      </c>
      <c r="P153" s="12">
        <v>0</v>
      </c>
      <c r="Q153" s="12">
        <v>0</v>
      </c>
      <c r="R153" s="12">
        <v>0</v>
      </c>
      <c r="S153" s="12">
        <v>0</v>
      </c>
      <c r="T153" s="12">
        <v>0</v>
      </c>
      <c r="U153" s="12">
        <v>0</v>
      </c>
      <c r="V153" s="12">
        <v>16.551590000000001</v>
      </c>
      <c r="W153" s="12">
        <v>18.8</v>
      </c>
      <c r="X153" s="12">
        <v>0</v>
      </c>
      <c r="Y153" s="12">
        <v>35.351590000000002</v>
      </c>
    </row>
    <row r="154" spans="2:25" x14ac:dyDescent="0.2">
      <c r="B154" s="16">
        <v>4228</v>
      </c>
      <c r="C154" s="16" t="s">
        <v>238</v>
      </c>
      <c r="D154" s="12">
        <v>0</v>
      </c>
      <c r="E154" s="12">
        <v>0</v>
      </c>
      <c r="F154" s="12">
        <v>405.30892</v>
      </c>
      <c r="G154" s="12">
        <v>0</v>
      </c>
      <c r="H154" s="12">
        <v>0</v>
      </c>
      <c r="I154" s="12">
        <v>0</v>
      </c>
      <c r="J154" s="12">
        <v>257.4246</v>
      </c>
      <c r="K154" s="12">
        <v>559.47834999999998</v>
      </c>
      <c r="L154" s="12">
        <v>322.06785000000002</v>
      </c>
      <c r="M154" s="12">
        <v>0</v>
      </c>
      <c r="N154" s="12">
        <v>1544.27972</v>
      </c>
      <c r="O154" s="12">
        <v>0</v>
      </c>
      <c r="P154" s="12">
        <v>0</v>
      </c>
      <c r="Q154" s="12">
        <v>0</v>
      </c>
      <c r="R154" s="12">
        <v>0</v>
      </c>
      <c r="S154" s="12">
        <v>0</v>
      </c>
      <c r="T154" s="12">
        <v>0</v>
      </c>
      <c r="U154" s="12">
        <v>0</v>
      </c>
      <c r="V154" s="12">
        <v>253.5943</v>
      </c>
      <c r="W154" s="12">
        <v>0</v>
      </c>
      <c r="X154" s="12">
        <v>0</v>
      </c>
      <c r="Y154" s="12">
        <v>253.5943</v>
      </c>
    </row>
    <row r="155" spans="2:25" x14ac:dyDescent="0.2">
      <c r="B155" s="16">
        <v>4229</v>
      </c>
      <c r="C155" s="16" t="s">
        <v>239</v>
      </c>
      <c r="D155" s="12">
        <v>0</v>
      </c>
      <c r="E155" s="12">
        <v>0</v>
      </c>
      <c r="F155" s="12">
        <v>206.227</v>
      </c>
      <c r="G155" s="12">
        <v>0</v>
      </c>
      <c r="H155" s="12">
        <v>0</v>
      </c>
      <c r="I155" s="12">
        <v>0</v>
      </c>
      <c r="J155" s="12">
        <v>219.30955</v>
      </c>
      <c r="K155" s="12">
        <v>235.6514</v>
      </c>
      <c r="L155" s="12">
        <v>0</v>
      </c>
      <c r="M155" s="12">
        <v>0</v>
      </c>
      <c r="N155" s="12">
        <v>661.18795</v>
      </c>
      <c r="O155" s="12">
        <v>0</v>
      </c>
      <c r="P155" s="12">
        <v>0</v>
      </c>
      <c r="Q155" s="12">
        <v>0</v>
      </c>
      <c r="R155" s="12">
        <v>0</v>
      </c>
      <c r="S155" s="12">
        <v>0</v>
      </c>
      <c r="T155" s="12">
        <v>0</v>
      </c>
      <c r="U155" s="12">
        <v>0</v>
      </c>
      <c r="V155" s="12">
        <v>98.347999999999999</v>
      </c>
      <c r="W155" s="12">
        <v>0</v>
      </c>
      <c r="X155" s="12">
        <v>0</v>
      </c>
      <c r="Y155" s="12">
        <v>98.347999999999999</v>
      </c>
    </row>
    <row r="156" spans="2:25" x14ac:dyDescent="0.2">
      <c r="B156" s="16">
        <v>4230</v>
      </c>
      <c r="C156" s="16" t="s">
        <v>240</v>
      </c>
      <c r="D156" s="12">
        <v>0</v>
      </c>
      <c r="E156" s="12">
        <v>0</v>
      </c>
      <c r="F156" s="12">
        <v>169.57919999999999</v>
      </c>
      <c r="G156" s="12">
        <v>0</v>
      </c>
      <c r="H156" s="12">
        <v>0</v>
      </c>
      <c r="I156" s="12">
        <v>0</v>
      </c>
      <c r="J156" s="12">
        <v>29.550090000000001</v>
      </c>
      <c r="K156" s="12">
        <v>162.08207999999999</v>
      </c>
      <c r="L156" s="12">
        <v>171.4205</v>
      </c>
      <c r="M156" s="12">
        <v>0</v>
      </c>
      <c r="N156" s="12">
        <v>532.63187000000005</v>
      </c>
      <c r="O156" s="12">
        <v>0</v>
      </c>
      <c r="P156" s="12">
        <v>0</v>
      </c>
      <c r="Q156" s="12">
        <v>0</v>
      </c>
      <c r="R156" s="12">
        <v>0</v>
      </c>
      <c r="S156" s="12">
        <v>0</v>
      </c>
      <c r="T156" s="12">
        <v>0</v>
      </c>
      <c r="U156" s="12">
        <v>0</v>
      </c>
      <c r="V156" s="12">
        <v>145.34356</v>
      </c>
      <c r="W156" s="12">
        <v>0</v>
      </c>
      <c r="X156" s="12">
        <v>0</v>
      </c>
      <c r="Y156" s="12">
        <v>145.34356</v>
      </c>
    </row>
    <row r="157" spans="2:25" x14ac:dyDescent="0.2">
      <c r="B157" s="16">
        <v>4231</v>
      </c>
      <c r="C157" s="16" t="s">
        <v>241</v>
      </c>
      <c r="D157" s="12">
        <v>0</v>
      </c>
      <c r="E157" s="12">
        <v>85.133750000000006</v>
      </c>
      <c r="F157" s="12">
        <v>3.7940499999999999</v>
      </c>
      <c r="G157" s="12">
        <v>0</v>
      </c>
      <c r="H157" s="12">
        <v>0</v>
      </c>
      <c r="I157" s="12">
        <v>0</v>
      </c>
      <c r="J157" s="12">
        <v>3</v>
      </c>
      <c r="K157" s="12">
        <v>243.97749999999999</v>
      </c>
      <c r="L157" s="12">
        <v>243.05438000000001</v>
      </c>
      <c r="M157" s="12">
        <v>0</v>
      </c>
      <c r="N157" s="12">
        <v>578.95968000000005</v>
      </c>
      <c r="O157" s="12">
        <v>0</v>
      </c>
      <c r="P157" s="12">
        <v>66.559849999999997</v>
      </c>
      <c r="Q157" s="12">
        <v>5</v>
      </c>
      <c r="R157" s="12">
        <v>0</v>
      </c>
      <c r="S157" s="12">
        <v>0</v>
      </c>
      <c r="T157" s="12">
        <v>0</v>
      </c>
      <c r="U157" s="12">
        <v>0</v>
      </c>
      <c r="V157" s="12">
        <v>257.52415000000002</v>
      </c>
      <c r="W157" s="12">
        <v>200</v>
      </c>
      <c r="X157" s="12">
        <v>0</v>
      </c>
      <c r="Y157" s="12">
        <v>529.08399999999995</v>
      </c>
    </row>
    <row r="158" spans="2:25" x14ac:dyDescent="0.2">
      <c r="B158" s="16">
        <v>4232</v>
      </c>
      <c r="C158" s="16" t="s">
        <v>242</v>
      </c>
      <c r="D158" s="12">
        <v>0</v>
      </c>
      <c r="E158" s="12">
        <v>0</v>
      </c>
      <c r="F158" s="12">
        <v>0</v>
      </c>
      <c r="G158" s="12">
        <v>0</v>
      </c>
      <c r="H158" s="12">
        <v>0</v>
      </c>
      <c r="I158" s="12">
        <v>0</v>
      </c>
      <c r="J158" s="12">
        <v>28.803550000000001</v>
      </c>
      <c r="K158" s="12">
        <v>62.375120000000003</v>
      </c>
      <c r="L158" s="12">
        <v>0</v>
      </c>
      <c r="M158" s="12">
        <v>0</v>
      </c>
      <c r="N158" s="12">
        <v>91.178669999999997</v>
      </c>
      <c r="O158" s="12">
        <v>0</v>
      </c>
      <c r="P158" s="12">
        <v>0</v>
      </c>
      <c r="Q158" s="12">
        <v>0</v>
      </c>
      <c r="R158" s="12">
        <v>0</v>
      </c>
      <c r="S158" s="12">
        <v>0</v>
      </c>
      <c r="T158" s="12">
        <v>0</v>
      </c>
      <c r="U158" s="12">
        <v>0</v>
      </c>
      <c r="V158" s="12">
        <v>10.35575</v>
      </c>
      <c r="W158" s="12">
        <v>0</v>
      </c>
      <c r="X158" s="12">
        <v>0</v>
      </c>
      <c r="Y158" s="12">
        <v>10.35575</v>
      </c>
    </row>
    <row r="159" spans="2:25" x14ac:dyDescent="0.2">
      <c r="B159" s="16">
        <v>4233</v>
      </c>
      <c r="C159" s="16" t="s">
        <v>243</v>
      </c>
      <c r="D159" s="12">
        <v>0</v>
      </c>
      <c r="E159" s="12">
        <v>0</v>
      </c>
      <c r="F159" s="12">
        <v>1.1480999999999999</v>
      </c>
      <c r="G159" s="12">
        <v>0</v>
      </c>
      <c r="H159" s="12">
        <v>0</v>
      </c>
      <c r="I159" s="12">
        <v>0</v>
      </c>
      <c r="J159" s="12">
        <v>59.068800000000003</v>
      </c>
      <c r="K159" s="12">
        <v>94.403099999999995</v>
      </c>
      <c r="L159" s="12">
        <v>0</v>
      </c>
      <c r="M159" s="12">
        <v>0</v>
      </c>
      <c r="N159" s="12">
        <v>154.62</v>
      </c>
      <c r="O159" s="12">
        <v>0</v>
      </c>
      <c r="P159" s="12">
        <v>0</v>
      </c>
      <c r="Q159" s="12">
        <v>0</v>
      </c>
      <c r="R159" s="12">
        <v>0</v>
      </c>
      <c r="S159" s="12">
        <v>0</v>
      </c>
      <c r="T159" s="12">
        <v>0</v>
      </c>
      <c r="U159" s="12">
        <v>1E-3</v>
      </c>
      <c r="V159" s="12">
        <v>1.31175</v>
      </c>
      <c r="W159" s="12">
        <v>0</v>
      </c>
      <c r="X159" s="12">
        <v>0</v>
      </c>
      <c r="Y159" s="12">
        <v>1.3127500000000001</v>
      </c>
    </row>
    <row r="160" spans="2:25" x14ac:dyDescent="0.2">
      <c r="B160" s="16">
        <v>4234</v>
      </c>
      <c r="C160" s="16" t="s">
        <v>244</v>
      </c>
      <c r="D160" s="12">
        <v>370.18191000000002</v>
      </c>
      <c r="E160" s="12">
        <v>0</v>
      </c>
      <c r="F160" s="12">
        <v>4747.6201199999996</v>
      </c>
      <c r="G160" s="12">
        <v>0</v>
      </c>
      <c r="H160" s="12">
        <v>0</v>
      </c>
      <c r="I160" s="12">
        <v>8.2776999999999994</v>
      </c>
      <c r="J160" s="12">
        <v>1604.6269299999999</v>
      </c>
      <c r="K160" s="12">
        <v>491.27134000000001</v>
      </c>
      <c r="L160" s="12">
        <v>204.03854999999999</v>
      </c>
      <c r="M160" s="12">
        <v>0</v>
      </c>
      <c r="N160" s="12">
        <v>7426.0165500000003</v>
      </c>
      <c r="O160" s="12">
        <v>0</v>
      </c>
      <c r="P160" s="12">
        <v>86.069000000000003</v>
      </c>
      <c r="Q160" s="12">
        <v>0</v>
      </c>
      <c r="R160" s="12">
        <v>0</v>
      </c>
      <c r="S160" s="12">
        <v>0</v>
      </c>
      <c r="T160" s="12">
        <v>0</v>
      </c>
      <c r="U160" s="12">
        <v>0</v>
      </c>
      <c r="V160" s="12">
        <v>293.71472</v>
      </c>
      <c r="W160" s="12">
        <v>50</v>
      </c>
      <c r="X160" s="12">
        <v>0</v>
      </c>
      <c r="Y160" s="12">
        <v>429.78372000000002</v>
      </c>
    </row>
    <row r="161" spans="2:25" x14ac:dyDescent="0.2">
      <c r="B161" s="16">
        <v>4235</v>
      </c>
      <c r="C161" s="16" t="s">
        <v>245</v>
      </c>
      <c r="D161" s="12">
        <v>0</v>
      </c>
      <c r="E161" s="12">
        <v>330.14246000000003</v>
      </c>
      <c r="F161" s="12">
        <v>14.9307</v>
      </c>
      <c r="G161" s="12">
        <v>0</v>
      </c>
      <c r="H161" s="12">
        <v>0</v>
      </c>
      <c r="I161" s="12">
        <v>0</v>
      </c>
      <c r="J161" s="12">
        <v>317.60005000000001</v>
      </c>
      <c r="K161" s="12">
        <v>611.48539000000005</v>
      </c>
      <c r="L161" s="12">
        <v>0</v>
      </c>
      <c r="M161" s="12">
        <v>0</v>
      </c>
      <c r="N161" s="12">
        <v>1274.1586</v>
      </c>
      <c r="O161" s="12">
        <v>0</v>
      </c>
      <c r="P161" s="12">
        <v>165.71705</v>
      </c>
      <c r="Q161" s="12">
        <v>0</v>
      </c>
      <c r="R161" s="12">
        <v>0</v>
      </c>
      <c r="S161" s="12">
        <v>0</v>
      </c>
      <c r="T161" s="12">
        <v>0</v>
      </c>
      <c r="U161" s="12">
        <v>93.42</v>
      </c>
      <c r="V161" s="12">
        <v>474.23705000000001</v>
      </c>
      <c r="W161" s="12">
        <v>0</v>
      </c>
      <c r="X161" s="12">
        <v>0</v>
      </c>
      <c r="Y161" s="12">
        <v>733.3741</v>
      </c>
    </row>
    <row r="162" spans="2:25" x14ac:dyDescent="0.2">
      <c r="B162" s="16">
        <v>4236</v>
      </c>
      <c r="C162" s="16" t="s">
        <v>246</v>
      </c>
      <c r="D162" s="12">
        <v>622.40283999999997</v>
      </c>
      <c r="E162" s="12">
        <v>108.3115</v>
      </c>
      <c r="F162" s="12">
        <v>730.83765000000005</v>
      </c>
      <c r="G162" s="12">
        <v>884.05775000000006</v>
      </c>
      <c r="H162" s="12">
        <v>0</v>
      </c>
      <c r="I162" s="12">
        <v>0</v>
      </c>
      <c r="J162" s="12">
        <v>1188.21345</v>
      </c>
      <c r="K162" s="12">
        <v>-272.18223</v>
      </c>
      <c r="L162" s="12">
        <v>0</v>
      </c>
      <c r="M162" s="12">
        <v>0</v>
      </c>
      <c r="N162" s="12">
        <v>3261.6409600000002</v>
      </c>
      <c r="O162" s="12">
        <v>3676.7521999999999</v>
      </c>
      <c r="P162" s="12">
        <v>82.739750000000001</v>
      </c>
      <c r="Q162" s="12">
        <v>0</v>
      </c>
      <c r="R162" s="12">
        <v>255.67115000000001</v>
      </c>
      <c r="S162" s="12">
        <v>0</v>
      </c>
      <c r="T162" s="12">
        <v>0</v>
      </c>
      <c r="U162" s="12">
        <v>0</v>
      </c>
      <c r="V162" s="12">
        <v>2043.8267000000001</v>
      </c>
      <c r="W162" s="12">
        <v>0</v>
      </c>
      <c r="X162" s="12">
        <v>0</v>
      </c>
      <c r="Y162" s="12">
        <v>6058.9898000000003</v>
      </c>
    </row>
    <row r="163" spans="2:25" x14ac:dyDescent="0.2">
      <c r="B163" s="16">
        <v>4237</v>
      </c>
      <c r="C163" s="16" t="s">
        <v>247</v>
      </c>
      <c r="D163" s="12">
        <v>0</v>
      </c>
      <c r="E163" s="12">
        <v>81.226799999999997</v>
      </c>
      <c r="F163" s="12">
        <v>0</v>
      </c>
      <c r="G163" s="12">
        <v>0</v>
      </c>
      <c r="H163" s="12">
        <v>0</v>
      </c>
      <c r="I163" s="12">
        <v>0</v>
      </c>
      <c r="J163" s="12">
        <v>17</v>
      </c>
      <c r="K163" s="12">
        <v>32.438650000000003</v>
      </c>
      <c r="L163" s="12">
        <v>0</v>
      </c>
      <c r="M163" s="12">
        <v>0</v>
      </c>
      <c r="N163" s="12">
        <v>130.66544999999999</v>
      </c>
      <c r="O163" s="12">
        <v>0</v>
      </c>
      <c r="P163" s="12">
        <v>0</v>
      </c>
      <c r="Q163" s="12">
        <v>0</v>
      </c>
      <c r="R163" s="12">
        <v>0</v>
      </c>
      <c r="S163" s="12">
        <v>0</v>
      </c>
      <c r="T163" s="12">
        <v>0</v>
      </c>
      <c r="U163" s="12">
        <v>0</v>
      </c>
      <c r="V163" s="12">
        <v>11.57695</v>
      </c>
      <c r="W163" s="12">
        <v>0</v>
      </c>
      <c r="X163" s="12">
        <v>0</v>
      </c>
      <c r="Y163" s="12">
        <v>11.57695</v>
      </c>
    </row>
    <row r="164" spans="2:25" x14ac:dyDescent="0.2">
      <c r="B164" s="16">
        <v>4238</v>
      </c>
      <c r="C164" s="16" t="s">
        <v>248</v>
      </c>
      <c r="D164" s="12">
        <v>0</v>
      </c>
      <c r="E164" s="12">
        <v>0</v>
      </c>
      <c r="F164" s="12">
        <v>119.84269999999999</v>
      </c>
      <c r="G164" s="12">
        <v>0</v>
      </c>
      <c r="H164" s="12">
        <v>0</v>
      </c>
      <c r="I164" s="12">
        <v>0</v>
      </c>
      <c r="J164" s="12">
        <v>111.42364999999999</v>
      </c>
      <c r="K164" s="12">
        <v>9.516</v>
      </c>
      <c r="L164" s="12">
        <v>0</v>
      </c>
      <c r="M164" s="12">
        <v>0</v>
      </c>
      <c r="N164" s="12">
        <v>240.78235000000001</v>
      </c>
      <c r="O164" s="12">
        <v>0</v>
      </c>
      <c r="P164" s="12">
        <v>0</v>
      </c>
      <c r="Q164" s="12">
        <v>0</v>
      </c>
      <c r="R164" s="12">
        <v>0</v>
      </c>
      <c r="S164" s="12">
        <v>0</v>
      </c>
      <c r="T164" s="12">
        <v>0</v>
      </c>
      <c r="U164" s="12">
        <v>0</v>
      </c>
      <c r="V164" s="12">
        <v>239.75555</v>
      </c>
      <c r="W164" s="12">
        <v>0</v>
      </c>
      <c r="X164" s="12">
        <v>0</v>
      </c>
      <c r="Y164" s="12">
        <v>239.75555</v>
      </c>
    </row>
    <row r="165" spans="2:25" x14ac:dyDescent="0.2">
      <c r="B165" s="16">
        <v>4239</v>
      </c>
      <c r="C165" s="16" t="s">
        <v>249</v>
      </c>
      <c r="D165" s="12">
        <v>0</v>
      </c>
      <c r="E165" s="12">
        <v>127.31885</v>
      </c>
      <c r="F165" s="12">
        <v>487.30455000000001</v>
      </c>
      <c r="G165" s="12">
        <v>3100</v>
      </c>
      <c r="H165" s="12">
        <v>0</v>
      </c>
      <c r="I165" s="12">
        <v>0</v>
      </c>
      <c r="J165" s="12">
        <v>251.15625</v>
      </c>
      <c r="K165" s="12">
        <v>476.88319999999999</v>
      </c>
      <c r="L165" s="12">
        <v>3.7852000000000001</v>
      </c>
      <c r="M165" s="12">
        <v>0</v>
      </c>
      <c r="N165" s="12">
        <v>4446.44805</v>
      </c>
      <c r="O165" s="12">
        <v>0</v>
      </c>
      <c r="P165" s="12">
        <v>120.3261</v>
      </c>
      <c r="Q165" s="12">
        <v>0</v>
      </c>
      <c r="R165" s="12">
        <v>485.642</v>
      </c>
      <c r="S165" s="12">
        <v>0</v>
      </c>
      <c r="T165" s="12">
        <v>0</v>
      </c>
      <c r="U165" s="12">
        <v>68.575249999999997</v>
      </c>
      <c r="V165" s="12">
        <v>381.65069999999997</v>
      </c>
      <c r="W165" s="12">
        <v>0</v>
      </c>
      <c r="X165" s="12">
        <v>0</v>
      </c>
      <c r="Y165" s="12">
        <v>1056.1940500000001</v>
      </c>
    </row>
    <row r="166" spans="2:25" x14ac:dyDescent="0.2">
      <c r="B166" s="16">
        <v>4240</v>
      </c>
      <c r="C166" s="16" t="s">
        <v>250</v>
      </c>
      <c r="D166" s="12">
        <v>1593.22569</v>
      </c>
      <c r="E166" s="12">
        <v>0</v>
      </c>
      <c r="F166" s="12">
        <v>42.953249999999997</v>
      </c>
      <c r="G166" s="12">
        <v>20.307649999999999</v>
      </c>
      <c r="H166" s="12">
        <v>0</v>
      </c>
      <c r="I166" s="12">
        <v>0</v>
      </c>
      <c r="J166" s="12">
        <v>194.5735</v>
      </c>
      <c r="K166" s="12">
        <v>176.42394999999999</v>
      </c>
      <c r="L166" s="12">
        <v>0</v>
      </c>
      <c r="M166" s="12">
        <v>0</v>
      </c>
      <c r="N166" s="12">
        <v>2027.48404</v>
      </c>
      <c r="O166" s="12">
        <v>0</v>
      </c>
      <c r="P166" s="12">
        <v>0</v>
      </c>
      <c r="Q166" s="12">
        <v>0</v>
      </c>
      <c r="R166" s="12">
        <v>0</v>
      </c>
      <c r="S166" s="12">
        <v>0</v>
      </c>
      <c r="T166" s="12">
        <v>0</v>
      </c>
      <c r="U166" s="12">
        <v>0</v>
      </c>
      <c r="V166" s="12">
        <v>75.443749999999994</v>
      </c>
      <c r="W166" s="12">
        <v>0</v>
      </c>
      <c r="X166" s="12">
        <v>0</v>
      </c>
      <c r="Y166" s="12">
        <v>75.443749999999994</v>
      </c>
    </row>
    <row r="167" spans="2:25" x14ac:dyDescent="0.2">
      <c r="B167" s="21">
        <v>4269</v>
      </c>
      <c r="C167" s="21" t="s">
        <v>251</v>
      </c>
      <c r="D167" s="22">
        <v>5960.3286500000004</v>
      </c>
      <c r="E167" s="22">
        <v>3409.7078499999998</v>
      </c>
      <c r="F167" s="22">
        <v>16778.008099999999</v>
      </c>
      <c r="G167" s="22">
        <v>1213.9726000000001</v>
      </c>
      <c r="H167" s="22">
        <v>3800</v>
      </c>
      <c r="I167" s="22">
        <v>412.29315000000003</v>
      </c>
      <c r="J167" s="22">
        <v>18755.629860000001</v>
      </c>
      <c r="K167" s="22">
        <v>7602.9812400000001</v>
      </c>
      <c r="L167" s="22">
        <v>2499.9087</v>
      </c>
      <c r="M167" s="22">
        <v>0</v>
      </c>
      <c r="N167" s="22">
        <v>60432.830150000002</v>
      </c>
      <c r="O167" s="22">
        <v>-0.3301</v>
      </c>
      <c r="P167" s="22">
        <v>145.9385</v>
      </c>
      <c r="Q167" s="22">
        <v>252.55615</v>
      </c>
      <c r="R167" s="22">
        <v>990.34132999999997</v>
      </c>
      <c r="S167" s="22">
        <v>0</v>
      </c>
      <c r="T167" s="22">
        <v>0</v>
      </c>
      <c r="U167" s="22">
        <v>374.28975000000003</v>
      </c>
      <c r="V167" s="22">
        <v>4532.1295300000002</v>
      </c>
      <c r="W167" s="22">
        <v>367.21595000000002</v>
      </c>
      <c r="X167" s="22">
        <v>0</v>
      </c>
      <c r="Y167" s="22">
        <v>6662.1411099999996</v>
      </c>
    </row>
    <row r="168" spans="2:25" x14ac:dyDescent="0.2">
      <c r="B168" s="16">
        <v>4251</v>
      </c>
      <c r="C168" s="16" t="s">
        <v>252</v>
      </c>
      <c r="D168" s="12">
        <v>0</v>
      </c>
      <c r="E168" s="12">
        <v>190.88645</v>
      </c>
      <c r="F168" s="12">
        <v>0</v>
      </c>
      <c r="G168" s="12">
        <v>0</v>
      </c>
      <c r="H168" s="12">
        <v>0</v>
      </c>
      <c r="I168" s="12">
        <v>0</v>
      </c>
      <c r="J168" s="12">
        <v>370.56637999999998</v>
      </c>
      <c r="K168" s="12">
        <v>182.3329</v>
      </c>
      <c r="L168" s="12">
        <v>12.914300000000001</v>
      </c>
      <c r="M168" s="12">
        <v>0</v>
      </c>
      <c r="N168" s="12">
        <v>756.70002999999997</v>
      </c>
      <c r="O168" s="12">
        <v>0</v>
      </c>
      <c r="P168" s="12">
        <v>0</v>
      </c>
      <c r="Q168" s="12">
        <v>0</v>
      </c>
      <c r="R168" s="12">
        <v>0</v>
      </c>
      <c r="S168" s="12">
        <v>0</v>
      </c>
      <c r="T168" s="12">
        <v>0</v>
      </c>
      <c r="U168" s="12">
        <v>0</v>
      </c>
      <c r="V168" s="12">
        <v>68.666799999999995</v>
      </c>
      <c r="W168" s="12">
        <v>0</v>
      </c>
      <c r="X168" s="12">
        <v>0</v>
      </c>
      <c r="Y168" s="12">
        <v>68.666799999999995</v>
      </c>
    </row>
    <row r="169" spans="2:25" x14ac:dyDescent="0.2">
      <c r="B169" s="16">
        <v>4252</v>
      </c>
      <c r="C169" s="16" t="s">
        <v>253</v>
      </c>
      <c r="D169" s="12">
        <v>450.75175000000002</v>
      </c>
      <c r="E169" s="12">
        <v>12.46965</v>
      </c>
      <c r="F169" s="12">
        <v>1192.9243100000001</v>
      </c>
      <c r="G169" s="12">
        <v>326.31979000000001</v>
      </c>
      <c r="H169" s="12">
        <v>3800</v>
      </c>
      <c r="I169" s="12">
        <v>0</v>
      </c>
      <c r="J169" s="12">
        <v>222.08619999999999</v>
      </c>
      <c r="K169" s="12">
        <v>499.52713999999997</v>
      </c>
      <c r="L169" s="12">
        <v>0</v>
      </c>
      <c r="M169" s="12">
        <v>0</v>
      </c>
      <c r="N169" s="12">
        <v>6504.0788400000001</v>
      </c>
      <c r="O169" s="12">
        <v>0</v>
      </c>
      <c r="P169" s="12">
        <v>0</v>
      </c>
      <c r="Q169" s="12">
        <v>0</v>
      </c>
      <c r="R169" s="12">
        <v>85.5</v>
      </c>
      <c r="S169" s="12">
        <v>0</v>
      </c>
      <c r="T169" s="12">
        <v>0</v>
      </c>
      <c r="U169" s="12">
        <v>0</v>
      </c>
      <c r="V169" s="12">
        <v>241.81118000000001</v>
      </c>
      <c r="W169" s="12">
        <v>0</v>
      </c>
      <c r="X169" s="12">
        <v>0</v>
      </c>
      <c r="Y169" s="12">
        <v>327.31117999999998</v>
      </c>
    </row>
    <row r="170" spans="2:25" x14ac:dyDescent="0.2">
      <c r="B170" s="16">
        <v>4253</v>
      </c>
      <c r="C170" s="16" t="s">
        <v>254</v>
      </c>
      <c r="D170" s="12">
        <v>85.191450000000003</v>
      </c>
      <c r="E170" s="12">
        <v>2094.7181500000002</v>
      </c>
      <c r="F170" s="12">
        <v>788.81335000000001</v>
      </c>
      <c r="G170" s="12">
        <v>0</v>
      </c>
      <c r="H170" s="12">
        <v>0</v>
      </c>
      <c r="I170" s="12">
        <v>0</v>
      </c>
      <c r="J170" s="12">
        <v>4263.6425499999996</v>
      </c>
      <c r="K170" s="12">
        <v>1015.03985</v>
      </c>
      <c r="L170" s="12">
        <v>422.64760000000001</v>
      </c>
      <c r="M170" s="12">
        <v>0</v>
      </c>
      <c r="N170" s="12">
        <v>8670.0529499999993</v>
      </c>
      <c r="O170" s="12">
        <v>0</v>
      </c>
      <c r="P170" s="12">
        <v>0</v>
      </c>
      <c r="Q170" s="12">
        <v>0</v>
      </c>
      <c r="R170" s="12">
        <v>0</v>
      </c>
      <c r="S170" s="12">
        <v>0</v>
      </c>
      <c r="T170" s="12">
        <v>0</v>
      </c>
      <c r="U170" s="12">
        <v>0</v>
      </c>
      <c r="V170" s="12">
        <v>279.26774999999998</v>
      </c>
      <c r="W170" s="12">
        <v>50.157350000000001</v>
      </c>
      <c r="X170" s="12">
        <v>0</v>
      </c>
      <c r="Y170" s="12">
        <v>329.42509999999999</v>
      </c>
    </row>
    <row r="171" spans="2:25" x14ac:dyDescent="0.2">
      <c r="B171" s="16">
        <v>4254</v>
      </c>
      <c r="C171" s="16" t="s">
        <v>255</v>
      </c>
      <c r="D171" s="12">
        <v>0</v>
      </c>
      <c r="E171" s="12">
        <v>0</v>
      </c>
      <c r="F171" s="12">
        <v>389.71230000000003</v>
      </c>
      <c r="G171" s="12">
        <v>132.45855</v>
      </c>
      <c r="H171" s="12">
        <v>0</v>
      </c>
      <c r="I171" s="12">
        <v>0</v>
      </c>
      <c r="J171" s="12">
        <v>3275.0079000000001</v>
      </c>
      <c r="K171" s="12">
        <v>1638.1921</v>
      </c>
      <c r="L171" s="12">
        <v>0</v>
      </c>
      <c r="M171" s="12">
        <v>0</v>
      </c>
      <c r="N171" s="12">
        <v>5435.3708500000002</v>
      </c>
      <c r="O171" s="12">
        <v>0</v>
      </c>
      <c r="P171" s="12">
        <v>0</v>
      </c>
      <c r="Q171" s="12">
        <v>0</v>
      </c>
      <c r="R171" s="12">
        <v>152.69396</v>
      </c>
      <c r="S171" s="12">
        <v>0</v>
      </c>
      <c r="T171" s="12">
        <v>0</v>
      </c>
      <c r="U171" s="12">
        <v>0</v>
      </c>
      <c r="V171" s="12">
        <v>711.51729999999998</v>
      </c>
      <c r="W171" s="12">
        <v>0</v>
      </c>
      <c r="X171" s="12">
        <v>0</v>
      </c>
      <c r="Y171" s="12">
        <v>864.21126000000004</v>
      </c>
    </row>
    <row r="172" spans="2:25" x14ac:dyDescent="0.2">
      <c r="B172" s="16">
        <v>4255</v>
      </c>
      <c r="C172" s="16" t="s">
        <v>256</v>
      </c>
      <c r="D172" s="12">
        <v>0</v>
      </c>
      <c r="E172" s="12">
        <v>0</v>
      </c>
      <c r="F172" s="12">
        <v>2875.4578299999998</v>
      </c>
      <c r="G172" s="12">
        <v>0</v>
      </c>
      <c r="H172" s="12">
        <v>0</v>
      </c>
      <c r="I172" s="12">
        <v>0</v>
      </c>
      <c r="J172" s="12">
        <v>518.30354999999997</v>
      </c>
      <c r="K172" s="12">
        <v>283.74378000000002</v>
      </c>
      <c r="L172" s="12">
        <v>0</v>
      </c>
      <c r="M172" s="12">
        <v>0</v>
      </c>
      <c r="N172" s="12">
        <v>3677.5051600000002</v>
      </c>
      <c r="O172" s="12">
        <v>0</v>
      </c>
      <c r="P172" s="12">
        <v>0</v>
      </c>
      <c r="Q172" s="12">
        <v>0</v>
      </c>
      <c r="R172" s="12">
        <v>0</v>
      </c>
      <c r="S172" s="12">
        <v>0</v>
      </c>
      <c r="T172" s="12">
        <v>0</v>
      </c>
      <c r="U172" s="12">
        <v>96.957499999999996</v>
      </c>
      <c r="V172" s="12">
        <v>11.5654</v>
      </c>
      <c r="W172" s="12">
        <v>0</v>
      </c>
      <c r="X172" s="12">
        <v>0</v>
      </c>
      <c r="Y172" s="12">
        <v>108.52290000000001</v>
      </c>
    </row>
    <row r="173" spans="2:25" x14ac:dyDescent="0.2">
      <c r="B173" s="16">
        <v>4256</v>
      </c>
      <c r="C173" s="16" t="s">
        <v>257</v>
      </c>
      <c r="D173" s="12">
        <v>97.763549999999995</v>
      </c>
      <c r="E173" s="12">
        <v>0</v>
      </c>
      <c r="F173" s="12">
        <v>0.91344999999999998</v>
      </c>
      <c r="G173" s="12">
        <v>0</v>
      </c>
      <c r="H173" s="12">
        <v>0</v>
      </c>
      <c r="I173" s="12">
        <v>0</v>
      </c>
      <c r="J173" s="12">
        <v>14.12975</v>
      </c>
      <c r="K173" s="12">
        <v>39.611049999999999</v>
      </c>
      <c r="L173" s="12">
        <v>0</v>
      </c>
      <c r="M173" s="12">
        <v>0</v>
      </c>
      <c r="N173" s="12">
        <v>152.4178</v>
      </c>
      <c r="O173" s="12">
        <v>0</v>
      </c>
      <c r="P173" s="12">
        <v>0</v>
      </c>
      <c r="Q173" s="12">
        <v>0</v>
      </c>
      <c r="R173" s="12">
        <v>0</v>
      </c>
      <c r="S173" s="12">
        <v>0</v>
      </c>
      <c r="T173" s="12">
        <v>0</v>
      </c>
      <c r="U173" s="12">
        <v>0</v>
      </c>
      <c r="V173" s="12">
        <v>298.31099999999998</v>
      </c>
      <c r="W173" s="12">
        <v>0</v>
      </c>
      <c r="X173" s="12">
        <v>0</v>
      </c>
      <c r="Y173" s="12">
        <v>298.31099999999998</v>
      </c>
    </row>
    <row r="174" spans="2:25" x14ac:dyDescent="0.2">
      <c r="B174" s="16">
        <v>4257</v>
      </c>
      <c r="C174" s="16" t="s">
        <v>258</v>
      </c>
      <c r="D174" s="12">
        <v>0</v>
      </c>
      <c r="E174" s="12">
        <v>0</v>
      </c>
      <c r="F174" s="12">
        <v>0</v>
      </c>
      <c r="G174" s="12">
        <v>0</v>
      </c>
      <c r="H174" s="12">
        <v>0</v>
      </c>
      <c r="I174" s="12">
        <v>0</v>
      </c>
      <c r="J174" s="12">
        <v>218.69725</v>
      </c>
      <c r="K174" s="12">
        <v>211.95607999999999</v>
      </c>
      <c r="L174" s="12">
        <v>0</v>
      </c>
      <c r="M174" s="12">
        <v>0</v>
      </c>
      <c r="N174" s="12">
        <v>430.65332999999998</v>
      </c>
      <c r="O174" s="12">
        <v>0</v>
      </c>
      <c r="P174" s="12">
        <v>0</v>
      </c>
      <c r="Q174" s="12">
        <v>0</v>
      </c>
      <c r="R174" s="12">
        <v>0</v>
      </c>
      <c r="S174" s="12">
        <v>0</v>
      </c>
      <c r="T174" s="12">
        <v>0</v>
      </c>
      <c r="U174" s="12">
        <v>0</v>
      </c>
      <c r="V174" s="12">
        <v>47.091450000000002</v>
      </c>
      <c r="W174" s="12">
        <v>0</v>
      </c>
      <c r="X174" s="12">
        <v>0</v>
      </c>
      <c r="Y174" s="12">
        <v>47.091450000000002</v>
      </c>
    </row>
    <row r="175" spans="2:25" x14ac:dyDescent="0.2">
      <c r="B175" s="16">
        <v>4258</v>
      </c>
      <c r="C175" s="16" t="s">
        <v>259</v>
      </c>
      <c r="D175" s="12">
        <v>0</v>
      </c>
      <c r="E175" s="12">
        <v>0</v>
      </c>
      <c r="F175" s="12">
        <v>5709.4659499999998</v>
      </c>
      <c r="G175" s="12">
        <v>150.20930000000001</v>
      </c>
      <c r="H175" s="12">
        <v>0</v>
      </c>
      <c r="I175" s="12">
        <v>412.29315000000003</v>
      </c>
      <c r="J175" s="12">
        <v>7542.8721999999998</v>
      </c>
      <c r="K175" s="12">
        <v>1076.9802500000001</v>
      </c>
      <c r="L175" s="12">
        <v>632.61324999999999</v>
      </c>
      <c r="M175" s="12">
        <v>0</v>
      </c>
      <c r="N175" s="12">
        <v>15524.4341</v>
      </c>
      <c r="O175" s="12">
        <v>0</v>
      </c>
      <c r="P175" s="12">
        <v>0</v>
      </c>
      <c r="Q175" s="12">
        <v>240.70625000000001</v>
      </c>
      <c r="R175" s="12">
        <v>654.29999999999995</v>
      </c>
      <c r="S175" s="12">
        <v>0</v>
      </c>
      <c r="T175" s="12">
        <v>0</v>
      </c>
      <c r="U175" s="12">
        <v>75</v>
      </c>
      <c r="V175" s="12">
        <v>796.16665</v>
      </c>
      <c r="W175" s="12">
        <v>0</v>
      </c>
      <c r="X175" s="12">
        <v>0</v>
      </c>
      <c r="Y175" s="12">
        <v>1766.1729</v>
      </c>
    </row>
    <row r="176" spans="2:25" x14ac:dyDescent="0.2">
      <c r="B176" s="16">
        <v>4259</v>
      </c>
      <c r="C176" s="16" t="s">
        <v>260</v>
      </c>
      <c r="D176" s="12">
        <v>0</v>
      </c>
      <c r="E176" s="12">
        <v>0</v>
      </c>
      <c r="F176" s="12">
        <v>281.58929999999998</v>
      </c>
      <c r="G176" s="12">
        <v>0</v>
      </c>
      <c r="H176" s="12">
        <v>0</v>
      </c>
      <c r="I176" s="12">
        <v>0</v>
      </c>
      <c r="J176" s="12">
        <v>3.0356000000000001</v>
      </c>
      <c r="K176" s="12">
        <v>118.06985</v>
      </c>
      <c r="L176" s="12">
        <v>27.264949999999999</v>
      </c>
      <c r="M176" s="12">
        <v>0</v>
      </c>
      <c r="N176" s="12">
        <v>429.9597</v>
      </c>
      <c r="O176" s="12">
        <v>0</v>
      </c>
      <c r="P176" s="12">
        <v>0</v>
      </c>
      <c r="Q176" s="12">
        <v>11.8499</v>
      </c>
      <c r="R176" s="12">
        <v>0</v>
      </c>
      <c r="S176" s="12">
        <v>0</v>
      </c>
      <c r="T176" s="12">
        <v>0</v>
      </c>
      <c r="U176" s="12">
        <v>51.429250000000003</v>
      </c>
      <c r="V176" s="12">
        <v>128.9144</v>
      </c>
      <c r="W176" s="12">
        <v>0</v>
      </c>
      <c r="X176" s="12">
        <v>0</v>
      </c>
      <c r="Y176" s="12">
        <v>192.19354999999999</v>
      </c>
    </row>
    <row r="177" spans="2:25" x14ac:dyDescent="0.2">
      <c r="B177" s="16">
        <v>4260</v>
      </c>
      <c r="C177" s="16" t="s">
        <v>261</v>
      </c>
      <c r="D177" s="12">
        <v>79.912700000000001</v>
      </c>
      <c r="E177" s="12">
        <v>779.21510000000001</v>
      </c>
      <c r="F177" s="12">
        <v>3907.79367</v>
      </c>
      <c r="G177" s="12">
        <v>145.31236000000001</v>
      </c>
      <c r="H177" s="12">
        <v>0</v>
      </c>
      <c r="I177" s="12">
        <v>0</v>
      </c>
      <c r="J177" s="12">
        <v>1169.2227600000001</v>
      </c>
      <c r="K177" s="12">
        <v>883.88001999999994</v>
      </c>
      <c r="L177" s="12">
        <v>0</v>
      </c>
      <c r="M177" s="12">
        <v>0</v>
      </c>
      <c r="N177" s="12">
        <v>6965.3366100000003</v>
      </c>
      <c r="O177" s="12">
        <v>0</v>
      </c>
      <c r="P177" s="12">
        <v>0</v>
      </c>
      <c r="Q177" s="12">
        <v>0</v>
      </c>
      <c r="R177" s="12">
        <v>0</v>
      </c>
      <c r="S177" s="12">
        <v>0</v>
      </c>
      <c r="T177" s="12">
        <v>0</v>
      </c>
      <c r="U177" s="12">
        <v>147.303</v>
      </c>
      <c r="V177" s="12">
        <v>395.45609999999999</v>
      </c>
      <c r="W177" s="12">
        <v>0</v>
      </c>
      <c r="X177" s="12">
        <v>0</v>
      </c>
      <c r="Y177" s="12">
        <v>542.75909999999999</v>
      </c>
    </row>
    <row r="178" spans="2:25" x14ac:dyDescent="0.2">
      <c r="B178" s="16">
        <v>4261</v>
      </c>
      <c r="C178" s="16" t="s">
        <v>262</v>
      </c>
      <c r="D178" s="12">
        <v>0</v>
      </c>
      <c r="E178" s="12">
        <v>0</v>
      </c>
      <c r="F178" s="12">
        <v>184.91534999999999</v>
      </c>
      <c r="G178" s="12">
        <v>5.96495</v>
      </c>
      <c r="H178" s="12">
        <v>0</v>
      </c>
      <c r="I178" s="12">
        <v>0</v>
      </c>
      <c r="J178" s="12">
        <v>9.4549500000000002</v>
      </c>
      <c r="K178" s="12">
        <v>382.07508000000001</v>
      </c>
      <c r="L178" s="12">
        <v>341.00655</v>
      </c>
      <c r="M178" s="12">
        <v>0</v>
      </c>
      <c r="N178" s="12">
        <v>923.41687999999999</v>
      </c>
      <c r="O178" s="12">
        <v>0</v>
      </c>
      <c r="P178" s="12">
        <v>0</v>
      </c>
      <c r="Q178" s="12">
        <v>0</v>
      </c>
      <c r="R178" s="12">
        <v>97.847369999999998</v>
      </c>
      <c r="S178" s="12">
        <v>0</v>
      </c>
      <c r="T178" s="12">
        <v>0</v>
      </c>
      <c r="U178" s="12">
        <v>3.6</v>
      </c>
      <c r="V178" s="12">
        <v>537.18640000000005</v>
      </c>
      <c r="W178" s="12">
        <v>11.9</v>
      </c>
      <c r="X178" s="12">
        <v>0</v>
      </c>
      <c r="Y178" s="12">
        <v>650.53377</v>
      </c>
    </row>
    <row r="179" spans="2:25" x14ac:dyDescent="0.2">
      <c r="B179" s="16">
        <v>4262</v>
      </c>
      <c r="C179" s="16" t="s">
        <v>263</v>
      </c>
      <c r="D179" s="12">
        <v>-18.693570000000001</v>
      </c>
      <c r="E179" s="12">
        <v>168.44919999999999</v>
      </c>
      <c r="F179" s="12">
        <v>179.66905</v>
      </c>
      <c r="G179" s="12">
        <v>0</v>
      </c>
      <c r="H179" s="12">
        <v>0</v>
      </c>
      <c r="I179" s="12">
        <v>0</v>
      </c>
      <c r="J179" s="12">
        <v>15.01465</v>
      </c>
      <c r="K179" s="12">
        <v>42.92353</v>
      </c>
      <c r="L179" s="12">
        <v>551.07605000000001</v>
      </c>
      <c r="M179" s="12">
        <v>0</v>
      </c>
      <c r="N179" s="12">
        <v>938.43890999999996</v>
      </c>
      <c r="O179" s="12">
        <v>-0.3301</v>
      </c>
      <c r="P179" s="12">
        <v>125.3095</v>
      </c>
      <c r="Q179" s="12">
        <v>0</v>
      </c>
      <c r="R179" s="12">
        <v>0</v>
      </c>
      <c r="S179" s="12">
        <v>0</v>
      </c>
      <c r="T179" s="12">
        <v>0</v>
      </c>
      <c r="U179" s="12">
        <v>0</v>
      </c>
      <c r="V179" s="12">
        <v>417.70850000000002</v>
      </c>
      <c r="W179" s="12">
        <v>220</v>
      </c>
      <c r="X179" s="12">
        <v>0</v>
      </c>
      <c r="Y179" s="12">
        <v>762.68790000000001</v>
      </c>
    </row>
    <row r="180" spans="2:25" x14ac:dyDescent="0.2">
      <c r="B180" s="16">
        <v>4263</v>
      </c>
      <c r="C180" s="16" t="s">
        <v>264</v>
      </c>
      <c r="D180" s="12">
        <v>5265.4027699999997</v>
      </c>
      <c r="E180" s="12">
        <v>0</v>
      </c>
      <c r="F180" s="12">
        <v>1121.8062399999999</v>
      </c>
      <c r="G180" s="12">
        <v>453.70765</v>
      </c>
      <c r="H180" s="12">
        <v>0</v>
      </c>
      <c r="I180" s="12">
        <v>0</v>
      </c>
      <c r="J180" s="12">
        <v>924.04116999999997</v>
      </c>
      <c r="K180" s="12">
        <v>923.8433</v>
      </c>
      <c r="L180" s="12">
        <v>512.38599999999997</v>
      </c>
      <c r="M180" s="12">
        <v>0</v>
      </c>
      <c r="N180" s="12">
        <v>9201.1871300000003</v>
      </c>
      <c r="O180" s="12">
        <v>0</v>
      </c>
      <c r="P180" s="12">
        <v>0</v>
      </c>
      <c r="Q180" s="12">
        <v>0</v>
      </c>
      <c r="R180" s="12">
        <v>0</v>
      </c>
      <c r="S180" s="12">
        <v>0</v>
      </c>
      <c r="T180" s="12">
        <v>0</v>
      </c>
      <c r="U180" s="12">
        <v>0</v>
      </c>
      <c r="V180" s="12">
        <v>522.89570000000003</v>
      </c>
      <c r="W180" s="12">
        <v>85.158600000000007</v>
      </c>
      <c r="X180" s="12">
        <v>0</v>
      </c>
      <c r="Y180" s="12">
        <v>608.05430000000001</v>
      </c>
    </row>
    <row r="181" spans="2:25" x14ac:dyDescent="0.2">
      <c r="B181" s="16">
        <v>4264</v>
      </c>
      <c r="C181" s="16" t="s">
        <v>265</v>
      </c>
      <c r="D181" s="12">
        <v>0</v>
      </c>
      <c r="E181" s="12">
        <v>163.9693</v>
      </c>
      <c r="F181" s="12">
        <v>144.94730000000001</v>
      </c>
      <c r="G181" s="12">
        <v>0</v>
      </c>
      <c r="H181" s="12">
        <v>0</v>
      </c>
      <c r="I181" s="12">
        <v>0</v>
      </c>
      <c r="J181" s="12">
        <v>209.55494999999999</v>
      </c>
      <c r="K181" s="12">
        <v>304.80631</v>
      </c>
      <c r="L181" s="12">
        <v>0</v>
      </c>
      <c r="M181" s="12">
        <v>0</v>
      </c>
      <c r="N181" s="12">
        <v>823.27786000000003</v>
      </c>
      <c r="O181" s="12">
        <v>0</v>
      </c>
      <c r="P181" s="12">
        <v>20.629000000000001</v>
      </c>
      <c r="Q181" s="12">
        <v>0</v>
      </c>
      <c r="R181" s="12">
        <v>0</v>
      </c>
      <c r="S181" s="12">
        <v>0</v>
      </c>
      <c r="T181" s="12">
        <v>0</v>
      </c>
      <c r="U181" s="12">
        <v>0</v>
      </c>
      <c r="V181" s="12">
        <v>75.570899999999995</v>
      </c>
      <c r="W181" s="12">
        <v>0</v>
      </c>
      <c r="X181" s="12">
        <v>0</v>
      </c>
      <c r="Y181" s="12">
        <v>96.1999</v>
      </c>
    </row>
    <row r="182" spans="2:25" x14ac:dyDescent="0.2">
      <c r="B182" s="21">
        <v>4299</v>
      </c>
      <c r="C182" s="21" t="s">
        <v>266</v>
      </c>
      <c r="D182" s="22">
        <v>4178.5755900000004</v>
      </c>
      <c r="E182" s="22">
        <v>2456.6156599999999</v>
      </c>
      <c r="F182" s="22">
        <v>25228.973600000001</v>
      </c>
      <c r="G182" s="22">
        <v>704.75341000000003</v>
      </c>
      <c r="H182" s="22">
        <v>0</v>
      </c>
      <c r="I182" s="22">
        <v>0</v>
      </c>
      <c r="J182" s="22">
        <v>11213.960230000001</v>
      </c>
      <c r="K182" s="22">
        <v>11407.503860000001</v>
      </c>
      <c r="L182" s="22">
        <v>1128.08572</v>
      </c>
      <c r="M182" s="22">
        <v>0</v>
      </c>
      <c r="N182" s="22">
        <v>56318.468070000003</v>
      </c>
      <c r="O182" s="22">
        <v>72.596900000000005</v>
      </c>
      <c r="P182" s="22">
        <v>357.31554999999997</v>
      </c>
      <c r="Q182" s="22">
        <v>816.18164999999999</v>
      </c>
      <c r="R182" s="22">
        <v>440.91415999999998</v>
      </c>
      <c r="S182" s="22">
        <v>0</v>
      </c>
      <c r="T182" s="22">
        <v>150</v>
      </c>
      <c r="U182" s="22">
        <v>798.62755000000004</v>
      </c>
      <c r="V182" s="22">
        <v>7143.6420200000002</v>
      </c>
      <c r="W182" s="22">
        <v>93.333449999999999</v>
      </c>
      <c r="X182" s="22">
        <v>0</v>
      </c>
      <c r="Y182" s="22">
        <v>9872.6112799999992</v>
      </c>
    </row>
    <row r="183" spans="2:25" x14ac:dyDescent="0.2">
      <c r="B183" s="16">
        <v>4271</v>
      </c>
      <c r="C183" s="16" t="s">
        <v>267</v>
      </c>
      <c r="D183" s="12">
        <v>1302.5217</v>
      </c>
      <c r="E183" s="12">
        <v>130.30664999999999</v>
      </c>
      <c r="F183" s="12">
        <v>345.01164999999997</v>
      </c>
      <c r="G183" s="12">
        <v>0</v>
      </c>
      <c r="H183" s="12">
        <v>0</v>
      </c>
      <c r="I183" s="12">
        <v>0</v>
      </c>
      <c r="J183" s="12">
        <v>1651.3543</v>
      </c>
      <c r="K183" s="12">
        <v>2158.9084499999999</v>
      </c>
      <c r="L183" s="12">
        <v>0</v>
      </c>
      <c r="M183" s="12">
        <v>0</v>
      </c>
      <c r="N183" s="12">
        <v>5588.10275</v>
      </c>
      <c r="O183" s="12">
        <v>0</v>
      </c>
      <c r="P183" s="12">
        <v>0</v>
      </c>
      <c r="Q183" s="12">
        <v>0</v>
      </c>
      <c r="R183" s="12">
        <v>421.39226000000002</v>
      </c>
      <c r="S183" s="12">
        <v>0</v>
      </c>
      <c r="T183" s="12">
        <v>0</v>
      </c>
      <c r="U183" s="12">
        <v>0</v>
      </c>
      <c r="V183" s="12">
        <v>119.15900000000001</v>
      </c>
      <c r="W183" s="12">
        <v>0</v>
      </c>
      <c r="X183" s="12">
        <v>0</v>
      </c>
      <c r="Y183" s="12">
        <v>540.55125999999996</v>
      </c>
    </row>
    <row r="184" spans="2:25" x14ac:dyDescent="0.2">
      <c r="B184" s="16">
        <v>4273</v>
      </c>
      <c r="C184" s="16" t="s">
        <v>268</v>
      </c>
      <c r="D184" s="12">
        <v>0</v>
      </c>
      <c r="E184" s="12">
        <v>0</v>
      </c>
      <c r="F184" s="12">
        <v>29.126200000000001</v>
      </c>
      <c r="G184" s="12">
        <v>0</v>
      </c>
      <c r="H184" s="12">
        <v>0</v>
      </c>
      <c r="I184" s="12">
        <v>0</v>
      </c>
      <c r="J184" s="12">
        <v>58.924100000000003</v>
      </c>
      <c r="K184" s="12">
        <v>148.3828</v>
      </c>
      <c r="L184" s="12">
        <v>29.7</v>
      </c>
      <c r="M184" s="12">
        <v>0</v>
      </c>
      <c r="N184" s="12">
        <v>266.13310000000001</v>
      </c>
      <c r="O184" s="12">
        <v>0</v>
      </c>
      <c r="P184" s="12">
        <v>0</v>
      </c>
      <c r="Q184" s="12">
        <v>0</v>
      </c>
      <c r="R184" s="12">
        <v>0</v>
      </c>
      <c r="S184" s="12">
        <v>0</v>
      </c>
      <c r="T184" s="12">
        <v>0</v>
      </c>
      <c r="U184" s="12">
        <v>0</v>
      </c>
      <c r="V184" s="12">
        <v>316.44895000000002</v>
      </c>
      <c r="W184" s="12">
        <v>0</v>
      </c>
      <c r="X184" s="12">
        <v>0</v>
      </c>
      <c r="Y184" s="12">
        <v>316.44895000000002</v>
      </c>
    </row>
    <row r="185" spans="2:25" x14ac:dyDescent="0.2">
      <c r="B185" s="16">
        <v>4274</v>
      </c>
      <c r="C185" s="16" t="s">
        <v>269</v>
      </c>
      <c r="D185" s="12">
        <v>856.54110000000003</v>
      </c>
      <c r="E185" s="12">
        <v>1901.0626999999999</v>
      </c>
      <c r="F185" s="12">
        <v>599.08825000000002</v>
      </c>
      <c r="G185" s="12">
        <v>0</v>
      </c>
      <c r="H185" s="12">
        <v>0</v>
      </c>
      <c r="I185" s="12">
        <v>0</v>
      </c>
      <c r="J185" s="12">
        <v>601.61702000000002</v>
      </c>
      <c r="K185" s="12">
        <v>841.28724999999997</v>
      </c>
      <c r="L185" s="12">
        <v>0</v>
      </c>
      <c r="M185" s="12">
        <v>0</v>
      </c>
      <c r="N185" s="12">
        <v>4799.5963199999997</v>
      </c>
      <c r="O185" s="12">
        <v>0</v>
      </c>
      <c r="P185" s="12">
        <v>103.39955</v>
      </c>
      <c r="Q185" s="12">
        <v>0</v>
      </c>
      <c r="R185" s="12">
        <v>0</v>
      </c>
      <c r="S185" s="12">
        <v>0</v>
      </c>
      <c r="T185" s="12">
        <v>0</v>
      </c>
      <c r="U185" s="12">
        <v>0</v>
      </c>
      <c r="V185" s="12">
        <v>232.7483</v>
      </c>
      <c r="W185" s="12">
        <v>0</v>
      </c>
      <c r="X185" s="12">
        <v>0</v>
      </c>
      <c r="Y185" s="12">
        <v>336.14785000000001</v>
      </c>
    </row>
    <row r="186" spans="2:25" x14ac:dyDescent="0.2">
      <c r="B186" s="16">
        <v>4275</v>
      </c>
      <c r="C186" s="16" t="s">
        <v>270</v>
      </c>
      <c r="D186" s="12">
        <v>0</v>
      </c>
      <c r="E186" s="12">
        <v>0</v>
      </c>
      <c r="F186" s="12">
        <v>27.6174</v>
      </c>
      <c r="G186" s="12">
        <v>0</v>
      </c>
      <c r="H186" s="12">
        <v>0</v>
      </c>
      <c r="I186" s="12">
        <v>0</v>
      </c>
      <c r="J186" s="12">
        <v>290.69605000000001</v>
      </c>
      <c r="K186" s="12">
        <v>82.857669999999999</v>
      </c>
      <c r="L186" s="12">
        <v>43.167409999999997</v>
      </c>
      <c r="M186" s="12">
        <v>0</v>
      </c>
      <c r="N186" s="12">
        <v>444.33852999999999</v>
      </c>
      <c r="O186" s="12">
        <v>0</v>
      </c>
      <c r="P186" s="12">
        <v>0</v>
      </c>
      <c r="Q186" s="12">
        <v>0</v>
      </c>
      <c r="R186" s="12">
        <v>0</v>
      </c>
      <c r="S186" s="12">
        <v>0</v>
      </c>
      <c r="T186" s="12">
        <v>0</v>
      </c>
      <c r="U186" s="12">
        <v>31.005949999999999</v>
      </c>
      <c r="V186" s="12">
        <v>206.00774999999999</v>
      </c>
      <c r="W186" s="12">
        <v>0</v>
      </c>
      <c r="X186" s="12">
        <v>0</v>
      </c>
      <c r="Y186" s="12">
        <v>237.0137</v>
      </c>
    </row>
    <row r="187" spans="2:25" x14ac:dyDescent="0.2">
      <c r="B187" s="16">
        <v>4276</v>
      </c>
      <c r="C187" s="16" t="s">
        <v>271</v>
      </c>
      <c r="D187" s="12">
        <v>303.02569999999997</v>
      </c>
      <c r="E187" s="12">
        <v>0</v>
      </c>
      <c r="F187" s="12">
        <v>4953.5516500000003</v>
      </c>
      <c r="G187" s="12">
        <v>13.305149999999999</v>
      </c>
      <c r="H187" s="12">
        <v>0</v>
      </c>
      <c r="I187" s="12">
        <v>0</v>
      </c>
      <c r="J187" s="12">
        <v>206.24844999999999</v>
      </c>
      <c r="K187" s="12">
        <v>584.41375000000005</v>
      </c>
      <c r="L187" s="12">
        <v>0</v>
      </c>
      <c r="M187" s="12">
        <v>0</v>
      </c>
      <c r="N187" s="12">
        <v>6060.5447000000004</v>
      </c>
      <c r="O187" s="12">
        <v>56.405999999999999</v>
      </c>
      <c r="P187" s="12">
        <v>0</v>
      </c>
      <c r="Q187" s="12">
        <v>0</v>
      </c>
      <c r="R187" s="12">
        <v>4</v>
      </c>
      <c r="S187" s="12">
        <v>0</v>
      </c>
      <c r="T187" s="12">
        <v>150</v>
      </c>
      <c r="U187" s="12">
        <v>-34.545349999999999</v>
      </c>
      <c r="V187" s="12">
        <v>663.30145000000005</v>
      </c>
      <c r="W187" s="12">
        <v>0</v>
      </c>
      <c r="X187" s="12">
        <v>0</v>
      </c>
      <c r="Y187" s="12">
        <v>839.16210000000001</v>
      </c>
    </row>
    <row r="188" spans="2:25" x14ac:dyDescent="0.2">
      <c r="B188" s="16">
        <v>4277</v>
      </c>
      <c r="C188" s="16" t="s">
        <v>272</v>
      </c>
      <c r="D188" s="12">
        <v>0</v>
      </c>
      <c r="E188" s="12">
        <v>0</v>
      </c>
      <c r="F188" s="12">
        <v>34.003900000000002</v>
      </c>
      <c r="G188" s="12">
        <v>0</v>
      </c>
      <c r="H188" s="12">
        <v>0</v>
      </c>
      <c r="I188" s="12">
        <v>0</v>
      </c>
      <c r="J188" s="12">
        <v>192.93475000000001</v>
      </c>
      <c r="K188" s="12">
        <v>154.88980000000001</v>
      </c>
      <c r="L188" s="12">
        <v>154</v>
      </c>
      <c r="M188" s="12">
        <v>0</v>
      </c>
      <c r="N188" s="12">
        <v>535.82844999999998</v>
      </c>
      <c r="O188" s="12">
        <v>0</v>
      </c>
      <c r="P188" s="12">
        <v>0</v>
      </c>
      <c r="Q188" s="12">
        <v>0</v>
      </c>
      <c r="R188" s="12">
        <v>0</v>
      </c>
      <c r="S188" s="12">
        <v>0</v>
      </c>
      <c r="T188" s="12">
        <v>0</v>
      </c>
      <c r="U188" s="12">
        <v>46.193849999999998</v>
      </c>
      <c r="V188" s="12">
        <v>423.84179999999998</v>
      </c>
      <c r="W188" s="12">
        <v>0</v>
      </c>
      <c r="X188" s="12">
        <v>0</v>
      </c>
      <c r="Y188" s="12">
        <v>470.03564999999998</v>
      </c>
    </row>
    <row r="189" spans="2:25" x14ac:dyDescent="0.2">
      <c r="B189" s="16">
        <v>4279</v>
      </c>
      <c r="C189" s="16" t="s">
        <v>273</v>
      </c>
      <c r="D189" s="12">
        <v>6.0441500000000001</v>
      </c>
      <c r="E189" s="12">
        <v>0</v>
      </c>
      <c r="F189" s="12">
        <v>85.721350000000001</v>
      </c>
      <c r="G189" s="12">
        <v>0</v>
      </c>
      <c r="H189" s="12">
        <v>0</v>
      </c>
      <c r="I189" s="12">
        <v>0</v>
      </c>
      <c r="J189" s="12">
        <v>365.83555000000001</v>
      </c>
      <c r="K189" s="12">
        <v>613.88534000000004</v>
      </c>
      <c r="L189" s="12">
        <v>690.45474999999999</v>
      </c>
      <c r="M189" s="12">
        <v>0</v>
      </c>
      <c r="N189" s="12">
        <v>1761.9411399999999</v>
      </c>
      <c r="O189" s="12">
        <v>0</v>
      </c>
      <c r="P189" s="12">
        <v>0</v>
      </c>
      <c r="Q189" s="12">
        <v>0</v>
      </c>
      <c r="R189" s="12">
        <v>0</v>
      </c>
      <c r="S189" s="12">
        <v>0</v>
      </c>
      <c r="T189" s="12">
        <v>0</v>
      </c>
      <c r="U189" s="12">
        <v>0</v>
      </c>
      <c r="V189" s="12">
        <v>348.86390999999998</v>
      </c>
      <c r="W189" s="12">
        <v>93.333449999999999</v>
      </c>
      <c r="X189" s="12">
        <v>0</v>
      </c>
      <c r="Y189" s="12">
        <v>442.19736</v>
      </c>
    </row>
    <row r="190" spans="2:25" x14ac:dyDescent="0.2">
      <c r="B190" s="16">
        <v>4280</v>
      </c>
      <c r="C190" s="16" t="s">
        <v>274</v>
      </c>
      <c r="D190" s="12">
        <v>883.54277999999999</v>
      </c>
      <c r="E190" s="12">
        <v>0</v>
      </c>
      <c r="F190" s="12">
        <v>1358.6024500000001</v>
      </c>
      <c r="G190" s="12">
        <v>0</v>
      </c>
      <c r="H190" s="12">
        <v>0</v>
      </c>
      <c r="I190" s="12">
        <v>0</v>
      </c>
      <c r="J190" s="12">
        <v>1755.19166</v>
      </c>
      <c r="K190" s="12">
        <v>1714.8434299999999</v>
      </c>
      <c r="L190" s="12">
        <v>0</v>
      </c>
      <c r="M190" s="12">
        <v>0</v>
      </c>
      <c r="N190" s="12">
        <v>5712.1803200000004</v>
      </c>
      <c r="O190" s="12">
        <v>14.2719</v>
      </c>
      <c r="P190" s="12">
        <v>0</v>
      </c>
      <c r="Q190" s="12">
        <v>25.68</v>
      </c>
      <c r="R190" s="12">
        <v>0</v>
      </c>
      <c r="S190" s="12">
        <v>0</v>
      </c>
      <c r="T190" s="12">
        <v>0</v>
      </c>
      <c r="U190" s="12">
        <v>730.95185000000004</v>
      </c>
      <c r="V190" s="12">
        <v>1821.1112000000001</v>
      </c>
      <c r="W190" s="12">
        <v>0</v>
      </c>
      <c r="X190" s="12">
        <v>0</v>
      </c>
      <c r="Y190" s="12">
        <v>2592.0149500000002</v>
      </c>
    </row>
    <row r="191" spans="2:25" x14ac:dyDescent="0.2">
      <c r="B191" s="16">
        <v>4281</v>
      </c>
      <c r="C191" s="16" t="s">
        <v>275</v>
      </c>
      <c r="D191" s="12">
        <v>0</v>
      </c>
      <c r="E191" s="12">
        <v>0</v>
      </c>
      <c r="F191" s="12">
        <v>91.915850000000006</v>
      </c>
      <c r="G191" s="12">
        <v>0</v>
      </c>
      <c r="H191" s="12">
        <v>0</v>
      </c>
      <c r="I191" s="12">
        <v>0</v>
      </c>
      <c r="J191" s="12">
        <v>333.44</v>
      </c>
      <c r="K191" s="12">
        <v>251.63570000000001</v>
      </c>
      <c r="L191" s="12">
        <v>12.84</v>
      </c>
      <c r="M191" s="12">
        <v>0</v>
      </c>
      <c r="N191" s="12">
        <v>689.83154999999999</v>
      </c>
      <c r="O191" s="12">
        <v>0</v>
      </c>
      <c r="P191" s="12">
        <v>0</v>
      </c>
      <c r="Q191" s="12">
        <v>0</v>
      </c>
      <c r="R191" s="12">
        <v>0</v>
      </c>
      <c r="S191" s="12">
        <v>0</v>
      </c>
      <c r="T191" s="12">
        <v>0</v>
      </c>
      <c r="U191" s="12">
        <v>0</v>
      </c>
      <c r="V191" s="12">
        <v>146.33706000000001</v>
      </c>
      <c r="W191" s="12">
        <v>0</v>
      </c>
      <c r="X191" s="12">
        <v>0</v>
      </c>
      <c r="Y191" s="12">
        <v>146.33706000000001</v>
      </c>
    </row>
    <row r="192" spans="2:25" x14ac:dyDescent="0.2">
      <c r="B192" s="16">
        <v>4282</v>
      </c>
      <c r="C192" s="16" t="s">
        <v>276</v>
      </c>
      <c r="D192" s="12">
        <v>323.88974999999999</v>
      </c>
      <c r="E192" s="12">
        <v>58.872450000000001</v>
      </c>
      <c r="F192" s="12">
        <v>2293.0165499999998</v>
      </c>
      <c r="G192" s="12">
        <v>0</v>
      </c>
      <c r="H192" s="12">
        <v>0</v>
      </c>
      <c r="I192" s="12">
        <v>0</v>
      </c>
      <c r="J192" s="12">
        <v>1575.7163599999999</v>
      </c>
      <c r="K192" s="12">
        <v>459.46249</v>
      </c>
      <c r="L192" s="12">
        <v>0</v>
      </c>
      <c r="M192" s="12">
        <v>0</v>
      </c>
      <c r="N192" s="12">
        <v>4710.9575999999997</v>
      </c>
      <c r="O192" s="12">
        <v>0</v>
      </c>
      <c r="P192" s="12">
        <v>0</v>
      </c>
      <c r="Q192" s="12">
        <v>27.34</v>
      </c>
      <c r="R192" s="12">
        <v>15.5219</v>
      </c>
      <c r="S192" s="12">
        <v>0</v>
      </c>
      <c r="T192" s="12">
        <v>0</v>
      </c>
      <c r="U192" s="12">
        <v>0</v>
      </c>
      <c r="V192" s="12">
        <v>114.66204999999999</v>
      </c>
      <c r="W192" s="12">
        <v>0</v>
      </c>
      <c r="X192" s="12">
        <v>0</v>
      </c>
      <c r="Y192" s="12">
        <v>157.52395000000001</v>
      </c>
    </row>
    <row r="193" spans="2:25" x14ac:dyDescent="0.2">
      <c r="B193" s="16">
        <v>4283</v>
      </c>
      <c r="C193" s="16" t="s">
        <v>277</v>
      </c>
      <c r="D193" s="12">
        <v>0</v>
      </c>
      <c r="E193" s="12">
        <v>0</v>
      </c>
      <c r="F193" s="12">
        <v>1355.8855000000001</v>
      </c>
      <c r="G193" s="12">
        <v>86.739069999999998</v>
      </c>
      <c r="H193" s="12">
        <v>0</v>
      </c>
      <c r="I193" s="12">
        <v>0</v>
      </c>
      <c r="J193" s="12">
        <v>467.78365000000002</v>
      </c>
      <c r="K193" s="12">
        <v>345.00484</v>
      </c>
      <c r="L193" s="12">
        <v>0</v>
      </c>
      <c r="M193" s="12">
        <v>0</v>
      </c>
      <c r="N193" s="12">
        <v>2255.4130599999999</v>
      </c>
      <c r="O193" s="12">
        <v>0</v>
      </c>
      <c r="P193" s="12">
        <v>0</v>
      </c>
      <c r="Q193" s="12">
        <v>8.9417000000000009</v>
      </c>
      <c r="R193" s="12">
        <v>0</v>
      </c>
      <c r="S193" s="12">
        <v>0</v>
      </c>
      <c r="T193" s="12">
        <v>0</v>
      </c>
      <c r="U193" s="12">
        <v>10</v>
      </c>
      <c r="V193" s="12">
        <v>88.799769999999995</v>
      </c>
      <c r="W193" s="12">
        <v>0</v>
      </c>
      <c r="X193" s="12">
        <v>0</v>
      </c>
      <c r="Y193" s="12">
        <v>107.74147000000001</v>
      </c>
    </row>
    <row r="194" spans="2:25" x14ac:dyDescent="0.2">
      <c r="B194" s="16">
        <v>4284</v>
      </c>
      <c r="C194" s="16" t="s">
        <v>278</v>
      </c>
      <c r="D194" s="12">
        <v>0</v>
      </c>
      <c r="E194" s="12">
        <v>0</v>
      </c>
      <c r="F194" s="12">
        <v>1853.1777999999999</v>
      </c>
      <c r="G194" s="12">
        <v>0</v>
      </c>
      <c r="H194" s="12">
        <v>0</v>
      </c>
      <c r="I194" s="12">
        <v>0</v>
      </c>
      <c r="J194" s="12">
        <v>22</v>
      </c>
      <c r="K194" s="12">
        <v>379.11293000000001</v>
      </c>
      <c r="L194" s="12">
        <v>126.27906</v>
      </c>
      <c r="M194" s="12">
        <v>0</v>
      </c>
      <c r="N194" s="12">
        <v>2380.56979</v>
      </c>
      <c r="O194" s="12">
        <v>0</v>
      </c>
      <c r="P194" s="12">
        <v>0</v>
      </c>
      <c r="Q194" s="12">
        <v>0</v>
      </c>
      <c r="R194" s="12">
        <v>0</v>
      </c>
      <c r="S194" s="12">
        <v>0</v>
      </c>
      <c r="T194" s="12">
        <v>0</v>
      </c>
      <c r="U194" s="12">
        <v>0</v>
      </c>
      <c r="V194" s="12">
        <v>328.50558000000001</v>
      </c>
      <c r="W194" s="12">
        <v>0</v>
      </c>
      <c r="X194" s="12">
        <v>0</v>
      </c>
      <c r="Y194" s="12">
        <v>328.50558000000001</v>
      </c>
    </row>
    <row r="195" spans="2:25" x14ac:dyDescent="0.2">
      <c r="B195" s="16">
        <v>4285</v>
      </c>
      <c r="C195" s="16" t="s">
        <v>279</v>
      </c>
      <c r="D195" s="12">
        <v>67.249549999999999</v>
      </c>
      <c r="E195" s="12">
        <v>103.39955</v>
      </c>
      <c r="F195" s="12">
        <v>0</v>
      </c>
      <c r="G195" s="12">
        <v>0</v>
      </c>
      <c r="H195" s="12">
        <v>0</v>
      </c>
      <c r="I195" s="12">
        <v>0</v>
      </c>
      <c r="J195" s="12">
        <v>549.15419999999995</v>
      </c>
      <c r="K195" s="12">
        <v>1482.9487999999999</v>
      </c>
      <c r="L195" s="12">
        <v>0</v>
      </c>
      <c r="M195" s="12">
        <v>0</v>
      </c>
      <c r="N195" s="12">
        <v>2202.7521000000002</v>
      </c>
      <c r="O195" s="12">
        <v>0</v>
      </c>
      <c r="P195" s="12">
        <v>0</v>
      </c>
      <c r="Q195" s="12">
        <v>0</v>
      </c>
      <c r="R195" s="12">
        <v>0</v>
      </c>
      <c r="S195" s="12">
        <v>0</v>
      </c>
      <c r="T195" s="12">
        <v>0</v>
      </c>
      <c r="U195" s="12">
        <v>0</v>
      </c>
      <c r="V195" s="12">
        <v>249.483</v>
      </c>
      <c r="W195" s="12">
        <v>0</v>
      </c>
      <c r="X195" s="12">
        <v>0</v>
      </c>
      <c r="Y195" s="12">
        <v>249.483</v>
      </c>
    </row>
    <row r="196" spans="2:25" x14ac:dyDescent="0.2">
      <c r="B196" s="16">
        <v>4286</v>
      </c>
      <c r="C196" s="16" t="s">
        <v>280</v>
      </c>
      <c r="D196" s="12">
        <v>0</v>
      </c>
      <c r="E196" s="12">
        <v>0</v>
      </c>
      <c r="F196" s="12">
        <v>0</v>
      </c>
      <c r="G196" s="12">
        <v>0</v>
      </c>
      <c r="H196" s="12">
        <v>0</v>
      </c>
      <c r="I196" s="12">
        <v>0</v>
      </c>
      <c r="J196" s="12">
        <v>89.75</v>
      </c>
      <c r="K196" s="12">
        <v>182.81442999999999</v>
      </c>
      <c r="L196" s="12">
        <v>0</v>
      </c>
      <c r="M196" s="12">
        <v>0</v>
      </c>
      <c r="N196" s="12">
        <v>272.56443000000002</v>
      </c>
      <c r="O196" s="12">
        <v>0</v>
      </c>
      <c r="P196" s="12">
        <v>0</v>
      </c>
      <c r="Q196" s="12">
        <v>0</v>
      </c>
      <c r="R196" s="12">
        <v>0</v>
      </c>
      <c r="S196" s="12">
        <v>0</v>
      </c>
      <c r="T196" s="12">
        <v>0</v>
      </c>
      <c r="U196" s="12">
        <v>0</v>
      </c>
      <c r="V196" s="12">
        <v>367.40811000000002</v>
      </c>
      <c r="W196" s="12">
        <v>0</v>
      </c>
      <c r="X196" s="12">
        <v>0</v>
      </c>
      <c r="Y196" s="12">
        <v>367.40811000000002</v>
      </c>
    </row>
    <row r="197" spans="2:25" x14ac:dyDescent="0.2">
      <c r="B197" s="16">
        <v>4287</v>
      </c>
      <c r="C197" s="16" t="s">
        <v>281</v>
      </c>
      <c r="D197" s="12">
        <v>62.075150000000001</v>
      </c>
      <c r="E197" s="12">
        <v>0</v>
      </c>
      <c r="F197" s="12">
        <v>621.63710000000003</v>
      </c>
      <c r="G197" s="12">
        <v>312.41955000000002</v>
      </c>
      <c r="H197" s="12">
        <v>0</v>
      </c>
      <c r="I197" s="12">
        <v>0</v>
      </c>
      <c r="J197" s="12">
        <v>346.24644999999998</v>
      </c>
      <c r="K197" s="12">
        <v>142.119</v>
      </c>
      <c r="L197" s="12">
        <v>0</v>
      </c>
      <c r="M197" s="12">
        <v>0</v>
      </c>
      <c r="N197" s="12">
        <v>1484.4972499999999</v>
      </c>
      <c r="O197" s="12">
        <v>0</v>
      </c>
      <c r="P197" s="12">
        <v>0</v>
      </c>
      <c r="Q197" s="12">
        <v>45</v>
      </c>
      <c r="R197" s="12">
        <v>0</v>
      </c>
      <c r="S197" s="12">
        <v>0</v>
      </c>
      <c r="T197" s="12">
        <v>0</v>
      </c>
      <c r="U197" s="12">
        <v>0</v>
      </c>
      <c r="V197" s="12">
        <v>767.77179999999998</v>
      </c>
      <c r="W197" s="12">
        <v>0</v>
      </c>
      <c r="X197" s="12">
        <v>0</v>
      </c>
      <c r="Y197" s="12">
        <v>812.77179999999998</v>
      </c>
    </row>
    <row r="198" spans="2:25" x14ac:dyDescent="0.2">
      <c r="B198" s="16">
        <v>4288</v>
      </c>
      <c r="C198" s="16" t="s">
        <v>282</v>
      </c>
      <c r="D198" s="12">
        <v>0</v>
      </c>
      <c r="E198" s="12">
        <v>0</v>
      </c>
      <c r="F198" s="12">
        <v>0</v>
      </c>
      <c r="G198" s="12">
        <v>0</v>
      </c>
      <c r="H198" s="12">
        <v>0</v>
      </c>
      <c r="I198" s="12">
        <v>0</v>
      </c>
      <c r="J198" s="12">
        <v>0</v>
      </c>
      <c r="K198" s="12">
        <v>382.94015000000002</v>
      </c>
      <c r="L198" s="12">
        <v>71.644499999999994</v>
      </c>
      <c r="M198" s="12">
        <v>0</v>
      </c>
      <c r="N198" s="12">
        <v>454.58465000000001</v>
      </c>
      <c r="O198" s="12">
        <v>0</v>
      </c>
      <c r="P198" s="12">
        <v>0</v>
      </c>
      <c r="Q198" s="12">
        <v>0</v>
      </c>
      <c r="R198" s="12">
        <v>0</v>
      </c>
      <c r="S198" s="12">
        <v>0</v>
      </c>
      <c r="T198" s="12">
        <v>0</v>
      </c>
      <c r="U198" s="12">
        <v>0</v>
      </c>
      <c r="V198" s="12">
        <v>18.358250000000002</v>
      </c>
      <c r="W198" s="12">
        <v>0</v>
      </c>
      <c r="X198" s="12">
        <v>0</v>
      </c>
      <c r="Y198" s="12">
        <v>18.358250000000002</v>
      </c>
    </row>
    <row r="199" spans="2:25" x14ac:dyDescent="0.2">
      <c r="B199" s="16">
        <v>4289</v>
      </c>
      <c r="C199" s="16" t="s">
        <v>283</v>
      </c>
      <c r="D199" s="12">
        <v>373.68570999999997</v>
      </c>
      <c r="E199" s="12">
        <v>262.97431</v>
      </c>
      <c r="F199" s="12">
        <v>11580.61795</v>
      </c>
      <c r="G199" s="12">
        <v>292.28964000000002</v>
      </c>
      <c r="H199" s="12">
        <v>0</v>
      </c>
      <c r="I199" s="12">
        <v>0</v>
      </c>
      <c r="J199" s="12">
        <v>2707.0676899999999</v>
      </c>
      <c r="K199" s="12">
        <v>1481.99703</v>
      </c>
      <c r="L199" s="12">
        <v>0</v>
      </c>
      <c r="M199" s="12">
        <v>0</v>
      </c>
      <c r="N199" s="12">
        <v>16698.63233</v>
      </c>
      <c r="O199" s="12">
        <v>1.919</v>
      </c>
      <c r="P199" s="12">
        <v>253.916</v>
      </c>
      <c r="Q199" s="12">
        <v>709.21995000000004</v>
      </c>
      <c r="R199" s="12">
        <v>0</v>
      </c>
      <c r="S199" s="12">
        <v>0</v>
      </c>
      <c r="T199" s="12">
        <v>0</v>
      </c>
      <c r="U199" s="12">
        <v>15.02125</v>
      </c>
      <c r="V199" s="12">
        <v>930.83403999999996</v>
      </c>
      <c r="W199" s="12">
        <v>0</v>
      </c>
      <c r="X199" s="12">
        <v>0</v>
      </c>
      <c r="Y199" s="12">
        <v>1910.9102399999999</v>
      </c>
    </row>
    <row r="200" spans="2:25" x14ac:dyDescent="0.2">
      <c r="B200" s="21">
        <v>4329</v>
      </c>
      <c r="C200" s="21" t="s">
        <v>284</v>
      </c>
      <c r="D200" s="22">
        <v>641.61947999999995</v>
      </c>
      <c r="E200" s="22">
        <v>589.61265000000003</v>
      </c>
      <c r="F200" s="22">
        <v>23068.91963</v>
      </c>
      <c r="G200" s="22">
        <v>2265.0703699999999</v>
      </c>
      <c r="H200" s="22">
        <v>0</v>
      </c>
      <c r="I200" s="22">
        <v>0</v>
      </c>
      <c r="J200" s="22">
        <v>6094.3410400000002</v>
      </c>
      <c r="K200" s="22">
        <v>8543.0500300000003</v>
      </c>
      <c r="L200" s="22">
        <v>319.79730000000001</v>
      </c>
      <c r="M200" s="22">
        <v>0</v>
      </c>
      <c r="N200" s="22">
        <v>41522.410499999998</v>
      </c>
      <c r="O200" s="22">
        <v>0</v>
      </c>
      <c r="P200" s="22">
        <v>249.76349999999999</v>
      </c>
      <c r="Q200" s="22">
        <v>119.3788</v>
      </c>
      <c r="R200" s="22">
        <v>380.58224999999999</v>
      </c>
      <c r="S200" s="22">
        <v>0</v>
      </c>
      <c r="T200" s="22">
        <v>0</v>
      </c>
      <c r="U200" s="22">
        <v>1387.9211</v>
      </c>
      <c r="V200" s="22">
        <v>4757.0526900000004</v>
      </c>
      <c r="W200" s="22">
        <v>358.51774999999998</v>
      </c>
      <c r="X200" s="22">
        <v>0</v>
      </c>
      <c r="Y200" s="22">
        <v>7253.2160899999999</v>
      </c>
    </row>
    <row r="201" spans="2:25" x14ac:dyDescent="0.2">
      <c r="B201" s="16">
        <v>4303</v>
      </c>
      <c r="C201" s="16" t="s">
        <v>285</v>
      </c>
      <c r="D201" s="12">
        <v>0</v>
      </c>
      <c r="E201" s="12">
        <v>0</v>
      </c>
      <c r="F201" s="12">
        <v>3078.9848000000002</v>
      </c>
      <c r="G201" s="12">
        <v>170.28437</v>
      </c>
      <c r="H201" s="12">
        <v>0</v>
      </c>
      <c r="I201" s="12">
        <v>0</v>
      </c>
      <c r="J201" s="12">
        <v>385.49295000000001</v>
      </c>
      <c r="K201" s="12">
        <v>551.72068999999999</v>
      </c>
      <c r="L201" s="12">
        <v>29.3828</v>
      </c>
      <c r="M201" s="12">
        <v>0</v>
      </c>
      <c r="N201" s="12">
        <v>4215.8656099999998</v>
      </c>
      <c r="O201" s="12">
        <v>0</v>
      </c>
      <c r="P201" s="12">
        <v>0</v>
      </c>
      <c r="Q201" s="12">
        <v>0</v>
      </c>
      <c r="R201" s="12">
        <v>1.25</v>
      </c>
      <c r="S201" s="12">
        <v>0</v>
      </c>
      <c r="T201" s="12">
        <v>0</v>
      </c>
      <c r="U201" s="12">
        <v>0</v>
      </c>
      <c r="V201" s="12">
        <v>433.25299999999999</v>
      </c>
      <c r="W201" s="12">
        <v>26.7974</v>
      </c>
      <c r="X201" s="12">
        <v>0</v>
      </c>
      <c r="Y201" s="12">
        <v>461.30040000000002</v>
      </c>
    </row>
    <row r="202" spans="2:25" x14ac:dyDescent="0.2">
      <c r="B202" s="16">
        <v>4304</v>
      </c>
      <c r="C202" s="16" t="s">
        <v>286</v>
      </c>
      <c r="D202" s="12">
        <v>0</v>
      </c>
      <c r="E202" s="12">
        <v>0</v>
      </c>
      <c r="F202" s="12">
        <v>6598.6261999999997</v>
      </c>
      <c r="G202" s="12">
        <v>0</v>
      </c>
      <c r="H202" s="12">
        <v>0</v>
      </c>
      <c r="I202" s="12">
        <v>0</v>
      </c>
      <c r="J202" s="12">
        <v>940.93330000000003</v>
      </c>
      <c r="K202" s="12">
        <v>900.28790000000004</v>
      </c>
      <c r="L202" s="12">
        <v>156.24805000000001</v>
      </c>
      <c r="M202" s="12">
        <v>0</v>
      </c>
      <c r="N202" s="12">
        <v>8596.0954500000007</v>
      </c>
      <c r="O202" s="12">
        <v>0</v>
      </c>
      <c r="P202" s="12">
        <v>0</v>
      </c>
      <c r="Q202" s="12">
        <v>0</v>
      </c>
      <c r="R202" s="12">
        <v>0</v>
      </c>
      <c r="S202" s="12">
        <v>0</v>
      </c>
      <c r="T202" s="12">
        <v>0</v>
      </c>
      <c r="U202" s="12">
        <v>1030.7910999999999</v>
      </c>
      <c r="V202" s="12">
        <v>1483.25245</v>
      </c>
      <c r="W202" s="12">
        <v>275.35899999999998</v>
      </c>
      <c r="X202" s="12">
        <v>0</v>
      </c>
      <c r="Y202" s="12">
        <v>2789.4025499999998</v>
      </c>
    </row>
    <row r="203" spans="2:25" x14ac:dyDescent="0.2">
      <c r="B203" s="16">
        <v>4305</v>
      </c>
      <c r="C203" s="16" t="s">
        <v>287</v>
      </c>
      <c r="D203" s="12">
        <v>33.611550000000001</v>
      </c>
      <c r="E203" s="12">
        <v>199.726</v>
      </c>
      <c r="F203" s="12">
        <v>2493.1223500000001</v>
      </c>
      <c r="G203" s="12">
        <v>41.702150000000003</v>
      </c>
      <c r="H203" s="12">
        <v>0</v>
      </c>
      <c r="I203" s="12">
        <v>0</v>
      </c>
      <c r="J203" s="12">
        <v>795.49090000000001</v>
      </c>
      <c r="K203" s="12">
        <v>1276.0994000000001</v>
      </c>
      <c r="L203" s="12">
        <v>14.47725</v>
      </c>
      <c r="M203" s="12">
        <v>0</v>
      </c>
      <c r="N203" s="12">
        <v>4854.2295999999997</v>
      </c>
      <c r="O203" s="12">
        <v>0</v>
      </c>
      <c r="P203" s="12">
        <v>205.3895</v>
      </c>
      <c r="Q203" s="12">
        <v>0</v>
      </c>
      <c r="R203" s="12">
        <v>0</v>
      </c>
      <c r="S203" s="12">
        <v>0</v>
      </c>
      <c r="T203" s="12">
        <v>0</v>
      </c>
      <c r="U203" s="12">
        <v>108.3</v>
      </c>
      <c r="V203" s="12">
        <v>356.64857999999998</v>
      </c>
      <c r="W203" s="12">
        <v>52.433500000000002</v>
      </c>
      <c r="X203" s="12">
        <v>0</v>
      </c>
      <c r="Y203" s="12">
        <v>722.77157999999997</v>
      </c>
    </row>
    <row r="204" spans="2:25" x14ac:dyDescent="0.2">
      <c r="B204" s="16">
        <v>4306</v>
      </c>
      <c r="C204" s="16" t="s">
        <v>288</v>
      </c>
      <c r="D204" s="12">
        <v>0</v>
      </c>
      <c r="E204" s="12">
        <v>0</v>
      </c>
      <c r="F204" s="12">
        <v>0</v>
      </c>
      <c r="G204" s="12">
        <v>0</v>
      </c>
      <c r="H204" s="12">
        <v>0</v>
      </c>
      <c r="I204" s="12">
        <v>0</v>
      </c>
      <c r="J204" s="12">
        <v>102.12130000000001</v>
      </c>
      <c r="K204" s="12">
        <v>425.08100000000002</v>
      </c>
      <c r="L204" s="12">
        <v>0</v>
      </c>
      <c r="M204" s="12">
        <v>0</v>
      </c>
      <c r="N204" s="12">
        <v>527.20230000000004</v>
      </c>
      <c r="O204" s="12">
        <v>0</v>
      </c>
      <c r="P204" s="12">
        <v>0</v>
      </c>
      <c r="Q204" s="12">
        <v>0</v>
      </c>
      <c r="R204" s="12">
        <v>0</v>
      </c>
      <c r="S204" s="12">
        <v>0</v>
      </c>
      <c r="T204" s="12">
        <v>0</v>
      </c>
      <c r="U204" s="12">
        <v>0</v>
      </c>
      <c r="V204" s="12">
        <v>36.177500000000002</v>
      </c>
      <c r="W204" s="12">
        <v>0</v>
      </c>
      <c r="X204" s="12">
        <v>0</v>
      </c>
      <c r="Y204" s="12">
        <v>36.177500000000002</v>
      </c>
    </row>
    <row r="205" spans="2:25" x14ac:dyDescent="0.2">
      <c r="B205" s="16">
        <v>4307</v>
      </c>
      <c r="C205" s="16" t="s">
        <v>289</v>
      </c>
      <c r="D205" s="12">
        <v>0</v>
      </c>
      <c r="E205" s="12">
        <v>0</v>
      </c>
      <c r="F205" s="12">
        <v>23.660150000000002</v>
      </c>
      <c r="G205" s="12">
        <v>0</v>
      </c>
      <c r="H205" s="12">
        <v>0</v>
      </c>
      <c r="I205" s="12">
        <v>0</v>
      </c>
      <c r="J205" s="12">
        <v>35.729399999999998</v>
      </c>
      <c r="K205" s="12">
        <v>177.51983999999999</v>
      </c>
      <c r="L205" s="12">
        <v>0</v>
      </c>
      <c r="M205" s="12">
        <v>0</v>
      </c>
      <c r="N205" s="12">
        <v>236.90939</v>
      </c>
      <c r="O205" s="12">
        <v>0</v>
      </c>
      <c r="P205" s="12">
        <v>0</v>
      </c>
      <c r="Q205" s="12">
        <v>0</v>
      </c>
      <c r="R205" s="12">
        <v>0</v>
      </c>
      <c r="S205" s="12">
        <v>0</v>
      </c>
      <c r="T205" s="12">
        <v>0</v>
      </c>
      <c r="U205" s="12">
        <v>0</v>
      </c>
      <c r="V205" s="12">
        <v>240.43260000000001</v>
      </c>
      <c r="W205" s="12">
        <v>0</v>
      </c>
      <c r="X205" s="12">
        <v>0</v>
      </c>
      <c r="Y205" s="12">
        <v>240.43260000000001</v>
      </c>
    </row>
    <row r="206" spans="2:25" x14ac:dyDescent="0.2">
      <c r="B206" s="16">
        <v>4309</v>
      </c>
      <c r="C206" s="16" t="s">
        <v>290</v>
      </c>
      <c r="D206" s="12">
        <v>0</v>
      </c>
      <c r="E206" s="12">
        <v>0</v>
      </c>
      <c r="F206" s="12">
        <v>7335.9759000000004</v>
      </c>
      <c r="G206" s="12">
        <v>558.38535000000002</v>
      </c>
      <c r="H206" s="12">
        <v>0</v>
      </c>
      <c r="I206" s="12">
        <v>0</v>
      </c>
      <c r="J206" s="12">
        <v>47.743200000000002</v>
      </c>
      <c r="K206" s="12">
        <v>566.91219999999998</v>
      </c>
      <c r="L206" s="12">
        <v>0</v>
      </c>
      <c r="M206" s="12">
        <v>0</v>
      </c>
      <c r="N206" s="12">
        <v>8509.0166499999996</v>
      </c>
      <c r="O206" s="12">
        <v>0</v>
      </c>
      <c r="P206" s="12">
        <v>0</v>
      </c>
      <c r="Q206" s="12">
        <v>0</v>
      </c>
      <c r="R206" s="12">
        <v>309.03224999999998</v>
      </c>
      <c r="S206" s="12">
        <v>0</v>
      </c>
      <c r="T206" s="12">
        <v>0</v>
      </c>
      <c r="U206" s="12">
        <v>0</v>
      </c>
      <c r="V206" s="12">
        <v>162.93805</v>
      </c>
      <c r="W206" s="12">
        <v>0</v>
      </c>
      <c r="X206" s="12">
        <v>0</v>
      </c>
      <c r="Y206" s="12">
        <v>471.97030000000001</v>
      </c>
    </row>
    <row r="207" spans="2:25" x14ac:dyDescent="0.2">
      <c r="B207" s="16">
        <v>4310</v>
      </c>
      <c r="C207" s="16" t="s">
        <v>291</v>
      </c>
      <c r="D207" s="12">
        <v>56.269199999999998</v>
      </c>
      <c r="E207" s="12">
        <v>0</v>
      </c>
      <c r="F207" s="12">
        <v>325.91674999999998</v>
      </c>
      <c r="G207" s="12">
        <v>0</v>
      </c>
      <c r="H207" s="12">
        <v>0</v>
      </c>
      <c r="I207" s="12">
        <v>0</v>
      </c>
      <c r="J207" s="12">
        <v>121.4794</v>
      </c>
      <c r="K207" s="12">
        <v>333.72230000000002</v>
      </c>
      <c r="L207" s="12">
        <v>0</v>
      </c>
      <c r="M207" s="12">
        <v>0</v>
      </c>
      <c r="N207" s="12">
        <v>837.38765000000001</v>
      </c>
      <c r="O207" s="12">
        <v>0</v>
      </c>
      <c r="P207" s="12">
        <v>0</v>
      </c>
      <c r="Q207" s="12">
        <v>0</v>
      </c>
      <c r="R207" s="12">
        <v>0</v>
      </c>
      <c r="S207" s="12">
        <v>0</v>
      </c>
      <c r="T207" s="12">
        <v>0</v>
      </c>
      <c r="U207" s="12">
        <v>5.9290000000000003</v>
      </c>
      <c r="V207" s="12">
        <v>-15.595700000000001</v>
      </c>
      <c r="W207" s="12">
        <v>0</v>
      </c>
      <c r="X207" s="12">
        <v>0</v>
      </c>
      <c r="Y207" s="12">
        <v>-9.6667000000000005</v>
      </c>
    </row>
    <row r="208" spans="2:25" x14ac:dyDescent="0.2">
      <c r="B208" s="16">
        <v>4311</v>
      </c>
      <c r="C208" s="16" t="s">
        <v>292</v>
      </c>
      <c r="D208" s="12">
        <v>156.24125000000001</v>
      </c>
      <c r="E208" s="12">
        <v>0</v>
      </c>
      <c r="F208" s="12">
        <v>441.34881999999999</v>
      </c>
      <c r="G208" s="12">
        <v>0</v>
      </c>
      <c r="H208" s="12">
        <v>0</v>
      </c>
      <c r="I208" s="12">
        <v>0</v>
      </c>
      <c r="J208" s="12">
        <v>631.35045000000002</v>
      </c>
      <c r="K208" s="12">
        <v>246.0403</v>
      </c>
      <c r="L208" s="12">
        <v>0</v>
      </c>
      <c r="M208" s="12">
        <v>0</v>
      </c>
      <c r="N208" s="12">
        <v>1474.98082</v>
      </c>
      <c r="O208" s="12">
        <v>0</v>
      </c>
      <c r="P208" s="12">
        <v>0</v>
      </c>
      <c r="Q208" s="12">
        <v>50.030850000000001</v>
      </c>
      <c r="R208" s="12">
        <v>0</v>
      </c>
      <c r="S208" s="12">
        <v>0</v>
      </c>
      <c r="T208" s="12">
        <v>0</v>
      </c>
      <c r="U208" s="12">
        <v>0</v>
      </c>
      <c r="V208" s="12">
        <v>636.82844999999998</v>
      </c>
      <c r="W208" s="12">
        <v>0</v>
      </c>
      <c r="X208" s="12">
        <v>0</v>
      </c>
      <c r="Y208" s="12">
        <v>686.85929999999996</v>
      </c>
    </row>
    <row r="209" spans="2:25" x14ac:dyDescent="0.2">
      <c r="B209" s="16">
        <v>4312</v>
      </c>
      <c r="C209" s="16" t="s">
        <v>293</v>
      </c>
      <c r="D209" s="12">
        <v>214.4366</v>
      </c>
      <c r="E209" s="12">
        <v>0</v>
      </c>
      <c r="F209" s="12">
        <v>45.328699999999998</v>
      </c>
      <c r="G209" s="12">
        <v>0</v>
      </c>
      <c r="H209" s="12">
        <v>0</v>
      </c>
      <c r="I209" s="12">
        <v>0</v>
      </c>
      <c r="J209" s="12">
        <v>802.94295</v>
      </c>
      <c r="K209" s="12">
        <v>219.1207</v>
      </c>
      <c r="L209" s="12">
        <v>0</v>
      </c>
      <c r="M209" s="12">
        <v>0</v>
      </c>
      <c r="N209" s="12">
        <v>1281.8289500000001</v>
      </c>
      <c r="O209" s="12">
        <v>0</v>
      </c>
      <c r="P209" s="12">
        <v>0</v>
      </c>
      <c r="Q209" s="12">
        <v>0</v>
      </c>
      <c r="R209" s="12">
        <v>0</v>
      </c>
      <c r="S209" s="12">
        <v>0</v>
      </c>
      <c r="T209" s="12">
        <v>0</v>
      </c>
      <c r="U209" s="12">
        <v>0</v>
      </c>
      <c r="V209" s="12">
        <v>-0.13644999999999999</v>
      </c>
      <c r="W209" s="12">
        <v>0</v>
      </c>
      <c r="X209" s="12">
        <v>0</v>
      </c>
      <c r="Y209" s="12">
        <v>-0.13644999999999999</v>
      </c>
    </row>
    <row r="210" spans="2:25" x14ac:dyDescent="0.2">
      <c r="B210" s="16">
        <v>4313</v>
      </c>
      <c r="C210" s="16" t="s">
        <v>294</v>
      </c>
      <c r="D210" s="12">
        <v>0</v>
      </c>
      <c r="E210" s="12">
        <v>175.68244999999999</v>
      </c>
      <c r="F210" s="12">
        <v>0</v>
      </c>
      <c r="G210" s="12">
        <v>0</v>
      </c>
      <c r="H210" s="12">
        <v>0</v>
      </c>
      <c r="I210" s="12">
        <v>0</v>
      </c>
      <c r="J210" s="12">
        <v>0</v>
      </c>
      <c r="K210" s="12">
        <v>271.27942000000002</v>
      </c>
      <c r="L210" s="12">
        <v>107.82940000000001</v>
      </c>
      <c r="M210" s="12">
        <v>0</v>
      </c>
      <c r="N210" s="12">
        <v>554.79127000000005</v>
      </c>
      <c r="O210" s="12">
        <v>0</v>
      </c>
      <c r="P210" s="12">
        <v>0</v>
      </c>
      <c r="Q210" s="12">
        <v>0</v>
      </c>
      <c r="R210" s="12">
        <v>0</v>
      </c>
      <c r="S210" s="12">
        <v>0</v>
      </c>
      <c r="T210" s="12">
        <v>0</v>
      </c>
      <c r="U210" s="12">
        <v>0</v>
      </c>
      <c r="V210" s="12">
        <v>20.333760000000002</v>
      </c>
      <c r="W210" s="12">
        <v>3.9278499999999998</v>
      </c>
      <c r="X210" s="12">
        <v>0</v>
      </c>
      <c r="Y210" s="12">
        <v>24.261610000000001</v>
      </c>
    </row>
    <row r="211" spans="2:25" x14ac:dyDescent="0.2">
      <c r="B211" s="16">
        <v>4314</v>
      </c>
      <c r="C211" s="16" t="s">
        <v>295</v>
      </c>
      <c r="D211" s="12">
        <v>0</v>
      </c>
      <c r="E211" s="12">
        <v>0</v>
      </c>
      <c r="F211" s="12">
        <v>0</v>
      </c>
      <c r="G211" s="12">
        <v>0</v>
      </c>
      <c r="H211" s="12">
        <v>0</v>
      </c>
      <c r="I211" s="12">
        <v>0</v>
      </c>
      <c r="J211" s="12">
        <v>0</v>
      </c>
      <c r="K211" s="12">
        <v>115.58165</v>
      </c>
      <c r="L211" s="12">
        <v>0</v>
      </c>
      <c r="M211" s="12">
        <v>0</v>
      </c>
      <c r="N211" s="12">
        <v>115.58165</v>
      </c>
      <c r="O211" s="12">
        <v>0</v>
      </c>
      <c r="P211" s="12">
        <v>0</v>
      </c>
      <c r="Q211" s="12">
        <v>0</v>
      </c>
      <c r="R211" s="12">
        <v>0</v>
      </c>
      <c r="S211" s="12">
        <v>0</v>
      </c>
      <c r="T211" s="12">
        <v>0</v>
      </c>
      <c r="U211" s="12">
        <v>0</v>
      </c>
      <c r="V211" s="12">
        <v>0</v>
      </c>
      <c r="W211" s="12">
        <v>0</v>
      </c>
      <c r="X211" s="12">
        <v>0</v>
      </c>
      <c r="Y211" s="12">
        <v>0</v>
      </c>
    </row>
    <row r="212" spans="2:25" x14ac:dyDescent="0.2">
      <c r="B212" s="16">
        <v>4318</v>
      </c>
      <c r="C212" s="16" t="s">
        <v>296</v>
      </c>
      <c r="D212" s="12">
        <v>0</v>
      </c>
      <c r="E212" s="12">
        <v>0</v>
      </c>
      <c r="F212" s="12">
        <v>1831.90626</v>
      </c>
      <c r="G212" s="12">
        <v>0</v>
      </c>
      <c r="H212" s="12">
        <v>0</v>
      </c>
      <c r="I212" s="12">
        <v>0</v>
      </c>
      <c r="J212" s="12">
        <v>42.86224</v>
      </c>
      <c r="K212" s="12">
        <v>479.01736</v>
      </c>
      <c r="L212" s="12">
        <v>0</v>
      </c>
      <c r="M212" s="12">
        <v>0</v>
      </c>
      <c r="N212" s="12">
        <v>2353.78586</v>
      </c>
      <c r="O212" s="12">
        <v>0</v>
      </c>
      <c r="P212" s="12">
        <v>0</v>
      </c>
      <c r="Q212" s="12">
        <v>22.54795</v>
      </c>
      <c r="R212" s="12">
        <v>0</v>
      </c>
      <c r="S212" s="12">
        <v>0</v>
      </c>
      <c r="T212" s="12">
        <v>0</v>
      </c>
      <c r="U212" s="12">
        <v>0</v>
      </c>
      <c r="V212" s="12">
        <v>99.811549999999997</v>
      </c>
      <c r="W212" s="12">
        <v>0</v>
      </c>
      <c r="X212" s="12">
        <v>0</v>
      </c>
      <c r="Y212" s="12">
        <v>122.3595</v>
      </c>
    </row>
    <row r="213" spans="2:25" x14ac:dyDescent="0.2">
      <c r="B213" s="16">
        <v>4319</v>
      </c>
      <c r="C213" s="16" t="s">
        <v>297</v>
      </c>
      <c r="D213" s="12">
        <v>103.12033</v>
      </c>
      <c r="E213" s="12">
        <v>0</v>
      </c>
      <c r="F213" s="12">
        <v>65.817149999999998</v>
      </c>
      <c r="G213" s="12">
        <v>0</v>
      </c>
      <c r="H213" s="12">
        <v>0</v>
      </c>
      <c r="I213" s="12">
        <v>0</v>
      </c>
      <c r="J213" s="12">
        <v>344.24775</v>
      </c>
      <c r="K213" s="12">
        <v>378.61925000000002</v>
      </c>
      <c r="L213" s="12">
        <v>11.8598</v>
      </c>
      <c r="M213" s="12">
        <v>0</v>
      </c>
      <c r="N213" s="12">
        <v>903.66427999999996</v>
      </c>
      <c r="O213" s="12">
        <v>0</v>
      </c>
      <c r="P213" s="12">
        <v>0</v>
      </c>
      <c r="Q213" s="12">
        <v>0</v>
      </c>
      <c r="R213" s="12">
        <v>0</v>
      </c>
      <c r="S213" s="12">
        <v>0</v>
      </c>
      <c r="T213" s="12">
        <v>0</v>
      </c>
      <c r="U213" s="12">
        <v>0</v>
      </c>
      <c r="V213" s="12">
        <v>499.85764999999998</v>
      </c>
      <c r="W213" s="12">
        <v>0</v>
      </c>
      <c r="X213" s="12">
        <v>0</v>
      </c>
      <c r="Y213" s="12">
        <v>499.85764999999998</v>
      </c>
    </row>
    <row r="214" spans="2:25" x14ac:dyDescent="0.2">
      <c r="B214" s="16">
        <v>4320</v>
      </c>
      <c r="C214" s="16" t="s">
        <v>298</v>
      </c>
      <c r="D214" s="12">
        <v>0</v>
      </c>
      <c r="E214" s="12">
        <v>11.325850000000001</v>
      </c>
      <c r="F214" s="12">
        <v>523.25045</v>
      </c>
      <c r="G214" s="12">
        <v>0</v>
      </c>
      <c r="H214" s="12">
        <v>0</v>
      </c>
      <c r="I214" s="12">
        <v>0</v>
      </c>
      <c r="J214" s="12">
        <v>26.3094</v>
      </c>
      <c r="K214" s="12">
        <v>270.41766999999999</v>
      </c>
      <c r="L214" s="12">
        <v>0</v>
      </c>
      <c r="M214" s="12">
        <v>0</v>
      </c>
      <c r="N214" s="12">
        <v>831.30336999999997</v>
      </c>
      <c r="O214" s="12">
        <v>0</v>
      </c>
      <c r="P214" s="12">
        <v>0.61199999999999999</v>
      </c>
      <c r="Q214" s="12">
        <v>0</v>
      </c>
      <c r="R214" s="12">
        <v>0</v>
      </c>
      <c r="S214" s="12">
        <v>0</v>
      </c>
      <c r="T214" s="12">
        <v>0</v>
      </c>
      <c r="U214" s="12">
        <v>192.90100000000001</v>
      </c>
      <c r="V214" s="12">
        <v>-6.4029999999999996</v>
      </c>
      <c r="W214" s="12">
        <v>0</v>
      </c>
      <c r="X214" s="12">
        <v>0</v>
      </c>
      <c r="Y214" s="12">
        <v>187.11</v>
      </c>
    </row>
    <row r="215" spans="2:25" x14ac:dyDescent="0.2">
      <c r="B215" s="23">
        <v>4324</v>
      </c>
      <c r="C215" s="23" t="s">
        <v>299</v>
      </c>
      <c r="D215" s="14">
        <v>77.940550000000002</v>
      </c>
      <c r="E215" s="14">
        <v>202.87835000000001</v>
      </c>
      <c r="F215" s="14">
        <v>304.9821</v>
      </c>
      <c r="G215" s="14">
        <v>1494.6985</v>
      </c>
      <c r="H215" s="14">
        <v>0</v>
      </c>
      <c r="I215" s="14">
        <v>0</v>
      </c>
      <c r="J215" s="14">
        <v>1817.6378</v>
      </c>
      <c r="K215" s="14">
        <v>2331.6303499999999</v>
      </c>
      <c r="L215" s="14">
        <v>0</v>
      </c>
      <c r="M215" s="14">
        <v>0</v>
      </c>
      <c r="N215" s="14">
        <v>6229.7676499999998</v>
      </c>
      <c r="O215" s="14">
        <v>0</v>
      </c>
      <c r="P215" s="14">
        <v>43.762</v>
      </c>
      <c r="Q215" s="14">
        <v>46.8</v>
      </c>
      <c r="R215" s="14">
        <v>70.3</v>
      </c>
      <c r="S215" s="14">
        <v>0</v>
      </c>
      <c r="T215" s="14">
        <v>0</v>
      </c>
      <c r="U215" s="14">
        <v>50</v>
      </c>
      <c r="V215" s="14">
        <v>809.65425000000005</v>
      </c>
      <c r="W215" s="14">
        <v>0</v>
      </c>
      <c r="X215" s="14">
        <v>0</v>
      </c>
      <c r="Y215" s="14">
        <v>1020.51625</v>
      </c>
    </row>
    <row r="217" spans="2:25" x14ac:dyDescent="0.2">
      <c r="B217" s="28" t="s">
        <v>304</v>
      </c>
      <c r="C217" s="29"/>
      <c r="D217" s="29"/>
      <c r="E217" s="29"/>
      <c r="F217" s="29"/>
      <c r="G217" s="29"/>
      <c r="H217" s="29"/>
      <c r="I217" s="29"/>
      <c r="J217" s="29"/>
      <c r="K217" s="29"/>
      <c r="L217" s="29"/>
      <c r="M217" s="29"/>
      <c r="N217" s="29"/>
      <c r="O217" s="29"/>
      <c r="P217" s="29"/>
      <c r="Q217" s="29"/>
      <c r="R217" s="29"/>
      <c r="S217" s="29"/>
      <c r="T217" s="29"/>
      <c r="U217" s="29"/>
      <c r="V217" s="29"/>
      <c r="W217" s="29"/>
      <c r="X217" s="29"/>
      <c r="Y217" s="29"/>
    </row>
    <row r="218" spans="2:25" x14ac:dyDescent="0.2">
      <c r="B218" s="28" t="s">
        <v>305</v>
      </c>
      <c r="C218" s="29"/>
      <c r="D218" s="29"/>
      <c r="E218" s="29"/>
      <c r="F218" s="29"/>
      <c r="G218" s="29"/>
      <c r="H218" s="29"/>
      <c r="I218" s="29"/>
      <c r="J218" s="29"/>
      <c r="K218" s="29"/>
      <c r="L218" s="29"/>
      <c r="M218" s="29"/>
      <c r="N218" s="29"/>
      <c r="O218" s="29"/>
      <c r="P218" s="29"/>
      <c r="Q218" s="29"/>
      <c r="R218" s="29"/>
      <c r="S218" s="29"/>
      <c r="T218" s="29"/>
      <c r="U218" s="29"/>
      <c r="V218" s="29"/>
      <c r="W218" s="29"/>
      <c r="X218" s="29"/>
      <c r="Y218" s="29"/>
    </row>
  </sheetData>
  <mergeCells count="6">
    <mergeCell ref="B218:Y218"/>
    <mergeCell ref="B5:B6"/>
    <mergeCell ref="C5:C6"/>
    <mergeCell ref="D5:N5"/>
    <mergeCell ref="O5:Y5"/>
    <mergeCell ref="B217:Y217"/>
  </mergeCells>
  <pageMargins left="0.70866141732283472" right="0.70866141732283472" top="0.74803149606299213" bottom="0.74803149606299213" header="0.31496062992125984" footer="0.31496062992125984"/>
  <pageSetup paperSize="9" scale="53" fitToWidth="0" fitToHeight="0" orientation="landscape" horizontalDpi="300" verticalDpi="300" r:id="rId1"/>
  <headerFooter differentFirst="1" scaleWithDoc="0" alignWithMargins="0">
    <firstHeader>&amp;L&amp;C&amp;R&amp;B DEPARTEMENT FINANZEN UND RESSOURCEN
Statistik Aargau</firstHeader>
  </headerFooter>
  <rowBreaks count="3" manualBreakCount="3">
    <brk id="46" max="16383" man="1"/>
    <brk id="90" max="16383" man="1"/>
    <brk id="146" max="16383" man="1"/>
  </rowBreaks>
  <colBreaks count="1" manualBreakCount="1">
    <brk id="1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6D4FF"/>
  </sheetPr>
  <dimension ref="B1:V218"/>
  <sheetViews>
    <sheetView showGridLines="0" view="pageBreakPreview" zoomScaleNormal="100" zoomScaleSheetLayoutView="100" workbookViewId="0">
      <pane ySplit="6" topLeftCell="A7" activePane="bottomLeft" state="frozen"/>
      <selection activeCell="A3" sqref="A3"/>
      <selection pane="bottomLeft" activeCell="A3" sqref="A3"/>
    </sheetView>
  </sheetViews>
  <sheetFormatPr baseColWidth="10" defaultRowHeight="12.75" x14ac:dyDescent="0.2"/>
  <cols>
    <col min="1" max="1" width="2.5703125" customWidth="1"/>
    <col min="2" max="2" width="11.85546875" customWidth="1"/>
    <col min="3" max="3" width="24.140625" customWidth="1"/>
    <col min="4" max="12" width="13.85546875" customWidth="1"/>
    <col min="13" max="22" width="14.28515625" customWidth="1"/>
  </cols>
  <sheetData>
    <row r="1" spans="2:22" ht="18" x14ac:dyDescent="0.25">
      <c r="B1" s="3" t="s">
        <v>15</v>
      </c>
    </row>
    <row r="2" spans="2:22" x14ac:dyDescent="0.2">
      <c r="B2" t="s">
        <v>16</v>
      </c>
    </row>
    <row r="5" spans="2:22" x14ac:dyDescent="0.2">
      <c r="B5" s="30" t="s">
        <v>79</v>
      </c>
      <c r="C5" s="30" t="s">
        <v>80</v>
      </c>
      <c r="D5" s="27" t="s">
        <v>306</v>
      </c>
      <c r="E5" s="27" t="s">
        <v>306</v>
      </c>
      <c r="F5" s="27" t="s">
        <v>306</v>
      </c>
      <c r="G5" s="27" t="s">
        <v>306</v>
      </c>
      <c r="H5" s="27" t="s">
        <v>306</v>
      </c>
      <c r="I5" s="27" t="s">
        <v>306</v>
      </c>
      <c r="J5" s="27" t="s">
        <v>306</v>
      </c>
      <c r="K5" s="27" t="s">
        <v>306</v>
      </c>
      <c r="L5" s="27" t="s">
        <v>306</v>
      </c>
      <c r="M5" s="27" t="s">
        <v>307</v>
      </c>
      <c r="N5" s="27" t="s">
        <v>307</v>
      </c>
      <c r="O5" s="27" t="s">
        <v>307</v>
      </c>
      <c r="P5" s="27" t="s">
        <v>307</v>
      </c>
      <c r="Q5" s="27" t="s">
        <v>307</v>
      </c>
      <c r="R5" s="27" t="s">
        <v>307</v>
      </c>
      <c r="S5" s="27" t="s">
        <v>307</v>
      </c>
      <c r="T5" s="27" t="s">
        <v>307</v>
      </c>
      <c r="U5" s="27" t="s">
        <v>307</v>
      </c>
      <c r="V5" s="27" t="s">
        <v>307</v>
      </c>
    </row>
    <row r="6" spans="2:22" ht="84" customHeight="1" x14ac:dyDescent="0.2">
      <c r="B6" s="30" t="s">
        <v>79</v>
      </c>
      <c r="C6" s="30" t="s">
        <v>80</v>
      </c>
      <c r="D6" s="10" t="s">
        <v>308</v>
      </c>
      <c r="E6" s="10" t="s">
        <v>309</v>
      </c>
      <c r="F6" s="10" t="s">
        <v>310</v>
      </c>
      <c r="G6" s="10" t="s">
        <v>311</v>
      </c>
      <c r="H6" s="10" t="s">
        <v>312</v>
      </c>
      <c r="I6" s="10" t="s">
        <v>313</v>
      </c>
      <c r="J6" s="10" t="s">
        <v>314</v>
      </c>
      <c r="K6" s="10" t="s">
        <v>315</v>
      </c>
      <c r="L6" s="10" t="s">
        <v>316</v>
      </c>
      <c r="M6" s="10" t="s">
        <v>317</v>
      </c>
      <c r="N6" s="10" t="s">
        <v>318</v>
      </c>
      <c r="O6" s="10" t="s">
        <v>319</v>
      </c>
      <c r="P6" s="10" t="s">
        <v>320</v>
      </c>
      <c r="Q6" s="10" t="s">
        <v>321</v>
      </c>
      <c r="R6" s="10" t="s">
        <v>322</v>
      </c>
      <c r="S6" s="10" t="s">
        <v>323</v>
      </c>
      <c r="T6" s="10" t="s">
        <v>314</v>
      </c>
      <c r="U6" s="10" t="s">
        <v>324</v>
      </c>
      <c r="V6" s="10" t="s">
        <v>325</v>
      </c>
    </row>
    <row r="7" spans="2:22" x14ac:dyDescent="0.2">
      <c r="B7" s="21">
        <v>4335</v>
      </c>
      <c r="C7" s="21" t="s">
        <v>91</v>
      </c>
      <c r="D7" s="22">
        <v>799789.46701000002</v>
      </c>
      <c r="E7" s="22">
        <v>832097.31648000004</v>
      </c>
      <c r="F7" s="22">
        <v>313152.69160000002</v>
      </c>
      <c r="G7" s="22">
        <v>48205.198219999998</v>
      </c>
      <c r="H7" s="22">
        <v>19451.700400000002</v>
      </c>
      <c r="I7" s="22">
        <v>1810687.00187</v>
      </c>
      <c r="J7" s="22">
        <v>415.91635000000002</v>
      </c>
      <c r="K7" s="22">
        <v>37058.04883</v>
      </c>
      <c r="L7" s="22">
        <v>3860857.3407600001</v>
      </c>
      <c r="M7" s="22">
        <v>2346057.5482000001</v>
      </c>
      <c r="N7" s="22">
        <v>29092.792939999999</v>
      </c>
      <c r="O7" s="22">
        <v>779011.94626</v>
      </c>
      <c r="P7" s="22">
        <v>11629.862580000001</v>
      </c>
      <c r="Q7" s="22">
        <v>167806.58734999999</v>
      </c>
      <c r="R7" s="22">
        <v>6130.3038500000002</v>
      </c>
      <c r="S7" s="22">
        <v>561160.54925000004</v>
      </c>
      <c r="T7" s="22">
        <v>415.91635000000002</v>
      </c>
      <c r="U7" s="22">
        <v>33284.984320000003</v>
      </c>
      <c r="V7" s="22">
        <v>3934590.4911000002</v>
      </c>
    </row>
    <row r="8" spans="2:22" x14ac:dyDescent="0.2">
      <c r="B8" s="21">
        <v>4019</v>
      </c>
      <c r="C8" s="21" t="s">
        <v>92</v>
      </c>
      <c r="D8" s="22">
        <v>111861.15615</v>
      </c>
      <c r="E8" s="22">
        <v>100546.09235000001</v>
      </c>
      <c r="F8" s="22">
        <v>35877.861440000001</v>
      </c>
      <c r="G8" s="22">
        <v>6242.4129700000003</v>
      </c>
      <c r="H8" s="22">
        <v>4561.6464999999998</v>
      </c>
      <c r="I8" s="22">
        <v>247272.71953999999</v>
      </c>
      <c r="J8" s="22">
        <v>0</v>
      </c>
      <c r="K8" s="22">
        <v>2554.5725900000002</v>
      </c>
      <c r="L8" s="22">
        <v>508916.46153999999</v>
      </c>
      <c r="M8" s="22">
        <v>281039.38079999998</v>
      </c>
      <c r="N8" s="22">
        <v>4912.6943099999999</v>
      </c>
      <c r="O8" s="22">
        <v>109362.48843</v>
      </c>
      <c r="P8" s="22">
        <v>4660.0393199999999</v>
      </c>
      <c r="Q8" s="22">
        <v>32873.846389999999</v>
      </c>
      <c r="R8" s="22">
        <v>1239.49442</v>
      </c>
      <c r="S8" s="22">
        <v>71088.948680000001</v>
      </c>
      <c r="T8" s="22">
        <v>0</v>
      </c>
      <c r="U8" s="22">
        <v>223.39245</v>
      </c>
      <c r="V8" s="22">
        <v>505400.28480000002</v>
      </c>
    </row>
    <row r="9" spans="2:22" x14ac:dyDescent="0.2">
      <c r="B9" s="16">
        <v>4001</v>
      </c>
      <c r="C9" s="16" t="s">
        <v>93</v>
      </c>
      <c r="D9" s="12">
        <v>58556.61378</v>
      </c>
      <c r="E9" s="12">
        <v>29298.37673</v>
      </c>
      <c r="F9" s="12">
        <v>16412.82085</v>
      </c>
      <c r="G9" s="12">
        <v>3150.2600299999999</v>
      </c>
      <c r="H9" s="12">
        <v>4280.9147999999996</v>
      </c>
      <c r="I9" s="12">
        <v>80022.662580000004</v>
      </c>
      <c r="J9" s="12">
        <v>0</v>
      </c>
      <c r="K9" s="12">
        <v>2435.4311400000001</v>
      </c>
      <c r="L9" s="12">
        <v>194157.07991</v>
      </c>
      <c r="M9" s="12">
        <v>100449.92114999999</v>
      </c>
      <c r="N9" s="12">
        <v>1680.37444</v>
      </c>
      <c r="O9" s="12">
        <v>42879.044049999997</v>
      </c>
      <c r="P9" s="12">
        <v>4634.8449300000002</v>
      </c>
      <c r="Q9" s="12">
        <v>22285.06668</v>
      </c>
      <c r="R9" s="12">
        <v>818.83258000000001</v>
      </c>
      <c r="S9" s="12">
        <v>21138.07633</v>
      </c>
      <c r="T9" s="12">
        <v>0</v>
      </c>
      <c r="U9" s="12">
        <v>0</v>
      </c>
      <c r="V9" s="12">
        <v>193886.16016</v>
      </c>
    </row>
    <row r="10" spans="2:22" x14ac:dyDescent="0.2">
      <c r="B10" s="16">
        <v>4002</v>
      </c>
      <c r="C10" s="16" t="s">
        <v>94</v>
      </c>
      <c r="D10" s="12">
        <v>1319.5253499999999</v>
      </c>
      <c r="E10" s="12">
        <v>1710.96577</v>
      </c>
      <c r="F10" s="12">
        <v>778.16594999999995</v>
      </c>
      <c r="G10" s="12">
        <v>160.76294999999999</v>
      </c>
      <c r="H10" s="12">
        <v>0</v>
      </c>
      <c r="I10" s="12">
        <v>4599.7212900000004</v>
      </c>
      <c r="J10" s="12">
        <v>0</v>
      </c>
      <c r="K10" s="12">
        <v>0</v>
      </c>
      <c r="L10" s="12">
        <v>8569.1413100000009</v>
      </c>
      <c r="M10" s="12">
        <v>6856.3299500000003</v>
      </c>
      <c r="N10" s="12">
        <v>57.390250000000002</v>
      </c>
      <c r="O10" s="12">
        <v>881.52309000000002</v>
      </c>
      <c r="P10" s="12">
        <v>0</v>
      </c>
      <c r="Q10" s="12">
        <v>113.6818</v>
      </c>
      <c r="R10" s="12">
        <v>1.6296999999999999</v>
      </c>
      <c r="S10" s="12">
        <v>400.36536999999998</v>
      </c>
      <c r="T10" s="12">
        <v>0</v>
      </c>
      <c r="U10" s="12">
        <v>0</v>
      </c>
      <c r="V10" s="12">
        <v>8310.9201599999997</v>
      </c>
    </row>
    <row r="11" spans="2:22" x14ac:dyDescent="0.2">
      <c r="B11" s="16">
        <v>4003</v>
      </c>
      <c r="C11" s="16" t="s">
        <v>95</v>
      </c>
      <c r="D11" s="12">
        <v>6969.7931600000002</v>
      </c>
      <c r="E11" s="12">
        <v>5621.0879100000002</v>
      </c>
      <c r="F11" s="12">
        <v>2153.8753400000001</v>
      </c>
      <c r="G11" s="12">
        <v>693.93357000000003</v>
      </c>
      <c r="H11" s="12">
        <v>5.6</v>
      </c>
      <c r="I11" s="12">
        <v>28761.50837</v>
      </c>
      <c r="J11" s="12">
        <v>0</v>
      </c>
      <c r="K11" s="12">
        <v>0</v>
      </c>
      <c r="L11" s="12">
        <v>44205.798349999997</v>
      </c>
      <c r="M11" s="12">
        <v>23010.169900000001</v>
      </c>
      <c r="N11" s="12">
        <v>406.05090000000001</v>
      </c>
      <c r="O11" s="12">
        <v>10169.613950000001</v>
      </c>
      <c r="P11" s="12">
        <v>15.20689</v>
      </c>
      <c r="Q11" s="12">
        <v>1968.73667</v>
      </c>
      <c r="R11" s="12">
        <v>24.740600000000001</v>
      </c>
      <c r="S11" s="12">
        <v>5840.9600399999999</v>
      </c>
      <c r="T11" s="12">
        <v>0</v>
      </c>
      <c r="U11" s="12">
        <v>0</v>
      </c>
      <c r="V11" s="12">
        <v>41435.478949999997</v>
      </c>
    </row>
    <row r="12" spans="2:22" x14ac:dyDescent="0.2">
      <c r="B12" s="16">
        <v>4004</v>
      </c>
      <c r="C12" s="16" t="s">
        <v>96</v>
      </c>
      <c r="D12" s="12">
        <v>780.7722</v>
      </c>
      <c r="E12" s="12">
        <v>873.88765000000001</v>
      </c>
      <c r="F12" s="12">
        <v>299.8519</v>
      </c>
      <c r="G12" s="12">
        <v>16.536999999999999</v>
      </c>
      <c r="H12" s="12">
        <v>0</v>
      </c>
      <c r="I12" s="12">
        <v>1922.5143</v>
      </c>
      <c r="J12" s="12">
        <v>0</v>
      </c>
      <c r="K12" s="12">
        <v>0</v>
      </c>
      <c r="L12" s="12">
        <v>3893.5630500000002</v>
      </c>
      <c r="M12" s="12">
        <v>2437.4913499999998</v>
      </c>
      <c r="N12" s="12">
        <v>59.263370000000002</v>
      </c>
      <c r="O12" s="12">
        <v>597.93007999999998</v>
      </c>
      <c r="P12" s="12">
        <v>-15.019</v>
      </c>
      <c r="Q12" s="12">
        <v>54.954270000000001</v>
      </c>
      <c r="R12" s="12">
        <v>0</v>
      </c>
      <c r="S12" s="12">
        <v>1000.39985</v>
      </c>
      <c r="T12" s="12">
        <v>0</v>
      </c>
      <c r="U12" s="12">
        <v>0</v>
      </c>
      <c r="V12" s="12">
        <v>4135.0199199999997</v>
      </c>
    </row>
    <row r="13" spans="2:22" x14ac:dyDescent="0.2">
      <c r="B13" s="16">
        <v>4005</v>
      </c>
      <c r="C13" s="16" t="s">
        <v>97</v>
      </c>
      <c r="D13" s="12">
        <v>1746.3741</v>
      </c>
      <c r="E13" s="12">
        <v>2686.4977600000002</v>
      </c>
      <c r="F13" s="12">
        <v>1526.33665</v>
      </c>
      <c r="G13" s="12">
        <v>128.06585000000001</v>
      </c>
      <c r="H13" s="12">
        <v>0</v>
      </c>
      <c r="I13" s="12">
        <v>12892.38277</v>
      </c>
      <c r="J13" s="12">
        <v>0</v>
      </c>
      <c r="K13" s="12">
        <v>0</v>
      </c>
      <c r="L13" s="12">
        <v>18979.65713</v>
      </c>
      <c r="M13" s="12">
        <v>14041.13985</v>
      </c>
      <c r="N13" s="12">
        <v>162.8912</v>
      </c>
      <c r="O13" s="12">
        <v>3424.0794799999999</v>
      </c>
      <c r="P13" s="12">
        <v>18.351199999999999</v>
      </c>
      <c r="Q13" s="12">
        <v>230.75083000000001</v>
      </c>
      <c r="R13" s="12">
        <v>4.5263</v>
      </c>
      <c r="S13" s="12">
        <v>1590.2093</v>
      </c>
      <c r="T13" s="12">
        <v>0</v>
      </c>
      <c r="U13" s="12">
        <v>0</v>
      </c>
      <c r="V13" s="12">
        <v>19471.94816</v>
      </c>
    </row>
    <row r="14" spans="2:22" x14ac:dyDescent="0.2">
      <c r="B14" s="16">
        <v>4006</v>
      </c>
      <c r="C14" s="16" t="s">
        <v>98</v>
      </c>
      <c r="D14" s="12">
        <v>6996.3794500000004</v>
      </c>
      <c r="E14" s="12">
        <v>7091.1436199999998</v>
      </c>
      <c r="F14" s="12">
        <v>2675.3847999999998</v>
      </c>
      <c r="G14" s="12">
        <v>402.47975000000002</v>
      </c>
      <c r="H14" s="12">
        <v>3.6689500000000002</v>
      </c>
      <c r="I14" s="12">
        <v>18042.194749999999</v>
      </c>
      <c r="J14" s="12">
        <v>0</v>
      </c>
      <c r="K14" s="12">
        <v>0</v>
      </c>
      <c r="L14" s="12">
        <v>35211.251320000003</v>
      </c>
      <c r="M14" s="12">
        <v>22819.816900000002</v>
      </c>
      <c r="N14" s="12">
        <v>305.59751999999997</v>
      </c>
      <c r="O14" s="12">
        <v>4747.2655599999998</v>
      </c>
      <c r="P14" s="12">
        <v>0</v>
      </c>
      <c r="Q14" s="12">
        <v>1548.31069</v>
      </c>
      <c r="R14" s="12">
        <v>6.4964000000000004</v>
      </c>
      <c r="S14" s="12">
        <v>4323.4139599999999</v>
      </c>
      <c r="T14" s="12">
        <v>0</v>
      </c>
      <c r="U14" s="12">
        <v>0</v>
      </c>
      <c r="V14" s="12">
        <v>33750.901030000001</v>
      </c>
    </row>
    <row r="15" spans="2:22" x14ac:dyDescent="0.2">
      <c r="B15" s="16">
        <v>4007</v>
      </c>
      <c r="C15" s="16" t="s">
        <v>99</v>
      </c>
      <c r="D15" s="12">
        <v>1322.3024499999999</v>
      </c>
      <c r="E15" s="12">
        <v>1675.5999099999999</v>
      </c>
      <c r="F15" s="12">
        <v>753.41444999999999</v>
      </c>
      <c r="G15" s="12">
        <v>56.100949999999997</v>
      </c>
      <c r="H15" s="12">
        <v>0</v>
      </c>
      <c r="I15" s="12">
        <v>4262.6108800000002</v>
      </c>
      <c r="J15" s="12">
        <v>0</v>
      </c>
      <c r="K15" s="12">
        <v>0</v>
      </c>
      <c r="L15" s="12">
        <v>8070.0286400000005</v>
      </c>
      <c r="M15" s="12">
        <v>6134.7555499999999</v>
      </c>
      <c r="N15" s="12">
        <v>74.520899999999997</v>
      </c>
      <c r="O15" s="12">
        <v>1274.4564499999999</v>
      </c>
      <c r="P15" s="12">
        <v>0</v>
      </c>
      <c r="Q15" s="12">
        <v>136.59440000000001</v>
      </c>
      <c r="R15" s="12">
        <v>15.47015</v>
      </c>
      <c r="S15" s="12">
        <v>362.00810000000001</v>
      </c>
      <c r="T15" s="12">
        <v>0</v>
      </c>
      <c r="U15" s="12">
        <v>220.58199999999999</v>
      </c>
      <c r="V15" s="12">
        <v>8218.3875499999995</v>
      </c>
    </row>
    <row r="16" spans="2:22" x14ac:dyDescent="0.2">
      <c r="B16" s="16">
        <v>4008</v>
      </c>
      <c r="C16" s="16" t="s">
        <v>100</v>
      </c>
      <c r="D16" s="12">
        <v>6671.9408000000003</v>
      </c>
      <c r="E16" s="12">
        <v>13085.8683</v>
      </c>
      <c r="F16" s="12">
        <v>2738.8348999999998</v>
      </c>
      <c r="G16" s="12">
        <v>120.46136</v>
      </c>
      <c r="H16" s="12">
        <v>0</v>
      </c>
      <c r="I16" s="12">
        <v>17197.30949</v>
      </c>
      <c r="J16" s="12">
        <v>0</v>
      </c>
      <c r="K16" s="12">
        <v>0</v>
      </c>
      <c r="L16" s="12">
        <v>39814.414850000001</v>
      </c>
      <c r="M16" s="12">
        <v>24181.5147</v>
      </c>
      <c r="N16" s="12">
        <v>204.26884999999999</v>
      </c>
      <c r="O16" s="12">
        <v>5150.0546800000002</v>
      </c>
      <c r="P16" s="12">
        <v>6.3552999999999997</v>
      </c>
      <c r="Q16" s="12">
        <v>731.76358000000005</v>
      </c>
      <c r="R16" s="12">
        <v>6.8093000000000004</v>
      </c>
      <c r="S16" s="12">
        <v>10762.07807</v>
      </c>
      <c r="T16" s="12">
        <v>0</v>
      </c>
      <c r="U16" s="12">
        <v>0</v>
      </c>
      <c r="V16" s="12">
        <v>41042.84448</v>
      </c>
    </row>
    <row r="17" spans="2:22" x14ac:dyDescent="0.2">
      <c r="B17" s="16">
        <v>4009</v>
      </c>
      <c r="C17" s="16" t="s">
        <v>101</v>
      </c>
      <c r="D17" s="12">
        <v>2750.7128600000001</v>
      </c>
      <c r="E17" s="12">
        <v>9466.9180199999992</v>
      </c>
      <c r="F17" s="12">
        <v>2004.6863499999999</v>
      </c>
      <c r="G17" s="12">
        <v>193.58179999999999</v>
      </c>
      <c r="H17" s="12">
        <v>0</v>
      </c>
      <c r="I17" s="12">
        <v>8906.6605299999992</v>
      </c>
      <c r="J17" s="12">
        <v>0</v>
      </c>
      <c r="K17" s="12">
        <v>0</v>
      </c>
      <c r="L17" s="12">
        <v>23322.559560000002</v>
      </c>
      <c r="M17" s="12">
        <v>12047.423199999999</v>
      </c>
      <c r="N17" s="12">
        <v>223.20639</v>
      </c>
      <c r="O17" s="12">
        <v>8198.8895100000009</v>
      </c>
      <c r="P17" s="12">
        <v>0</v>
      </c>
      <c r="Q17" s="12">
        <v>444.58269999999999</v>
      </c>
      <c r="R17" s="12">
        <v>24.46725</v>
      </c>
      <c r="S17" s="12">
        <v>1582.55645</v>
      </c>
      <c r="T17" s="12">
        <v>0</v>
      </c>
      <c r="U17" s="12">
        <v>0</v>
      </c>
      <c r="V17" s="12">
        <v>22521.125499999998</v>
      </c>
    </row>
    <row r="18" spans="2:22" x14ac:dyDescent="0.2">
      <c r="B18" s="16">
        <v>4010</v>
      </c>
      <c r="C18" s="16" t="s">
        <v>102</v>
      </c>
      <c r="D18" s="12">
        <v>7301.3719499999997</v>
      </c>
      <c r="E18" s="12">
        <v>16899.07461</v>
      </c>
      <c r="F18" s="12">
        <v>1773.1316999999999</v>
      </c>
      <c r="G18" s="12">
        <v>676.95920000000001</v>
      </c>
      <c r="H18" s="12">
        <v>0</v>
      </c>
      <c r="I18" s="12">
        <v>27338.713640000002</v>
      </c>
      <c r="J18" s="12">
        <v>0</v>
      </c>
      <c r="K18" s="12">
        <v>86.825999999999993</v>
      </c>
      <c r="L18" s="12">
        <v>54076.077100000002</v>
      </c>
      <c r="M18" s="12">
        <v>22564.8109</v>
      </c>
      <c r="N18" s="12">
        <v>825.56370000000004</v>
      </c>
      <c r="O18" s="12">
        <v>18201.622350000001</v>
      </c>
      <c r="P18" s="12">
        <v>0</v>
      </c>
      <c r="Q18" s="12">
        <v>3014.07024</v>
      </c>
      <c r="R18" s="12">
        <v>34.456139999999998</v>
      </c>
      <c r="S18" s="12">
        <v>7955.1133600000003</v>
      </c>
      <c r="T18" s="12">
        <v>0</v>
      </c>
      <c r="U18" s="12">
        <v>2.8104499999999999</v>
      </c>
      <c r="V18" s="12">
        <v>52598.447139999997</v>
      </c>
    </row>
    <row r="19" spans="2:22" x14ac:dyDescent="0.2">
      <c r="B19" s="16">
        <v>4012</v>
      </c>
      <c r="C19" s="16" t="s">
        <v>103</v>
      </c>
      <c r="D19" s="12">
        <v>14296.58445</v>
      </c>
      <c r="E19" s="12">
        <v>8748.5877400000008</v>
      </c>
      <c r="F19" s="12">
        <v>4034.78215</v>
      </c>
      <c r="G19" s="12">
        <v>429.02670000000001</v>
      </c>
      <c r="H19" s="12">
        <v>271.46275000000003</v>
      </c>
      <c r="I19" s="12">
        <v>29236.918089999999</v>
      </c>
      <c r="J19" s="12">
        <v>0</v>
      </c>
      <c r="K19" s="12">
        <v>0</v>
      </c>
      <c r="L19" s="12">
        <v>57017.361879999997</v>
      </c>
      <c r="M19" s="12">
        <v>32533.848600000001</v>
      </c>
      <c r="N19" s="12">
        <v>698.16783999999996</v>
      </c>
      <c r="O19" s="12">
        <v>9424.0541200000007</v>
      </c>
      <c r="P19" s="12">
        <v>0</v>
      </c>
      <c r="Q19" s="12">
        <v>1444.6642999999999</v>
      </c>
      <c r="R19" s="12">
        <v>282.87155000000001</v>
      </c>
      <c r="S19" s="12">
        <v>14151.873600000001</v>
      </c>
      <c r="T19" s="12">
        <v>0</v>
      </c>
      <c r="U19" s="12">
        <v>0</v>
      </c>
      <c r="V19" s="12">
        <v>58535.480009999999</v>
      </c>
    </row>
    <row r="20" spans="2:22" x14ac:dyDescent="0.2">
      <c r="B20" s="16">
        <v>4013</v>
      </c>
      <c r="C20" s="16" t="s">
        <v>104</v>
      </c>
      <c r="D20" s="12">
        <v>3148.7856000000002</v>
      </c>
      <c r="E20" s="12">
        <v>3388.0843300000001</v>
      </c>
      <c r="F20" s="12">
        <v>726.57640000000004</v>
      </c>
      <c r="G20" s="12">
        <v>214.24381</v>
      </c>
      <c r="H20" s="12">
        <v>0</v>
      </c>
      <c r="I20" s="12">
        <v>14089.522849999999</v>
      </c>
      <c r="J20" s="12">
        <v>0</v>
      </c>
      <c r="K20" s="12">
        <v>32.315449999999998</v>
      </c>
      <c r="L20" s="12">
        <v>21599.528439999998</v>
      </c>
      <c r="M20" s="12">
        <v>13962.158750000001</v>
      </c>
      <c r="N20" s="12">
        <v>215.39895000000001</v>
      </c>
      <c r="O20" s="12">
        <v>4413.9551099999999</v>
      </c>
      <c r="P20" s="12">
        <v>0.3</v>
      </c>
      <c r="Q20" s="12">
        <v>900.67022999999995</v>
      </c>
      <c r="R20" s="12">
        <v>19.19445</v>
      </c>
      <c r="S20" s="12">
        <v>1981.8942500000001</v>
      </c>
      <c r="T20" s="12">
        <v>0</v>
      </c>
      <c r="U20" s="12">
        <v>0</v>
      </c>
      <c r="V20" s="12">
        <v>21493.571739999999</v>
      </c>
    </row>
    <row r="21" spans="2:22" x14ac:dyDescent="0.2">
      <c r="B21" s="21">
        <v>4059</v>
      </c>
      <c r="C21" s="21" t="s">
        <v>105</v>
      </c>
      <c r="D21" s="22">
        <v>175852.59385</v>
      </c>
      <c r="E21" s="22">
        <v>181702.2072</v>
      </c>
      <c r="F21" s="22">
        <v>74191.370580000003</v>
      </c>
      <c r="G21" s="22">
        <v>10866.91973</v>
      </c>
      <c r="H21" s="22">
        <v>5278.38706</v>
      </c>
      <c r="I21" s="22">
        <v>374997.60115</v>
      </c>
      <c r="J21" s="22">
        <v>0</v>
      </c>
      <c r="K21" s="22">
        <v>19368.361980000001</v>
      </c>
      <c r="L21" s="22">
        <v>842257.44154999999</v>
      </c>
      <c r="M21" s="22">
        <v>546090.51985000004</v>
      </c>
      <c r="N21" s="22">
        <v>4122.6973500000004</v>
      </c>
      <c r="O21" s="22">
        <v>160286.90325999999</v>
      </c>
      <c r="P21" s="22">
        <v>867.16417000000001</v>
      </c>
      <c r="Q21" s="22">
        <v>33075.370450000002</v>
      </c>
      <c r="R21" s="22">
        <v>160.7551</v>
      </c>
      <c r="S21" s="22">
        <v>93583.063429999995</v>
      </c>
      <c r="T21" s="22">
        <v>0</v>
      </c>
      <c r="U21" s="22">
        <v>7056.4838099999997</v>
      </c>
      <c r="V21" s="22">
        <v>845242.95741999999</v>
      </c>
    </row>
    <row r="22" spans="2:22" x14ac:dyDescent="0.2">
      <c r="B22" s="16">
        <v>4021</v>
      </c>
      <c r="C22" s="16" t="s">
        <v>106</v>
      </c>
      <c r="D22" s="12">
        <v>51348.820319999999</v>
      </c>
      <c r="E22" s="12">
        <v>33276.816030000002</v>
      </c>
      <c r="F22" s="12">
        <v>20106.26829</v>
      </c>
      <c r="G22" s="12">
        <v>4082.2298700000001</v>
      </c>
      <c r="H22" s="12">
        <v>836.73936000000003</v>
      </c>
      <c r="I22" s="12">
        <v>71798.679430000004</v>
      </c>
      <c r="J22" s="12">
        <v>0</v>
      </c>
      <c r="K22" s="12">
        <v>16972.490590000001</v>
      </c>
      <c r="L22" s="12">
        <v>198422.04389</v>
      </c>
      <c r="M22" s="12">
        <v>131610.95812</v>
      </c>
      <c r="N22" s="12">
        <v>342.23415</v>
      </c>
      <c r="O22" s="12">
        <v>24155.32807</v>
      </c>
      <c r="P22" s="12">
        <v>231.35</v>
      </c>
      <c r="Q22" s="12">
        <v>19176.49684</v>
      </c>
      <c r="R22" s="12">
        <v>811.53256999999996</v>
      </c>
      <c r="S22" s="12">
        <v>17263.264729999999</v>
      </c>
      <c r="T22" s="12">
        <v>0</v>
      </c>
      <c r="U22" s="12">
        <v>2626.9170800000002</v>
      </c>
      <c r="V22" s="12">
        <v>196218.08155999999</v>
      </c>
    </row>
    <row r="23" spans="2:22" x14ac:dyDescent="0.2">
      <c r="B23" s="16">
        <v>4022</v>
      </c>
      <c r="C23" s="16" t="s">
        <v>107</v>
      </c>
      <c r="D23" s="12">
        <v>1165.8811800000001</v>
      </c>
      <c r="E23" s="12">
        <v>2155.8928700000001</v>
      </c>
      <c r="F23" s="12">
        <v>526.0394</v>
      </c>
      <c r="G23" s="12">
        <v>25.2654</v>
      </c>
      <c r="H23" s="12">
        <v>0</v>
      </c>
      <c r="I23" s="12">
        <v>4023.8336599999998</v>
      </c>
      <c r="J23" s="12">
        <v>0</v>
      </c>
      <c r="K23" s="12">
        <v>0</v>
      </c>
      <c r="L23" s="12">
        <v>7896.9125100000001</v>
      </c>
      <c r="M23" s="12">
        <v>5624.4431000000004</v>
      </c>
      <c r="N23" s="12">
        <v>36.509450000000001</v>
      </c>
      <c r="O23" s="12">
        <v>1342.9061400000001</v>
      </c>
      <c r="P23" s="12">
        <v>0</v>
      </c>
      <c r="Q23" s="12">
        <v>145.37789000000001</v>
      </c>
      <c r="R23" s="12">
        <v>0</v>
      </c>
      <c r="S23" s="12">
        <v>631.45060000000001</v>
      </c>
      <c r="T23" s="12">
        <v>0</v>
      </c>
      <c r="U23" s="12">
        <v>0</v>
      </c>
      <c r="V23" s="12">
        <v>7780.6871799999999</v>
      </c>
    </row>
    <row r="24" spans="2:22" x14ac:dyDescent="0.2">
      <c r="B24" s="16">
        <v>4023</v>
      </c>
      <c r="C24" s="16" t="s">
        <v>108</v>
      </c>
      <c r="D24" s="12">
        <v>2927.9228899999998</v>
      </c>
      <c r="E24" s="12">
        <v>3525.7639800000002</v>
      </c>
      <c r="F24" s="12">
        <v>1597.9439500000001</v>
      </c>
      <c r="G24" s="12">
        <v>93.460989999999995</v>
      </c>
      <c r="H24" s="12">
        <v>0</v>
      </c>
      <c r="I24" s="12">
        <v>8342.5270099999998</v>
      </c>
      <c r="J24" s="12">
        <v>0</v>
      </c>
      <c r="K24" s="12">
        <v>0</v>
      </c>
      <c r="L24" s="12">
        <v>16487.61882</v>
      </c>
      <c r="M24" s="12">
        <v>12954.8719</v>
      </c>
      <c r="N24" s="12">
        <v>95.315489999999997</v>
      </c>
      <c r="O24" s="12">
        <v>2129.57105</v>
      </c>
      <c r="P24" s="12">
        <v>258.98793000000001</v>
      </c>
      <c r="Q24" s="12">
        <v>281.02089999999998</v>
      </c>
      <c r="R24" s="12">
        <v>2.2721499999999999</v>
      </c>
      <c r="S24" s="12">
        <v>950.51521000000002</v>
      </c>
      <c r="T24" s="12">
        <v>0</v>
      </c>
      <c r="U24" s="12">
        <v>0</v>
      </c>
      <c r="V24" s="12">
        <v>16672.554629999999</v>
      </c>
    </row>
    <row r="25" spans="2:22" x14ac:dyDescent="0.2">
      <c r="B25" s="16">
        <v>4024</v>
      </c>
      <c r="C25" s="16" t="s">
        <v>109</v>
      </c>
      <c r="D25" s="12">
        <v>2221.57845</v>
      </c>
      <c r="E25" s="12">
        <v>6443.2858800000004</v>
      </c>
      <c r="F25" s="12">
        <v>1178.6778999999999</v>
      </c>
      <c r="G25" s="12">
        <v>124.77435</v>
      </c>
      <c r="H25" s="12">
        <v>10</v>
      </c>
      <c r="I25" s="12">
        <v>7816.1234100000001</v>
      </c>
      <c r="J25" s="12">
        <v>0</v>
      </c>
      <c r="K25" s="12">
        <v>0</v>
      </c>
      <c r="L25" s="12">
        <v>17794.439989999999</v>
      </c>
      <c r="M25" s="12">
        <v>10219.213400000001</v>
      </c>
      <c r="N25" s="12">
        <v>96.735200000000006</v>
      </c>
      <c r="O25" s="12">
        <v>7378.17299</v>
      </c>
      <c r="P25" s="12">
        <v>0</v>
      </c>
      <c r="Q25" s="12">
        <v>355.31146000000001</v>
      </c>
      <c r="R25" s="12">
        <v>11.494400000000001</v>
      </c>
      <c r="S25" s="12">
        <v>727.41025000000002</v>
      </c>
      <c r="T25" s="12">
        <v>0</v>
      </c>
      <c r="U25" s="12">
        <v>311.89999999999998</v>
      </c>
      <c r="V25" s="12">
        <v>19100.237700000001</v>
      </c>
    </row>
    <row r="26" spans="2:22" x14ac:dyDescent="0.2">
      <c r="B26" s="16">
        <v>4049</v>
      </c>
      <c r="C26" s="16" t="s">
        <v>110</v>
      </c>
      <c r="D26" s="12">
        <v>4867.3955999999998</v>
      </c>
      <c r="E26" s="12">
        <v>3814.81095</v>
      </c>
      <c r="F26" s="12">
        <v>1478.4780000000001</v>
      </c>
      <c r="G26" s="12">
        <v>191.55399</v>
      </c>
      <c r="H26" s="12">
        <v>2.56</v>
      </c>
      <c r="I26" s="12">
        <v>10343.678819999999</v>
      </c>
      <c r="J26" s="12">
        <v>0</v>
      </c>
      <c r="K26" s="12">
        <v>941.05966999999998</v>
      </c>
      <c r="L26" s="12">
        <v>21639.53703</v>
      </c>
      <c r="M26" s="12">
        <v>15858.082249999999</v>
      </c>
      <c r="N26" s="12">
        <v>64.454740000000001</v>
      </c>
      <c r="O26" s="12">
        <v>3440.3560400000001</v>
      </c>
      <c r="P26" s="12">
        <v>164.54249999999999</v>
      </c>
      <c r="Q26" s="12">
        <v>299.89138000000003</v>
      </c>
      <c r="R26" s="12">
        <v>37.481949999999998</v>
      </c>
      <c r="S26" s="12">
        <v>1655.1650500000001</v>
      </c>
      <c r="T26" s="12">
        <v>0</v>
      </c>
      <c r="U26" s="12">
        <v>190.79300000000001</v>
      </c>
      <c r="V26" s="12">
        <v>21710.766909999998</v>
      </c>
    </row>
    <row r="27" spans="2:22" x14ac:dyDescent="0.2">
      <c r="B27" s="16">
        <v>4026</v>
      </c>
      <c r="C27" s="16" t="s">
        <v>111</v>
      </c>
      <c r="D27" s="12">
        <v>4184.0913</v>
      </c>
      <c r="E27" s="12">
        <v>3589.7654299999999</v>
      </c>
      <c r="F27" s="12">
        <v>2957.08313</v>
      </c>
      <c r="G27" s="12">
        <v>152.50565</v>
      </c>
      <c r="H27" s="12">
        <v>29.914999999999999</v>
      </c>
      <c r="I27" s="12">
        <v>11648.676390000001</v>
      </c>
      <c r="J27" s="12">
        <v>0</v>
      </c>
      <c r="K27" s="12">
        <v>0</v>
      </c>
      <c r="L27" s="12">
        <v>22562.036899999999</v>
      </c>
      <c r="M27" s="12">
        <v>19901.143800000002</v>
      </c>
      <c r="N27" s="12">
        <v>68.174999999999997</v>
      </c>
      <c r="O27" s="12">
        <v>3865.0500400000001</v>
      </c>
      <c r="P27" s="12">
        <v>34.06879</v>
      </c>
      <c r="Q27" s="12">
        <v>230.37745000000001</v>
      </c>
      <c r="R27" s="12">
        <v>6.7086499999999996</v>
      </c>
      <c r="S27" s="12">
        <v>1037.07897</v>
      </c>
      <c r="T27" s="12">
        <v>0</v>
      </c>
      <c r="U27" s="12">
        <v>0</v>
      </c>
      <c r="V27" s="12">
        <v>25142.602699999999</v>
      </c>
    </row>
    <row r="28" spans="2:22" x14ac:dyDescent="0.2">
      <c r="B28" s="16">
        <v>4027</v>
      </c>
      <c r="C28" s="16" t="s">
        <v>112</v>
      </c>
      <c r="D28" s="12">
        <v>5977.4048899999998</v>
      </c>
      <c r="E28" s="12">
        <v>3557.95615</v>
      </c>
      <c r="F28" s="12">
        <v>1678.5343800000001</v>
      </c>
      <c r="G28" s="12">
        <v>183.18466000000001</v>
      </c>
      <c r="H28" s="12">
        <v>0</v>
      </c>
      <c r="I28" s="12">
        <v>12991.29356</v>
      </c>
      <c r="J28" s="12">
        <v>0</v>
      </c>
      <c r="K28" s="12">
        <v>0</v>
      </c>
      <c r="L28" s="12">
        <v>24388.373640000002</v>
      </c>
      <c r="M28" s="12">
        <v>18855.153450000002</v>
      </c>
      <c r="N28" s="12">
        <v>1</v>
      </c>
      <c r="O28" s="12">
        <v>3809.1658499999999</v>
      </c>
      <c r="P28" s="12">
        <v>0</v>
      </c>
      <c r="Q28" s="12">
        <v>103.65040999999999</v>
      </c>
      <c r="R28" s="12">
        <v>117.66337</v>
      </c>
      <c r="S28" s="12">
        <v>2672.5983799999999</v>
      </c>
      <c r="T28" s="12">
        <v>0</v>
      </c>
      <c r="U28" s="12">
        <v>0</v>
      </c>
      <c r="V28" s="12">
        <v>25559.231459999999</v>
      </c>
    </row>
    <row r="29" spans="2:22" x14ac:dyDescent="0.2">
      <c r="B29" s="16">
        <v>4028</v>
      </c>
      <c r="C29" s="16" t="s">
        <v>113</v>
      </c>
      <c r="D29" s="12">
        <v>911.20015000000001</v>
      </c>
      <c r="E29" s="12">
        <v>1164.33925</v>
      </c>
      <c r="F29" s="12">
        <v>354.41300000000001</v>
      </c>
      <c r="G29" s="12">
        <v>99.961799999999997</v>
      </c>
      <c r="H29" s="12">
        <v>68.694249999999997</v>
      </c>
      <c r="I29" s="12">
        <v>2150.0379600000001</v>
      </c>
      <c r="J29" s="12">
        <v>0</v>
      </c>
      <c r="K29" s="12">
        <v>27.216650000000001</v>
      </c>
      <c r="L29" s="12">
        <v>4775.8630599999997</v>
      </c>
      <c r="M29" s="12">
        <v>3788.6361999999999</v>
      </c>
      <c r="N29" s="12">
        <v>14.461550000000001</v>
      </c>
      <c r="O29" s="12">
        <v>811.93001000000004</v>
      </c>
      <c r="P29" s="12">
        <v>0</v>
      </c>
      <c r="Q29" s="12">
        <v>108.86700999999999</v>
      </c>
      <c r="R29" s="12">
        <v>13.68745</v>
      </c>
      <c r="S29" s="12">
        <v>319.28625</v>
      </c>
      <c r="T29" s="12">
        <v>0</v>
      </c>
      <c r="U29" s="12">
        <v>14.75</v>
      </c>
      <c r="V29" s="12">
        <v>5071.6184700000003</v>
      </c>
    </row>
    <row r="30" spans="2:22" x14ac:dyDescent="0.2">
      <c r="B30" s="16">
        <v>4029</v>
      </c>
      <c r="C30" s="16" t="s">
        <v>114</v>
      </c>
      <c r="D30" s="12">
        <v>4331.0914000000002</v>
      </c>
      <c r="E30" s="12">
        <v>5248.6804700000002</v>
      </c>
      <c r="F30" s="12">
        <v>2408.0954400000001</v>
      </c>
      <c r="G30" s="12">
        <v>1276.3398500000001</v>
      </c>
      <c r="H30" s="12">
        <v>0</v>
      </c>
      <c r="I30" s="12">
        <v>11221.157709999999</v>
      </c>
      <c r="J30" s="12">
        <v>0</v>
      </c>
      <c r="K30" s="12">
        <v>0</v>
      </c>
      <c r="L30" s="12">
        <v>24485.364870000001</v>
      </c>
      <c r="M30" s="12">
        <v>17097.034729999999</v>
      </c>
      <c r="N30" s="12">
        <v>146.06008</v>
      </c>
      <c r="O30" s="12">
        <v>3597.3246100000001</v>
      </c>
      <c r="P30" s="12">
        <v>0</v>
      </c>
      <c r="Q30" s="12">
        <v>2173.38897</v>
      </c>
      <c r="R30" s="12">
        <v>39.307000000000002</v>
      </c>
      <c r="S30" s="12">
        <v>1717.9501700000001</v>
      </c>
      <c r="T30" s="12">
        <v>0</v>
      </c>
      <c r="U30" s="12">
        <v>723.50800000000004</v>
      </c>
      <c r="V30" s="12">
        <v>25494.573560000001</v>
      </c>
    </row>
    <row r="31" spans="2:22" x14ac:dyDescent="0.2">
      <c r="B31" s="16">
        <v>4030</v>
      </c>
      <c r="C31" s="16" t="s">
        <v>115</v>
      </c>
      <c r="D31" s="12">
        <v>1292.04928</v>
      </c>
      <c r="E31" s="12">
        <v>4079.5737899999999</v>
      </c>
      <c r="F31" s="12">
        <v>989.47680000000003</v>
      </c>
      <c r="G31" s="12">
        <v>107.11709</v>
      </c>
      <c r="H31" s="12">
        <v>0</v>
      </c>
      <c r="I31" s="12">
        <v>4392.3115500000004</v>
      </c>
      <c r="J31" s="12">
        <v>0</v>
      </c>
      <c r="K31" s="12">
        <v>0</v>
      </c>
      <c r="L31" s="12">
        <v>10860.52851</v>
      </c>
      <c r="M31" s="12">
        <v>7023.2556999999997</v>
      </c>
      <c r="N31" s="12">
        <v>65.180000000000007</v>
      </c>
      <c r="O31" s="12">
        <v>3678.8742699999998</v>
      </c>
      <c r="P31" s="12">
        <v>0</v>
      </c>
      <c r="Q31" s="12">
        <v>42.193829999999998</v>
      </c>
      <c r="R31" s="12">
        <v>0</v>
      </c>
      <c r="S31" s="12">
        <v>579.27966000000004</v>
      </c>
      <c r="T31" s="12">
        <v>0</v>
      </c>
      <c r="U31" s="12">
        <v>0</v>
      </c>
      <c r="V31" s="12">
        <v>11388.783460000001</v>
      </c>
    </row>
    <row r="32" spans="2:22" x14ac:dyDescent="0.2">
      <c r="B32" s="16">
        <v>4031</v>
      </c>
      <c r="C32" s="16" t="s">
        <v>116</v>
      </c>
      <c r="D32" s="12">
        <v>2022.28729</v>
      </c>
      <c r="E32" s="12">
        <v>4817.9729500000003</v>
      </c>
      <c r="F32" s="12">
        <v>809.47704999999996</v>
      </c>
      <c r="G32" s="12">
        <v>41.845399999999998</v>
      </c>
      <c r="H32" s="12">
        <v>0</v>
      </c>
      <c r="I32" s="12">
        <v>4071.4354800000001</v>
      </c>
      <c r="J32" s="12">
        <v>0</v>
      </c>
      <c r="K32" s="12">
        <v>614.35149999999999</v>
      </c>
      <c r="L32" s="12">
        <v>12377.36967</v>
      </c>
      <c r="M32" s="12">
        <v>5984.9331000000002</v>
      </c>
      <c r="N32" s="12">
        <v>44.393799999999999</v>
      </c>
      <c r="O32" s="12">
        <v>4262.5115999999998</v>
      </c>
      <c r="P32" s="12">
        <v>0</v>
      </c>
      <c r="Q32" s="12">
        <v>90.304090000000002</v>
      </c>
      <c r="R32" s="12">
        <v>1.4794</v>
      </c>
      <c r="S32" s="12">
        <v>1873.12734</v>
      </c>
      <c r="T32" s="12">
        <v>0</v>
      </c>
      <c r="U32" s="12">
        <v>106.729</v>
      </c>
      <c r="V32" s="12">
        <v>12363.47833</v>
      </c>
    </row>
    <row r="33" spans="2:22" x14ac:dyDescent="0.2">
      <c r="B33" s="16">
        <v>4032</v>
      </c>
      <c r="C33" s="16" t="s">
        <v>117</v>
      </c>
      <c r="D33" s="12">
        <v>1647.94156</v>
      </c>
      <c r="E33" s="12">
        <v>2061.4241400000001</v>
      </c>
      <c r="F33" s="12">
        <v>1133.38105</v>
      </c>
      <c r="G33" s="12">
        <v>66.248400000000004</v>
      </c>
      <c r="H33" s="12">
        <v>4.1700000000000001E-2</v>
      </c>
      <c r="I33" s="12">
        <v>5764.40103</v>
      </c>
      <c r="J33" s="12">
        <v>0</v>
      </c>
      <c r="K33" s="12">
        <v>3.0905</v>
      </c>
      <c r="L33" s="12">
        <v>10676.52838</v>
      </c>
      <c r="M33" s="12">
        <v>8285.7126000000007</v>
      </c>
      <c r="N33" s="12">
        <v>86.570490000000007</v>
      </c>
      <c r="O33" s="12">
        <v>1372.3042700000001</v>
      </c>
      <c r="P33" s="12">
        <v>4.6000000000000001E-4</v>
      </c>
      <c r="Q33" s="12">
        <v>180.17499000000001</v>
      </c>
      <c r="R33" s="12">
        <v>73.277770000000004</v>
      </c>
      <c r="S33" s="12">
        <v>1066.0543700000001</v>
      </c>
      <c r="T33" s="12">
        <v>0</v>
      </c>
      <c r="U33" s="12">
        <v>0</v>
      </c>
      <c r="V33" s="12">
        <v>11064.094950000001</v>
      </c>
    </row>
    <row r="34" spans="2:22" x14ac:dyDescent="0.2">
      <c r="B34" s="16">
        <v>4033</v>
      </c>
      <c r="C34" s="16" t="s">
        <v>118</v>
      </c>
      <c r="D34" s="12">
        <v>5026.3486800000001</v>
      </c>
      <c r="E34" s="12">
        <v>13294.89581</v>
      </c>
      <c r="F34" s="12">
        <v>3996.3613500000001</v>
      </c>
      <c r="G34" s="12">
        <v>373.7783</v>
      </c>
      <c r="H34" s="12">
        <v>8.9721499999999992</v>
      </c>
      <c r="I34" s="12">
        <v>19398.497749999999</v>
      </c>
      <c r="J34" s="12">
        <v>0</v>
      </c>
      <c r="K34" s="12">
        <v>1.2900700000000001</v>
      </c>
      <c r="L34" s="12">
        <v>42100.144110000001</v>
      </c>
      <c r="M34" s="12">
        <v>20220.06135</v>
      </c>
      <c r="N34" s="12">
        <v>284.03732000000002</v>
      </c>
      <c r="O34" s="12">
        <v>12209.095170000001</v>
      </c>
      <c r="P34" s="12">
        <v>0</v>
      </c>
      <c r="Q34" s="12">
        <v>753.41921000000002</v>
      </c>
      <c r="R34" s="12">
        <v>-1080</v>
      </c>
      <c r="S34" s="12">
        <v>9847.1893</v>
      </c>
      <c r="T34" s="12">
        <v>0</v>
      </c>
      <c r="U34" s="12">
        <v>19.980550000000001</v>
      </c>
      <c r="V34" s="12">
        <v>42253.782899999998</v>
      </c>
    </row>
    <row r="35" spans="2:22" x14ac:dyDescent="0.2">
      <c r="B35" s="16">
        <v>4034</v>
      </c>
      <c r="C35" s="16" t="s">
        <v>119</v>
      </c>
      <c r="D35" s="12">
        <v>7084.7317999999996</v>
      </c>
      <c r="E35" s="12">
        <v>5391.4035599999997</v>
      </c>
      <c r="F35" s="12">
        <v>2703.7417500000001</v>
      </c>
      <c r="G35" s="12">
        <v>297.07648</v>
      </c>
      <c r="H35" s="12">
        <v>3211.4245000000001</v>
      </c>
      <c r="I35" s="12">
        <v>17616.931779999999</v>
      </c>
      <c r="J35" s="12">
        <v>0</v>
      </c>
      <c r="K35" s="12">
        <v>0</v>
      </c>
      <c r="L35" s="12">
        <v>36305.309869999997</v>
      </c>
      <c r="M35" s="12">
        <v>24856.933949999999</v>
      </c>
      <c r="N35" s="12">
        <v>195.46815000000001</v>
      </c>
      <c r="O35" s="12">
        <v>4702.8100899999999</v>
      </c>
      <c r="P35" s="12">
        <v>0</v>
      </c>
      <c r="Q35" s="12">
        <v>735.96768999999995</v>
      </c>
      <c r="R35" s="12">
        <v>11.023</v>
      </c>
      <c r="S35" s="12">
        <v>6034.7256100000004</v>
      </c>
      <c r="T35" s="12">
        <v>0</v>
      </c>
      <c r="U35" s="12">
        <v>0</v>
      </c>
      <c r="V35" s="12">
        <v>36536.928489999998</v>
      </c>
    </row>
    <row r="36" spans="2:22" x14ac:dyDescent="0.2">
      <c r="B36" s="16">
        <v>4035</v>
      </c>
      <c r="C36" s="16" t="s">
        <v>120</v>
      </c>
      <c r="D36" s="12">
        <v>6458.0392000000002</v>
      </c>
      <c r="E36" s="12">
        <v>4006.0960700000001</v>
      </c>
      <c r="F36" s="12">
        <v>2129.0605999999998</v>
      </c>
      <c r="G36" s="12">
        <v>170.13789</v>
      </c>
      <c r="H36" s="12">
        <v>0</v>
      </c>
      <c r="I36" s="12">
        <v>11638.23596</v>
      </c>
      <c r="J36" s="12">
        <v>0</v>
      </c>
      <c r="K36" s="12">
        <v>775.37076999999999</v>
      </c>
      <c r="L36" s="12">
        <v>25176.940490000001</v>
      </c>
      <c r="M36" s="12">
        <v>15305.6919</v>
      </c>
      <c r="N36" s="12">
        <v>98.928330000000003</v>
      </c>
      <c r="O36" s="12">
        <v>4951.0504899999996</v>
      </c>
      <c r="P36" s="12">
        <v>0</v>
      </c>
      <c r="Q36" s="12">
        <v>735.50671999999997</v>
      </c>
      <c r="R36" s="12">
        <v>3.5579499999999999</v>
      </c>
      <c r="S36" s="12">
        <v>3829.5776700000001</v>
      </c>
      <c r="T36" s="12">
        <v>0</v>
      </c>
      <c r="U36" s="12">
        <v>0</v>
      </c>
      <c r="V36" s="12">
        <v>24924.31306</v>
      </c>
    </row>
    <row r="37" spans="2:22" x14ac:dyDescent="0.2">
      <c r="B37" s="16">
        <v>4037</v>
      </c>
      <c r="C37" s="16" t="s">
        <v>121</v>
      </c>
      <c r="D37" s="12">
        <v>3700.1860200000001</v>
      </c>
      <c r="E37" s="12">
        <v>4114.3750399999999</v>
      </c>
      <c r="F37" s="12">
        <v>1876.9573399999999</v>
      </c>
      <c r="G37" s="12">
        <v>100.49032</v>
      </c>
      <c r="H37" s="12">
        <v>12.3</v>
      </c>
      <c r="I37" s="12">
        <v>11038.59762</v>
      </c>
      <c r="J37" s="12">
        <v>0</v>
      </c>
      <c r="K37" s="12">
        <v>0</v>
      </c>
      <c r="L37" s="12">
        <v>20842.906340000001</v>
      </c>
      <c r="M37" s="12">
        <v>16694.896199999999</v>
      </c>
      <c r="N37" s="12">
        <v>116.80303000000001</v>
      </c>
      <c r="O37" s="12">
        <v>2085.8508200000001</v>
      </c>
      <c r="P37" s="12">
        <v>0</v>
      </c>
      <c r="Q37" s="12">
        <v>324.83528000000001</v>
      </c>
      <c r="R37" s="12">
        <v>12.791399999999999</v>
      </c>
      <c r="S37" s="12">
        <v>1461.03585</v>
      </c>
      <c r="T37" s="12">
        <v>0</v>
      </c>
      <c r="U37" s="12">
        <v>976.04499999999996</v>
      </c>
      <c r="V37" s="12">
        <v>21672.257580000001</v>
      </c>
    </row>
    <row r="38" spans="2:22" x14ac:dyDescent="0.2">
      <c r="B38" s="16">
        <v>4038</v>
      </c>
      <c r="C38" s="16" t="s">
        <v>122</v>
      </c>
      <c r="D38" s="12">
        <v>8353.4585800000004</v>
      </c>
      <c r="E38" s="12">
        <v>7093.2310500000003</v>
      </c>
      <c r="F38" s="12">
        <v>3688.7948999999999</v>
      </c>
      <c r="G38" s="12">
        <v>237.07673</v>
      </c>
      <c r="H38" s="12">
        <v>0</v>
      </c>
      <c r="I38" s="12">
        <v>22551.336179999998</v>
      </c>
      <c r="J38" s="12">
        <v>0</v>
      </c>
      <c r="K38" s="12">
        <v>0</v>
      </c>
      <c r="L38" s="12">
        <v>41923.897440000001</v>
      </c>
      <c r="M38" s="12">
        <v>29949.3694</v>
      </c>
      <c r="N38" s="12">
        <v>150.46898999999999</v>
      </c>
      <c r="O38" s="12">
        <v>7920.48092</v>
      </c>
      <c r="P38" s="12">
        <v>0</v>
      </c>
      <c r="Q38" s="12">
        <v>684.94119999999998</v>
      </c>
      <c r="R38" s="12">
        <v>3.2816000000000001</v>
      </c>
      <c r="S38" s="12">
        <v>2814.1733800000002</v>
      </c>
      <c r="T38" s="12">
        <v>0</v>
      </c>
      <c r="U38" s="12">
        <v>0</v>
      </c>
      <c r="V38" s="12">
        <v>41522.715490000002</v>
      </c>
    </row>
    <row r="39" spans="2:22" x14ac:dyDescent="0.2">
      <c r="B39" s="16">
        <v>4039</v>
      </c>
      <c r="C39" s="16" t="s">
        <v>123</v>
      </c>
      <c r="D39" s="12">
        <v>1617.9595300000001</v>
      </c>
      <c r="E39" s="12">
        <v>1830.18696</v>
      </c>
      <c r="F39" s="12">
        <v>719.00250000000005</v>
      </c>
      <c r="G39" s="12">
        <v>47.752800000000001</v>
      </c>
      <c r="H39" s="12">
        <v>0</v>
      </c>
      <c r="I39" s="12">
        <v>5540.8405499999999</v>
      </c>
      <c r="J39" s="12">
        <v>0</v>
      </c>
      <c r="K39" s="12">
        <v>0</v>
      </c>
      <c r="L39" s="12">
        <v>9755.7423400000007</v>
      </c>
      <c r="M39" s="12">
        <v>9001.3996499999994</v>
      </c>
      <c r="N39" s="12">
        <v>0</v>
      </c>
      <c r="O39" s="12">
        <v>1371.17392</v>
      </c>
      <c r="P39" s="12">
        <v>0</v>
      </c>
      <c r="Q39" s="12">
        <v>164.82580999999999</v>
      </c>
      <c r="R39" s="12">
        <v>0</v>
      </c>
      <c r="S39" s="12">
        <v>524.95474999999999</v>
      </c>
      <c r="T39" s="12">
        <v>0</v>
      </c>
      <c r="U39" s="12">
        <v>0</v>
      </c>
      <c r="V39" s="12">
        <v>11062.35413</v>
      </c>
    </row>
    <row r="40" spans="2:22" x14ac:dyDescent="0.2">
      <c r="B40" s="16">
        <v>4040</v>
      </c>
      <c r="C40" s="16" t="s">
        <v>124</v>
      </c>
      <c r="D40" s="12">
        <v>12064.5818</v>
      </c>
      <c r="E40" s="12">
        <v>11908.59129</v>
      </c>
      <c r="F40" s="12">
        <v>4166.6884</v>
      </c>
      <c r="G40" s="12">
        <v>266.12434999999999</v>
      </c>
      <c r="H40" s="12">
        <v>798.57899999999995</v>
      </c>
      <c r="I40" s="12">
        <v>23862.827020000001</v>
      </c>
      <c r="J40" s="12">
        <v>0</v>
      </c>
      <c r="K40" s="12">
        <v>0</v>
      </c>
      <c r="L40" s="12">
        <v>53067.391860000003</v>
      </c>
      <c r="M40" s="12">
        <v>33360.904399999999</v>
      </c>
      <c r="N40" s="12">
        <v>662.47472000000005</v>
      </c>
      <c r="O40" s="12">
        <v>10797.36606</v>
      </c>
      <c r="P40" s="12">
        <v>0</v>
      </c>
      <c r="Q40" s="12">
        <v>1407.85337</v>
      </c>
      <c r="R40" s="12">
        <v>0</v>
      </c>
      <c r="S40" s="12">
        <v>6455.1091999999999</v>
      </c>
      <c r="T40" s="12">
        <v>0</v>
      </c>
      <c r="U40" s="12">
        <v>1330.92885</v>
      </c>
      <c r="V40" s="12">
        <v>54014.636599999998</v>
      </c>
    </row>
    <row r="41" spans="2:22" x14ac:dyDescent="0.2">
      <c r="B41" s="16">
        <v>4041</v>
      </c>
      <c r="C41" s="16" t="s">
        <v>125</v>
      </c>
      <c r="D41" s="12">
        <v>1474.68895</v>
      </c>
      <c r="E41" s="12">
        <v>1782.2287200000001</v>
      </c>
      <c r="F41" s="12">
        <v>768.35940000000005</v>
      </c>
      <c r="G41" s="12">
        <v>85.492400000000004</v>
      </c>
      <c r="H41" s="12">
        <v>2</v>
      </c>
      <c r="I41" s="12">
        <v>5809.3678399999999</v>
      </c>
      <c r="J41" s="12">
        <v>0</v>
      </c>
      <c r="K41" s="12">
        <v>0</v>
      </c>
      <c r="L41" s="12">
        <v>9922.1373100000001</v>
      </c>
      <c r="M41" s="12">
        <v>6596.4044999999996</v>
      </c>
      <c r="N41" s="12">
        <v>73.615729999999999</v>
      </c>
      <c r="O41" s="12">
        <v>1120.8439699999999</v>
      </c>
      <c r="P41" s="12">
        <v>0</v>
      </c>
      <c r="Q41" s="12">
        <v>107.94575</v>
      </c>
      <c r="R41" s="12">
        <v>5.6088899999999997</v>
      </c>
      <c r="S41" s="12">
        <v>1168.00485</v>
      </c>
      <c r="T41" s="12">
        <v>0</v>
      </c>
      <c r="U41" s="12">
        <v>80</v>
      </c>
      <c r="V41" s="12">
        <v>9152.4236899999996</v>
      </c>
    </row>
    <row r="42" spans="2:22" x14ac:dyDescent="0.2">
      <c r="B42" s="16">
        <v>4044</v>
      </c>
      <c r="C42" s="16" t="s">
        <v>126</v>
      </c>
      <c r="D42" s="12">
        <v>6058.6518999999998</v>
      </c>
      <c r="E42" s="12">
        <v>6849.7667499999998</v>
      </c>
      <c r="F42" s="12">
        <v>2982.9668999999999</v>
      </c>
      <c r="G42" s="12">
        <v>394.45058999999998</v>
      </c>
      <c r="H42" s="12">
        <v>0</v>
      </c>
      <c r="I42" s="12">
        <v>16076.59527</v>
      </c>
      <c r="J42" s="12">
        <v>0</v>
      </c>
      <c r="K42" s="12">
        <v>0</v>
      </c>
      <c r="L42" s="12">
        <v>32362.431410000001</v>
      </c>
      <c r="M42" s="12">
        <v>21762.326850000001</v>
      </c>
      <c r="N42" s="12">
        <v>96.938329999999993</v>
      </c>
      <c r="O42" s="12">
        <v>4434.3963199999998</v>
      </c>
      <c r="P42" s="12">
        <v>0</v>
      </c>
      <c r="Q42" s="12">
        <v>695.34857</v>
      </c>
      <c r="R42" s="12">
        <v>5.5325499999999996</v>
      </c>
      <c r="S42" s="12">
        <v>3914.6693700000001</v>
      </c>
      <c r="T42" s="12">
        <v>0</v>
      </c>
      <c r="U42" s="12">
        <v>639.15215000000001</v>
      </c>
      <c r="V42" s="12">
        <v>31548.364140000001</v>
      </c>
    </row>
    <row r="43" spans="2:22" x14ac:dyDescent="0.2">
      <c r="B43" s="16">
        <v>4045</v>
      </c>
      <c r="C43" s="16" t="s">
        <v>127</v>
      </c>
      <c r="D43" s="12">
        <v>27846.211429999999</v>
      </c>
      <c r="E43" s="12">
        <v>17499.311040000001</v>
      </c>
      <c r="F43" s="12">
        <v>7882.0410499999998</v>
      </c>
      <c r="G43" s="12">
        <v>2130.6477599999998</v>
      </c>
      <c r="H43" s="12">
        <v>221.87200000000001</v>
      </c>
      <c r="I43" s="12">
        <v>55147.03009</v>
      </c>
      <c r="J43" s="12">
        <v>0</v>
      </c>
      <c r="K43" s="12">
        <v>8.4922299999999993</v>
      </c>
      <c r="L43" s="12">
        <v>110735.6056</v>
      </c>
      <c r="M43" s="12">
        <v>64704.9928</v>
      </c>
      <c r="N43" s="12">
        <v>815.51052000000004</v>
      </c>
      <c r="O43" s="12">
        <v>17295.955809999999</v>
      </c>
      <c r="P43" s="12">
        <v>15.819800000000001</v>
      </c>
      <c r="Q43" s="12">
        <v>2379.5738000000001</v>
      </c>
      <c r="R43" s="12">
        <v>0</v>
      </c>
      <c r="S43" s="12">
        <v>19869.231609999999</v>
      </c>
      <c r="T43" s="12">
        <v>0</v>
      </c>
      <c r="U43" s="12">
        <v>35.780180000000001</v>
      </c>
      <c r="V43" s="12">
        <v>105116.86452</v>
      </c>
    </row>
    <row r="44" spans="2:22" x14ac:dyDescent="0.2">
      <c r="B44" s="16">
        <v>4046</v>
      </c>
      <c r="C44" s="16" t="s">
        <v>128</v>
      </c>
      <c r="D44" s="12">
        <v>988.87035000000003</v>
      </c>
      <c r="E44" s="12">
        <v>2916.46713</v>
      </c>
      <c r="F44" s="12">
        <v>736.36</v>
      </c>
      <c r="G44" s="12">
        <v>63.673810000000003</v>
      </c>
      <c r="H44" s="12">
        <v>0</v>
      </c>
      <c r="I44" s="12">
        <v>5656.3465800000004</v>
      </c>
      <c r="J44" s="12">
        <v>0</v>
      </c>
      <c r="K44" s="12">
        <v>0</v>
      </c>
      <c r="L44" s="12">
        <v>10361.71787</v>
      </c>
      <c r="M44" s="12">
        <v>5669.6403499999997</v>
      </c>
      <c r="N44" s="12">
        <v>64.465000000000003</v>
      </c>
      <c r="O44" s="12">
        <v>3521.3006300000002</v>
      </c>
      <c r="P44" s="12">
        <v>0</v>
      </c>
      <c r="Q44" s="12">
        <v>119.0354</v>
      </c>
      <c r="R44" s="12">
        <v>1.4133500000000001</v>
      </c>
      <c r="S44" s="12">
        <v>1407.6402499999999</v>
      </c>
      <c r="T44" s="12">
        <v>0</v>
      </c>
      <c r="U44" s="12">
        <v>0</v>
      </c>
      <c r="V44" s="12">
        <v>10783.494979999999</v>
      </c>
    </row>
    <row r="45" spans="2:22" x14ac:dyDescent="0.2">
      <c r="B45" s="16">
        <v>4047</v>
      </c>
      <c r="C45" s="16" t="s">
        <v>129</v>
      </c>
      <c r="D45" s="12">
        <v>5194.8629199999996</v>
      </c>
      <c r="E45" s="12">
        <v>16656.955450000001</v>
      </c>
      <c r="F45" s="12">
        <v>3835.7242000000001</v>
      </c>
      <c r="G45" s="12">
        <v>80.9726</v>
      </c>
      <c r="H45" s="12">
        <v>0</v>
      </c>
      <c r="I45" s="12">
        <v>11775.383470000001</v>
      </c>
      <c r="J45" s="12">
        <v>0</v>
      </c>
      <c r="K45" s="12">
        <v>0</v>
      </c>
      <c r="L45" s="12">
        <v>37543.898639999999</v>
      </c>
      <c r="M45" s="12">
        <v>15513.40415</v>
      </c>
      <c r="N45" s="12">
        <v>260.62763999999999</v>
      </c>
      <c r="O45" s="12">
        <v>15681.28354</v>
      </c>
      <c r="P45" s="12">
        <v>159.09156999999999</v>
      </c>
      <c r="Q45" s="12">
        <v>1459.68633</v>
      </c>
      <c r="R45" s="12">
        <v>0</v>
      </c>
      <c r="S45" s="12">
        <v>3543.1769800000002</v>
      </c>
      <c r="T45" s="12">
        <v>0</v>
      </c>
      <c r="U45" s="12">
        <v>0</v>
      </c>
      <c r="V45" s="12">
        <v>36617.270210000002</v>
      </c>
    </row>
    <row r="46" spans="2:22" x14ac:dyDescent="0.2">
      <c r="B46" s="16">
        <v>4048</v>
      </c>
      <c r="C46" s="16" t="s">
        <v>130</v>
      </c>
      <c r="D46" s="12">
        <v>7086.3383800000001</v>
      </c>
      <c r="E46" s="12">
        <v>14622.416440000001</v>
      </c>
      <c r="F46" s="12">
        <v>3487.4438</v>
      </c>
      <c r="G46" s="12">
        <v>174.75825</v>
      </c>
      <c r="H46" s="12">
        <v>75.289100000000005</v>
      </c>
      <c r="I46" s="12">
        <v>14321.455029999999</v>
      </c>
      <c r="J46" s="12">
        <v>0</v>
      </c>
      <c r="K46" s="12">
        <v>25</v>
      </c>
      <c r="L46" s="12">
        <v>39792.701000000001</v>
      </c>
      <c r="M46" s="12">
        <v>25251.056</v>
      </c>
      <c r="N46" s="12">
        <v>242.26964000000001</v>
      </c>
      <c r="O46" s="12">
        <v>14351.800579999999</v>
      </c>
      <c r="P46" s="12">
        <v>3.3031199999999998</v>
      </c>
      <c r="Q46" s="12">
        <v>319.37610000000001</v>
      </c>
      <c r="R46" s="12">
        <v>82.641649999999998</v>
      </c>
      <c r="S46" s="12">
        <v>2220.39363</v>
      </c>
      <c r="T46" s="12">
        <v>0</v>
      </c>
      <c r="U46" s="12">
        <v>0</v>
      </c>
      <c r="V46" s="12">
        <v>42470.84072</v>
      </c>
    </row>
    <row r="47" spans="2:22" x14ac:dyDescent="0.2">
      <c r="B47" s="21">
        <v>4089</v>
      </c>
      <c r="C47" s="21" t="s">
        <v>131</v>
      </c>
      <c r="D47" s="22">
        <v>81777.570309999996</v>
      </c>
      <c r="E47" s="22">
        <v>101424.31843</v>
      </c>
      <c r="F47" s="22">
        <v>31960.326799999999</v>
      </c>
      <c r="G47" s="22">
        <v>4067.5521399999998</v>
      </c>
      <c r="H47" s="22">
        <v>362.63103000000001</v>
      </c>
      <c r="I47" s="22">
        <v>201142.94943000001</v>
      </c>
      <c r="J47" s="22">
        <v>0</v>
      </c>
      <c r="K47" s="22">
        <v>3645.8912</v>
      </c>
      <c r="L47" s="22">
        <v>424381.23933999997</v>
      </c>
      <c r="M47" s="22">
        <v>253335.38055</v>
      </c>
      <c r="N47" s="22">
        <v>1859.6744799999999</v>
      </c>
      <c r="O47" s="22">
        <v>95777.840209999995</v>
      </c>
      <c r="P47" s="22">
        <v>1118.02478</v>
      </c>
      <c r="Q47" s="22">
        <v>11196.001850000001</v>
      </c>
      <c r="R47" s="22">
        <v>423.14864</v>
      </c>
      <c r="S47" s="22">
        <v>62240.645810000002</v>
      </c>
      <c r="T47" s="22">
        <v>0</v>
      </c>
      <c r="U47" s="22">
        <v>9023.1117300000005</v>
      </c>
      <c r="V47" s="22">
        <v>434973.82805000001</v>
      </c>
    </row>
    <row r="48" spans="2:22" x14ac:dyDescent="0.2">
      <c r="B48" s="16">
        <v>4061</v>
      </c>
      <c r="C48" s="16" t="s">
        <v>132</v>
      </c>
      <c r="D48" s="12">
        <v>1258.741</v>
      </c>
      <c r="E48" s="12">
        <v>1111.3097399999999</v>
      </c>
      <c r="F48" s="12">
        <v>617.67304999999999</v>
      </c>
      <c r="G48" s="12">
        <v>52.80415</v>
      </c>
      <c r="H48" s="12">
        <v>0</v>
      </c>
      <c r="I48" s="12">
        <v>4615.8904000000002</v>
      </c>
      <c r="J48" s="12">
        <v>0</v>
      </c>
      <c r="K48" s="12">
        <v>638.18759999999997</v>
      </c>
      <c r="L48" s="12">
        <v>8294.6059399999995</v>
      </c>
      <c r="M48" s="12">
        <v>6556.0632999999998</v>
      </c>
      <c r="N48" s="12">
        <v>0.15265000000000001</v>
      </c>
      <c r="O48" s="12">
        <v>844.31757000000005</v>
      </c>
      <c r="P48" s="12">
        <v>0</v>
      </c>
      <c r="Q48" s="12">
        <v>196.11827</v>
      </c>
      <c r="R48" s="12">
        <v>-1.01E-3</v>
      </c>
      <c r="S48" s="12">
        <v>436.40060999999997</v>
      </c>
      <c r="T48" s="12">
        <v>0</v>
      </c>
      <c r="U48" s="12">
        <v>275.82400000000001</v>
      </c>
      <c r="V48" s="12">
        <v>8308.8753899999992</v>
      </c>
    </row>
    <row r="49" spans="2:22" x14ac:dyDescent="0.2">
      <c r="B49" s="16">
        <v>4062</v>
      </c>
      <c r="C49" s="16" t="s">
        <v>133</v>
      </c>
      <c r="D49" s="12">
        <v>4048.04945</v>
      </c>
      <c r="E49" s="12">
        <v>8048.7016100000001</v>
      </c>
      <c r="F49" s="12">
        <v>1298.1128000000001</v>
      </c>
      <c r="G49" s="12">
        <v>170.00497999999999</v>
      </c>
      <c r="H49" s="12">
        <v>0</v>
      </c>
      <c r="I49" s="12">
        <v>12787.400100000001</v>
      </c>
      <c r="J49" s="12">
        <v>0</v>
      </c>
      <c r="K49" s="12">
        <v>0</v>
      </c>
      <c r="L49" s="12">
        <v>26352.268940000002</v>
      </c>
      <c r="M49" s="12">
        <v>14341.847250000001</v>
      </c>
      <c r="N49" s="12">
        <v>43.500250000000001</v>
      </c>
      <c r="O49" s="12">
        <v>7368.3107399999999</v>
      </c>
      <c r="P49" s="12">
        <v>2.4249499999999999</v>
      </c>
      <c r="Q49" s="12">
        <v>413.46433999999999</v>
      </c>
      <c r="R49" s="12">
        <v>5</v>
      </c>
      <c r="S49" s="12">
        <v>2624.6250199999999</v>
      </c>
      <c r="T49" s="12">
        <v>0</v>
      </c>
      <c r="U49" s="12">
        <v>566.53</v>
      </c>
      <c r="V49" s="12">
        <v>25365.702550000002</v>
      </c>
    </row>
    <row r="50" spans="2:22" x14ac:dyDescent="0.2">
      <c r="B50" s="16">
        <v>4063</v>
      </c>
      <c r="C50" s="16" t="s">
        <v>134</v>
      </c>
      <c r="D50" s="12">
        <v>13335.24604</v>
      </c>
      <c r="E50" s="12">
        <v>9753.6657599999999</v>
      </c>
      <c r="F50" s="12">
        <v>3917.7319499999999</v>
      </c>
      <c r="G50" s="12">
        <v>292.46606000000003</v>
      </c>
      <c r="H50" s="12">
        <v>357.68207999999998</v>
      </c>
      <c r="I50" s="12">
        <v>17413.64518</v>
      </c>
      <c r="J50" s="12">
        <v>0</v>
      </c>
      <c r="K50" s="12">
        <v>252.12509</v>
      </c>
      <c r="L50" s="12">
        <v>45322.562160000001</v>
      </c>
      <c r="M50" s="12">
        <v>26808.9012</v>
      </c>
      <c r="N50" s="12">
        <v>288.29201999999998</v>
      </c>
      <c r="O50" s="12">
        <v>9026.2525800000003</v>
      </c>
      <c r="P50" s="12">
        <v>169.28645</v>
      </c>
      <c r="Q50" s="12">
        <v>648.54400999999996</v>
      </c>
      <c r="R50" s="12">
        <v>112.5729</v>
      </c>
      <c r="S50" s="12">
        <v>7332.6713399999999</v>
      </c>
      <c r="T50" s="12">
        <v>0</v>
      </c>
      <c r="U50" s="12">
        <v>689.3</v>
      </c>
      <c r="V50" s="12">
        <v>45075.820500000002</v>
      </c>
    </row>
    <row r="51" spans="2:22" x14ac:dyDescent="0.2">
      <c r="B51" s="16">
        <v>4064</v>
      </c>
      <c r="C51" s="16" t="s">
        <v>135</v>
      </c>
      <c r="D51" s="12">
        <v>839.47770000000003</v>
      </c>
      <c r="E51" s="12">
        <v>1669.8305600000001</v>
      </c>
      <c r="F51" s="12">
        <v>274.06824999999998</v>
      </c>
      <c r="G51" s="12">
        <v>16.1631</v>
      </c>
      <c r="H51" s="12">
        <v>0</v>
      </c>
      <c r="I51" s="12">
        <v>2412.16165</v>
      </c>
      <c r="J51" s="12">
        <v>0</v>
      </c>
      <c r="K51" s="12">
        <v>0</v>
      </c>
      <c r="L51" s="12">
        <v>5211.7012599999998</v>
      </c>
      <c r="M51" s="12">
        <v>3308.3364999999999</v>
      </c>
      <c r="N51" s="12">
        <v>0</v>
      </c>
      <c r="O51" s="12">
        <v>1700.7818400000001</v>
      </c>
      <c r="P51" s="12">
        <v>0</v>
      </c>
      <c r="Q51" s="12">
        <v>34.811419999999998</v>
      </c>
      <c r="R51" s="12">
        <v>0</v>
      </c>
      <c r="S51" s="12">
        <v>426.88756999999998</v>
      </c>
      <c r="T51" s="12">
        <v>0</v>
      </c>
      <c r="U51" s="12">
        <v>0</v>
      </c>
      <c r="V51" s="12">
        <v>5470.8173299999999</v>
      </c>
    </row>
    <row r="52" spans="2:22" x14ac:dyDescent="0.2">
      <c r="B52" s="16">
        <v>4065</v>
      </c>
      <c r="C52" s="16" t="s">
        <v>136</v>
      </c>
      <c r="D52" s="12">
        <v>3194.1882099999998</v>
      </c>
      <c r="E52" s="12">
        <v>2760.48495</v>
      </c>
      <c r="F52" s="12">
        <v>950.97964999999999</v>
      </c>
      <c r="G52" s="12">
        <v>229.98294999999999</v>
      </c>
      <c r="H52" s="12">
        <v>33.502549999999999</v>
      </c>
      <c r="I52" s="12">
        <v>11111.022489999999</v>
      </c>
      <c r="J52" s="12">
        <v>0</v>
      </c>
      <c r="K52" s="12">
        <v>0</v>
      </c>
      <c r="L52" s="12">
        <v>18280.160800000001</v>
      </c>
      <c r="M52" s="12">
        <v>10625.030500000001</v>
      </c>
      <c r="N52" s="12">
        <v>124.33607000000001</v>
      </c>
      <c r="O52" s="12">
        <v>2785.8834499999998</v>
      </c>
      <c r="P52" s="12">
        <v>0</v>
      </c>
      <c r="Q52" s="12">
        <v>1100.68139</v>
      </c>
      <c r="R52" s="12">
        <v>29.928999999999998</v>
      </c>
      <c r="S52" s="12">
        <v>4026.7511199999999</v>
      </c>
      <c r="T52" s="12">
        <v>0</v>
      </c>
      <c r="U52" s="12">
        <v>33.502549999999999</v>
      </c>
      <c r="V52" s="12">
        <v>18726.114079999999</v>
      </c>
    </row>
    <row r="53" spans="2:22" x14ac:dyDescent="0.2">
      <c r="B53" s="16">
        <v>4066</v>
      </c>
      <c r="C53" s="16" t="s">
        <v>137</v>
      </c>
      <c r="D53" s="12">
        <v>1118.14806</v>
      </c>
      <c r="E53" s="12">
        <v>1122.2194099999999</v>
      </c>
      <c r="F53" s="12">
        <v>392.9726</v>
      </c>
      <c r="G53" s="12">
        <v>20.45645</v>
      </c>
      <c r="H53" s="12">
        <v>0</v>
      </c>
      <c r="I53" s="12">
        <v>4155.9019500000004</v>
      </c>
      <c r="J53" s="12">
        <v>0</v>
      </c>
      <c r="K53" s="12">
        <v>0</v>
      </c>
      <c r="L53" s="12">
        <v>6809.6984700000003</v>
      </c>
      <c r="M53" s="12">
        <v>3655.0496499999999</v>
      </c>
      <c r="N53" s="12">
        <v>18.388529999999999</v>
      </c>
      <c r="O53" s="12">
        <v>821.33248000000003</v>
      </c>
      <c r="P53" s="12">
        <v>0</v>
      </c>
      <c r="Q53" s="12">
        <v>1445.49584</v>
      </c>
      <c r="R53" s="12">
        <v>0.1454</v>
      </c>
      <c r="S53" s="12">
        <v>312.15640999999999</v>
      </c>
      <c r="T53" s="12">
        <v>0</v>
      </c>
      <c r="U53" s="12">
        <v>2240.5612799999999</v>
      </c>
      <c r="V53" s="12">
        <v>8493.1295900000005</v>
      </c>
    </row>
    <row r="54" spans="2:22" x14ac:dyDescent="0.2">
      <c r="B54" s="16">
        <v>4067</v>
      </c>
      <c r="C54" s="16" t="s">
        <v>138</v>
      </c>
      <c r="D54" s="12">
        <v>1159.3509200000001</v>
      </c>
      <c r="E54" s="12">
        <v>1211.2954999999999</v>
      </c>
      <c r="F54" s="12">
        <v>456.52820000000003</v>
      </c>
      <c r="G54" s="12">
        <v>17.377649999999999</v>
      </c>
      <c r="H54" s="12">
        <v>0</v>
      </c>
      <c r="I54" s="12">
        <v>3940.3619199999998</v>
      </c>
      <c r="J54" s="12">
        <v>0</v>
      </c>
      <c r="K54" s="12">
        <v>0</v>
      </c>
      <c r="L54" s="12">
        <v>6784.9141900000004</v>
      </c>
      <c r="M54" s="12">
        <v>4968.9012499999999</v>
      </c>
      <c r="N54" s="12">
        <v>30</v>
      </c>
      <c r="O54" s="12">
        <v>1135.8748000000001</v>
      </c>
      <c r="P54" s="12">
        <v>0</v>
      </c>
      <c r="Q54" s="12">
        <v>37.70337</v>
      </c>
      <c r="R54" s="12">
        <v>74.299599999999998</v>
      </c>
      <c r="S54" s="12">
        <v>484.56965000000002</v>
      </c>
      <c r="T54" s="12">
        <v>0</v>
      </c>
      <c r="U54" s="12">
        <v>118.751</v>
      </c>
      <c r="V54" s="12">
        <v>6850.0996699999996</v>
      </c>
    </row>
    <row r="55" spans="2:22" x14ac:dyDescent="0.2">
      <c r="B55" s="16">
        <v>4068</v>
      </c>
      <c r="C55" s="16" t="s">
        <v>139</v>
      </c>
      <c r="D55" s="12">
        <v>1795.60841</v>
      </c>
      <c r="E55" s="12">
        <v>2439.1077100000002</v>
      </c>
      <c r="F55" s="12">
        <v>1466.5333000000001</v>
      </c>
      <c r="G55" s="12">
        <v>65.780450000000002</v>
      </c>
      <c r="H55" s="12">
        <v>0</v>
      </c>
      <c r="I55" s="12">
        <v>6236.7467299999998</v>
      </c>
      <c r="J55" s="12">
        <v>0</v>
      </c>
      <c r="K55" s="12">
        <v>0</v>
      </c>
      <c r="L55" s="12">
        <v>12003.776599999999</v>
      </c>
      <c r="M55" s="12">
        <v>9612.3170499999997</v>
      </c>
      <c r="N55" s="12">
        <v>78.694730000000007</v>
      </c>
      <c r="O55" s="12">
        <v>2182.54162</v>
      </c>
      <c r="P55" s="12">
        <v>0</v>
      </c>
      <c r="Q55" s="12">
        <v>131.67805000000001</v>
      </c>
      <c r="R55" s="12">
        <v>6.65</v>
      </c>
      <c r="S55" s="12">
        <v>1470.0628200000001</v>
      </c>
      <c r="T55" s="12">
        <v>0</v>
      </c>
      <c r="U55" s="12">
        <v>445.83</v>
      </c>
      <c r="V55" s="12">
        <v>13927.77427</v>
      </c>
    </row>
    <row r="56" spans="2:22" x14ac:dyDescent="0.2">
      <c r="B56" s="16">
        <v>4084</v>
      </c>
      <c r="C56" s="16" t="s">
        <v>140</v>
      </c>
      <c r="D56" s="12">
        <v>523.404</v>
      </c>
      <c r="E56" s="12">
        <v>535.20136000000002</v>
      </c>
      <c r="F56" s="12">
        <v>334.66014999999999</v>
      </c>
      <c r="G56" s="12">
        <v>11.219900000000001</v>
      </c>
      <c r="H56" s="12">
        <v>0</v>
      </c>
      <c r="I56" s="12">
        <v>1408.9647199999999</v>
      </c>
      <c r="J56" s="12">
        <v>0</v>
      </c>
      <c r="K56" s="12">
        <v>0</v>
      </c>
      <c r="L56" s="12">
        <v>2813.4501300000002</v>
      </c>
      <c r="M56" s="12">
        <v>2628.42805</v>
      </c>
      <c r="N56" s="12">
        <v>0</v>
      </c>
      <c r="O56" s="12">
        <v>224.18665999999999</v>
      </c>
      <c r="P56" s="12">
        <v>2.4120599999999999</v>
      </c>
      <c r="Q56" s="12">
        <v>60.808039999999998</v>
      </c>
      <c r="R56" s="12">
        <v>1.3420000000000001</v>
      </c>
      <c r="S56" s="12">
        <v>187.85039</v>
      </c>
      <c r="T56" s="12">
        <v>0</v>
      </c>
      <c r="U56" s="12">
        <v>60.302999999999997</v>
      </c>
      <c r="V56" s="12">
        <v>3165.3301999999999</v>
      </c>
    </row>
    <row r="57" spans="2:22" x14ac:dyDescent="0.2">
      <c r="B57" s="16">
        <v>4071</v>
      </c>
      <c r="C57" s="16" t="s">
        <v>141</v>
      </c>
      <c r="D57" s="12">
        <v>1397.5244700000001</v>
      </c>
      <c r="E57" s="12">
        <v>1703.74883</v>
      </c>
      <c r="F57" s="12">
        <v>770.16089999999997</v>
      </c>
      <c r="G57" s="12">
        <v>98.824950000000001</v>
      </c>
      <c r="H57" s="12">
        <v>0</v>
      </c>
      <c r="I57" s="12">
        <v>6224.05818</v>
      </c>
      <c r="J57" s="12">
        <v>0</v>
      </c>
      <c r="K57" s="12">
        <v>0</v>
      </c>
      <c r="L57" s="12">
        <v>10194.31733</v>
      </c>
      <c r="M57" s="12">
        <v>7555.3925499999996</v>
      </c>
      <c r="N57" s="12">
        <v>0</v>
      </c>
      <c r="O57" s="12">
        <v>1342.1181899999999</v>
      </c>
      <c r="P57" s="12">
        <v>0</v>
      </c>
      <c r="Q57" s="12">
        <v>297.04012999999998</v>
      </c>
      <c r="R57" s="12">
        <v>51.383150000000001</v>
      </c>
      <c r="S57" s="12">
        <v>1327.1635000000001</v>
      </c>
      <c r="T57" s="12">
        <v>0</v>
      </c>
      <c r="U57" s="12">
        <v>0</v>
      </c>
      <c r="V57" s="12">
        <v>10573.097519999999</v>
      </c>
    </row>
    <row r="58" spans="2:22" x14ac:dyDescent="0.2">
      <c r="B58" s="16">
        <v>4072</v>
      </c>
      <c r="C58" s="16" t="s">
        <v>142</v>
      </c>
      <c r="D58" s="12">
        <v>1841.87238</v>
      </c>
      <c r="E58" s="12">
        <v>5831.8549300000004</v>
      </c>
      <c r="F58" s="12">
        <v>1191.5984699999999</v>
      </c>
      <c r="G58" s="12">
        <v>281.07934999999998</v>
      </c>
      <c r="H58" s="12">
        <v>0</v>
      </c>
      <c r="I58" s="12">
        <v>6349.4219599999997</v>
      </c>
      <c r="J58" s="12">
        <v>0</v>
      </c>
      <c r="K58" s="12">
        <v>945.06584999999995</v>
      </c>
      <c r="L58" s="12">
        <v>16440.892940000002</v>
      </c>
      <c r="M58" s="12">
        <v>8673.4136999999992</v>
      </c>
      <c r="N58" s="12">
        <v>119.68798</v>
      </c>
      <c r="O58" s="12">
        <v>5385.1655300000002</v>
      </c>
      <c r="P58" s="12">
        <v>0</v>
      </c>
      <c r="Q58" s="12">
        <v>374.69968999999998</v>
      </c>
      <c r="R58" s="12">
        <v>3.5</v>
      </c>
      <c r="S58" s="12">
        <v>1996.6341600000001</v>
      </c>
      <c r="T58" s="12">
        <v>0</v>
      </c>
      <c r="U58" s="12">
        <v>213.131</v>
      </c>
      <c r="V58" s="12">
        <v>16766.232059999998</v>
      </c>
    </row>
    <row r="59" spans="2:22" x14ac:dyDescent="0.2">
      <c r="B59" s="16">
        <v>4073</v>
      </c>
      <c r="C59" s="16" t="s">
        <v>143</v>
      </c>
      <c r="D59" s="12">
        <v>1013.9271</v>
      </c>
      <c r="E59" s="12">
        <v>2072.7937299999999</v>
      </c>
      <c r="F59" s="12">
        <v>614.88495</v>
      </c>
      <c r="G59" s="12">
        <v>66.480999999999995</v>
      </c>
      <c r="H59" s="12">
        <v>0</v>
      </c>
      <c r="I59" s="12">
        <v>5632.3120600000002</v>
      </c>
      <c r="J59" s="12">
        <v>0</v>
      </c>
      <c r="K59" s="12">
        <v>1243.8939700000001</v>
      </c>
      <c r="L59" s="12">
        <v>10644.292810000001</v>
      </c>
      <c r="M59" s="12">
        <v>8526.4403000000002</v>
      </c>
      <c r="N59" s="12">
        <v>0</v>
      </c>
      <c r="O59" s="12">
        <v>1265.1619900000001</v>
      </c>
      <c r="P59" s="12">
        <v>0</v>
      </c>
      <c r="Q59" s="12">
        <v>102.71997</v>
      </c>
      <c r="R59" s="12">
        <v>2.4049</v>
      </c>
      <c r="S59" s="12">
        <v>384.8107</v>
      </c>
      <c r="T59" s="12">
        <v>0</v>
      </c>
      <c r="U59" s="12">
        <v>308.51400000000001</v>
      </c>
      <c r="V59" s="12">
        <v>10590.05186</v>
      </c>
    </row>
    <row r="60" spans="2:22" x14ac:dyDescent="0.2">
      <c r="B60" s="16">
        <v>4074</v>
      </c>
      <c r="C60" s="16" t="s">
        <v>144</v>
      </c>
      <c r="D60" s="12">
        <v>2922.5468000000001</v>
      </c>
      <c r="E60" s="12">
        <v>5024.44668</v>
      </c>
      <c r="F60" s="12">
        <v>1719.3842500000001</v>
      </c>
      <c r="G60" s="12">
        <v>49.903770000000002</v>
      </c>
      <c r="H60" s="12">
        <v>0</v>
      </c>
      <c r="I60" s="12">
        <v>8541.3553300000003</v>
      </c>
      <c r="J60" s="12">
        <v>0</v>
      </c>
      <c r="K60" s="12">
        <v>0</v>
      </c>
      <c r="L60" s="12">
        <v>18257.636829999999</v>
      </c>
      <c r="M60" s="12">
        <v>9667.2494999999999</v>
      </c>
      <c r="N60" s="12">
        <v>96.262249999999995</v>
      </c>
      <c r="O60" s="12">
        <v>4965.1914200000001</v>
      </c>
      <c r="P60" s="12">
        <v>1.244</v>
      </c>
      <c r="Q60" s="12">
        <v>1657.57707</v>
      </c>
      <c r="R60" s="12">
        <v>0</v>
      </c>
      <c r="S60" s="12">
        <v>2540.5601000000001</v>
      </c>
      <c r="T60" s="12">
        <v>0</v>
      </c>
      <c r="U60" s="12">
        <v>392.49799999999999</v>
      </c>
      <c r="V60" s="12">
        <v>19320.582340000001</v>
      </c>
    </row>
    <row r="61" spans="2:22" x14ac:dyDescent="0.2">
      <c r="B61" s="16">
        <v>4075</v>
      </c>
      <c r="C61" s="16" t="s">
        <v>145</v>
      </c>
      <c r="D61" s="12">
        <v>4091.8533000000002</v>
      </c>
      <c r="E61" s="12">
        <v>3655.0896499999999</v>
      </c>
      <c r="F61" s="12">
        <v>1740.6525099999999</v>
      </c>
      <c r="G61" s="12">
        <v>411.02670000000001</v>
      </c>
      <c r="H61" s="12">
        <v>0</v>
      </c>
      <c r="I61" s="12">
        <v>10682.04343</v>
      </c>
      <c r="J61" s="12">
        <v>0</v>
      </c>
      <c r="K61" s="12">
        <v>0</v>
      </c>
      <c r="L61" s="12">
        <v>20580.665590000001</v>
      </c>
      <c r="M61" s="12">
        <v>14029.511350000001</v>
      </c>
      <c r="N61" s="12">
        <v>96.211619999999996</v>
      </c>
      <c r="O61" s="12">
        <v>4263.2719800000004</v>
      </c>
      <c r="P61" s="12">
        <v>0</v>
      </c>
      <c r="Q61" s="12">
        <v>286.75920000000002</v>
      </c>
      <c r="R61" s="12">
        <v>2.0438999999999998</v>
      </c>
      <c r="S61" s="12">
        <v>2228.0237099999999</v>
      </c>
      <c r="T61" s="12">
        <v>0</v>
      </c>
      <c r="U61" s="12">
        <v>0</v>
      </c>
      <c r="V61" s="12">
        <v>20905.821759999999</v>
      </c>
    </row>
    <row r="62" spans="2:22" x14ac:dyDescent="0.2">
      <c r="B62" s="16">
        <v>4076</v>
      </c>
      <c r="C62" s="16" t="s">
        <v>146</v>
      </c>
      <c r="D62" s="12">
        <v>2099.3488900000002</v>
      </c>
      <c r="E62" s="12">
        <v>2795.2070899999999</v>
      </c>
      <c r="F62" s="12">
        <v>632.24739999999997</v>
      </c>
      <c r="G62" s="12">
        <v>85.815939999999998</v>
      </c>
      <c r="H62" s="12">
        <v>1.4498500000000001</v>
      </c>
      <c r="I62" s="12">
        <v>6468.2458800000004</v>
      </c>
      <c r="J62" s="12">
        <v>0</v>
      </c>
      <c r="K62" s="12">
        <v>0</v>
      </c>
      <c r="L62" s="12">
        <v>12082.315049999999</v>
      </c>
      <c r="M62" s="12">
        <v>9199.3086999999996</v>
      </c>
      <c r="N62" s="12">
        <v>76.204300000000003</v>
      </c>
      <c r="O62" s="12">
        <v>2200.9481099999998</v>
      </c>
      <c r="P62" s="12">
        <v>0</v>
      </c>
      <c r="Q62" s="12">
        <v>174.5942</v>
      </c>
      <c r="R62" s="12">
        <v>11.19135</v>
      </c>
      <c r="S62" s="12">
        <v>1859.1015199999999</v>
      </c>
      <c r="T62" s="12">
        <v>0</v>
      </c>
      <c r="U62" s="12">
        <v>0</v>
      </c>
      <c r="V62" s="12">
        <v>13521.348180000001</v>
      </c>
    </row>
    <row r="63" spans="2:22" x14ac:dyDescent="0.2">
      <c r="B63" s="16">
        <v>4077</v>
      </c>
      <c r="C63" s="16" t="s">
        <v>147</v>
      </c>
      <c r="D63" s="12">
        <v>763.78115000000003</v>
      </c>
      <c r="E63" s="12">
        <v>1232.10842</v>
      </c>
      <c r="F63" s="12">
        <v>357.11085000000003</v>
      </c>
      <c r="G63" s="12">
        <v>18.730650000000001</v>
      </c>
      <c r="H63" s="12">
        <v>0</v>
      </c>
      <c r="I63" s="12">
        <v>3783.1429400000002</v>
      </c>
      <c r="J63" s="12">
        <v>0</v>
      </c>
      <c r="K63" s="12">
        <v>0</v>
      </c>
      <c r="L63" s="12">
        <v>6154.8740100000005</v>
      </c>
      <c r="M63" s="12">
        <v>4750.32845</v>
      </c>
      <c r="N63" s="12">
        <v>42.693570000000001</v>
      </c>
      <c r="O63" s="12">
        <v>858.55601000000001</v>
      </c>
      <c r="P63" s="12">
        <v>0</v>
      </c>
      <c r="Q63" s="12">
        <v>43.849850000000004</v>
      </c>
      <c r="R63" s="12">
        <v>0</v>
      </c>
      <c r="S63" s="12">
        <v>896.53179</v>
      </c>
      <c r="T63" s="12">
        <v>0</v>
      </c>
      <c r="U63" s="12">
        <v>131.524</v>
      </c>
      <c r="V63" s="12">
        <v>6723.4836699999996</v>
      </c>
    </row>
    <row r="64" spans="2:22" x14ac:dyDescent="0.2">
      <c r="B64" s="16">
        <v>4078</v>
      </c>
      <c r="C64" s="16" t="s">
        <v>148</v>
      </c>
      <c r="D64" s="12">
        <v>254.73828</v>
      </c>
      <c r="E64" s="12">
        <v>462.80085000000003</v>
      </c>
      <c r="F64" s="12">
        <v>94.005200000000002</v>
      </c>
      <c r="G64" s="12">
        <v>17.288049999999998</v>
      </c>
      <c r="H64" s="12">
        <v>0</v>
      </c>
      <c r="I64" s="12">
        <v>1252.6079</v>
      </c>
      <c r="J64" s="12">
        <v>0</v>
      </c>
      <c r="K64" s="12">
        <v>0</v>
      </c>
      <c r="L64" s="12">
        <v>2081.4402799999998</v>
      </c>
      <c r="M64" s="12">
        <v>1430.10905</v>
      </c>
      <c r="N64" s="12">
        <v>12.439069999999999</v>
      </c>
      <c r="O64" s="12">
        <v>312.76616999999999</v>
      </c>
      <c r="P64" s="12">
        <v>0</v>
      </c>
      <c r="Q64" s="12">
        <v>50.103580000000001</v>
      </c>
      <c r="R64" s="12">
        <v>0</v>
      </c>
      <c r="S64" s="12">
        <v>257.71204999999998</v>
      </c>
      <c r="T64" s="12">
        <v>0</v>
      </c>
      <c r="U64" s="12">
        <v>26.333850000000002</v>
      </c>
      <c r="V64" s="12">
        <v>2089.4637699999998</v>
      </c>
    </row>
    <row r="65" spans="2:22" x14ac:dyDescent="0.2">
      <c r="B65" s="16">
        <v>4079</v>
      </c>
      <c r="C65" s="16" t="s">
        <v>149</v>
      </c>
      <c r="D65" s="12">
        <v>871.00851999999998</v>
      </c>
      <c r="E65" s="12">
        <v>2944.4284299999999</v>
      </c>
      <c r="F65" s="12">
        <v>549.53092000000004</v>
      </c>
      <c r="G65" s="12">
        <v>134.28856999999999</v>
      </c>
      <c r="H65" s="12">
        <v>0</v>
      </c>
      <c r="I65" s="12">
        <v>3579.5207799999998</v>
      </c>
      <c r="J65" s="12">
        <v>0</v>
      </c>
      <c r="K65" s="12">
        <v>366.89451000000003</v>
      </c>
      <c r="L65" s="12">
        <v>8445.67173</v>
      </c>
      <c r="M65" s="12">
        <v>4658.4808999999996</v>
      </c>
      <c r="N65" s="12">
        <v>3.5851600000000001</v>
      </c>
      <c r="O65" s="12">
        <v>3199.41948</v>
      </c>
      <c r="P65" s="12">
        <v>0</v>
      </c>
      <c r="Q65" s="12">
        <v>134.08937</v>
      </c>
      <c r="R65" s="12">
        <v>0</v>
      </c>
      <c r="S65" s="12">
        <v>746.11689999999999</v>
      </c>
      <c r="T65" s="12">
        <v>0</v>
      </c>
      <c r="U65" s="12">
        <v>175.35400000000001</v>
      </c>
      <c r="V65" s="12">
        <v>8917.0458099999996</v>
      </c>
    </row>
    <row r="66" spans="2:22" x14ac:dyDescent="0.2">
      <c r="B66" s="16">
        <v>4080</v>
      </c>
      <c r="C66" s="16" t="s">
        <v>150</v>
      </c>
      <c r="D66" s="12">
        <v>10425.48192</v>
      </c>
      <c r="E66" s="12">
        <v>19482.505499999999</v>
      </c>
      <c r="F66" s="12">
        <v>5212.2708300000004</v>
      </c>
      <c r="G66" s="12">
        <v>265.29280999999997</v>
      </c>
      <c r="H66" s="12">
        <v>-30.70515</v>
      </c>
      <c r="I66" s="12">
        <v>21376.944309999999</v>
      </c>
      <c r="J66" s="12">
        <v>0</v>
      </c>
      <c r="K66" s="12">
        <v>199.72417999999999</v>
      </c>
      <c r="L66" s="12">
        <v>56931.5144</v>
      </c>
      <c r="M66" s="12">
        <v>22556.481250000001</v>
      </c>
      <c r="N66" s="12">
        <v>458.10825</v>
      </c>
      <c r="O66" s="12">
        <v>24659.319500000001</v>
      </c>
      <c r="P66" s="12">
        <v>941.65632000000005</v>
      </c>
      <c r="Q66" s="12">
        <v>519.62815999999998</v>
      </c>
      <c r="R66" s="12">
        <v>57.456699999999998</v>
      </c>
      <c r="S66" s="12">
        <v>8608.5529999999999</v>
      </c>
      <c r="T66" s="12">
        <v>0</v>
      </c>
      <c r="U66" s="12">
        <v>1048.5201999999999</v>
      </c>
      <c r="V66" s="12">
        <v>58849.723380000003</v>
      </c>
    </row>
    <row r="67" spans="2:22" x14ac:dyDescent="0.2">
      <c r="B67" s="16">
        <v>4081</v>
      </c>
      <c r="C67" s="16" t="s">
        <v>151</v>
      </c>
      <c r="D67" s="12">
        <v>3153.1913199999999</v>
      </c>
      <c r="E67" s="12">
        <v>2680.45714</v>
      </c>
      <c r="F67" s="12">
        <v>1265.4574700000001</v>
      </c>
      <c r="G67" s="12">
        <v>65.25264</v>
      </c>
      <c r="H67" s="12">
        <v>0</v>
      </c>
      <c r="I67" s="12">
        <v>11225.21204</v>
      </c>
      <c r="J67" s="12">
        <v>0</v>
      </c>
      <c r="K67" s="12">
        <v>0</v>
      </c>
      <c r="L67" s="12">
        <v>18389.570609999999</v>
      </c>
      <c r="M67" s="12">
        <v>14545.5013</v>
      </c>
      <c r="N67" s="12">
        <v>96.582819999999998</v>
      </c>
      <c r="O67" s="12">
        <v>1590.77197</v>
      </c>
      <c r="P67" s="12">
        <v>1.0009999999999999</v>
      </c>
      <c r="Q67" s="12">
        <v>317.86608000000001</v>
      </c>
      <c r="R67" s="12">
        <v>0</v>
      </c>
      <c r="S67" s="12">
        <v>2100.4723199999999</v>
      </c>
      <c r="T67" s="12">
        <v>0</v>
      </c>
      <c r="U67" s="12">
        <v>1222.26965</v>
      </c>
      <c r="V67" s="12">
        <v>19874.46514</v>
      </c>
    </row>
    <row r="68" spans="2:22" x14ac:dyDescent="0.2">
      <c r="B68" s="16">
        <v>4082</v>
      </c>
      <c r="C68" s="16" t="s">
        <v>152</v>
      </c>
      <c r="D68" s="12">
        <v>21424.570650000001</v>
      </c>
      <c r="E68" s="12">
        <v>15461.9699</v>
      </c>
      <c r="F68" s="12">
        <v>6507.4093000000003</v>
      </c>
      <c r="G68" s="12">
        <v>1652.1913999999999</v>
      </c>
      <c r="H68" s="12">
        <v>0.70169999999999999</v>
      </c>
      <c r="I68" s="12">
        <v>41644.451300000001</v>
      </c>
      <c r="J68" s="12">
        <v>0</v>
      </c>
      <c r="K68" s="12">
        <v>0</v>
      </c>
      <c r="L68" s="12">
        <v>86691.294250000006</v>
      </c>
      <c r="M68" s="12">
        <v>50211.894699999997</v>
      </c>
      <c r="N68" s="12">
        <v>189.03701000000001</v>
      </c>
      <c r="O68" s="12">
        <v>11606.764160000001</v>
      </c>
      <c r="P68" s="12">
        <v>0</v>
      </c>
      <c r="Q68" s="12">
        <v>3101.6941700000002</v>
      </c>
      <c r="R68" s="12">
        <v>26.114100000000001</v>
      </c>
      <c r="S68" s="12">
        <v>20728.43939</v>
      </c>
      <c r="T68" s="12">
        <v>0</v>
      </c>
      <c r="U68" s="12">
        <v>1074.3652</v>
      </c>
      <c r="V68" s="12">
        <v>86938.308730000004</v>
      </c>
    </row>
    <row r="69" spans="2:22" x14ac:dyDescent="0.2">
      <c r="B69" s="16">
        <v>4083</v>
      </c>
      <c r="C69" s="16" t="s">
        <v>153</v>
      </c>
      <c r="D69" s="12">
        <v>4245.5117399999999</v>
      </c>
      <c r="E69" s="12">
        <v>9425.0906799999993</v>
      </c>
      <c r="F69" s="12">
        <v>1596.3538000000001</v>
      </c>
      <c r="G69" s="12">
        <v>45.120620000000002</v>
      </c>
      <c r="H69" s="12">
        <v>0</v>
      </c>
      <c r="I69" s="12">
        <v>10301.53818</v>
      </c>
      <c r="J69" s="12">
        <v>0</v>
      </c>
      <c r="K69" s="12">
        <v>0</v>
      </c>
      <c r="L69" s="12">
        <v>25613.615020000001</v>
      </c>
      <c r="M69" s="12">
        <v>15026.394050000001</v>
      </c>
      <c r="N69" s="12">
        <v>85.498199999999997</v>
      </c>
      <c r="O69" s="12">
        <v>8038.9039599999996</v>
      </c>
      <c r="P69" s="12">
        <v>0</v>
      </c>
      <c r="Q69" s="12">
        <v>66.075649999999996</v>
      </c>
      <c r="R69" s="12">
        <v>39.11665</v>
      </c>
      <c r="S69" s="12">
        <v>1264.5517400000001</v>
      </c>
      <c r="T69" s="12">
        <v>0</v>
      </c>
      <c r="U69" s="12">
        <v>0</v>
      </c>
      <c r="V69" s="12">
        <v>24520.540249999998</v>
      </c>
    </row>
    <row r="70" spans="2:22" x14ac:dyDescent="0.2">
      <c r="B70" s="21">
        <v>4129</v>
      </c>
      <c r="C70" s="21" t="s">
        <v>154</v>
      </c>
      <c r="D70" s="22">
        <v>55137.77304</v>
      </c>
      <c r="E70" s="22">
        <v>65063.602310000002</v>
      </c>
      <c r="F70" s="22">
        <v>24182.96675</v>
      </c>
      <c r="G70" s="22">
        <v>4299.9935299999997</v>
      </c>
      <c r="H70" s="22">
        <v>2895.3636299999998</v>
      </c>
      <c r="I70" s="22">
        <v>132790.61986999999</v>
      </c>
      <c r="J70" s="22">
        <v>11.59745</v>
      </c>
      <c r="K70" s="22">
        <v>2720.45111</v>
      </c>
      <c r="L70" s="22">
        <v>287102.36768999998</v>
      </c>
      <c r="M70" s="22">
        <v>160256.67395999999</v>
      </c>
      <c r="N70" s="22">
        <v>6251.4561800000001</v>
      </c>
      <c r="O70" s="22">
        <v>53241.264459999999</v>
      </c>
      <c r="P70" s="22">
        <v>307.75241999999997</v>
      </c>
      <c r="Q70" s="22">
        <v>23550.7601</v>
      </c>
      <c r="R70" s="22">
        <v>1428.2266099999999</v>
      </c>
      <c r="S70" s="22">
        <v>43930.315170000002</v>
      </c>
      <c r="T70" s="22">
        <v>11.59745</v>
      </c>
      <c r="U70" s="22">
        <v>2009.80765</v>
      </c>
      <c r="V70" s="22">
        <v>290987.85399999999</v>
      </c>
    </row>
    <row r="71" spans="2:22" x14ac:dyDescent="0.2">
      <c r="B71" s="16">
        <v>4091</v>
      </c>
      <c r="C71" s="16" t="s">
        <v>155</v>
      </c>
      <c r="D71" s="12">
        <v>1643.0063</v>
      </c>
      <c r="E71" s="12">
        <v>1617.93965</v>
      </c>
      <c r="F71" s="12">
        <v>772.93730000000005</v>
      </c>
      <c r="G71" s="12">
        <v>44.24785</v>
      </c>
      <c r="H71" s="12">
        <v>0</v>
      </c>
      <c r="I71" s="12">
        <v>4334.9615899999999</v>
      </c>
      <c r="J71" s="12">
        <v>0</v>
      </c>
      <c r="K71" s="12">
        <v>0</v>
      </c>
      <c r="L71" s="12">
        <v>8413.0926899999995</v>
      </c>
      <c r="M71" s="12">
        <v>5566.3639000000003</v>
      </c>
      <c r="N71" s="12">
        <v>488.81808000000001</v>
      </c>
      <c r="O71" s="12">
        <v>1144.6722</v>
      </c>
      <c r="P71" s="12">
        <v>0</v>
      </c>
      <c r="Q71" s="12">
        <v>78.076999999999998</v>
      </c>
      <c r="R71" s="12">
        <v>17.332149999999999</v>
      </c>
      <c r="S71" s="12">
        <v>755.38558999999998</v>
      </c>
      <c r="T71" s="12">
        <v>0</v>
      </c>
      <c r="U71" s="12">
        <v>0</v>
      </c>
      <c r="V71" s="12">
        <v>8050.6489199999996</v>
      </c>
    </row>
    <row r="72" spans="2:22" x14ac:dyDescent="0.2">
      <c r="B72" s="16">
        <v>4092</v>
      </c>
      <c r="C72" s="16" t="s">
        <v>156</v>
      </c>
      <c r="D72" s="12">
        <v>4038.7518500000001</v>
      </c>
      <c r="E72" s="12">
        <v>3413.2371699999999</v>
      </c>
      <c r="F72" s="12">
        <v>1187.25595</v>
      </c>
      <c r="G72" s="12">
        <v>253.23204999999999</v>
      </c>
      <c r="H72" s="12">
        <v>2570.7793999999999</v>
      </c>
      <c r="I72" s="12">
        <v>11976.701129999999</v>
      </c>
      <c r="J72" s="12">
        <v>0</v>
      </c>
      <c r="K72" s="12">
        <v>0</v>
      </c>
      <c r="L72" s="12">
        <v>23439.957549999999</v>
      </c>
      <c r="M72" s="12">
        <v>14430.578649999999</v>
      </c>
      <c r="N72" s="12">
        <v>1218.30925</v>
      </c>
      <c r="O72" s="12">
        <v>3625.1325099999999</v>
      </c>
      <c r="P72" s="12">
        <v>0</v>
      </c>
      <c r="Q72" s="12">
        <v>499.76567</v>
      </c>
      <c r="R72" s="12">
        <v>1195.2950000000001</v>
      </c>
      <c r="S72" s="12">
        <v>4759.2278200000001</v>
      </c>
      <c r="T72" s="12">
        <v>0</v>
      </c>
      <c r="U72" s="12">
        <v>0</v>
      </c>
      <c r="V72" s="12">
        <v>25728.3089</v>
      </c>
    </row>
    <row r="73" spans="2:22" x14ac:dyDescent="0.2">
      <c r="B73" s="16">
        <v>4093</v>
      </c>
      <c r="C73" s="16" t="s">
        <v>157</v>
      </c>
      <c r="D73" s="12">
        <v>613.25059999999996</v>
      </c>
      <c r="E73" s="12">
        <v>847.03638000000001</v>
      </c>
      <c r="F73" s="12">
        <v>300.8852</v>
      </c>
      <c r="G73" s="12">
        <v>21.704630000000002</v>
      </c>
      <c r="H73" s="12">
        <v>28.492000000000001</v>
      </c>
      <c r="I73" s="12">
        <v>1901.64672</v>
      </c>
      <c r="J73" s="12">
        <v>0</v>
      </c>
      <c r="K73" s="12">
        <v>0</v>
      </c>
      <c r="L73" s="12">
        <v>3713.0155300000001</v>
      </c>
      <c r="M73" s="12">
        <v>2869.8606500000001</v>
      </c>
      <c r="N73" s="12">
        <v>22.768609999999999</v>
      </c>
      <c r="O73" s="12">
        <v>673.2491</v>
      </c>
      <c r="P73" s="12">
        <v>0</v>
      </c>
      <c r="Q73" s="12">
        <v>60.25535</v>
      </c>
      <c r="R73" s="12">
        <v>0.2893</v>
      </c>
      <c r="S73" s="12">
        <v>361.02524</v>
      </c>
      <c r="T73" s="12">
        <v>0</v>
      </c>
      <c r="U73" s="12">
        <v>0</v>
      </c>
      <c r="V73" s="12">
        <v>3987.4482499999999</v>
      </c>
    </row>
    <row r="74" spans="2:22" x14ac:dyDescent="0.2">
      <c r="B74" s="16">
        <v>4124</v>
      </c>
      <c r="C74" s="16" t="s">
        <v>158</v>
      </c>
      <c r="D74" s="12">
        <v>1334.7402999999999</v>
      </c>
      <c r="E74" s="12">
        <v>2060.3656700000001</v>
      </c>
      <c r="F74" s="12">
        <v>498.41199999999998</v>
      </c>
      <c r="G74" s="12">
        <v>51.329799999999999</v>
      </c>
      <c r="H74" s="12">
        <v>0</v>
      </c>
      <c r="I74" s="12">
        <v>3311.69317</v>
      </c>
      <c r="J74" s="12">
        <v>0</v>
      </c>
      <c r="K74" s="12">
        <v>0</v>
      </c>
      <c r="L74" s="12">
        <v>7256.5409399999999</v>
      </c>
      <c r="M74" s="12">
        <v>5032.8904000000002</v>
      </c>
      <c r="N74" s="12">
        <v>41.437989999999999</v>
      </c>
      <c r="O74" s="12">
        <v>585.25058999999999</v>
      </c>
      <c r="P74" s="12">
        <v>0</v>
      </c>
      <c r="Q74" s="12">
        <v>236.55587</v>
      </c>
      <c r="R74" s="12">
        <v>0</v>
      </c>
      <c r="S74" s="12">
        <v>1409.0417</v>
      </c>
      <c r="T74" s="12">
        <v>0</v>
      </c>
      <c r="U74" s="12">
        <v>86.376999999999995</v>
      </c>
      <c r="V74" s="12">
        <v>7391.5535499999996</v>
      </c>
    </row>
    <row r="75" spans="2:22" x14ac:dyDescent="0.2">
      <c r="B75" s="16">
        <v>4095</v>
      </c>
      <c r="C75" s="16" t="s">
        <v>159</v>
      </c>
      <c r="D75" s="12">
        <v>20856.996190000002</v>
      </c>
      <c r="E75" s="12">
        <v>16694.972880000001</v>
      </c>
      <c r="F75" s="12">
        <v>6625.7899200000002</v>
      </c>
      <c r="G75" s="12">
        <v>1053.91651</v>
      </c>
      <c r="H75" s="12">
        <v>159.41275999999999</v>
      </c>
      <c r="I75" s="12">
        <v>34240.500209999998</v>
      </c>
      <c r="J75" s="12">
        <v>11.59745</v>
      </c>
      <c r="K75" s="12">
        <v>2720.45111</v>
      </c>
      <c r="L75" s="12">
        <v>82363.637029999998</v>
      </c>
      <c r="M75" s="12">
        <v>40855.741450000001</v>
      </c>
      <c r="N75" s="12">
        <v>327.41201000000001</v>
      </c>
      <c r="O75" s="12">
        <v>12298.42439</v>
      </c>
      <c r="P75" s="12">
        <v>45.242789999999999</v>
      </c>
      <c r="Q75" s="12">
        <v>11959.69382</v>
      </c>
      <c r="R75" s="12">
        <v>66.288510000000002</v>
      </c>
      <c r="S75" s="12">
        <v>13345.28044</v>
      </c>
      <c r="T75" s="12">
        <v>11.59745</v>
      </c>
      <c r="U75" s="12">
        <v>459.26994999999999</v>
      </c>
      <c r="V75" s="12">
        <v>79368.950809999995</v>
      </c>
    </row>
    <row r="76" spans="2:22" x14ac:dyDescent="0.2">
      <c r="B76" s="16">
        <v>4099</v>
      </c>
      <c r="C76" s="16" t="s">
        <v>160</v>
      </c>
      <c r="D76" s="12">
        <v>301.33544999999998</v>
      </c>
      <c r="E76" s="12">
        <v>453.84958999999998</v>
      </c>
      <c r="F76" s="12">
        <v>173.28514999999999</v>
      </c>
      <c r="G76" s="12">
        <v>10.9055</v>
      </c>
      <c r="H76" s="12">
        <v>0</v>
      </c>
      <c r="I76" s="12">
        <v>1109.9333799999999</v>
      </c>
      <c r="J76" s="12">
        <v>0</v>
      </c>
      <c r="K76" s="12">
        <v>0</v>
      </c>
      <c r="L76" s="12">
        <v>2049.3090699999998</v>
      </c>
      <c r="M76" s="12">
        <v>1481.1215</v>
      </c>
      <c r="N76" s="12">
        <v>12.896750000000001</v>
      </c>
      <c r="O76" s="12">
        <v>221.42009999999999</v>
      </c>
      <c r="P76" s="12">
        <v>0</v>
      </c>
      <c r="Q76" s="12">
        <v>68.665959999999998</v>
      </c>
      <c r="R76" s="12">
        <v>0</v>
      </c>
      <c r="S76" s="12">
        <v>110.41955</v>
      </c>
      <c r="T76" s="12">
        <v>0</v>
      </c>
      <c r="U76" s="12">
        <v>0</v>
      </c>
      <c r="V76" s="12">
        <v>1894.52386</v>
      </c>
    </row>
    <row r="77" spans="2:22" x14ac:dyDescent="0.2">
      <c r="B77" s="16">
        <v>4100</v>
      </c>
      <c r="C77" s="16" t="s">
        <v>161</v>
      </c>
      <c r="D77" s="12">
        <v>2474.70921</v>
      </c>
      <c r="E77" s="12">
        <v>2734.75072</v>
      </c>
      <c r="F77" s="12">
        <v>3110.7817700000001</v>
      </c>
      <c r="G77" s="12">
        <v>1301.96361</v>
      </c>
      <c r="H77" s="12">
        <v>119.22620000000001</v>
      </c>
      <c r="I77" s="12">
        <v>8391.6775300000008</v>
      </c>
      <c r="J77" s="12">
        <v>0</v>
      </c>
      <c r="K77" s="12">
        <v>0</v>
      </c>
      <c r="L77" s="12">
        <v>18133.109039999999</v>
      </c>
      <c r="M77" s="12">
        <v>11829.95853</v>
      </c>
      <c r="N77" s="12">
        <v>70.773700000000005</v>
      </c>
      <c r="O77" s="12">
        <v>1953.0043000000001</v>
      </c>
      <c r="P77" s="12">
        <v>0</v>
      </c>
      <c r="Q77" s="12">
        <v>7134.9590200000002</v>
      </c>
      <c r="R77" s="12">
        <v>18.312149999999999</v>
      </c>
      <c r="S77" s="12">
        <v>1329.90336</v>
      </c>
      <c r="T77" s="12">
        <v>0</v>
      </c>
      <c r="U77" s="12">
        <v>305.29599999999999</v>
      </c>
      <c r="V77" s="12">
        <v>22642.207060000001</v>
      </c>
    </row>
    <row r="78" spans="2:22" x14ac:dyDescent="0.2">
      <c r="B78" s="16">
        <v>4104</v>
      </c>
      <c r="C78" s="16" t="s">
        <v>162</v>
      </c>
      <c r="D78" s="12">
        <v>2237.6999700000001</v>
      </c>
      <c r="E78" s="12">
        <v>2919.0543400000001</v>
      </c>
      <c r="F78" s="12">
        <v>1299.09121</v>
      </c>
      <c r="G78" s="12">
        <v>116.20541</v>
      </c>
      <c r="H78" s="12">
        <v>0</v>
      </c>
      <c r="I78" s="12">
        <v>10186.84815</v>
      </c>
      <c r="J78" s="12">
        <v>0</v>
      </c>
      <c r="K78" s="12">
        <v>0</v>
      </c>
      <c r="L78" s="12">
        <v>16758.899079999999</v>
      </c>
      <c r="M78" s="12">
        <v>11066.397580000001</v>
      </c>
      <c r="N78" s="12">
        <v>888.56498999999997</v>
      </c>
      <c r="O78" s="12">
        <v>3028.3508499999998</v>
      </c>
      <c r="P78" s="12">
        <v>0</v>
      </c>
      <c r="Q78" s="12">
        <v>369.57407999999998</v>
      </c>
      <c r="R78" s="12">
        <v>2.3793500000000001</v>
      </c>
      <c r="S78" s="12">
        <v>1411.5725299999999</v>
      </c>
      <c r="T78" s="12">
        <v>0</v>
      </c>
      <c r="U78" s="12">
        <v>0</v>
      </c>
      <c r="V78" s="12">
        <v>16766.839380000001</v>
      </c>
    </row>
    <row r="79" spans="2:22" x14ac:dyDescent="0.2">
      <c r="B79" s="16">
        <v>4105</v>
      </c>
      <c r="C79" s="16" t="s">
        <v>163</v>
      </c>
      <c r="D79" s="12">
        <v>490.7081</v>
      </c>
      <c r="E79" s="12">
        <v>501.47262999999998</v>
      </c>
      <c r="F79" s="12">
        <v>224.3493</v>
      </c>
      <c r="G79" s="12">
        <v>66.115530000000007</v>
      </c>
      <c r="H79" s="12">
        <v>1.2708200000000001</v>
      </c>
      <c r="I79" s="12">
        <v>799.47239999999999</v>
      </c>
      <c r="J79" s="12">
        <v>0</v>
      </c>
      <c r="K79" s="12">
        <v>0</v>
      </c>
      <c r="L79" s="12">
        <v>2083.3887800000002</v>
      </c>
      <c r="M79" s="12">
        <v>1297.4801500000001</v>
      </c>
      <c r="N79" s="12">
        <v>2.7402000000000002</v>
      </c>
      <c r="O79" s="12">
        <v>380.08771000000002</v>
      </c>
      <c r="P79" s="12">
        <v>0</v>
      </c>
      <c r="Q79" s="12">
        <v>108.89845</v>
      </c>
      <c r="R79" s="12">
        <v>1.8</v>
      </c>
      <c r="S79" s="12">
        <v>363.89755000000002</v>
      </c>
      <c r="T79" s="12">
        <v>0</v>
      </c>
      <c r="U79" s="12">
        <v>92.642499999999998</v>
      </c>
      <c r="V79" s="12">
        <v>2247.5465600000002</v>
      </c>
    </row>
    <row r="80" spans="2:22" x14ac:dyDescent="0.2">
      <c r="B80" s="16">
        <v>4106</v>
      </c>
      <c r="C80" s="16" t="s">
        <v>164</v>
      </c>
      <c r="D80" s="12">
        <v>329.2543</v>
      </c>
      <c r="E80" s="12">
        <v>372.19339000000002</v>
      </c>
      <c r="F80" s="12">
        <v>116.8479</v>
      </c>
      <c r="G80" s="12">
        <v>4.8784999999999998</v>
      </c>
      <c r="H80" s="12">
        <v>0</v>
      </c>
      <c r="I80" s="12">
        <v>929.31934999999999</v>
      </c>
      <c r="J80" s="12">
        <v>0</v>
      </c>
      <c r="K80" s="12">
        <v>0</v>
      </c>
      <c r="L80" s="12">
        <v>1752.49344</v>
      </c>
      <c r="M80" s="12">
        <v>1255.03035</v>
      </c>
      <c r="N80" s="12">
        <v>12.12133</v>
      </c>
      <c r="O80" s="12">
        <v>383.99191999999999</v>
      </c>
      <c r="P80" s="12">
        <v>0</v>
      </c>
      <c r="Q80" s="12">
        <v>94.615899999999996</v>
      </c>
      <c r="R80" s="12">
        <v>1.0623499999999999</v>
      </c>
      <c r="S80" s="12">
        <v>186.02099999999999</v>
      </c>
      <c r="T80" s="12">
        <v>0</v>
      </c>
      <c r="U80" s="12">
        <v>0</v>
      </c>
      <c r="V80" s="12">
        <v>1932.84285</v>
      </c>
    </row>
    <row r="81" spans="2:22" x14ac:dyDescent="0.2">
      <c r="B81" s="16">
        <v>4107</v>
      </c>
      <c r="C81" s="16" t="s">
        <v>165</v>
      </c>
      <c r="D81" s="12">
        <v>863.25579000000005</v>
      </c>
      <c r="E81" s="12">
        <v>1267.0945099999999</v>
      </c>
      <c r="F81" s="12">
        <v>463.98059999999998</v>
      </c>
      <c r="G81" s="12">
        <v>60.852849999999997</v>
      </c>
      <c r="H81" s="12">
        <v>0</v>
      </c>
      <c r="I81" s="12">
        <v>2218.8977500000001</v>
      </c>
      <c r="J81" s="12">
        <v>0</v>
      </c>
      <c r="K81" s="12">
        <v>0</v>
      </c>
      <c r="L81" s="12">
        <v>4874.0815000000002</v>
      </c>
      <c r="M81" s="12">
        <v>3310.2166499999998</v>
      </c>
      <c r="N81" s="12">
        <v>886.82095000000004</v>
      </c>
      <c r="O81" s="12">
        <v>857.15340000000003</v>
      </c>
      <c r="P81" s="12">
        <v>0</v>
      </c>
      <c r="Q81" s="12">
        <v>152.56505000000001</v>
      </c>
      <c r="R81" s="12">
        <v>0.33875</v>
      </c>
      <c r="S81" s="12">
        <v>261.53579999999999</v>
      </c>
      <c r="T81" s="12">
        <v>0</v>
      </c>
      <c r="U81" s="12">
        <v>91.582999999999998</v>
      </c>
      <c r="V81" s="12">
        <v>5560.2136</v>
      </c>
    </row>
    <row r="82" spans="2:22" x14ac:dyDescent="0.2">
      <c r="B82" s="16">
        <v>4110</v>
      </c>
      <c r="C82" s="16" t="s">
        <v>166</v>
      </c>
      <c r="D82" s="12">
        <v>1025.04883</v>
      </c>
      <c r="E82" s="12">
        <v>1140.8200200000001</v>
      </c>
      <c r="F82" s="12">
        <v>422.87714999999997</v>
      </c>
      <c r="G82" s="12">
        <v>9.7090499999999995</v>
      </c>
      <c r="H82" s="12">
        <v>0</v>
      </c>
      <c r="I82" s="12">
        <v>3136.8678799999998</v>
      </c>
      <c r="J82" s="12">
        <v>0</v>
      </c>
      <c r="K82" s="12">
        <v>0</v>
      </c>
      <c r="L82" s="12">
        <v>5735.3229300000003</v>
      </c>
      <c r="M82" s="12">
        <v>3986.66815</v>
      </c>
      <c r="N82" s="12">
        <v>36.553780000000003</v>
      </c>
      <c r="O82" s="12">
        <v>749.58792000000005</v>
      </c>
      <c r="P82" s="12">
        <v>0.42020000000000002</v>
      </c>
      <c r="Q82" s="12">
        <v>11.697319999999999</v>
      </c>
      <c r="R82" s="12">
        <v>4.4340999999999999</v>
      </c>
      <c r="S82" s="12">
        <v>1042.93334</v>
      </c>
      <c r="T82" s="12">
        <v>0</v>
      </c>
      <c r="U82" s="12">
        <v>150.86799999999999</v>
      </c>
      <c r="V82" s="12">
        <v>5983.1628099999998</v>
      </c>
    </row>
    <row r="83" spans="2:22" x14ac:dyDescent="0.2">
      <c r="B83" s="16">
        <v>4111</v>
      </c>
      <c r="C83" s="16" t="s">
        <v>167</v>
      </c>
      <c r="D83" s="12">
        <v>855.20014000000003</v>
      </c>
      <c r="E83" s="12">
        <v>1485.2168799999999</v>
      </c>
      <c r="F83" s="12">
        <v>385.82490000000001</v>
      </c>
      <c r="G83" s="12">
        <v>30.216919999999998</v>
      </c>
      <c r="H83" s="12">
        <v>0</v>
      </c>
      <c r="I83" s="12">
        <v>3975.33961</v>
      </c>
      <c r="J83" s="12">
        <v>0</v>
      </c>
      <c r="K83" s="12">
        <v>0</v>
      </c>
      <c r="L83" s="12">
        <v>6731.7984500000002</v>
      </c>
      <c r="M83" s="12">
        <v>4771.7577499999998</v>
      </c>
      <c r="N83" s="12">
        <v>6.6900000000000001E-2</v>
      </c>
      <c r="O83" s="12">
        <v>1065.3807899999999</v>
      </c>
      <c r="P83" s="12">
        <v>0</v>
      </c>
      <c r="Q83" s="12">
        <v>71.699839999999995</v>
      </c>
      <c r="R83" s="12">
        <v>60.011049999999997</v>
      </c>
      <c r="S83" s="12">
        <v>518.95048999999995</v>
      </c>
      <c r="T83" s="12">
        <v>0</v>
      </c>
      <c r="U83" s="12">
        <v>25</v>
      </c>
      <c r="V83" s="12">
        <v>6512.8668200000002</v>
      </c>
    </row>
    <row r="84" spans="2:22" x14ac:dyDescent="0.2">
      <c r="B84" s="16">
        <v>4112</v>
      </c>
      <c r="C84" s="16" t="s">
        <v>168</v>
      </c>
      <c r="D84" s="12">
        <v>692.33666000000005</v>
      </c>
      <c r="E84" s="12">
        <v>814.19150999999999</v>
      </c>
      <c r="F84" s="12">
        <v>465.50619999999998</v>
      </c>
      <c r="G84" s="12">
        <v>12.525499999999999</v>
      </c>
      <c r="H84" s="12">
        <v>0</v>
      </c>
      <c r="I84" s="12">
        <v>1868.7767200000001</v>
      </c>
      <c r="J84" s="12">
        <v>0</v>
      </c>
      <c r="K84" s="12">
        <v>0</v>
      </c>
      <c r="L84" s="12">
        <v>3853.3365899999999</v>
      </c>
      <c r="M84" s="12">
        <v>2570.3958499999999</v>
      </c>
      <c r="N84" s="12">
        <v>20.921479999999999</v>
      </c>
      <c r="O84" s="12">
        <v>441.60309999999998</v>
      </c>
      <c r="P84" s="12">
        <v>0</v>
      </c>
      <c r="Q84" s="12">
        <v>154.25461000000001</v>
      </c>
      <c r="R84" s="12">
        <v>0.32695000000000002</v>
      </c>
      <c r="S84" s="12">
        <v>317.73599999999999</v>
      </c>
      <c r="T84" s="12">
        <v>0</v>
      </c>
      <c r="U84" s="12">
        <v>78.601200000000006</v>
      </c>
      <c r="V84" s="12">
        <v>3583.8391900000001</v>
      </c>
    </row>
    <row r="85" spans="2:22" x14ac:dyDescent="0.2">
      <c r="B85" s="16">
        <v>4125</v>
      </c>
      <c r="C85" s="16" t="s">
        <v>169</v>
      </c>
      <c r="D85" s="12">
        <v>1805.0233000000001</v>
      </c>
      <c r="E85" s="12">
        <v>2844.5404100000001</v>
      </c>
      <c r="F85" s="12">
        <v>1366.3024</v>
      </c>
      <c r="G85" s="12">
        <v>123.73784999999999</v>
      </c>
      <c r="H85" s="12">
        <v>0.16935</v>
      </c>
      <c r="I85" s="12">
        <v>7113.6115200000004</v>
      </c>
      <c r="J85" s="12">
        <v>0</v>
      </c>
      <c r="K85" s="12">
        <v>0</v>
      </c>
      <c r="L85" s="12">
        <v>13253.384830000001</v>
      </c>
      <c r="M85" s="12">
        <v>8339.8017</v>
      </c>
      <c r="N85" s="12">
        <v>76.005930000000006</v>
      </c>
      <c r="O85" s="12">
        <v>1855.68677</v>
      </c>
      <c r="P85" s="12">
        <v>0</v>
      </c>
      <c r="Q85" s="12">
        <v>443.28399000000002</v>
      </c>
      <c r="R85" s="12">
        <v>0</v>
      </c>
      <c r="S85" s="12">
        <v>1854.9914799999999</v>
      </c>
      <c r="T85" s="12">
        <v>0</v>
      </c>
      <c r="U85" s="12">
        <v>0</v>
      </c>
      <c r="V85" s="12">
        <v>12569.76987</v>
      </c>
    </row>
    <row r="86" spans="2:22" x14ac:dyDescent="0.2">
      <c r="B86" s="16">
        <v>4117</v>
      </c>
      <c r="C86" s="16" t="s">
        <v>170</v>
      </c>
      <c r="D86" s="12">
        <v>818.62797999999998</v>
      </c>
      <c r="E86" s="12">
        <v>1647.4278400000001</v>
      </c>
      <c r="F86" s="12">
        <v>416.71789999999999</v>
      </c>
      <c r="G86" s="12">
        <v>68.281999999999996</v>
      </c>
      <c r="H86" s="12">
        <v>0</v>
      </c>
      <c r="I86" s="12">
        <v>2114.3904900000002</v>
      </c>
      <c r="J86" s="12">
        <v>0</v>
      </c>
      <c r="K86" s="12">
        <v>0</v>
      </c>
      <c r="L86" s="12">
        <v>5065.4462100000001</v>
      </c>
      <c r="M86" s="12">
        <v>2499.7939500000002</v>
      </c>
      <c r="N86" s="12">
        <v>37.793100000000003</v>
      </c>
      <c r="O86" s="12">
        <v>1359.7018399999999</v>
      </c>
      <c r="P86" s="12">
        <v>0</v>
      </c>
      <c r="Q86" s="12">
        <v>49.73292</v>
      </c>
      <c r="R86" s="12">
        <v>0.29215000000000002</v>
      </c>
      <c r="S86" s="12">
        <v>1019.2938</v>
      </c>
      <c r="T86" s="12">
        <v>0</v>
      </c>
      <c r="U86" s="12">
        <v>0</v>
      </c>
      <c r="V86" s="12">
        <v>4966.6077599999999</v>
      </c>
    </row>
    <row r="87" spans="2:22" x14ac:dyDescent="0.2">
      <c r="B87" s="16">
        <v>4120</v>
      </c>
      <c r="C87" s="16" t="s">
        <v>171</v>
      </c>
      <c r="D87" s="12">
        <v>1540.0263</v>
      </c>
      <c r="E87" s="12">
        <v>1617.52873</v>
      </c>
      <c r="F87" s="12">
        <v>929.86765000000003</v>
      </c>
      <c r="G87" s="12">
        <v>27.518599999999999</v>
      </c>
      <c r="H87" s="12">
        <v>0</v>
      </c>
      <c r="I87" s="12">
        <v>4120.33079</v>
      </c>
      <c r="J87" s="12">
        <v>0</v>
      </c>
      <c r="K87" s="12">
        <v>0</v>
      </c>
      <c r="L87" s="12">
        <v>8235.2720700000009</v>
      </c>
      <c r="M87" s="12">
        <v>4486.6811500000003</v>
      </c>
      <c r="N87" s="12">
        <v>722.66534000000001</v>
      </c>
      <c r="O87" s="12">
        <v>1052.62796</v>
      </c>
      <c r="P87" s="12">
        <v>0</v>
      </c>
      <c r="Q87" s="12">
        <v>47.4754</v>
      </c>
      <c r="R87" s="12">
        <v>2.6987999999999999</v>
      </c>
      <c r="S87" s="12">
        <v>1580.55789</v>
      </c>
      <c r="T87" s="12">
        <v>0</v>
      </c>
      <c r="U87" s="12">
        <v>213.43600000000001</v>
      </c>
      <c r="V87" s="12">
        <v>8106.1425399999998</v>
      </c>
    </row>
    <row r="88" spans="2:22" x14ac:dyDescent="0.2">
      <c r="B88" s="16">
        <v>4121</v>
      </c>
      <c r="C88" s="16" t="s">
        <v>172</v>
      </c>
      <c r="D88" s="12">
        <v>1819.04982</v>
      </c>
      <c r="E88" s="12">
        <v>4308.1343200000001</v>
      </c>
      <c r="F88" s="12">
        <v>1053.4156499999999</v>
      </c>
      <c r="G88" s="12">
        <v>100.41768999999999</v>
      </c>
      <c r="H88" s="12">
        <v>0</v>
      </c>
      <c r="I88" s="12">
        <v>4947.0105400000002</v>
      </c>
      <c r="J88" s="12">
        <v>0</v>
      </c>
      <c r="K88" s="12">
        <v>0</v>
      </c>
      <c r="L88" s="12">
        <v>12228.02802</v>
      </c>
      <c r="M88" s="12">
        <v>6163.6194999999998</v>
      </c>
      <c r="N88" s="12">
        <v>854.40580999999997</v>
      </c>
      <c r="O88" s="12">
        <v>4382.9009599999999</v>
      </c>
      <c r="P88" s="12">
        <v>215.13898</v>
      </c>
      <c r="Q88" s="12">
        <v>414.00362999999999</v>
      </c>
      <c r="R88" s="12">
        <v>0</v>
      </c>
      <c r="S88" s="12">
        <v>769.69484999999997</v>
      </c>
      <c r="T88" s="12">
        <v>0</v>
      </c>
      <c r="U88" s="12">
        <v>106.73399999999999</v>
      </c>
      <c r="V88" s="12">
        <v>12906.497729999999</v>
      </c>
    </row>
    <row r="89" spans="2:22" x14ac:dyDescent="0.2">
      <c r="B89" s="16">
        <v>4122</v>
      </c>
      <c r="C89" s="16" t="s">
        <v>173</v>
      </c>
      <c r="D89" s="12">
        <v>805.77940000000001</v>
      </c>
      <c r="E89" s="12">
        <v>2026.7307000000001</v>
      </c>
      <c r="F89" s="12">
        <v>652.56730000000005</v>
      </c>
      <c r="G89" s="12">
        <v>77.419150000000002</v>
      </c>
      <c r="H89" s="12">
        <v>0</v>
      </c>
      <c r="I89" s="12">
        <v>4013.5504799999999</v>
      </c>
      <c r="J89" s="12">
        <v>0</v>
      </c>
      <c r="K89" s="12">
        <v>0</v>
      </c>
      <c r="L89" s="12">
        <v>7576.0470299999997</v>
      </c>
      <c r="M89" s="12">
        <v>4707.5676000000003</v>
      </c>
      <c r="N89" s="12">
        <v>31.775880000000001</v>
      </c>
      <c r="O89" s="12">
        <v>1081.92418</v>
      </c>
      <c r="P89" s="12">
        <v>29.03145</v>
      </c>
      <c r="Q89" s="12">
        <v>140.16639000000001</v>
      </c>
      <c r="R89" s="12">
        <v>13.775</v>
      </c>
      <c r="S89" s="12">
        <v>644.74800000000005</v>
      </c>
      <c r="T89" s="12">
        <v>0</v>
      </c>
      <c r="U89" s="12">
        <v>400</v>
      </c>
      <c r="V89" s="12">
        <v>7048.9885000000004</v>
      </c>
    </row>
    <row r="90" spans="2:22" x14ac:dyDescent="0.2">
      <c r="B90" s="16">
        <v>4123</v>
      </c>
      <c r="C90" s="16" t="s">
        <v>174</v>
      </c>
      <c r="D90" s="12">
        <v>10592.97255</v>
      </c>
      <c r="E90" s="12">
        <v>16297.044970000001</v>
      </c>
      <c r="F90" s="12">
        <v>3716.2712999999999</v>
      </c>
      <c r="G90" s="12">
        <v>864.81452999999999</v>
      </c>
      <c r="H90" s="12">
        <v>16.013100000000001</v>
      </c>
      <c r="I90" s="12">
        <v>22099.090459999999</v>
      </c>
      <c r="J90" s="12">
        <v>0</v>
      </c>
      <c r="K90" s="12">
        <v>0</v>
      </c>
      <c r="L90" s="12">
        <v>53586.206910000001</v>
      </c>
      <c r="M90" s="12">
        <v>23734.748500000002</v>
      </c>
      <c r="N90" s="12">
        <v>498.60410000000002</v>
      </c>
      <c r="O90" s="12">
        <v>16101.113869999999</v>
      </c>
      <c r="P90" s="12">
        <v>17.919</v>
      </c>
      <c r="Q90" s="12">
        <v>1454.8198299999999</v>
      </c>
      <c r="R90" s="12">
        <v>43.591000000000001</v>
      </c>
      <c r="S90" s="12">
        <v>11888.098739999999</v>
      </c>
      <c r="T90" s="12">
        <v>0</v>
      </c>
      <c r="U90" s="12">
        <v>0</v>
      </c>
      <c r="V90" s="12">
        <v>53738.895040000003</v>
      </c>
    </row>
    <row r="91" spans="2:22" x14ac:dyDescent="0.2">
      <c r="B91" s="21">
        <v>4159</v>
      </c>
      <c r="C91" s="21" t="s">
        <v>175</v>
      </c>
      <c r="D91" s="22">
        <v>40769.450080000002</v>
      </c>
      <c r="E91" s="22">
        <v>45851.251069999998</v>
      </c>
      <c r="F91" s="22">
        <v>17784.104879999999</v>
      </c>
      <c r="G91" s="22">
        <v>1668.9697200000001</v>
      </c>
      <c r="H91" s="22">
        <v>-3.5320499999999999</v>
      </c>
      <c r="I91" s="22">
        <v>121964.59672</v>
      </c>
      <c r="J91" s="22">
        <v>0</v>
      </c>
      <c r="K91" s="22">
        <v>112.17</v>
      </c>
      <c r="L91" s="22">
        <v>228147.01042000001</v>
      </c>
      <c r="M91" s="22">
        <v>119966.5475</v>
      </c>
      <c r="N91" s="22">
        <v>1595.48289</v>
      </c>
      <c r="O91" s="22">
        <v>47804.360009999997</v>
      </c>
      <c r="P91" s="22">
        <v>121.67675</v>
      </c>
      <c r="Q91" s="22">
        <v>13968.03528</v>
      </c>
      <c r="R91" s="22">
        <v>688.01155000000006</v>
      </c>
      <c r="S91" s="22">
        <v>52444.031759999998</v>
      </c>
      <c r="T91" s="22">
        <v>0</v>
      </c>
      <c r="U91" s="22">
        <v>1512.0795499999999</v>
      </c>
      <c r="V91" s="22">
        <v>238100.22529</v>
      </c>
    </row>
    <row r="92" spans="2:22" x14ac:dyDescent="0.2">
      <c r="B92" s="16">
        <v>4131</v>
      </c>
      <c r="C92" s="16" t="s">
        <v>176</v>
      </c>
      <c r="D92" s="12">
        <v>3101.9914399999998</v>
      </c>
      <c r="E92" s="12">
        <v>2829.2389699999999</v>
      </c>
      <c r="F92" s="12">
        <v>1710.8398</v>
      </c>
      <c r="G92" s="12">
        <v>98.511600000000001</v>
      </c>
      <c r="H92" s="12">
        <v>0</v>
      </c>
      <c r="I92" s="12">
        <v>7823.4559799999997</v>
      </c>
      <c r="J92" s="12">
        <v>0</v>
      </c>
      <c r="K92" s="12">
        <v>0</v>
      </c>
      <c r="L92" s="12">
        <v>15564.03779</v>
      </c>
      <c r="M92" s="12">
        <v>12364.96225</v>
      </c>
      <c r="N92" s="12">
        <v>146.78094999999999</v>
      </c>
      <c r="O92" s="12">
        <v>3211.6160100000002</v>
      </c>
      <c r="P92" s="12">
        <v>17.83024</v>
      </c>
      <c r="Q92" s="12">
        <v>355.98770000000002</v>
      </c>
      <c r="R92" s="12">
        <v>47.65</v>
      </c>
      <c r="S92" s="12">
        <v>1268.0179499999999</v>
      </c>
      <c r="T92" s="12">
        <v>0</v>
      </c>
      <c r="U92" s="12">
        <v>0</v>
      </c>
      <c r="V92" s="12">
        <v>17412.845099999999</v>
      </c>
    </row>
    <row r="93" spans="2:22" x14ac:dyDescent="0.2">
      <c r="B93" s="16">
        <v>4132</v>
      </c>
      <c r="C93" s="16" t="s">
        <v>177</v>
      </c>
      <c r="D93" s="12">
        <v>950.22040000000004</v>
      </c>
      <c r="E93" s="12">
        <v>1465.0449900000001</v>
      </c>
      <c r="F93" s="12">
        <v>645.14279999999997</v>
      </c>
      <c r="G93" s="12">
        <v>97.547629999999998</v>
      </c>
      <c r="H93" s="12">
        <v>1.915E-2</v>
      </c>
      <c r="I93" s="12">
        <v>2998.4228400000002</v>
      </c>
      <c r="J93" s="12">
        <v>0</v>
      </c>
      <c r="K93" s="12">
        <v>0</v>
      </c>
      <c r="L93" s="12">
        <v>6156.3978100000004</v>
      </c>
      <c r="M93" s="12">
        <v>4528.9892</v>
      </c>
      <c r="N93" s="12">
        <v>0</v>
      </c>
      <c r="O93" s="12">
        <v>1172.41479</v>
      </c>
      <c r="P93" s="12">
        <v>0</v>
      </c>
      <c r="Q93" s="12">
        <v>94.193950000000001</v>
      </c>
      <c r="R93" s="12">
        <v>6.4070999999999998</v>
      </c>
      <c r="S93" s="12">
        <v>576.85050999999999</v>
      </c>
      <c r="T93" s="12">
        <v>0</v>
      </c>
      <c r="U93" s="12">
        <v>0</v>
      </c>
      <c r="V93" s="12">
        <v>6378.8555500000002</v>
      </c>
    </row>
    <row r="94" spans="2:22" x14ac:dyDescent="0.2">
      <c r="B94" s="16">
        <v>4134</v>
      </c>
      <c r="C94" s="16" t="s">
        <v>178</v>
      </c>
      <c r="D94" s="12">
        <v>869.76995999999997</v>
      </c>
      <c r="E94" s="12">
        <v>1339.6819599999999</v>
      </c>
      <c r="F94" s="12">
        <v>896.20830000000001</v>
      </c>
      <c r="G94" s="12">
        <v>275.99684999999999</v>
      </c>
      <c r="H94" s="12">
        <v>0</v>
      </c>
      <c r="I94" s="12">
        <v>7600.2110300000004</v>
      </c>
      <c r="J94" s="12">
        <v>0</v>
      </c>
      <c r="K94" s="12">
        <v>112.17</v>
      </c>
      <c r="L94" s="12">
        <v>11094.0381</v>
      </c>
      <c r="M94" s="12">
        <v>3988.9427999999998</v>
      </c>
      <c r="N94" s="12">
        <v>66.507400000000004</v>
      </c>
      <c r="O94" s="12">
        <v>1181.71138</v>
      </c>
      <c r="P94" s="12">
        <v>0</v>
      </c>
      <c r="Q94" s="12">
        <v>8798.6021299999993</v>
      </c>
      <c r="R94" s="12">
        <v>4.8456999999999999</v>
      </c>
      <c r="S94" s="12">
        <v>836.64368000000002</v>
      </c>
      <c r="T94" s="12">
        <v>0</v>
      </c>
      <c r="U94" s="12">
        <v>0</v>
      </c>
      <c r="V94" s="12">
        <v>14877.25309</v>
      </c>
    </row>
    <row r="95" spans="2:22" x14ac:dyDescent="0.2">
      <c r="B95" s="16">
        <v>4135</v>
      </c>
      <c r="C95" s="16" t="s">
        <v>179</v>
      </c>
      <c r="D95" s="12">
        <v>1482.8106</v>
      </c>
      <c r="E95" s="12">
        <v>2030.68923</v>
      </c>
      <c r="F95" s="12">
        <v>549.10270000000003</v>
      </c>
      <c r="G95" s="12">
        <v>106.40989999999999</v>
      </c>
      <c r="H95" s="12">
        <v>1</v>
      </c>
      <c r="I95" s="12">
        <v>4792.1767799999998</v>
      </c>
      <c r="J95" s="12">
        <v>0</v>
      </c>
      <c r="K95" s="12">
        <v>0</v>
      </c>
      <c r="L95" s="12">
        <v>8962.1892100000005</v>
      </c>
      <c r="M95" s="12">
        <v>5786.3029500000002</v>
      </c>
      <c r="N95" s="12">
        <v>65.072940000000003</v>
      </c>
      <c r="O95" s="12">
        <v>1540.4765199999999</v>
      </c>
      <c r="P95" s="12">
        <v>0</v>
      </c>
      <c r="Q95" s="12">
        <v>587.54196999999999</v>
      </c>
      <c r="R95" s="12">
        <v>7.8293499999999998</v>
      </c>
      <c r="S95" s="12">
        <v>1236.92579</v>
      </c>
      <c r="T95" s="12">
        <v>0</v>
      </c>
      <c r="U95" s="12">
        <v>168.00899999999999</v>
      </c>
      <c r="V95" s="12">
        <v>9392.1585200000009</v>
      </c>
    </row>
    <row r="96" spans="2:22" x14ac:dyDescent="0.2">
      <c r="B96" s="16">
        <v>4136</v>
      </c>
      <c r="C96" s="16" t="s">
        <v>180</v>
      </c>
      <c r="D96" s="12">
        <v>1167.3742999999999</v>
      </c>
      <c r="E96" s="12">
        <v>975.59947999999997</v>
      </c>
      <c r="F96" s="12">
        <v>500.72935000000001</v>
      </c>
      <c r="G96" s="12">
        <v>14.92689</v>
      </c>
      <c r="H96" s="12">
        <v>0</v>
      </c>
      <c r="I96" s="12">
        <v>3189.3652000000002</v>
      </c>
      <c r="J96" s="12">
        <v>0</v>
      </c>
      <c r="K96" s="12">
        <v>0</v>
      </c>
      <c r="L96" s="12">
        <v>5847.9952199999998</v>
      </c>
      <c r="M96" s="12">
        <v>4141.28395</v>
      </c>
      <c r="N96" s="12">
        <v>66.722650000000002</v>
      </c>
      <c r="O96" s="12">
        <v>1103.05737</v>
      </c>
      <c r="P96" s="12">
        <v>22.583100000000002</v>
      </c>
      <c r="Q96" s="12">
        <v>100.24505000000001</v>
      </c>
      <c r="R96" s="12">
        <v>0.61950000000000005</v>
      </c>
      <c r="S96" s="12">
        <v>702.13869999999997</v>
      </c>
      <c r="T96" s="12">
        <v>0</v>
      </c>
      <c r="U96" s="12">
        <v>73.903000000000006</v>
      </c>
      <c r="V96" s="12">
        <v>6210.55332</v>
      </c>
    </row>
    <row r="97" spans="2:22" x14ac:dyDescent="0.2">
      <c r="B97" s="16">
        <v>4137</v>
      </c>
      <c r="C97" s="16" t="s">
        <v>181</v>
      </c>
      <c r="D97" s="12">
        <v>452.90255000000002</v>
      </c>
      <c r="E97" s="12">
        <v>341.89607999999998</v>
      </c>
      <c r="F97" s="12">
        <v>183.65905000000001</v>
      </c>
      <c r="G97" s="12">
        <v>64.271199999999993</v>
      </c>
      <c r="H97" s="12">
        <v>-0.29970000000000002</v>
      </c>
      <c r="I97" s="12">
        <v>1499.0763899999999</v>
      </c>
      <c r="J97" s="12">
        <v>0</v>
      </c>
      <c r="K97" s="12">
        <v>0</v>
      </c>
      <c r="L97" s="12">
        <v>2541.5055699999998</v>
      </c>
      <c r="M97" s="12">
        <v>1855.82385</v>
      </c>
      <c r="N97" s="12">
        <v>13.34801</v>
      </c>
      <c r="O97" s="12">
        <v>382.04739999999998</v>
      </c>
      <c r="P97" s="12">
        <v>0</v>
      </c>
      <c r="Q97" s="12">
        <v>58.799349999999997</v>
      </c>
      <c r="R97" s="12">
        <v>0</v>
      </c>
      <c r="S97" s="12">
        <v>410.85449999999997</v>
      </c>
      <c r="T97" s="12">
        <v>0</v>
      </c>
      <c r="U97" s="12">
        <v>0</v>
      </c>
      <c r="V97" s="12">
        <v>2720.87311</v>
      </c>
    </row>
    <row r="98" spans="2:22" x14ac:dyDescent="0.2">
      <c r="B98" s="16">
        <v>4138</v>
      </c>
      <c r="C98" s="16" t="s">
        <v>182</v>
      </c>
      <c r="D98" s="12">
        <v>348.4941</v>
      </c>
      <c r="E98" s="12">
        <v>857.69809999999995</v>
      </c>
      <c r="F98" s="12">
        <v>348.08699999999999</v>
      </c>
      <c r="G98" s="12">
        <v>30.25262</v>
      </c>
      <c r="H98" s="12">
        <v>0</v>
      </c>
      <c r="I98" s="12">
        <v>1621.2556999999999</v>
      </c>
      <c r="J98" s="12">
        <v>0</v>
      </c>
      <c r="K98" s="12">
        <v>0</v>
      </c>
      <c r="L98" s="12">
        <v>3205.7875199999999</v>
      </c>
      <c r="M98" s="12">
        <v>2219.4349499999998</v>
      </c>
      <c r="N98" s="12">
        <v>18.90917</v>
      </c>
      <c r="O98" s="12">
        <v>549.25954999999999</v>
      </c>
      <c r="P98" s="12">
        <v>0</v>
      </c>
      <c r="Q98" s="12">
        <v>94.167749999999998</v>
      </c>
      <c r="R98" s="12">
        <v>2.6653500000000001</v>
      </c>
      <c r="S98" s="12">
        <v>231.58760000000001</v>
      </c>
      <c r="T98" s="12">
        <v>0</v>
      </c>
      <c r="U98" s="12">
        <v>115.575</v>
      </c>
      <c r="V98" s="12">
        <v>3231.5993699999999</v>
      </c>
    </row>
    <row r="99" spans="2:22" x14ac:dyDescent="0.2">
      <c r="B99" s="16">
        <v>4139</v>
      </c>
      <c r="C99" s="16" t="s">
        <v>183</v>
      </c>
      <c r="D99" s="12">
        <v>9533.6423300000006</v>
      </c>
      <c r="E99" s="12">
        <v>7210.4019399999997</v>
      </c>
      <c r="F99" s="12">
        <v>2330.9412000000002</v>
      </c>
      <c r="G99" s="12">
        <v>62.046349999999997</v>
      </c>
      <c r="H99" s="12">
        <v>-17.063500000000001</v>
      </c>
      <c r="I99" s="12">
        <v>23044.576519999999</v>
      </c>
      <c r="J99" s="12">
        <v>0</v>
      </c>
      <c r="K99" s="12">
        <v>0</v>
      </c>
      <c r="L99" s="12">
        <v>42164.544840000002</v>
      </c>
      <c r="M99" s="12">
        <v>20211.36895</v>
      </c>
      <c r="N99" s="12">
        <v>150.37655000000001</v>
      </c>
      <c r="O99" s="12">
        <v>9969.71839</v>
      </c>
      <c r="P99" s="12">
        <v>1.2129099999999999</v>
      </c>
      <c r="Q99" s="12">
        <v>567.09559999999999</v>
      </c>
      <c r="R99" s="12">
        <v>0</v>
      </c>
      <c r="S99" s="12">
        <v>11657.82559</v>
      </c>
      <c r="T99" s="12">
        <v>0</v>
      </c>
      <c r="U99" s="12">
        <v>337.6</v>
      </c>
      <c r="V99" s="12">
        <v>42895.197990000001</v>
      </c>
    </row>
    <row r="100" spans="2:22" x14ac:dyDescent="0.2">
      <c r="B100" s="16">
        <v>4140</v>
      </c>
      <c r="C100" s="16" t="s">
        <v>184</v>
      </c>
      <c r="D100" s="12">
        <v>1556.2043000000001</v>
      </c>
      <c r="E100" s="12">
        <v>1951.4275500000001</v>
      </c>
      <c r="F100" s="12">
        <v>697.976</v>
      </c>
      <c r="G100" s="12">
        <v>98.636700000000005</v>
      </c>
      <c r="H100" s="12">
        <v>0.63800000000000001</v>
      </c>
      <c r="I100" s="12">
        <v>6842.78377</v>
      </c>
      <c r="J100" s="12">
        <v>0</v>
      </c>
      <c r="K100" s="12">
        <v>0</v>
      </c>
      <c r="L100" s="12">
        <v>11147.66632</v>
      </c>
      <c r="M100" s="12">
        <v>7146.4540999999999</v>
      </c>
      <c r="N100" s="12">
        <v>76.912530000000004</v>
      </c>
      <c r="O100" s="12">
        <v>1392.2647400000001</v>
      </c>
      <c r="P100" s="12">
        <v>0</v>
      </c>
      <c r="Q100" s="12">
        <v>225.458</v>
      </c>
      <c r="R100" s="12">
        <v>0</v>
      </c>
      <c r="S100" s="12">
        <v>2387.6610300000002</v>
      </c>
      <c r="T100" s="12">
        <v>0</v>
      </c>
      <c r="U100" s="12">
        <v>41.107999999999997</v>
      </c>
      <c r="V100" s="12">
        <v>11269.858399999999</v>
      </c>
    </row>
    <row r="101" spans="2:22" x14ac:dyDescent="0.2">
      <c r="B101" s="16">
        <v>4141</v>
      </c>
      <c r="C101" s="16" t="s">
        <v>185</v>
      </c>
      <c r="D101" s="12">
        <v>7136.8591500000002</v>
      </c>
      <c r="E101" s="12">
        <v>7693.4028399999997</v>
      </c>
      <c r="F101" s="12">
        <v>3663.3391499999998</v>
      </c>
      <c r="G101" s="12">
        <v>425.19380999999998</v>
      </c>
      <c r="H101" s="12">
        <v>0</v>
      </c>
      <c r="I101" s="12">
        <v>31426.547890000002</v>
      </c>
      <c r="J101" s="12">
        <v>0</v>
      </c>
      <c r="K101" s="12">
        <v>0</v>
      </c>
      <c r="L101" s="12">
        <v>50345.342839999998</v>
      </c>
      <c r="M101" s="12">
        <v>22651.341049999999</v>
      </c>
      <c r="N101" s="12">
        <v>280.30504999999999</v>
      </c>
      <c r="O101" s="12">
        <v>8196.5009200000004</v>
      </c>
      <c r="P101" s="12">
        <v>0</v>
      </c>
      <c r="Q101" s="12">
        <v>764.18516999999997</v>
      </c>
      <c r="R101" s="12">
        <v>571.29650000000004</v>
      </c>
      <c r="S101" s="12">
        <v>17921.724610000001</v>
      </c>
      <c r="T101" s="12">
        <v>0</v>
      </c>
      <c r="U101" s="12">
        <v>0</v>
      </c>
      <c r="V101" s="12">
        <v>50385.353300000002</v>
      </c>
    </row>
    <row r="102" spans="2:22" x14ac:dyDescent="0.2">
      <c r="B102" s="16">
        <v>4142</v>
      </c>
      <c r="C102" s="16" t="s">
        <v>186</v>
      </c>
      <c r="D102" s="12">
        <v>970.84995000000004</v>
      </c>
      <c r="E102" s="12">
        <v>853.18865000000005</v>
      </c>
      <c r="F102" s="12">
        <v>349.53575999999998</v>
      </c>
      <c r="G102" s="12">
        <v>23.549949999999999</v>
      </c>
      <c r="H102" s="12">
        <v>0</v>
      </c>
      <c r="I102" s="12">
        <v>2003.91669</v>
      </c>
      <c r="J102" s="12">
        <v>0</v>
      </c>
      <c r="K102" s="12">
        <v>0</v>
      </c>
      <c r="L102" s="12">
        <v>4201.0410000000002</v>
      </c>
      <c r="M102" s="12">
        <v>2294.31655</v>
      </c>
      <c r="N102" s="12">
        <v>29.222000000000001</v>
      </c>
      <c r="O102" s="12">
        <v>574.46896000000004</v>
      </c>
      <c r="P102" s="12">
        <v>0</v>
      </c>
      <c r="Q102" s="12">
        <v>25.161760000000001</v>
      </c>
      <c r="R102" s="12">
        <v>0</v>
      </c>
      <c r="S102" s="12">
        <v>867.24630000000002</v>
      </c>
      <c r="T102" s="12">
        <v>0</v>
      </c>
      <c r="U102" s="12">
        <v>24.657</v>
      </c>
      <c r="V102" s="12">
        <v>3815.0725699999998</v>
      </c>
    </row>
    <row r="103" spans="2:22" x14ac:dyDescent="0.2">
      <c r="B103" s="16">
        <v>4143</v>
      </c>
      <c r="C103" s="16" t="s">
        <v>187</v>
      </c>
      <c r="D103" s="12">
        <v>994.72032000000002</v>
      </c>
      <c r="E103" s="12">
        <v>965.20678999999996</v>
      </c>
      <c r="F103" s="12">
        <v>454.42775</v>
      </c>
      <c r="G103" s="12">
        <v>100.21885</v>
      </c>
      <c r="H103" s="12">
        <v>0</v>
      </c>
      <c r="I103" s="12">
        <v>2403.1036399999998</v>
      </c>
      <c r="J103" s="12">
        <v>0</v>
      </c>
      <c r="K103" s="12">
        <v>0</v>
      </c>
      <c r="L103" s="12">
        <v>4917.6773499999999</v>
      </c>
      <c r="M103" s="12">
        <v>3096.9792299999999</v>
      </c>
      <c r="N103" s="12">
        <v>128.50239999999999</v>
      </c>
      <c r="O103" s="12">
        <v>715.87420999999995</v>
      </c>
      <c r="P103" s="12">
        <v>25</v>
      </c>
      <c r="Q103" s="12">
        <v>267.58751000000001</v>
      </c>
      <c r="R103" s="12">
        <v>4.7348400000000002</v>
      </c>
      <c r="S103" s="12">
        <v>1366.36913</v>
      </c>
      <c r="T103" s="12">
        <v>0</v>
      </c>
      <c r="U103" s="12">
        <v>36.374699999999997</v>
      </c>
      <c r="V103" s="12">
        <v>5641.42202</v>
      </c>
    </row>
    <row r="104" spans="2:22" x14ac:dyDescent="0.2">
      <c r="B104" s="16">
        <v>4144</v>
      </c>
      <c r="C104" s="16" t="s">
        <v>188</v>
      </c>
      <c r="D104" s="12">
        <v>6570.1209099999996</v>
      </c>
      <c r="E104" s="12">
        <v>9618.2754999999997</v>
      </c>
      <c r="F104" s="12">
        <v>3028.80672</v>
      </c>
      <c r="G104" s="12">
        <v>85.144350000000003</v>
      </c>
      <c r="H104" s="12">
        <v>0</v>
      </c>
      <c r="I104" s="12">
        <v>9627.7663599999996</v>
      </c>
      <c r="J104" s="12">
        <v>0</v>
      </c>
      <c r="K104" s="12">
        <v>0</v>
      </c>
      <c r="L104" s="12">
        <v>28930.113840000002</v>
      </c>
      <c r="M104" s="12">
        <v>12824.13582</v>
      </c>
      <c r="N104" s="12">
        <v>312.05504000000002</v>
      </c>
      <c r="O104" s="12">
        <v>9931.3372099999997</v>
      </c>
      <c r="P104" s="12">
        <v>0</v>
      </c>
      <c r="Q104" s="12">
        <v>398.16469999999998</v>
      </c>
      <c r="R104" s="12">
        <v>32.522509999999997</v>
      </c>
      <c r="S104" s="12">
        <v>5974.9959699999999</v>
      </c>
      <c r="T104" s="12">
        <v>0</v>
      </c>
      <c r="U104" s="12">
        <v>0</v>
      </c>
      <c r="V104" s="12">
        <v>29473.21125</v>
      </c>
    </row>
    <row r="105" spans="2:22" x14ac:dyDescent="0.2">
      <c r="B105" s="16">
        <v>4145</v>
      </c>
      <c r="C105" s="16" t="s">
        <v>189</v>
      </c>
      <c r="D105" s="12">
        <v>1170.78217</v>
      </c>
      <c r="E105" s="12">
        <v>3359.6648500000001</v>
      </c>
      <c r="F105" s="12">
        <v>722.41610000000003</v>
      </c>
      <c r="G105" s="12">
        <v>68.675470000000004</v>
      </c>
      <c r="H105" s="12">
        <v>0</v>
      </c>
      <c r="I105" s="12">
        <v>4073.3538600000002</v>
      </c>
      <c r="J105" s="12">
        <v>0</v>
      </c>
      <c r="K105" s="12">
        <v>0</v>
      </c>
      <c r="L105" s="12">
        <v>9394.8924499999994</v>
      </c>
      <c r="M105" s="12">
        <v>4636.4584999999997</v>
      </c>
      <c r="N105" s="12">
        <v>120.34236</v>
      </c>
      <c r="O105" s="12">
        <v>3310.4452999999999</v>
      </c>
      <c r="P105" s="12">
        <v>0</v>
      </c>
      <c r="Q105" s="12">
        <v>199.45784</v>
      </c>
      <c r="R105" s="12">
        <v>6.1044999999999998</v>
      </c>
      <c r="S105" s="12">
        <v>1460.9771800000001</v>
      </c>
      <c r="T105" s="12">
        <v>0</v>
      </c>
      <c r="U105" s="12">
        <v>25.87585</v>
      </c>
      <c r="V105" s="12">
        <v>9759.6615299999994</v>
      </c>
    </row>
    <row r="106" spans="2:22" x14ac:dyDescent="0.2">
      <c r="B106" s="16">
        <v>4146</v>
      </c>
      <c r="C106" s="16" t="s">
        <v>190</v>
      </c>
      <c r="D106" s="12">
        <v>3674.4382500000002</v>
      </c>
      <c r="E106" s="12">
        <v>3427.7624900000001</v>
      </c>
      <c r="F106" s="12">
        <v>1243.2913000000001</v>
      </c>
      <c r="G106" s="12">
        <v>55.384050000000002</v>
      </c>
      <c r="H106" s="12">
        <v>10</v>
      </c>
      <c r="I106" s="12">
        <v>9587.8802799999994</v>
      </c>
      <c r="J106" s="12">
        <v>0</v>
      </c>
      <c r="K106" s="12">
        <v>0</v>
      </c>
      <c r="L106" s="12">
        <v>17998.756369999999</v>
      </c>
      <c r="M106" s="12">
        <v>8751.7790499999992</v>
      </c>
      <c r="N106" s="12">
        <v>92.357640000000004</v>
      </c>
      <c r="O106" s="12">
        <v>3609.5309299999999</v>
      </c>
      <c r="P106" s="12">
        <v>54.94</v>
      </c>
      <c r="Q106" s="12">
        <v>1351.41445</v>
      </c>
      <c r="R106" s="12">
        <v>0</v>
      </c>
      <c r="S106" s="12">
        <v>4629.8485700000001</v>
      </c>
      <c r="T106" s="12">
        <v>0</v>
      </c>
      <c r="U106" s="12">
        <v>560.72500000000002</v>
      </c>
      <c r="V106" s="12">
        <v>19050.59564</v>
      </c>
    </row>
    <row r="107" spans="2:22" x14ac:dyDescent="0.2">
      <c r="B107" s="16">
        <v>4147</v>
      </c>
      <c r="C107" s="16" t="s">
        <v>191</v>
      </c>
      <c r="D107" s="12">
        <v>788.26935000000003</v>
      </c>
      <c r="E107" s="12">
        <v>932.07164999999998</v>
      </c>
      <c r="F107" s="12">
        <v>459.6019</v>
      </c>
      <c r="G107" s="12">
        <v>62.203499999999998</v>
      </c>
      <c r="H107" s="12">
        <v>2.1739999999999999</v>
      </c>
      <c r="I107" s="12">
        <v>3430.70379</v>
      </c>
      <c r="J107" s="12">
        <v>0</v>
      </c>
      <c r="K107" s="12">
        <v>0</v>
      </c>
      <c r="L107" s="12">
        <v>5675.0241900000001</v>
      </c>
      <c r="M107" s="12">
        <v>3467.9742999999999</v>
      </c>
      <c r="N107" s="12">
        <v>28.068200000000001</v>
      </c>
      <c r="O107" s="12">
        <v>963.63633000000004</v>
      </c>
      <c r="P107" s="12">
        <v>0.1105</v>
      </c>
      <c r="Q107" s="12">
        <v>79.972350000000006</v>
      </c>
      <c r="R107" s="12">
        <v>3.3361999999999998</v>
      </c>
      <c r="S107" s="12">
        <v>914.36464999999998</v>
      </c>
      <c r="T107" s="12">
        <v>0</v>
      </c>
      <c r="U107" s="12">
        <v>128.25200000000001</v>
      </c>
      <c r="V107" s="12">
        <v>5585.7145300000002</v>
      </c>
    </row>
    <row r="108" spans="2:22" x14ac:dyDescent="0.2">
      <c r="B108" s="21">
        <v>4189</v>
      </c>
      <c r="C108" s="21" t="s">
        <v>192</v>
      </c>
      <c r="D108" s="22">
        <v>38430.851139999999</v>
      </c>
      <c r="E108" s="22">
        <v>49656.934209999999</v>
      </c>
      <c r="F108" s="22">
        <v>18006.936170000001</v>
      </c>
      <c r="G108" s="22">
        <v>2812.9984300000001</v>
      </c>
      <c r="H108" s="22">
        <v>126.36784</v>
      </c>
      <c r="I108" s="22">
        <v>86394.149730000005</v>
      </c>
      <c r="J108" s="22">
        <v>0</v>
      </c>
      <c r="K108" s="22">
        <v>725.59774000000004</v>
      </c>
      <c r="L108" s="22">
        <v>196153.83525999999</v>
      </c>
      <c r="M108" s="22">
        <v>121451.66222</v>
      </c>
      <c r="N108" s="22">
        <v>1586.7969800000001</v>
      </c>
      <c r="O108" s="22">
        <v>42750.15094</v>
      </c>
      <c r="P108" s="22">
        <v>125.58602</v>
      </c>
      <c r="Q108" s="22">
        <v>4812.32341</v>
      </c>
      <c r="R108" s="22">
        <v>83.378810000000001</v>
      </c>
      <c r="S108" s="22">
        <v>31517.530599999998</v>
      </c>
      <c r="T108" s="22">
        <v>0</v>
      </c>
      <c r="U108" s="22">
        <v>1782.3015499999999</v>
      </c>
      <c r="V108" s="22">
        <v>204109.73053</v>
      </c>
    </row>
    <row r="109" spans="2:22" x14ac:dyDescent="0.2">
      <c r="B109" s="16">
        <v>4185</v>
      </c>
      <c r="C109" s="16" t="s">
        <v>193</v>
      </c>
      <c r="D109" s="12">
        <v>2097.8971999999999</v>
      </c>
      <c r="E109" s="12">
        <v>2657.9650900000001</v>
      </c>
      <c r="F109" s="12">
        <v>813.44439999999997</v>
      </c>
      <c r="G109" s="12">
        <v>200.74173999999999</v>
      </c>
      <c r="H109" s="12">
        <v>4.4511000000000003</v>
      </c>
      <c r="I109" s="12">
        <v>6646.0682399999996</v>
      </c>
      <c r="J109" s="12">
        <v>0</v>
      </c>
      <c r="K109" s="12">
        <v>0</v>
      </c>
      <c r="L109" s="12">
        <v>12420.56777</v>
      </c>
      <c r="M109" s="12">
        <v>9169.0395000000008</v>
      </c>
      <c r="N109" s="12">
        <v>82.504339999999999</v>
      </c>
      <c r="O109" s="12">
        <v>2034.4934499999999</v>
      </c>
      <c r="P109" s="12">
        <v>1E-3</v>
      </c>
      <c r="Q109" s="12">
        <v>465.92986000000002</v>
      </c>
      <c r="R109" s="12">
        <v>12.471909999999999</v>
      </c>
      <c r="S109" s="12">
        <v>2651.3485599999999</v>
      </c>
      <c r="T109" s="12">
        <v>0</v>
      </c>
      <c r="U109" s="12">
        <v>0</v>
      </c>
      <c r="V109" s="12">
        <v>14415.788619999999</v>
      </c>
    </row>
    <row r="110" spans="2:22" x14ac:dyDescent="0.2">
      <c r="B110" s="16">
        <v>4161</v>
      </c>
      <c r="C110" s="16" t="s">
        <v>194</v>
      </c>
      <c r="D110" s="12">
        <v>2201.2619500000001</v>
      </c>
      <c r="E110" s="12">
        <v>2704.4728700000001</v>
      </c>
      <c r="F110" s="12">
        <v>874.98644999999999</v>
      </c>
      <c r="G110" s="12">
        <v>88.563500000000005</v>
      </c>
      <c r="H110" s="12">
        <v>0</v>
      </c>
      <c r="I110" s="12">
        <v>5462.25612</v>
      </c>
      <c r="J110" s="12">
        <v>0</v>
      </c>
      <c r="K110" s="12">
        <v>0</v>
      </c>
      <c r="L110" s="12">
        <v>11331.54089</v>
      </c>
      <c r="M110" s="12">
        <v>7816.3343000000004</v>
      </c>
      <c r="N110" s="12">
        <v>589.37195999999994</v>
      </c>
      <c r="O110" s="12">
        <v>1694.4775099999999</v>
      </c>
      <c r="P110" s="12">
        <v>17.937999999999999</v>
      </c>
      <c r="Q110" s="12">
        <v>260.50205</v>
      </c>
      <c r="R110" s="12">
        <v>0</v>
      </c>
      <c r="S110" s="12">
        <v>841.86474999999996</v>
      </c>
      <c r="T110" s="12">
        <v>0</v>
      </c>
      <c r="U110" s="12">
        <v>212.7</v>
      </c>
      <c r="V110" s="12">
        <v>11433.18857</v>
      </c>
    </row>
    <row r="111" spans="2:22" x14ac:dyDescent="0.2">
      <c r="B111" s="16">
        <v>4163</v>
      </c>
      <c r="C111" s="16" t="s">
        <v>195</v>
      </c>
      <c r="D111" s="12">
        <v>11404.15192</v>
      </c>
      <c r="E111" s="12">
        <v>7549.1800999999996</v>
      </c>
      <c r="F111" s="12">
        <v>3647.75614</v>
      </c>
      <c r="G111" s="12">
        <v>520.48039000000006</v>
      </c>
      <c r="H111" s="12">
        <v>12.212400000000001</v>
      </c>
      <c r="I111" s="12">
        <v>13632.93808</v>
      </c>
      <c r="J111" s="12">
        <v>0</v>
      </c>
      <c r="K111" s="12">
        <v>0</v>
      </c>
      <c r="L111" s="12">
        <v>36766.71903</v>
      </c>
      <c r="M111" s="12">
        <v>20037.4077</v>
      </c>
      <c r="N111" s="12">
        <v>203.46906999999999</v>
      </c>
      <c r="O111" s="12">
        <v>7291.5339800000002</v>
      </c>
      <c r="P111" s="12">
        <v>25.645399999999999</v>
      </c>
      <c r="Q111" s="12">
        <v>893.50586999999996</v>
      </c>
      <c r="R111" s="12">
        <v>11.4297</v>
      </c>
      <c r="S111" s="12">
        <v>9423.6463000000003</v>
      </c>
      <c r="T111" s="12">
        <v>0</v>
      </c>
      <c r="U111" s="12">
        <v>83.636399999999995</v>
      </c>
      <c r="V111" s="12">
        <v>37970.274420000002</v>
      </c>
    </row>
    <row r="112" spans="2:22" x14ac:dyDescent="0.2">
      <c r="B112" s="16">
        <v>4164</v>
      </c>
      <c r="C112" s="16" t="s">
        <v>196</v>
      </c>
      <c r="D112" s="12">
        <v>778.20034999999996</v>
      </c>
      <c r="E112" s="12">
        <v>1136.1245699999999</v>
      </c>
      <c r="F112" s="12">
        <v>424.69139999999999</v>
      </c>
      <c r="G112" s="12">
        <v>50.913699999999999</v>
      </c>
      <c r="H112" s="12">
        <v>0</v>
      </c>
      <c r="I112" s="12">
        <v>2722.6381299999998</v>
      </c>
      <c r="J112" s="12">
        <v>0</v>
      </c>
      <c r="K112" s="12">
        <v>0</v>
      </c>
      <c r="L112" s="12">
        <v>5112.5681500000001</v>
      </c>
      <c r="M112" s="12">
        <v>3216.5107499999999</v>
      </c>
      <c r="N112" s="12">
        <v>23.770949999999999</v>
      </c>
      <c r="O112" s="12">
        <v>794.26826000000005</v>
      </c>
      <c r="P112" s="12">
        <v>0</v>
      </c>
      <c r="Q112" s="12">
        <v>21.261749999999999</v>
      </c>
      <c r="R112" s="12">
        <v>0</v>
      </c>
      <c r="S112" s="12">
        <v>842.41468999999995</v>
      </c>
      <c r="T112" s="12">
        <v>0</v>
      </c>
      <c r="U112" s="12">
        <v>0</v>
      </c>
      <c r="V112" s="12">
        <v>4898.2263999999996</v>
      </c>
    </row>
    <row r="113" spans="2:22" x14ac:dyDescent="0.2">
      <c r="B113" s="16">
        <v>4165</v>
      </c>
      <c r="C113" s="16" t="s">
        <v>197</v>
      </c>
      <c r="D113" s="12">
        <v>2884.0990999999999</v>
      </c>
      <c r="E113" s="12">
        <v>2900.8155200000001</v>
      </c>
      <c r="F113" s="12">
        <v>1574.0008</v>
      </c>
      <c r="G113" s="12">
        <v>44.206850000000003</v>
      </c>
      <c r="H113" s="12">
        <v>43.010750000000002</v>
      </c>
      <c r="I113" s="12">
        <v>8460.0671899999998</v>
      </c>
      <c r="J113" s="12">
        <v>0</v>
      </c>
      <c r="K113" s="12">
        <v>0</v>
      </c>
      <c r="L113" s="12">
        <v>15906.200210000001</v>
      </c>
      <c r="M113" s="12">
        <v>12503.884599999999</v>
      </c>
      <c r="N113" s="12">
        <v>47.568660000000001</v>
      </c>
      <c r="O113" s="12">
        <v>2255.2192300000002</v>
      </c>
      <c r="P113" s="12">
        <v>19.876349999999999</v>
      </c>
      <c r="Q113" s="12">
        <v>165.43934999999999</v>
      </c>
      <c r="R113" s="12">
        <v>13.655900000000001</v>
      </c>
      <c r="S113" s="12">
        <v>1570.49749</v>
      </c>
      <c r="T113" s="12">
        <v>0</v>
      </c>
      <c r="U113" s="12">
        <v>0</v>
      </c>
      <c r="V113" s="12">
        <v>16576.14158</v>
      </c>
    </row>
    <row r="114" spans="2:22" x14ac:dyDescent="0.2">
      <c r="B114" s="16">
        <v>4186</v>
      </c>
      <c r="C114" s="16" t="s">
        <v>198</v>
      </c>
      <c r="D114" s="12">
        <v>1769.20056</v>
      </c>
      <c r="E114" s="12">
        <v>3079.6697600000002</v>
      </c>
      <c r="F114" s="12">
        <v>580.68444999999997</v>
      </c>
      <c r="G114" s="12">
        <v>53.095179999999999</v>
      </c>
      <c r="H114" s="12">
        <v>0</v>
      </c>
      <c r="I114" s="12">
        <v>5702.3921399999999</v>
      </c>
      <c r="J114" s="12">
        <v>0</v>
      </c>
      <c r="K114" s="12">
        <v>0</v>
      </c>
      <c r="L114" s="12">
        <v>11185.042090000001</v>
      </c>
      <c r="M114" s="12">
        <v>8452.8310000000001</v>
      </c>
      <c r="N114" s="12">
        <v>60.028179999999999</v>
      </c>
      <c r="O114" s="12">
        <v>2419.47199</v>
      </c>
      <c r="P114" s="12">
        <v>1.9380999999999999</v>
      </c>
      <c r="Q114" s="12">
        <v>259.20997</v>
      </c>
      <c r="R114" s="12">
        <v>1.9741</v>
      </c>
      <c r="S114" s="12">
        <v>1150.0839599999999</v>
      </c>
      <c r="T114" s="12">
        <v>0</v>
      </c>
      <c r="U114" s="12">
        <v>0</v>
      </c>
      <c r="V114" s="12">
        <v>12345.5373</v>
      </c>
    </row>
    <row r="115" spans="2:22" x14ac:dyDescent="0.2">
      <c r="B115" s="16">
        <v>4169</v>
      </c>
      <c r="C115" s="16" t="s">
        <v>199</v>
      </c>
      <c r="D115" s="12">
        <v>2595.9972499999999</v>
      </c>
      <c r="E115" s="12">
        <v>5602.3914100000002</v>
      </c>
      <c r="F115" s="12">
        <v>1877.4875</v>
      </c>
      <c r="G115" s="12">
        <v>212.89425</v>
      </c>
      <c r="H115" s="12">
        <v>0</v>
      </c>
      <c r="I115" s="12">
        <v>6767.0012299999999</v>
      </c>
      <c r="J115" s="12">
        <v>0</v>
      </c>
      <c r="K115" s="12">
        <v>0</v>
      </c>
      <c r="L115" s="12">
        <v>17055.771639999999</v>
      </c>
      <c r="M115" s="12">
        <v>9344.2878500000006</v>
      </c>
      <c r="N115" s="12">
        <v>138.41293999999999</v>
      </c>
      <c r="O115" s="12">
        <v>5274.5699400000003</v>
      </c>
      <c r="P115" s="12">
        <v>0</v>
      </c>
      <c r="Q115" s="12">
        <v>219.61154999999999</v>
      </c>
      <c r="R115" s="12">
        <v>3.51945</v>
      </c>
      <c r="S115" s="12">
        <v>1186.69145</v>
      </c>
      <c r="T115" s="12">
        <v>0</v>
      </c>
      <c r="U115" s="12">
        <v>546.75630000000001</v>
      </c>
      <c r="V115" s="12">
        <v>16713.849480000001</v>
      </c>
    </row>
    <row r="116" spans="2:22" x14ac:dyDescent="0.2">
      <c r="B116" s="16">
        <v>4170</v>
      </c>
      <c r="C116" s="16" t="s">
        <v>200</v>
      </c>
      <c r="D116" s="12">
        <v>5286.7547000000004</v>
      </c>
      <c r="E116" s="12">
        <v>9114.8165599999993</v>
      </c>
      <c r="F116" s="12">
        <v>3289.3482300000001</v>
      </c>
      <c r="G116" s="12">
        <v>1013.4526</v>
      </c>
      <c r="H116" s="12">
        <v>0.47785</v>
      </c>
      <c r="I116" s="12">
        <v>11956.969569999999</v>
      </c>
      <c r="J116" s="12">
        <v>0</v>
      </c>
      <c r="K116" s="12">
        <v>0</v>
      </c>
      <c r="L116" s="12">
        <v>30661.819510000001</v>
      </c>
      <c r="M116" s="12">
        <v>15270.47415</v>
      </c>
      <c r="N116" s="12">
        <v>171.41941</v>
      </c>
      <c r="O116" s="12">
        <v>9204.0712399999993</v>
      </c>
      <c r="P116" s="12">
        <v>0</v>
      </c>
      <c r="Q116" s="12">
        <v>1396.4333899999999</v>
      </c>
      <c r="R116" s="12">
        <v>0</v>
      </c>
      <c r="S116" s="12">
        <v>6399.2636000000002</v>
      </c>
      <c r="T116" s="12">
        <v>0</v>
      </c>
      <c r="U116" s="12">
        <v>0</v>
      </c>
      <c r="V116" s="12">
        <v>32441.661789999998</v>
      </c>
    </row>
    <row r="117" spans="2:22" x14ac:dyDescent="0.2">
      <c r="B117" s="16">
        <v>4184</v>
      </c>
      <c r="C117" s="16" t="s">
        <v>201</v>
      </c>
      <c r="D117" s="12">
        <v>1914.0074400000001</v>
      </c>
      <c r="E117" s="12">
        <v>2066.6163299999998</v>
      </c>
      <c r="F117" s="12">
        <v>1331.0976499999999</v>
      </c>
      <c r="G117" s="12">
        <v>87.235720000000001</v>
      </c>
      <c r="H117" s="12">
        <v>0</v>
      </c>
      <c r="I117" s="12">
        <v>4960.66104</v>
      </c>
      <c r="J117" s="12">
        <v>0</v>
      </c>
      <c r="K117" s="12">
        <v>169.25299999999999</v>
      </c>
      <c r="L117" s="12">
        <v>10528.87118</v>
      </c>
      <c r="M117" s="12">
        <v>7244.7538999999997</v>
      </c>
      <c r="N117" s="12">
        <v>26.1328</v>
      </c>
      <c r="O117" s="12">
        <v>2011.36022</v>
      </c>
      <c r="P117" s="12">
        <v>-0.02</v>
      </c>
      <c r="Q117" s="12">
        <v>306.52390000000003</v>
      </c>
      <c r="R117" s="12">
        <v>15</v>
      </c>
      <c r="S117" s="12">
        <v>1977.18406</v>
      </c>
      <c r="T117" s="12">
        <v>0</v>
      </c>
      <c r="U117" s="12">
        <v>0</v>
      </c>
      <c r="V117" s="12">
        <v>11580.934880000001</v>
      </c>
    </row>
    <row r="118" spans="2:22" x14ac:dyDescent="0.2">
      <c r="B118" s="16">
        <v>4172</v>
      </c>
      <c r="C118" s="16" t="s">
        <v>202</v>
      </c>
      <c r="D118" s="12">
        <v>975.0136</v>
      </c>
      <c r="E118" s="12">
        <v>1196.2759799999999</v>
      </c>
      <c r="F118" s="12">
        <v>555.01499999999999</v>
      </c>
      <c r="G118" s="12">
        <v>72.038039999999995</v>
      </c>
      <c r="H118" s="12">
        <v>0</v>
      </c>
      <c r="I118" s="12">
        <v>2495.3216900000002</v>
      </c>
      <c r="J118" s="12">
        <v>0</v>
      </c>
      <c r="K118" s="12">
        <v>0</v>
      </c>
      <c r="L118" s="12">
        <v>5293.6643100000001</v>
      </c>
      <c r="M118" s="12">
        <v>3754.5792200000001</v>
      </c>
      <c r="N118" s="12">
        <v>47.49633</v>
      </c>
      <c r="O118" s="12">
        <v>740.15461000000005</v>
      </c>
      <c r="P118" s="12">
        <v>0.20716999999999999</v>
      </c>
      <c r="Q118" s="12">
        <v>57.278300000000002</v>
      </c>
      <c r="R118" s="12">
        <v>3</v>
      </c>
      <c r="S118" s="12">
        <v>330.28604999999999</v>
      </c>
      <c r="T118" s="12">
        <v>0</v>
      </c>
      <c r="U118" s="12">
        <v>45.5</v>
      </c>
      <c r="V118" s="12">
        <v>4978.5016800000003</v>
      </c>
    </row>
    <row r="119" spans="2:22" x14ac:dyDescent="0.2">
      <c r="B119" s="16">
        <v>4173</v>
      </c>
      <c r="C119" s="16" t="s">
        <v>203</v>
      </c>
      <c r="D119" s="12">
        <v>481.04050000000001</v>
      </c>
      <c r="E119" s="12">
        <v>524.79931999999997</v>
      </c>
      <c r="F119" s="12">
        <v>147.3083</v>
      </c>
      <c r="G119" s="12">
        <v>10.554819999999999</v>
      </c>
      <c r="H119" s="12">
        <v>0.6482</v>
      </c>
      <c r="I119" s="12">
        <v>1509.8664100000001</v>
      </c>
      <c r="J119" s="12">
        <v>0</v>
      </c>
      <c r="K119" s="12">
        <v>0</v>
      </c>
      <c r="L119" s="12">
        <v>2674.2175499999998</v>
      </c>
      <c r="M119" s="12">
        <v>1679.80315</v>
      </c>
      <c r="N119" s="12">
        <v>5.7666000000000004</v>
      </c>
      <c r="O119" s="12">
        <v>233.7945</v>
      </c>
      <c r="P119" s="12">
        <v>60</v>
      </c>
      <c r="Q119" s="12">
        <v>11.039149999999999</v>
      </c>
      <c r="R119" s="12">
        <v>0</v>
      </c>
      <c r="S119" s="12">
        <v>811.96092999999996</v>
      </c>
      <c r="T119" s="12">
        <v>0</v>
      </c>
      <c r="U119" s="12">
        <v>131.35384999999999</v>
      </c>
      <c r="V119" s="12">
        <v>2933.7181799999998</v>
      </c>
    </row>
    <row r="120" spans="2:22" x14ac:dyDescent="0.2">
      <c r="B120" s="16">
        <v>4175</v>
      </c>
      <c r="C120" s="16" t="s">
        <v>204</v>
      </c>
      <c r="D120" s="12">
        <v>972.90704000000005</v>
      </c>
      <c r="E120" s="12">
        <v>1176.0248300000001</v>
      </c>
      <c r="F120" s="12">
        <v>396.67804999999998</v>
      </c>
      <c r="G120" s="12">
        <v>166.93165999999999</v>
      </c>
      <c r="H120" s="12">
        <v>11.978540000000001</v>
      </c>
      <c r="I120" s="12">
        <v>2441.56151</v>
      </c>
      <c r="J120" s="12">
        <v>0</v>
      </c>
      <c r="K120" s="12">
        <v>0</v>
      </c>
      <c r="L120" s="12">
        <v>5166.0816299999997</v>
      </c>
      <c r="M120" s="12">
        <v>3513.3097499999999</v>
      </c>
      <c r="N120" s="12">
        <v>28.96434</v>
      </c>
      <c r="O120" s="12">
        <v>782.13251000000002</v>
      </c>
      <c r="P120" s="12">
        <v>0</v>
      </c>
      <c r="Q120" s="12">
        <v>69.483750000000001</v>
      </c>
      <c r="R120" s="12">
        <v>6.1559999999999997</v>
      </c>
      <c r="S120" s="12">
        <v>349.64064999999999</v>
      </c>
      <c r="T120" s="12">
        <v>0</v>
      </c>
      <c r="U120" s="12">
        <v>121.32599999999999</v>
      </c>
      <c r="V120" s="12">
        <v>4871.0129999999999</v>
      </c>
    </row>
    <row r="121" spans="2:22" x14ac:dyDescent="0.2">
      <c r="B121" s="16">
        <v>4176</v>
      </c>
      <c r="C121" s="16" t="s">
        <v>205</v>
      </c>
      <c r="D121" s="12">
        <v>370.31209999999999</v>
      </c>
      <c r="E121" s="12">
        <v>771.38574000000006</v>
      </c>
      <c r="F121" s="12">
        <v>300.70920000000001</v>
      </c>
      <c r="G121" s="12">
        <v>41.884549999999997</v>
      </c>
      <c r="H121" s="12">
        <v>0</v>
      </c>
      <c r="I121" s="12">
        <v>1671.2511199999999</v>
      </c>
      <c r="J121" s="12">
        <v>0</v>
      </c>
      <c r="K121" s="12">
        <v>0</v>
      </c>
      <c r="L121" s="12">
        <v>3155.5427100000002</v>
      </c>
      <c r="M121" s="12">
        <v>2374.9576499999998</v>
      </c>
      <c r="N121" s="12">
        <v>6.3323499999999999</v>
      </c>
      <c r="O121" s="12">
        <v>514.82335999999998</v>
      </c>
      <c r="P121" s="12">
        <v>0</v>
      </c>
      <c r="Q121" s="12">
        <v>113.3912</v>
      </c>
      <c r="R121" s="12">
        <v>7</v>
      </c>
      <c r="S121" s="12">
        <v>348.18779999999998</v>
      </c>
      <c r="T121" s="12">
        <v>0</v>
      </c>
      <c r="U121" s="12">
        <v>19.029</v>
      </c>
      <c r="V121" s="12">
        <v>3383.72136</v>
      </c>
    </row>
    <row r="122" spans="2:22" x14ac:dyDescent="0.2">
      <c r="B122" s="16">
        <v>4177</v>
      </c>
      <c r="C122" s="16" t="s">
        <v>206</v>
      </c>
      <c r="D122" s="12">
        <v>2126.02162</v>
      </c>
      <c r="E122" s="12">
        <v>4351.1510500000004</v>
      </c>
      <c r="F122" s="12">
        <v>1107.704</v>
      </c>
      <c r="G122" s="12">
        <v>75.383200000000002</v>
      </c>
      <c r="H122" s="12">
        <v>0</v>
      </c>
      <c r="I122" s="12">
        <v>3635.9639499999998</v>
      </c>
      <c r="J122" s="12">
        <v>0</v>
      </c>
      <c r="K122" s="12">
        <v>0</v>
      </c>
      <c r="L122" s="12">
        <v>11296.223819999999</v>
      </c>
      <c r="M122" s="12">
        <v>5800.6173500000004</v>
      </c>
      <c r="N122" s="12">
        <v>80.717309999999998</v>
      </c>
      <c r="O122" s="12">
        <v>3803.6197200000001</v>
      </c>
      <c r="P122" s="12">
        <v>0</v>
      </c>
      <c r="Q122" s="12">
        <v>243.83104</v>
      </c>
      <c r="R122" s="12">
        <v>0</v>
      </c>
      <c r="S122" s="12">
        <v>645.04039999999998</v>
      </c>
      <c r="T122" s="12">
        <v>0</v>
      </c>
      <c r="U122" s="12">
        <v>622</v>
      </c>
      <c r="V122" s="12">
        <v>11195.82582</v>
      </c>
    </row>
    <row r="123" spans="2:22" x14ac:dyDescent="0.2">
      <c r="B123" s="16">
        <v>4181</v>
      </c>
      <c r="C123" s="16" t="s">
        <v>207</v>
      </c>
      <c r="D123" s="12">
        <v>828.38475000000005</v>
      </c>
      <c r="E123" s="12">
        <v>1332.8788</v>
      </c>
      <c r="F123" s="12">
        <v>301.88240000000002</v>
      </c>
      <c r="G123" s="12">
        <v>26.60735</v>
      </c>
      <c r="H123" s="12">
        <v>0</v>
      </c>
      <c r="I123" s="12">
        <v>3145.83617</v>
      </c>
      <c r="J123" s="12">
        <v>0</v>
      </c>
      <c r="K123" s="12">
        <v>556.34474</v>
      </c>
      <c r="L123" s="12">
        <v>6191.9342100000003</v>
      </c>
      <c r="M123" s="12">
        <v>4376.2365499999996</v>
      </c>
      <c r="N123" s="12">
        <v>37.67315</v>
      </c>
      <c r="O123" s="12">
        <v>884.31871999999998</v>
      </c>
      <c r="P123" s="12">
        <v>0</v>
      </c>
      <c r="Q123" s="12">
        <v>38.08681</v>
      </c>
      <c r="R123" s="12">
        <v>0</v>
      </c>
      <c r="S123" s="12">
        <v>853.19646999999998</v>
      </c>
      <c r="T123" s="12">
        <v>0</v>
      </c>
      <c r="U123" s="12">
        <v>0</v>
      </c>
      <c r="V123" s="12">
        <v>6189.5117</v>
      </c>
    </row>
    <row r="124" spans="2:22" x14ac:dyDescent="0.2">
      <c r="B124" s="16">
        <v>4182</v>
      </c>
      <c r="C124" s="16" t="s">
        <v>208</v>
      </c>
      <c r="D124" s="12">
        <v>1002.00789</v>
      </c>
      <c r="E124" s="12">
        <v>1253.3085799999999</v>
      </c>
      <c r="F124" s="12">
        <v>290.66899999999998</v>
      </c>
      <c r="G124" s="12">
        <v>50.076329999999999</v>
      </c>
      <c r="H124" s="12">
        <v>1.0760000000000001</v>
      </c>
      <c r="I124" s="12">
        <v>2361.8308999999999</v>
      </c>
      <c r="J124" s="12">
        <v>0</v>
      </c>
      <c r="K124" s="12">
        <v>0</v>
      </c>
      <c r="L124" s="12">
        <v>4958.9687000000004</v>
      </c>
      <c r="M124" s="12">
        <v>3218.5111999999999</v>
      </c>
      <c r="N124" s="12">
        <v>14.241160000000001</v>
      </c>
      <c r="O124" s="12">
        <v>720.15674999999999</v>
      </c>
      <c r="P124" s="12">
        <v>0</v>
      </c>
      <c r="Q124" s="12">
        <v>81.900750000000002</v>
      </c>
      <c r="R124" s="12">
        <v>3.1889500000000002</v>
      </c>
      <c r="S124" s="12">
        <v>1266.95921</v>
      </c>
      <c r="T124" s="12">
        <v>0</v>
      </c>
      <c r="U124" s="12">
        <v>0</v>
      </c>
      <c r="V124" s="12">
        <v>5304.95802</v>
      </c>
    </row>
    <row r="125" spans="2:22" x14ac:dyDescent="0.2">
      <c r="B125" s="16">
        <v>4183</v>
      </c>
      <c r="C125" s="16" t="s">
        <v>209</v>
      </c>
      <c r="D125" s="12">
        <v>743.59316999999999</v>
      </c>
      <c r="E125" s="12">
        <v>2239.0576999999998</v>
      </c>
      <c r="F125" s="12">
        <v>493.47320000000002</v>
      </c>
      <c r="G125" s="12">
        <v>97.938550000000006</v>
      </c>
      <c r="H125" s="12">
        <v>52.512999999999998</v>
      </c>
      <c r="I125" s="12">
        <v>2821.5262400000001</v>
      </c>
      <c r="J125" s="12">
        <v>0</v>
      </c>
      <c r="K125" s="12">
        <v>0</v>
      </c>
      <c r="L125" s="12">
        <v>6448.1018599999998</v>
      </c>
      <c r="M125" s="12">
        <v>3678.1235999999999</v>
      </c>
      <c r="N125" s="12">
        <v>22.927430000000001</v>
      </c>
      <c r="O125" s="12">
        <v>2091.6849499999998</v>
      </c>
      <c r="P125" s="12">
        <v>0</v>
      </c>
      <c r="Q125" s="12">
        <v>208.89472000000001</v>
      </c>
      <c r="R125" s="12">
        <v>5.9828000000000001</v>
      </c>
      <c r="S125" s="12">
        <v>869.26423</v>
      </c>
      <c r="T125" s="12">
        <v>0</v>
      </c>
      <c r="U125" s="12">
        <v>0</v>
      </c>
      <c r="V125" s="12">
        <v>6876.8777300000002</v>
      </c>
    </row>
    <row r="126" spans="2:22" x14ac:dyDescent="0.2">
      <c r="B126" s="21">
        <v>4219</v>
      </c>
      <c r="C126" s="21" t="s">
        <v>210</v>
      </c>
      <c r="D126" s="22">
        <v>68909.371419999996</v>
      </c>
      <c r="E126" s="22">
        <v>84289.874620000002</v>
      </c>
      <c r="F126" s="22">
        <v>28086.005239999999</v>
      </c>
      <c r="G126" s="22">
        <v>4648.21108</v>
      </c>
      <c r="H126" s="22">
        <v>616.39513999999997</v>
      </c>
      <c r="I126" s="22">
        <v>163887.58752999999</v>
      </c>
      <c r="J126" s="22">
        <v>0</v>
      </c>
      <c r="K126" s="22">
        <v>2542.8561399999999</v>
      </c>
      <c r="L126" s="22">
        <v>352980.30116999999</v>
      </c>
      <c r="M126" s="22">
        <v>208188.68101</v>
      </c>
      <c r="N126" s="22">
        <v>2196.0976000000001</v>
      </c>
      <c r="O126" s="22">
        <v>79038.370410000003</v>
      </c>
      <c r="P126" s="22">
        <v>336.68723</v>
      </c>
      <c r="Q126" s="22">
        <v>12983.45499</v>
      </c>
      <c r="R126" s="22">
        <v>188.12165999999999</v>
      </c>
      <c r="S126" s="22">
        <v>53461.646330000003</v>
      </c>
      <c r="T126" s="22">
        <v>0</v>
      </c>
      <c r="U126" s="22">
        <v>2551.4285500000001</v>
      </c>
      <c r="V126" s="22">
        <v>358944.48778000002</v>
      </c>
    </row>
    <row r="127" spans="2:22" x14ac:dyDescent="0.2">
      <c r="B127" s="16">
        <v>4191</v>
      </c>
      <c r="C127" s="16" t="s">
        <v>211</v>
      </c>
      <c r="D127" s="12">
        <v>407.0147</v>
      </c>
      <c r="E127" s="12">
        <v>464.40485999999999</v>
      </c>
      <c r="F127" s="12">
        <v>244.9</v>
      </c>
      <c r="G127" s="12">
        <v>33.544370000000001</v>
      </c>
      <c r="H127" s="12">
        <v>0</v>
      </c>
      <c r="I127" s="12">
        <v>1899.31546</v>
      </c>
      <c r="J127" s="12">
        <v>0</v>
      </c>
      <c r="K127" s="12">
        <v>0</v>
      </c>
      <c r="L127" s="12">
        <v>3049.1793899999998</v>
      </c>
      <c r="M127" s="12">
        <v>2119.3923500000001</v>
      </c>
      <c r="N127" s="12">
        <v>17.295089999999998</v>
      </c>
      <c r="O127" s="12">
        <v>318.45863000000003</v>
      </c>
      <c r="P127" s="12">
        <v>2.223E-2</v>
      </c>
      <c r="Q127" s="12">
        <v>97.361599999999996</v>
      </c>
      <c r="R127" s="12">
        <v>0</v>
      </c>
      <c r="S127" s="12">
        <v>346.54989</v>
      </c>
      <c r="T127" s="12">
        <v>0</v>
      </c>
      <c r="U127" s="12">
        <v>95.048410000000004</v>
      </c>
      <c r="V127" s="12">
        <v>2994.1282000000001</v>
      </c>
    </row>
    <row r="128" spans="2:22" x14ac:dyDescent="0.2">
      <c r="B128" s="16">
        <v>4192</v>
      </c>
      <c r="C128" s="16" t="s">
        <v>212</v>
      </c>
      <c r="D128" s="12">
        <v>1191.76666</v>
      </c>
      <c r="E128" s="12">
        <v>1319.6994099999999</v>
      </c>
      <c r="F128" s="12">
        <v>429.38445000000002</v>
      </c>
      <c r="G128" s="12">
        <v>114.15470000000001</v>
      </c>
      <c r="H128" s="12">
        <v>0</v>
      </c>
      <c r="I128" s="12">
        <v>3614.6370999999999</v>
      </c>
      <c r="J128" s="12">
        <v>0</v>
      </c>
      <c r="K128" s="12">
        <v>0</v>
      </c>
      <c r="L128" s="12">
        <v>6669.6423199999999</v>
      </c>
      <c r="M128" s="12">
        <v>5244.5986499999999</v>
      </c>
      <c r="N128" s="12">
        <v>37.726970000000001</v>
      </c>
      <c r="O128" s="12">
        <v>983.71911999999998</v>
      </c>
      <c r="P128" s="12">
        <v>3.1524999999999999</v>
      </c>
      <c r="Q128" s="12">
        <v>100.04925</v>
      </c>
      <c r="R128" s="12">
        <v>6.2599</v>
      </c>
      <c r="S128" s="12">
        <v>586.66129999999998</v>
      </c>
      <c r="T128" s="12">
        <v>0</v>
      </c>
      <c r="U128" s="12">
        <v>0</v>
      </c>
      <c r="V128" s="12">
        <v>6962.1676900000002</v>
      </c>
    </row>
    <row r="129" spans="2:22" x14ac:dyDescent="0.2">
      <c r="B129" s="16">
        <v>4193</v>
      </c>
      <c r="C129" s="16" t="s">
        <v>213</v>
      </c>
      <c r="D129" s="12">
        <v>720.19330000000002</v>
      </c>
      <c r="E129" s="12">
        <v>929.77112</v>
      </c>
      <c r="F129" s="12">
        <v>284.834</v>
      </c>
      <c r="G129" s="12">
        <v>14.89615</v>
      </c>
      <c r="H129" s="12">
        <v>0</v>
      </c>
      <c r="I129" s="12">
        <v>2210.5527699999998</v>
      </c>
      <c r="J129" s="12">
        <v>0</v>
      </c>
      <c r="K129" s="12">
        <v>0</v>
      </c>
      <c r="L129" s="12">
        <v>4160.2473399999999</v>
      </c>
      <c r="M129" s="12">
        <v>2994.7778199999998</v>
      </c>
      <c r="N129" s="12">
        <v>26.725339999999999</v>
      </c>
      <c r="O129" s="12">
        <v>532.66819999999996</v>
      </c>
      <c r="P129" s="12">
        <v>0</v>
      </c>
      <c r="Q129" s="12">
        <v>115.56140000000001</v>
      </c>
      <c r="R129" s="12">
        <v>0</v>
      </c>
      <c r="S129" s="12">
        <v>307.98390999999998</v>
      </c>
      <c r="T129" s="12">
        <v>0</v>
      </c>
      <c r="U129" s="12">
        <v>0</v>
      </c>
      <c r="V129" s="12">
        <v>3977.7166699999998</v>
      </c>
    </row>
    <row r="130" spans="2:22" x14ac:dyDescent="0.2">
      <c r="B130" s="16">
        <v>4194</v>
      </c>
      <c r="C130" s="16" t="s">
        <v>214</v>
      </c>
      <c r="D130" s="12">
        <v>1657.8137300000001</v>
      </c>
      <c r="E130" s="12">
        <v>3915.6044999999999</v>
      </c>
      <c r="F130" s="12">
        <v>639.92534999999998</v>
      </c>
      <c r="G130" s="12">
        <v>107.8005</v>
      </c>
      <c r="H130" s="12">
        <v>0</v>
      </c>
      <c r="I130" s="12">
        <v>4989.5742200000004</v>
      </c>
      <c r="J130" s="12">
        <v>0</v>
      </c>
      <c r="K130" s="12">
        <v>0</v>
      </c>
      <c r="L130" s="12">
        <v>11310.7183</v>
      </c>
      <c r="M130" s="12">
        <v>6699.5840500000004</v>
      </c>
      <c r="N130" s="12">
        <v>104.254</v>
      </c>
      <c r="O130" s="12">
        <v>3921.9098199999999</v>
      </c>
      <c r="P130" s="12">
        <v>4.6631799999999997</v>
      </c>
      <c r="Q130" s="12">
        <v>166.51920999999999</v>
      </c>
      <c r="R130" s="12">
        <v>0</v>
      </c>
      <c r="S130" s="12">
        <v>1115.0655999999999</v>
      </c>
      <c r="T130" s="12">
        <v>0</v>
      </c>
      <c r="U130" s="12">
        <v>106.3967</v>
      </c>
      <c r="V130" s="12">
        <v>12118.39256</v>
      </c>
    </row>
    <row r="131" spans="2:22" x14ac:dyDescent="0.2">
      <c r="B131" s="16">
        <v>4195</v>
      </c>
      <c r="C131" s="16" t="s">
        <v>215</v>
      </c>
      <c r="D131" s="12">
        <v>778.19245000000001</v>
      </c>
      <c r="E131" s="12">
        <v>1544.7259300000001</v>
      </c>
      <c r="F131" s="12">
        <v>540.79915000000005</v>
      </c>
      <c r="G131" s="12">
        <v>25.670500000000001</v>
      </c>
      <c r="H131" s="12">
        <v>0</v>
      </c>
      <c r="I131" s="12">
        <v>3250.4147800000001</v>
      </c>
      <c r="J131" s="12">
        <v>0</v>
      </c>
      <c r="K131" s="12">
        <v>0</v>
      </c>
      <c r="L131" s="12">
        <v>6139.8028100000001</v>
      </c>
      <c r="M131" s="12">
        <v>4429.1325500000003</v>
      </c>
      <c r="N131" s="12">
        <v>35.809449999999998</v>
      </c>
      <c r="O131" s="12">
        <v>962.93578000000002</v>
      </c>
      <c r="P131" s="12">
        <v>0</v>
      </c>
      <c r="Q131" s="12">
        <v>20.051950000000001</v>
      </c>
      <c r="R131" s="12">
        <v>0</v>
      </c>
      <c r="S131" s="12">
        <v>831.28453999999999</v>
      </c>
      <c r="T131" s="12">
        <v>0</v>
      </c>
      <c r="U131" s="12">
        <v>13.5</v>
      </c>
      <c r="V131" s="12">
        <v>6292.7142700000004</v>
      </c>
    </row>
    <row r="132" spans="2:22" x14ac:dyDescent="0.2">
      <c r="B132" s="16">
        <v>4196</v>
      </c>
      <c r="C132" s="16" t="s">
        <v>216</v>
      </c>
      <c r="D132" s="12">
        <v>1740.2580399999999</v>
      </c>
      <c r="E132" s="12">
        <v>2608.4887399999998</v>
      </c>
      <c r="F132" s="12">
        <v>1350.7372800000001</v>
      </c>
      <c r="G132" s="12">
        <v>276.59444999999999</v>
      </c>
      <c r="H132" s="12">
        <v>6.4750000000000002E-2</v>
      </c>
      <c r="I132" s="12">
        <v>7430.0922399999999</v>
      </c>
      <c r="J132" s="12">
        <v>0</v>
      </c>
      <c r="K132" s="12">
        <v>0</v>
      </c>
      <c r="L132" s="12">
        <v>13406.235500000001</v>
      </c>
      <c r="M132" s="12">
        <v>6783.0532499999999</v>
      </c>
      <c r="N132" s="12">
        <v>65.204899999999995</v>
      </c>
      <c r="O132" s="12">
        <v>1916.7425900000001</v>
      </c>
      <c r="P132" s="12">
        <v>0</v>
      </c>
      <c r="Q132" s="12">
        <v>117.50681</v>
      </c>
      <c r="R132" s="12">
        <v>82.058899999999994</v>
      </c>
      <c r="S132" s="12">
        <v>4047.7125799999999</v>
      </c>
      <c r="T132" s="12">
        <v>0</v>
      </c>
      <c r="U132" s="12">
        <v>253.48599999999999</v>
      </c>
      <c r="V132" s="12">
        <v>13265.76503</v>
      </c>
    </row>
    <row r="133" spans="2:22" x14ac:dyDescent="0.2">
      <c r="B133" s="16">
        <v>4197</v>
      </c>
      <c r="C133" s="16" t="s">
        <v>217</v>
      </c>
      <c r="D133" s="12">
        <v>780.31642999999997</v>
      </c>
      <c r="E133" s="12">
        <v>968.68817999999999</v>
      </c>
      <c r="F133" s="12">
        <v>421.44330000000002</v>
      </c>
      <c r="G133" s="12">
        <v>16.543849999999999</v>
      </c>
      <c r="H133" s="12">
        <v>0</v>
      </c>
      <c r="I133" s="12">
        <v>2279.6540300000001</v>
      </c>
      <c r="J133" s="12">
        <v>0</v>
      </c>
      <c r="K133" s="12">
        <v>0</v>
      </c>
      <c r="L133" s="12">
        <v>4466.6457899999996</v>
      </c>
      <c r="M133" s="12">
        <v>3108.9998000000001</v>
      </c>
      <c r="N133" s="12">
        <v>32.50665</v>
      </c>
      <c r="O133" s="12">
        <v>871.54846999999995</v>
      </c>
      <c r="P133" s="12">
        <v>0</v>
      </c>
      <c r="Q133" s="12">
        <v>59.417520000000003</v>
      </c>
      <c r="R133" s="12">
        <v>0.35</v>
      </c>
      <c r="S133" s="12">
        <v>1086.6487299999999</v>
      </c>
      <c r="T133" s="12">
        <v>0</v>
      </c>
      <c r="U133" s="12">
        <v>67.400000000000006</v>
      </c>
      <c r="V133" s="12">
        <v>5226.8711700000003</v>
      </c>
    </row>
    <row r="134" spans="2:22" x14ac:dyDescent="0.2">
      <c r="B134" s="16">
        <v>4198</v>
      </c>
      <c r="C134" s="16" t="s">
        <v>218</v>
      </c>
      <c r="D134" s="12">
        <v>898.53472999999997</v>
      </c>
      <c r="E134" s="12">
        <v>1063.59077</v>
      </c>
      <c r="F134" s="12">
        <v>383.61559999999997</v>
      </c>
      <c r="G134" s="12">
        <v>19.211099999999998</v>
      </c>
      <c r="H134" s="12">
        <v>0</v>
      </c>
      <c r="I134" s="12">
        <v>3018.63355</v>
      </c>
      <c r="J134" s="12">
        <v>0</v>
      </c>
      <c r="K134" s="12">
        <v>0</v>
      </c>
      <c r="L134" s="12">
        <v>5383.5857500000002</v>
      </c>
      <c r="M134" s="12">
        <v>3975.5907999999999</v>
      </c>
      <c r="N134" s="12">
        <v>43.958649999999999</v>
      </c>
      <c r="O134" s="12">
        <v>920.80520000000001</v>
      </c>
      <c r="P134" s="12">
        <v>0</v>
      </c>
      <c r="Q134" s="12">
        <v>66.684970000000007</v>
      </c>
      <c r="R134" s="12">
        <v>0.57609999999999995</v>
      </c>
      <c r="S134" s="12">
        <v>449.24104999999997</v>
      </c>
      <c r="T134" s="12">
        <v>0</v>
      </c>
      <c r="U134" s="12">
        <v>0</v>
      </c>
      <c r="V134" s="12">
        <v>5456.8567700000003</v>
      </c>
    </row>
    <row r="135" spans="2:22" x14ac:dyDescent="0.2">
      <c r="B135" s="16">
        <v>4199</v>
      </c>
      <c r="C135" s="16" t="s">
        <v>219</v>
      </c>
      <c r="D135" s="12">
        <v>738.83259999999996</v>
      </c>
      <c r="E135" s="12">
        <v>1397.0938900000001</v>
      </c>
      <c r="F135" s="12">
        <v>731.68354999999997</v>
      </c>
      <c r="G135" s="12">
        <v>95.827659999999995</v>
      </c>
      <c r="H135" s="12">
        <v>0</v>
      </c>
      <c r="I135" s="12">
        <v>2999.2319000000002</v>
      </c>
      <c r="J135" s="12">
        <v>0</v>
      </c>
      <c r="K135" s="12">
        <v>0</v>
      </c>
      <c r="L135" s="12">
        <v>5962.6696000000002</v>
      </c>
      <c r="M135" s="12">
        <v>4051.4585999999999</v>
      </c>
      <c r="N135" s="12">
        <v>40.503660000000004</v>
      </c>
      <c r="O135" s="12">
        <v>860.87405000000001</v>
      </c>
      <c r="P135" s="12">
        <v>0</v>
      </c>
      <c r="Q135" s="12">
        <v>1795.7905900000001</v>
      </c>
      <c r="R135" s="12">
        <v>0</v>
      </c>
      <c r="S135" s="12">
        <v>398.25740000000002</v>
      </c>
      <c r="T135" s="12">
        <v>0</v>
      </c>
      <c r="U135" s="12">
        <v>0</v>
      </c>
      <c r="V135" s="12">
        <v>7146.8842999999997</v>
      </c>
    </row>
    <row r="136" spans="2:22" x14ac:dyDescent="0.2">
      <c r="B136" s="16">
        <v>4200</v>
      </c>
      <c r="C136" s="16" t="s">
        <v>220</v>
      </c>
      <c r="D136" s="12">
        <v>3732.8004799999999</v>
      </c>
      <c r="E136" s="12">
        <v>3631.5006800000001</v>
      </c>
      <c r="F136" s="12">
        <v>1756.99296</v>
      </c>
      <c r="G136" s="12">
        <v>325.76465000000002</v>
      </c>
      <c r="H136" s="12">
        <v>0</v>
      </c>
      <c r="I136" s="12">
        <v>8544.08662</v>
      </c>
      <c r="J136" s="12">
        <v>0</v>
      </c>
      <c r="K136" s="12">
        <v>0</v>
      </c>
      <c r="L136" s="12">
        <v>17991.145390000001</v>
      </c>
      <c r="M136" s="12">
        <v>12090.344800000001</v>
      </c>
      <c r="N136" s="12">
        <v>96.151300000000006</v>
      </c>
      <c r="O136" s="12">
        <v>2844.6154799999999</v>
      </c>
      <c r="P136" s="12">
        <v>1E-3</v>
      </c>
      <c r="Q136" s="12">
        <v>380.97559999999999</v>
      </c>
      <c r="R136" s="12">
        <v>0</v>
      </c>
      <c r="S136" s="12">
        <v>2487.8789700000002</v>
      </c>
      <c r="T136" s="12">
        <v>0</v>
      </c>
      <c r="U136" s="12">
        <v>0</v>
      </c>
      <c r="V136" s="12">
        <v>17899.96715</v>
      </c>
    </row>
    <row r="137" spans="2:22" x14ac:dyDescent="0.2">
      <c r="B137" s="16">
        <v>4201</v>
      </c>
      <c r="C137" s="16" t="s">
        <v>221</v>
      </c>
      <c r="D137" s="12">
        <v>24098.620699999999</v>
      </c>
      <c r="E137" s="12">
        <v>14684.03016</v>
      </c>
      <c r="F137" s="12">
        <v>4949.5832</v>
      </c>
      <c r="G137" s="12">
        <v>2215.6300500000002</v>
      </c>
      <c r="H137" s="12">
        <v>327.96818999999999</v>
      </c>
      <c r="I137" s="12">
        <v>32140.0923</v>
      </c>
      <c r="J137" s="12">
        <v>0</v>
      </c>
      <c r="K137" s="12">
        <v>0</v>
      </c>
      <c r="L137" s="12">
        <v>78415.924599999998</v>
      </c>
      <c r="M137" s="12">
        <v>40157.825449999997</v>
      </c>
      <c r="N137" s="12">
        <v>506.78625</v>
      </c>
      <c r="O137" s="12">
        <v>16413.01453</v>
      </c>
      <c r="P137" s="12">
        <v>85.807500000000005</v>
      </c>
      <c r="Q137" s="12">
        <v>5777.4140299999999</v>
      </c>
      <c r="R137" s="12">
        <v>33.760950000000001</v>
      </c>
      <c r="S137" s="12">
        <v>14860.28563</v>
      </c>
      <c r="T137" s="12">
        <v>0</v>
      </c>
      <c r="U137" s="12">
        <v>0</v>
      </c>
      <c r="V137" s="12">
        <v>77834.894339999999</v>
      </c>
    </row>
    <row r="138" spans="2:22" x14ac:dyDescent="0.2">
      <c r="B138" s="16">
        <v>4202</v>
      </c>
      <c r="C138" s="16" t="s">
        <v>222</v>
      </c>
      <c r="D138" s="12">
        <v>3259.05807</v>
      </c>
      <c r="E138" s="12">
        <v>3255.0475099999999</v>
      </c>
      <c r="F138" s="12">
        <v>1152.8621700000001</v>
      </c>
      <c r="G138" s="12">
        <v>82.736149999999995</v>
      </c>
      <c r="H138" s="12">
        <v>36.468769999999999</v>
      </c>
      <c r="I138" s="12">
        <v>9557.7276299999994</v>
      </c>
      <c r="J138" s="12">
        <v>0</v>
      </c>
      <c r="K138" s="12">
        <v>0</v>
      </c>
      <c r="L138" s="12">
        <v>17343.900300000001</v>
      </c>
      <c r="M138" s="12">
        <v>10319.26395</v>
      </c>
      <c r="N138" s="12">
        <v>104.31477</v>
      </c>
      <c r="O138" s="12">
        <v>2202.1920799999998</v>
      </c>
      <c r="P138" s="12">
        <v>0</v>
      </c>
      <c r="Q138" s="12">
        <v>277.58596</v>
      </c>
      <c r="R138" s="12">
        <v>3.19652</v>
      </c>
      <c r="S138" s="12">
        <v>2128.2064599999999</v>
      </c>
      <c r="T138" s="12">
        <v>0</v>
      </c>
      <c r="U138" s="12">
        <v>204.15185</v>
      </c>
      <c r="V138" s="12">
        <v>15238.91159</v>
      </c>
    </row>
    <row r="139" spans="2:22" x14ac:dyDescent="0.2">
      <c r="B139" s="16">
        <v>4203</v>
      </c>
      <c r="C139" s="16" t="s">
        <v>223</v>
      </c>
      <c r="D139" s="12">
        <v>4156.9265299999997</v>
      </c>
      <c r="E139" s="12">
        <v>5127.8409899999997</v>
      </c>
      <c r="F139" s="12">
        <v>2156.6217499999998</v>
      </c>
      <c r="G139" s="12">
        <v>90.730990000000006</v>
      </c>
      <c r="H139" s="12">
        <v>0</v>
      </c>
      <c r="I139" s="12">
        <v>12610.69915</v>
      </c>
      <c r="J139" s="12">
        <v>0</v>
      </c>
      <c r="K139" s="12">
        <v>1973.5852400000001</v>
      </c>
      <c r="L139" s="12">
        <v>26116.40465</v>
      </c>
      <c r="M139" s="12">
        <v>16047.1428</v>
      </c>
      <c r="N139" s="12">
        <v>60.72672</v>
      </c>
      <c r="O139" s="12">
        <v>3057.2885900000001</v>
      </c>
      <c r="P139" s="12">
        <v>38.927289999999999</v>
      </c>
      <c r="Q139" s="12">
        <v>986.24435000000005</v>
      </c>
      <c r="R139" s="12">
        <v>0</v>
      </c>
      <c r="S139" s="12">
        <v>4835.3988099999997</v>
      </c>
      <c r="T139" s="12">
        <v>0</v>
      </c>
      <c r="U139" s="12">
        <v>975.13900000000001</v>
      </c>
      <c r="V139" s="12">
        <v>26000.867559999999</v>
      </c>
    </row>
    <row r="140" spans="2:22" x14ac:dyDescent="0.2">
      <c r="B140" s="16">
        <v>4204</v>
      </c>
      <c r="C140" s="16" t="s">
        <v>224</v>
      </c>
      <c r="D140" s="12">
        <v>3206.9044100000001</v>
      </c>
      <c r="E140" s="12">
        <v>3375.73632</v>
      </c>
      <c r="F140" s="12">
        <v>1058.9490000000001</v>
      </c>
      <c r="G140" s="12">
        <v>183.80160000000001</v>
      </c>
      <c r="H140" s="12">
        <v>16.138660000000002</v>
      </c>
      <c r="I140" s="12">
        <v>10708.288710000001</v>
      </c>
      <c r="J140" s="12">
        <v>0</v>
      </c>
      <c r="K140" s="12">
        <v>0</v>
      </c>
      <c r="L140" s="12">
        <v>18549.8187</v>
      </c>
      <c r="M140" s="12">
        <v>13762.8887</v>
      </c>
      <c r="N140" s="12">
        <v>151.3192</v>
      </c>
      <c r="O140" s="12">
        <v>3268.8436799999999</v>
      </c>
      <c r="P140" s="12">
        <v>40</v>
      </c>
      <c r="Q140" s="12">
        <v>304.33499999999998</v>
      </c>
      <c r="R140" s="12">
        <v>0</v>
      </c>
      <c r="S140" s="12">
        <v>2601.0296499999999</v>
      </c>
      <c r="T140" s="12">
        <v>0</v>
      </c>
      <c r="U140" s="12">
        <v>92.617000000000004</v>
      </c>
      <c r="V140" s="12">
        <v>20221.033230000001</v>
      </c>
    </row>
    <row r="141" spans="2:22" x14ac:dyDescent="0.2">
      <c r="B141" s="16">
        <v>4205</v>
      </c>
      <c r="C141" s="16" t="s">
        <v>225</v>
      </c>
      <c r="D141" s="12">
        <v>1475.9470200000001</v>
      </c>
      <c r="E141" s="12">
        <v>2648.2685499999998</v>
      </c>
      <c r="F141" s="12">
        <v>1151.0737999999999</v>
      </c>
      <c r="G141" s="12">
        <v>84.803449999999998</v>
      </c>
      <c r="H141" s="12">
        <v>0</v>
      </c>
      <c r="I141" s="12">
        <v>6775.1068400000004</v>
      </c>
      <c r="J141" s="12">
        <v>0</v>
      </c>
      <c r="K141" s="12">
        <v>0</v>
      </c>
      <c r="L141" s="12">
        <v>12135.19966</v>
      </c>
      <c r="M141" s="12">
        <v>8422.1363999999994</v>
      </c>
      <c r="N141" s="12">
        <v>84.418090000000007</v>
      </c>
      <c r="O141" s="12">
        <v>1890.2102400000001</v>
      </c>
      <c r="P141" s="12">
        <v>0</v>
      </c>
      <c r="Q141" s="12">
        <v>802.85047999999995</v>
      </c>
      <c r="R141" s="12">
        <v>11.227</v>
      </c>
      <c r="S141" s="12">
        <v>1285.7833000000001</v>
      </c>
      <c r="T141" s="12">
        <v>0</v>
      </c>
      <c r="U141" s="12">
        <v>295.5</v>
      </c>
      <c r="V141" s="12">
        <v>12792.12551</v>
      </c>
    </row>
    <row r="142" spans="2:22" x14ac:dyDescent="0.2">
      <c r="B142" s="16">
        <v>4206</v>
      </c>
      <c r="C142" s="16" t="s">
        <v>226</v>
      </c>
      <c r="D142" s="12">
        <v>4693.8693899999998</v>
      </c>
      <c r="E142" s="12">
        <v>11492.05466</v>
      </c>
      <c r="F142" s="12">
        <v>2836.7611400000001</v>
      </c>
      <c r="G142" s="12">
        <v>136.95072999999999</v>
      </c>
      <c r="H142" s="12">
        <v>4.6393899999999997</v>
      </c>
      <c r="I142" s="12">
        <v>12988.92398</v>
      </c>
      <c r="J142" s="12">
        <v>0</v>
      </c>
      <c r="K142" s="12">
        <v>0</v>
      </c>
      <c r="L142" s="12">
        <v>32153.19929</v>
      </c>
      <c r="M142" s="12">
        <v>17221.209200000001</v>
      </c>
      <c r="N142" s="12">
        <v>17.832599999999999</v>
      </c>
      <c r="O142" s="12">
        <v>13101.917369999999</v>
      </c>
      <c r="P142" s="12">
        <v>0.26411000000000001</v>
      </c>
      <c r="Q142" s="12">
        <v>368.33485000000002</v>
      </c>
      <c r="R142" s="12">
        <v>17.29224</v>
      </c>
      <c r="S142" s="12">
        <v>4053.6304100000002</v>
      </c>
      <c r="T142" s="12">
        <v>0</v>
      </c>
      <c r="U142" s="12">
        <v>0</v>
      </c>
      <c r="V142" s="12">
        <v>34780.480779999998</v>
      </c>
    </row>
    <row r="143" spans="2:22" x14ac:dyDescent="0.2">
      <c r="B143" s="16">
        <v>4207</v>
      </c>
      <c r="C143" s="16" t="s">
        <v>227</v>
      </c>
      <c r="D143" s="12">
        <v>1946.34888</v>
      </c>
      <c r="E143" s="12">
        <v>9237.9399799999992</v>
      </c>
      <c r="F143" s="12">
        <v>1971.00685</v>
      </c>
      <c r="G143" s="12">
        <v>48.916400000000003</v>
      </c>
      <c r="H143" s="12">
        <v>231.11537999999999</v>
      </c>
      <c r="I143" s="12">
        <v>7362.6269400000001</v>
      </c>
      <c r="J143" s="12">
        <v>0</v>
      </c>
      <c r="K143" s="12">
        <v>0</v>
      </c>
      <c r="L143" s="12">
        <v>20797.954430000002</v>
      </c>
      <c r="M143" s="12">
        <v>8571.7874499999998</v>
      </c>
      <c r="N143" s="12">
        <v>418.89193999999998</v>
      </c>
      <c r="O143" s="12">
        <v>10263.03184</v>
      </c>
      <c r="P143" s="12">
        <v>0</v>
      </c>
      <c r="Q143" s="12">
        <v>129.04207</v>
      </c>
      <c r="R143" s="12">
        <v>13.4877</v>
      </c>
      <c r="S143" s="12">
        <v>1756.86177</v>
      </c>
      <c r="T143" s="12">
        <v>0</v>
      </c>
      <c r="U143" s="12">
        <v>61.761839999999999</v>
      </c>
      <c r="V143" s="12">
        <v>21214.864610000001</v>
      </c>
    </row>
    <row r="144" spans="2:22" x14ac:dyDescent="0.2">
      <c r="B144" s="16">
        <v>4208</v>
      </c>
      <c r="C144" s="16" t="s">
        <v>228</v>
      </c>
      <c r="D144" s="12">
        <v>4162.0834999999997</v>
      </c>
      <c r="E144" s="12">
        <v>4279.7383600000003</v>
      </c>
      <c r="F144" s="12">
        <v>1994.1738399999999</v>
      </c>
      <c r="G144" s="12">
        <v>185.46481</v>
      </c>
      <c r="H144" s="12">
        <v>0</v>
      </c>
      <c r="I144" s="12">
        <v>9851.5817399999996</v>
      </c>
      <c r="J144" s="12">
        <v>0</v>
      </c>
      <c r="K144" s="12">
        <v>0</v>
      </c>
      <c r="L144" s="12">
        <v>20473.042249999999</v>
      </c>
      <c r="M144" s="12">
        <v>13595.52507</v>
      </c>
      <c r="N144" s="12">
        <v>117.80981</v>
      </c>
      <c r="O144" s="12">
        <v>2510.64005</v>
      </c>
      <c r="P144" s="12">
        <v>163.84942000000001</v>
      </c>
      <c r="Q144" s="12">
        <v>448.83010000000002</v>
      </c>
      <c r="R144" s="12">
        <v>0</v>
      </c>
      <c r="S144" s="12">
        <v>3640.7039500000001</v>
      </c>
      <c r="T144" s="12">
        <v>0</v>
      </c>
      <c r="U144" s="12">
        <v>0</v>
      </c>
      <c r="V144" s="12">
        <v>20477.358400000001</v>
      </c>
    </row>
    <row r="145" spans="2:22" x14ac:dyDescent="0.2">
      <c r="B145" s="16">
        <v>4209</v>
      </c>
      <c r="C145" s="16" t="s">
        <v>229</v>
      </c>
      <c r="D145" s="12">
        <v>6262.54</v>
      </c>
      <c r="E145" s="12">
        <v>6051.65218</v>
      </c>
      <c r="F145" s="12">
        <v>2399.1786999999999</v>
      </c>
      <c r="G145" s="12">
        <v>354.32467000000003</v>
      </c>
      <c r="H145" s="12">
        <v>0</v>
      </c>
      <c r="I145" s="12">
        <v>13196.104160000001</v>
      </c>
      <c r="J145" s="12">
        <v>0</v>
      </c>
      <c r="K145" s="12">
        <v>0</v>
      </c>
      <c r="L145" s="12">
        <v>28263.799709999999</v>
      </c>
      <c r="M145" s="12">
        <v>16437.852370000001</v>
      </c>
      <c r="N145" s="12">
        <v>153.48721</v>
      </c>
      <c r="O145" s="12">
        <v>5161.9701100000002</v>
      </c>
      <c r="P145" s="12">
        <v>0</v>
      </c>
      <c r="Q145" s="12">
        <v>757.99694</v>
      </c>
      <c r="R145" s="12">
        <v>19.91235</v>
      </c>
      <c r="S145" s="12">
        <v>5674.0884800000003</v>
      </c>
      <c r="T145" s="12">
        <v>0</v>
      </c>
      <c r="U145" s="12">
        <v>108.762</v>
      </c>
      <c r="V145" s="12">
        <v>28314.069459999999</v>
      </c>
    </row>
    <row r="146" spans="2:22" x14ac:dyDescent="0.2">
      <c r="B146" s="16">
        <v>4210</v>
      </c>
      <c r="C146" s="16" t="s">
        <v>230</v>
      </c>
      <c r="D146" s="12">
        <v>3001.3498</v>
      </c>
      <c r="E146" s="12">
        <v>6293.9978300000002</v>
      </c>
      <c r="F146" s="12">
        <v>1631.4791499999999</v>
      </c>
      <c r="G146" s="12">
        <v>234.8443</v>
      </c>
      <c r="H146" s="12">
        <v>0</v>
      </c>
      <c r="I146" s="12">
        <v>8460.2434099999991</v>
      </c>
      <c r="J146" s="12">
        <v>0</v>
      </c>
      <c r="K146" s="12">
        <v>569.27089999999998</v>
      </c>
      <c r="L146" s="12">
        <v>20191.185389999999</v>
      </c>
      <c r="M146" s="12">
        <v>12156.11695</v>
      </c>
      <c r="N146" s="12">
        <v>80.375</v>
      </c>
      <c r="O146" s="12">
        <v>7034.9845800000003</v>
      </c>
      <c r="P146" s="12">
        <v>0</v>
      </c>
      <c r="Q146" s="12">
        <v>210.90231</v>
      </c>
      <c r="R146" s="12">
        <v>0</v>
      </c>
      <c r="S146" s="12">
        <v>968.37390000000005</v>
      </c>
      <c r="T146" s="12">
        <v>0</v>
      </c>
      <c r="U146" s="12">
        <v>277.66575</v>
      </c>
      <c r="V146" s="12">
        <v>20728.41849</v>
      </c>
    </row>
    <row r="147" spans="2:22" x14ac:dyDescent="0.2">
      <c r="B147" s="21">
        <v>4249</v>
      </c>
      <c r="C147" s="21" t="s">
        <v>231</v>
      </c>
      <c r="D147" s="22">
        <v>36510.948199999999</v>
      </c>
      <c r="E147" s="22">
        <v>38435.799180000002</v>
      </c>
      <c r="F147" s="22">
        <v>13481.810649999999</v>
      </c>
      <c r="G147" s="22">
        <v>2915.3376699999999</v>
      </c>
      <c r="H147" s="22">
        <v>640.39751999999999</v>
      </c>
      <c r="I147" s="22">
        <v>82709.221999999994</v>
      </c>
      <c r="J147" s="22">
        <v>404.31889999999999</v>
      </c>
      <c r="K147" s="22">
        <v>3460.2682199999999</v>
      </c>
      <c r="L147" s="22">
        <v>178558.10234000001</v>
      </c>
      <c r="M147" s="22">
        <v>118645.99868999999</v>
      </c>
      <c r="N147" s="22">
        <v>733.68295999999998</v>
      </c>
      <c r="O147" s="22">
        <v>27641.66345</v>
      </c>
      <c r="P147" s="22">
        <v>62.446370000000002</v>
      </c>
      <c r="Q147" s="22">
        <v>4574.59573</v>
      </c>
      <c r="R147" s="22">
        <v>204.92312000000001</v>
      </c>
      <c r="S147" s="22">
        <v>24959.017909999999</v>
      </c>
      <c r="T147" s="22">
        <v>404.31889999999999</v>
      </c>
      <c r="U147" s="22">
        <v>2058.9501599999999</v>
      </c>
      <c r="V147" s="22">
        <v>179285.59729000001</v>
      </c>
    </row>
    <row r="148" spans="2:22" x14ac:dyDescent="0.2">
      <c r="B148" s="16">
        <v>4221</v>
      </c>
      <c r="C148" s="16" t="s">
        <v>232</v>
      </c>
      <c r="D148" s="12">
        <v>608.48955000000001</v>
      </c>
      <c r="E148" s="12">
        <v>854.51832999999999</v>
      </c>
      <c r="F148" s="12">
        <v>310.16359999999997</v>
      </c>
      <c r="G148" s="12">
        <v>46.533349999999999</v>
      </c>
      <c r="H148" s="12">
        <v>18.542950000000001</v>
      </c>
      <c r="I148" s="12">
        <v>2217.3029099999999</v>
      </c>
      <c r="J148" s="12">
        <v>0</v>
      </c>
      <c r="K148" s="12">
        <v>0</v>
      </c>
      <c r="L148" s="12">
        <v>4055.55069</v>
      </c>
      <c r="M148" s="12">
        <v>3188.96605</v>
      </c>
      <c r="N148" s="12">
        <v>9.5247200000000003</v>
      </c>
      <c r="O148" s="12">
        <v>582.16636000000005</v>
      </c>
      <c r="P148" s="12">
        <v>0</v>
      </c>
      <c r="Q148" s="12">
        <v>75.154449999999997</v>
      </c>
      <c r="R148" s="12">
        <v>2.0693999999999999</v>
      </c>
      <c r="S148" s="12">
        <v>632.62260000000003</v>
      </c>
      <c r="T148" s="12">
        <v>0</v>
      </c>
      <c r="U148" s="12">
        <v>0</v>
      </c>
      <c r="V148" s="12">
        <v>4490.5035799999996</v>
      </c>
    </row>
    <row r="149" spans="2:22" x14ac:dyDescent="0.2">
      <c r="B149" s="16">
        <v>4222</v>
      </c>
      <c r="C149" s="16" t="s">
        <v>233</v>
      </c>
      <c r="D149" s="12">
        <v>957.74410999999998</v>
      </c>
      <c r="E149" s="12">
        <v>1416.81717</v>
      </c>
      <c r="F149" s="12">
        <v>666.0711</v>
      </c>
      <c r="G149" s="12">
        <v>62.063949999999998</v>
      </c>
      <c r="H149" s="12">
        <v>0</v>
      </c>
      <c r="I149" s="12">
        <v>3245.4101500000002</v>
      </c>
      <c r="J149" s="12">
        <v>0</v>
      </c>
      <c r="K149" s="12">
        <v>0</v>
      </c>
      <c r="L149" s="12">
        <v>6348.1064800000004</v>
      </c>
      <c r="M149" s="12">
        <v>5503.3667999999998</v>
      </c>
      <c r="N149" s="12">
        <v>19.9834</v>
      </c>
      <c r="O149" s="12">
        <v>1094.4900600000001</v>
      </c>
      <c r="P149" s="12">
        <v>0</v>
      </c>
      <c r="Q149" s="12">
        <v>113.25207</v>
      </c>
      <c r="R149" s="12">
        <v>3.9465499999999998</v>
      </c>
      <c r="S149" s="12">
        <v>592.29745000000003</v>
      </c>
      <c r="T149" s="12">
        <v>0</v>
      </c>
      <c r="U149" s="12">
        <v>0</v>
      </c>
      <c r="V149" s="12">
        <v>7327.3363300000001</v>
      </c>
    </row>
    <row r="150" spans="2:22" x14ac:dyDescent="0.2">
      <c r="B150" s="16">
        <v>4223</v>
      </c>
      <c r="C150" s="16" t="s">
        <v>234</v>
      </c>
      <c r="D150" s="12">
        <v>1222.155</v>
      </c>
      <c r="E150" s="12">
        <v>1678.8618799999999</v>
      </c>
      <c r="F150" s="12">
        <v>719.29324999999994</v>
      </c>
      <c r="G150" s="12">
        <v>123.4881</v>
      </c>
      <c r="H150" s="12">
        <v>0</v>
      </c>
      <c r="I150" s="12">
        <v>4651.3288700000003</v>
      </c>
      <c r="J150" s="12">
        <v>3.9689999999999999</v>
      </c>
      <c r="K150" s="12">
        <v>0</v>
      </c>
      <c r="L150" s="12">
        <v>8399.0961000000007</v>
      </c>
      <c r="M150" s="12">
        <v>6271.7127</v>
      </c>
      <c r="N150" s="12">
        <v>1.1599999999999999</v>
      </c>
      <c r="O150" s="12">
        <v>1038.0384899999999</v>
      </c>
      <c r="P150" s="12">
        <v>0</v>
      </c>
      <c r="Q150" s="12">
        <v>155.04792</v>
      </c>
      <c r="R150" s="12">
        <v>5</v>
      </c>
      <c r="S150" s="12">
        <v>1156.0867499999999</v>
      </c>
      <c r="T150" s="12">
        <v>3.9689999999999999</v>
      </c>
      <c r="U150" s="12">
        <v>185.53885</v>
      </c>
      <c r="V150" s="12">
        <v>8816.5537100000001</v>
      </c>
    </row>
    <row r="151" spans="2:22" x14ac:dyDescent="0.2">
      <c r="B151" s="16">
        <v>4224</v>
      </c>
      <c r="C151" s="16" t="s">
        <v>235</v>
      </c>
      <c r="D151" s="12">
        <v>898.72005000000001</v>
      </c>
      <c r="E151" s="12">
        <v>1420.4414300000001</v>
      </c>
      <c r="F151" s="12">
        <v>528.58360000000005</v>
      </c>
      <c r="G151" s="12">
        <v>38.022950000000002</v>
      </c>
      <c r="H151" s="12">
        <v>8.0730000000000004</v>
      </c>
      <c r="I151" s="12">
        <v>2565.66815</v>
      </c>
      <c r="J151" s="12">
        <v>0</v>
      </c>
      <c r="K151" s="12">
        <v>427.83398</v>
      </c>
      <c r="L151" s="12">
        <v>5887.3431600000004</v>
      </c>
      <c r="M151" s="12">
        <v>4105.30645</v>
      </c>
      <c r="N151" s="12">
        <v>21.5</v>
      </c>
      <c r="O151" s="12">
        <v>715.53422</v>
      </c>
      <c r="P151" s="12">
        <v>0</v>
      </c>
      <c r="Q151" s="12">
        <v>145.28958</v>
      </c>
      <c r="R151" s="12">
        <v>57.445050000000002</v>
      </c>
      <c r="S151" s="12">
        <v>845.04655000000002</v>
      </c>
      <c r="T151" s="12">
        <v>0</v>
      </c>
      <c r="U151" s="12">
        <v>0</v>
      </c>
      <c r="V151" s="12">
        <v>5890.1218500000004</v>
      </c>
    </row>
    <row r="152" spans="2:22" x14ac:dyDescent="0.2">
      <c r="B152" s="16">
        <v>4226</v>
      </c>
      <c r="C152" s="16" t="s">
        <v>236</v>
      </c>
      <c r="D152" s="12">
        <v>644.56349999999998</v>
      </c>
      <c r="E152" s="12">
        <v>1397.86661</v>
      </c>
      <c r="F152" s="12">
        <v>239.42834999999999</v>
      </c>
      <c r="G152" s="12">
        <v>32.734200000000001</v>
      </c>
      <c r="H152" s="12">
        <v>0</v>
      </c>
      <c r="I152" s="12">
        <v>1613.2565500000001</v>
      </c>
      <c r="J152" s="12">
        <v>0</v>
      </c>
      <c r="K152" s="12">
        <v>0</v>
      </c>
      <c r="L152" s="12">
        <v>3927.8492099999999</v>
      </c>
      <c r="M152" s="12">
        <v>2184.7626</v>
      </c>
      <c r="N152" s="12">
        <v>0</v>
      </c>
      <c r="O152" s="12">
        <v>1142.07972</v>
      </c>
      <c r="P152" s="12">
        <v>0</v>
      </c>
      <c r="Q152" s="12">
        <v>206.50220999999999</v>
      </c>
      <c r="R152" s="12">
        <v>0</v>
      </c>
      <c r="S152" s="12">
        <v>392.35124999999999</v>
      </c>
      <c r="T152" s="12">
        <v>0</v>
      </c>
      <c r="U152" s="12">
        <v>0</v>
      </c>
      <c r="V152" s="12">
        <v>3925.69578</v>
      </c>
    </row>
    <row r="153" spans="2:22" x14ac:dyDescent="0.2">
      <c r="B153" s="16">
        <v>4227</v>
      </c>
      <c r="C153" s="16" t="s">
        <v>237</v>
      </c>
      <c r="D153" s="12">
        <v>619.40674999999999</v>
      </c>
      <c r="E153" s="12">
        <v>1470.9324300000001</v>
      </c>
      <c r="F153" s="12">
        <v>257.2697</v>
      </c>
      <c r="G153" s="12">
        <v>35.524439999999998</v>
      </c>
      <c r="H153" s="12">
        <v>0</v>
      </c>
      <c r="I153" s="12">
        <v>1514.9599700000001</v>
      </c>
      <c r="J153" s="12">
        <v>0</v>
      </c>
      <c r="K153" s="12">
        <v>0</v>
      </c>
      <c r="L153" s="12">
        <v>3898.0932899999998</v>
      </c>
      <c r="M153" s="12">
        <v>2341.8980000000001</v>
      </c>
      <c r="N153" s="12">
        <v>-0.37909999999999999</v>
      </c>
      <c r="O153" s="12">
        <v>1422.2110499999999</v>
      </c>
      <c r="P153" s="12">
        <v>0</v>
      </c>
      <c r="Q153" s="12">
        <v>44.837119999999999</v>
      </c>
      <c r="R153" s="12">
        <v>0</v>
      </c>
      <c r="S153" s="12">
        <v>271.42784999999998</v>
      </c>
      <c r="T153" s="12">
        <v>0</v>
      </c>
      <c r="U153" s="12">
        <v>0</v>
      </c>
      <c r="V153" s="12">
        <v>4079.9949200000001</v>
      </c>
    </row>
    <row r="154" spans="2:22" x14ac:dyDescent="0.2">
      <c r="B154" s="16">
        <v>4228</v>
      </c>
      <c r="C154" s="16" t="s">
        <v>238</v>
      </c>
      <c r="D154" s="12">
        <v>2528.2200600000001</v>
      </c>
      <c r="E154" s="12">
        <v>2833.5251800000001</v>
      </c>
      <c r="F154" s="12">
        <v>490.76364999999998</v>
      </c>
      <c r="G154" s="12">
        <v>194.16655</v>
      </c>
      <c r="H154" s="12">
        <v>7.1977799999999998</v>
      </c>
      <c r="I154" s="12">
        <v>6789.7887000000001</v>
      </c>
      <c r="J154" s="12">
        <v>0</v>
      </c>
      <c r="K154" s="12">
        <v>0</v>
      </c>
      <c r="L154" s="12">
        <v>12843.66192</v>
      </c>
      <c r="M154" s="12">
        <v>8526.7078000000001</v>
      </c>
      <c r="N154" s="12">
        <v>55.37397</v>
      </c>
      <c r="O154" s="12">
        <v>1792.4366</v>
      </c>
      <c r="P154" s="12">
        <v>0</v>
      </c>
      <c r="Q154" s="12">
        <v>230.75187</v>
      </c>
      <c r="R154" s="12">
        <v>7.5744999999999996</v>
      </c>
      <c r="S154" s="12">
        <v>1689.5869</v>
      </c>
      <c r="T154" s="12">
        <v>0</v>
      </c>
      <c r="U154" s="12">
        <v>295.22199999999998</v>
      </c>
      <c r="V154" s="12">
        <v>12597.65364</v>
      </c>
    </row>
    <row r="155" spans="2:22" x14ac:dyDescent="0.2">
      <c r="B155" s="16">
        <v>4229</v>
      </c>
      <c r="C155" s="16" t="s">
        <v>239</v>
      </c>
      <c r="D155" s="12">
        <v>643.97969999999998</v>
      </c>
      <c r="E155" s="12">
        <v>913.46298999999999</v>
      </c>
      <c r="F155" s="12">
        <v>360.61619999999999</v>
      </c>
      <c r="G155" s="12">
        <v>134.46353999999999</v>
      </c>
      <c r="H155" s="12">
        <v>30</v>
      </c>
      <c r="I155" s="12">
        <v>3151.5341199999998</v>
      </c>
      <c r="J155" s="12">
        <v>0</v>
      </c>
      <c r="K155" s="12">
        <v>0</v>
      </c>
      <c r="L155" s="12">
        <v>5234.0565500000002</v>
      </c>
      <c r="M155" s="12">
        <v>3847.6828999999998</v>
      </c>
      <c r="N155" s="12">
        <v>19.391649999999998</v>
      </c>
      <c r="O155" s="12">
        <v>698.38400000000001</v>
      </c>
      <c r="P155" s="12">
        <v>0</v>
      </c>
      <c r="Q155" s="12">
        <v>615.10823000000005</v>
      </c>
      <c r="R155" s="12">
        <v>0</v>
      </c>
      <c r="S155" s="12">
        <v>441.34893</v>
      </c>
      <c r="T155" s="12">
        <v>0</v>
      </c>
      <c r="U155" s="12">
        <v>159.46700000000001</v>
      </c>
      <c r="V155" s="12">
        <v>5781.3827099999999</v>
      </c>
    </row>
    <row r="156" spans="2:22" x14ac:dyDescent="0.2">
      <c r="B156" s="16">
        <v>4230</v>
      </c>
      <c r="C156" s="16" t="s">
        <v>240</v>
      </c>
      <c r="D156" s="12">
        <v>1028.39715</v>
      </c>
      <c r="E156" s="12">
        <v>1021.47851</v>
      </c>
      <c r="F156" s="12">
        <v>259.45569</v>
      </c>
      <c r="G156" s="12">
        <v>36.557450000000003</v>
      </c>
      <c r="H156" s="12">
        <v>0.54581999999999997</v>
      </c>
      <c r="I156" s="12">
        <v>2336.25693</v>
      </c>
      <c r="J156" s="12">
        <v>0</v>
      </c>
      <c r="K156" s="12">
        <v>0</v>
      </c>
      <c r="L156" s="12">
        <v>4682.6915499999996</v>
      </c>
      <c r="M156" s="12">
        <v>3383.5005000000001</v>
      </c>
      <c r="N156" s="12">
        <v>25.36</v>
      </c>
      <c r="O156" s="12">
        <v>778.41753000000006</v>
      </c>
      <c r="P156" s="12">
        <v>0</v>
      </c>
      <c r="Q156" s="12">
        <v>129.84907999999999</v>
      </c>
      <c r="R156" s="12">
        <v>0</v>
      </c>
      <c r="S156" s="12">
        <v>377.28365000000002</v>
      </c>
      <c r="T156" s="12">
        <v>0</v>
      </c>
      <c r="U156" s="12">
        <v>94.38</v>
      </c>
      <c r="V156" s="12">
        <v>4788.7907599999999</v>
      </c>
    </row>
    <row r="157" spans="2:22" x14ac:dyDescent="0.2">
      <c r="B157" s="16">
        <v>4231</v>
      </c>
      <c r="C157" s="16" t="s">
        <v>241</v>
      </c>
      <c r="D157" s="12">
        <v>1220.9478799999999</v>
      </c>
      <c r="E157" s="12">
        <v>1340.94111</v>
      </c>
      <c r="F157" s="12">
        <v>709.56290000000001</v>
      </c>
      <c r="G157" s="12">
        <v>98.352199999999996</v>
      </c>
      <c r="H157" s="12">
        <v>0</v>
      </c>
      <c r="I157" s="12">
        <v>2664.9361600000002</v>
      </c>
      <c r="J157" s="12">
        <v>399.55610000000001</v>
      </c>
      <c r="K157" s="12">
        <v>521.65318000000002</v>
      </c>
      <c r="L157" s="12">
        <v>6955.9495299999999</v>
      </c>
      <c r="M157" s="12">
        <v>3912.4400500000002</v>
      </c>
      <c r="N157" s="12">
        <v>32.08</v>
      </c>
      <c r="O157" s="12">
        <v>1566.5970299999999</v>
      </c>
      <c r="P157" s="12">
        <v>0</v>
      </c>
      <c r="Q157" s="12">
        <v>63.055979999999998</v>
      </c>
      <c r="R157" s="12">
        <v>7.5720000000000001</v>
      </c>
      <c r="S157" s="12">
        <v>946.26706999999999</v>
      </c>
      <c r="T157" s="12">
        <v>399.55610000000001</v>
      </c>
      <c r="U157" s="12">
        <v>0</v>
      </c>
      <c r="V157" s="12">
        <v>6927.5682299999999</v>
      </c>
    </row>
    <row r="158" spans="2:22" x14ac:dyDescent="0.2">
      <c r="B158" s="16">
        <v>4232</v>
      </c>
      <c r="C158" s="16" t="s">
        <v>242</v>
      </c>
      <c r="D158" s="12">
        <v>164.04474999999999</v>
      </c>
      <c r="E158" s="12">
        <v>348.80687</v>
      </c>
      <c r="F158" s="12">
        <v>185.95644999999999</v>
      </c>
      <c r="G158" s="12">
        <v>31.81653</v>
      </c>
      <c r="H158" s="12">
        <v>0</v>
      </c>
      <c r="I158" s="12">
        <v>859.13864999999998</v>
      </c>
      <c r="J158" s="12">
        <v>0</v>
      </c>
      <c r="K158" s="12">
        <v>0</v>
      </c>
      <c r="L158" s="12">
        <v>1589.76325</v>
      </c>
      <c r="M158" s="12">
        <v>688.37310000000002</v>
      </c>
      <c r="N158" s="12">
        <v>0</v>
      </c>
      <c r="O158" s="12">
        <v>170.07050000000001</v>
      </c>
      <c r="P158" s="12">
        <v>0</v>
      </c>
      <c r="Q158" s="12">
        <v>192.6003</v>
      </c>
      <c r="R158" s="12">
        <v>0</v>
      </c>
      <c r="S158" s="12">
        <v>53.2423</v>
      </c>
      <c r="T158" s="12">
        <v>0</v>
      </c>
      <c r="U158" s="12">
        <v>0</v>
      </c>
      <c r="V158" s="12">
        <v>1104.2862</v>
      </c>
    </row>
    <row r="159" spans="2:22" x14ac:dyDescent="0.2">
      <c r="B159" s="16">
        <v>4233</v>
      </c>
      <c r="C159" s="16" t="s">
        <v>243</v>
      </c>
      <c r="D159" s="12">
        <v>342.94740000000002</v>
      </c>
      <c r="E159" s="12">
        <v>449.12961000000001</v>
      </c>
      <c r="F159" s="12">
        <v>142.3117</v>
      </c>
      <c r="G159" s="12">
        <v>4.3109000000000002</v>
      </c>
      <c r="H159" s="12">
        <v>0</v>
      </c>
      <c r="I159" s="12">
        <v>887.46969999999999</v>
      </c>
      <c r="J159" s="12">
        <v>0</v>
      </c>
      <c r="K159" s="12">
        <v>0</v>
      </c>
      <c r="L159" s="12">
        <v>1826.16931</v>
      </c>
      <c r="M159" s="12">
        <v>1273.66497</v>
      </c>
      <c r="N159" s="12">
        <v>6.7689599999999999</v>
      </c>
      <c r="O159" s="12">
        <v>318.89661000000001</v>
      </c>
      <c r="P159" s="12">
        <v>0</v>
      </c>
      <c r="Q159" s="12">
        <v>16.206150000000001</v>
      </c>
      <c r="R159" s="12">
        <v>0.79159999999999997</v>
      </c>
      <c r="S159" s="12">
        <v>159.79365000000001</v>
      </c>
      <c r="T159" s="12">
        <v>0</v>
      </c>
      <c r="U159" s="12">
        <v>43.960999999999999</v>
      </c>
      <c r="V159" s="12">
        <v>1820.08294</v>
      </c>
    </row>
    <row r="160" spans="2:22" x14ac:dyDescent="0.2">
      <c r="B160" s="16">
        <v>4234</v>
      </c>
      <c r="C160" s="16" t="s">
        <v>244</v>
      </c>
      <c r="D160" s="12">
        <v>3413.6528600000001</v>
      </c>
      <c r="E160" s="12">
        <v>3158.1292100000001</v>
      </c>
      <c r="F160" s="12">
        <v>1242.5388</v>
      </c>
      <c r="G160" s="12">
        <v>281.91448000000003</v>
      </c>
      <c r="H160" s="12">
        <v>122.55031</v>
      </c>
      <c r="I160" s="12">
        <v>8451.3307100000002</v>
      </c>
      <c r="J160" s="12">
        <v>0</v>
      </c>
      <c r="K160" s="12">
        <v>523.31970999999999</v>
      </c>
      <c r="L160" s="12">
        <v>17193.436079999999</v>
      </c>
      <c r="M160" s="12">
        <v>11267.343849999999</v>
      </c>
      <c r="N160" s="12">
        <v>0</v>
      </c>
      <c r="O160" s="12">
        <v>1892.77028</v>
      </c>
      <c r="P160" s="12">
        <v>0</v>
      </c>
      <c r="Q160" s="12">
        <v>657.51817000000005</v>
      </c>
      <c r="R160" s="12">
        <v>0</v>
      </c>
      <c r="S160" s="12">
        <v>2573.1941000000002</v>
      </c>
      <c r="T160" s="12">
        <v>0</v>
      </c>
      <c r="U160" s="12">
        <v>591.55290000000002</v>
      </c>
      <c r="V160" s="12">
        <v>16982.379300000001</v>
      </c>
    </row>
    <row r="161" spans="2:22" x14ac:dyDescent="0.2">
      <c r="B161" s="16">
        <v>4235</v>
      </c>
      <c r="C161" s="16" t="s">
        <v>245</v>
      </c>
      <c r="D161" s="12">
        <v>895.36243999999999</v>
      </c>
      <c r="E161" s="12">
        <v>1476.65967</v>
      </c>
      <c r="F161" s="12">
        <v>441.97671000000003</v>
      </c>
      <c r="G161" s="12">
        <v>111.74429000000001</v>
      </c>
      <c r="H161" s="12">
        <v>0</v>
      </c>
      <c r="I161" s="12">
        <v>2777.0132899999999</v>
      </c>
      <c r="J161" s="12">
        <v>0</v>
      </c>
      <c r="K161" s="12">
        <v>218.35750999999999</v>
      </c>
      <c r="L161" s="12">
        <v>5921.11391</v>
      </c>
      <c r="M161" s="12">
        <v>4053.06585</v>
      </c>
      <c r="N161" s="12">
        <v>17.013960000000001</v>
      </c>
      <c r="O161" s="12">
        <v>940.68691000000001</v>
      </c>
      <c r="P161" s="12">
        <v>0</v>
      </c>
      <c r="Q161" s="12">
        <v>95.008399999999995</v>
      </c>
      <c r="R161" s="12">
        <v>0.59719999999999995</v>
      </c>
      <c r="S161" s="12">
        <v>849.49576999999999</v>
      </c>
      <c r="T161" s="12">
        <v>0</v>
      </c>
      <c r="U161" s="12">
        <v>0</v>
      </c>
      <c r="V161" s="12">
        <v>5955.8680899999999</v>
      </c>
    </row>
    <row r="162" spans="2:22" x14ac:dyDescent="0.2">
      <c r="B162" s="16">
        <v>4236</v>
      </c>
      <c r="C162" s="16" t="s">
        <v>246</v>
      </c>
      <c r="D162" s="12">
        <v>11652.126899999999</v>
      </c>
      <c r="E162" s="12">
        <v>9029.4085300000006</v>
      </c>
      <c r="F162" s="12">
        <v>3064.3056000000001</v>
      </c>
      <c r="G162" s="12">
        <v>828.75436999999999</v>
      </c>
      <c r="H162" s="12">
        <v>396.22555999999997</v>
      </c>
      <c r="I162" s="12">
        <v>18438.942139999999</v>
      </c>
      <c r="J162" s="12">
        <v>0</v>
      </c>
      <c r="K162" s="12">
        <v>150.88602</v>
      </c>
      <c r="L162" s="12">
        <v>43560.649120000002</v>
      </c>
      <c r="M162" s="12">
        <v>27409.036550000001</v>
      </c>
      <c r="N162" s="12">
        <v>213.94308000000001</v>
      </c>
      <c r="O162" s="12">
        <v>7355.5216799999998</v>
      </c>
      <c r="P162" s="12">
        <v>58.591369999999998</v>
      </c>
      <c r="Q162" s="12">
        <v>1396.75667</v>
      </c>
      <c r="R162" s="12">
        <v>98.872399999999999</v>
      </c>
      <c r="S162" s="12">
        <v>6940.2035500000002</v>
      </c>
      <c r="T162" s="12">
        <v>0</v>
      </c>
      <c r="U162" s="12">
        <v>48.884810000000002</v>
      </c>
      <c r="V162" s="12">
        <v>43521.810109999999</v>
      </c>
    </row>
    <row r="163" spans="2:22" x14ac:dyDescent="0.2">
      <c r="B163" s="16">
        <v>4237</v>
      </c>
      <c r="C163" s="16" t="s">
        <v>247</v>
      </c>
      <c r="D163" s="12">
        <v>1006.3831</v>
      </c>
      <c r="E163" s="12">
        <v>1054.4741100000001</v>
      </c>
      <c r="F163" s="12">
        <v>677.81169999999997</v>
      </c>
      <c r="G163" s="12">
        <v>86.634979999999999</v>
      </c>
      <c r="H163" s="12">
        <v>0</v>
      </c>
      <c r="I163" s="12">
        <v>3374.3080599999998</v>
      </c>
      <c r="J163" s="12">
        <v>0</v>
      </c>
      <c r="K163" s="12">
        <v>0</v>
      </c>
      <c r="L163" s="12">
        <v>6199.6119500000004</v>
      </c>
      <c r="M163" s="12">
        <v>4604.2038000000002</v>
      </c>
      <c r="N163" s="12">
        <v>0</v>
      </c>
      <c r="O163" s="12">
        <v>646.84205999999995</v>
      </c>
      <c r="P163" s="12">
        <v>0</v>
      </c>
      <c r="Q163" s="12">
        <v>15.7948</v>
      </c>
      <c r="R163" s="12">
        <v>0</v>
      </c>
      <c r="S163" s="12">
        <v>941.49410999999998</v>
      </c>
      <c r="T163" s="12">
        <v>0</v>
      </c>
      <c r="U163" s="12">
        <v>73.989999999999995</v>
      </c>
      <c r="V163" s="12">
        <v>6282.3247700000002</v>
      </c>
    </row>
    <row r="164" spans="2:22" x14ac:dyDescent="0.2">
      <c r="B164" s="16">
        <v>4238</v>
      </c>
      <c r="C164" s="16" t="s">
        <v>248</v>
      </c>
      <c r="D164" s="12">
        <v>683.971</v>
      </c>
      <c r="E164" s="12">
        <v>911.71992</v>
      </c>
      <c r="F164" s="12">
        <v>191.65504999999999</v>
      </c>
      <c r="G164" s="12">
        <v>11.45495</v>
      </c>
      <c r="H164" s="12">
        <v>0</v>
      </c>
      <c r="I164" s="12">
        <v>1844.5520100000001</v>
      </c>
      <c r="J164" s="12">
        <v>0</v>
      </c>
      <c r="K164" s="12">
        <v>781.02017000000001</v>
      </c>
      <c r="L164" s="12">
        <v>4424.3730999999998</v>
      </c>
      <c r="M164" s="12">
        <v>3431.4581499999999</v>
      </c>
      <c r="N164" s="12">
        <v>3.3039999999999998</v>
      </c>
      <c r="O164" s="12">
        <v>660.95515</v>
      </c>
      <c r="P164" s="12">
        <v>0</v>
      </c>
      <c r="Q164" s="12">
        <v>58.596409999999999</v>
      </c>
      <c r="R164" s="12">
        <v>0.42185</v>
      </c>
      <c r="S164" s="12">
        <v>194.29564999999999</v>
      </c>
      <c r="T164" s="12">
        <v>0</v>
      </c>
      <c r="U164" s="12">
        <v>29.463999999999999</v>
      </c>
      <c r="V164" s="12">
        <v>4378.49521</v>
      </c>
    </row>
    <row r="165" spans="2:22" x14ac:dyDescent="0.2">
      <c r="B165" s="16">
        <v>4239</v>
      </c>
      <c r="C165" s="16" t="s">
        <v>249</v>
      </c>
      <c r="D165" s="12">
        <v>5524.3610900000003</v>
      </c>
      <c r="E165" s="12">
        <v>5261.7337699999998</v>
      </c>
      <c r="F165" s="12">
        <v>2167.46</v>
      </c>
      <c r="G165" s="12">
        <v>673.77134000000001</v>
      </c>
      <c r="H165" s="12">
        <v>53.4071</v>
      </c>
      <c r="I165" s="12">
        <v>9028.3395199999995</v>
      </c>
      <c r="J165" s="12">
        <v>0.79379999999999995</v>
      </c>
      <c r="K165" s="12">
        <v>0</v>
      </c>
      <c r="L165" s="12">
        <v>22709.866620000001</v>
      </c>
      <c r="M165" s="12">
        <v>13666.5656</v>
      </c>
      <c r="N165" s="12">
        <v>142.62891999999999</v>
      </c>
      <c r="O165" s="12">
        <v>2456.4819499999999</v>
      </c>
      <c r="P165" s="12">
        <v>0</v>
      </c>
      <c r="Q165" s="12">
        <v>231.17026000000001</v>
      </c>
      <c r="R165" s="12">
        <v>2.5500000000000002E-3</v>
      </c>
      <c r="S165" s="12">
        <v>4731.2295100000001</v>
      </c>
      <c r="T165" s="12">
        <v>0.79379999999999995</v>
      </c>
      <c r="U165" s="12">
        <v>452.78960000000001</v>
      </c>
      <c r="V165" s="12">
        <v>21681.662189999999</v>
      </c>
    </row>
    <row r="166" spans="2:22" x14ac:dyDescent="0.2">
      <c r="B166" s="16">
        <v>4240</v>
      </c>
      <c r="C166" s="16" t="s">
        <v>250</v>
      </c>
      <c r="D166" s="12">
        <v>2455.4749099999999</v>
      </c>
      <c r="E166" s="12">
        <v>2396.89185</v>
      </c>
      <c r="F166" s="12">
        <v>826.58659999999998</v>
      </c>
      <c r="G166" s="12">
        <v>83.0291</v>
      </c>
      <c r="H166" s="12">
        <v>3.855</v>
      </c>
      <c r="I166" s="12">
        <v>6297.68541</v>
      </c>
      <c r="J166" s="12">
        <v>0</v>
      </c>
      <c r="K166" s="12">
        <v>837.19764999999995</v>
      </c>
      <c r="L166" s="12">
        <v>12900.720520000001</v>
      </c>
      <c r="M166" s="12">
        <v>8985.9429700000001</v>
      </c>
      <c r="N166" s="12">
        <v>166.02940000000001</v>
      </c>
      <c r="O166" s="12">
        <v>2369.0832500000001</v>
      </c>
      <c r="P166" s="12">
        <v>3.855</v>
      </c>
      <c r="Q166" s="12">
        <v>132.09605999999999</v>
      </c>
      <c r="R166" s="12">
        <v>20.630019999999998</v>
      </c>
      <c r="S166" s="12">
        <v>1171.75027</v>
      </c>
      <c r="T166" s="12">
        <v>0</v>
      </c>
      <c r="U166" s="12">
        <v>83.7</v>
      </c>
      <c r="V166" s="12">
        <v>12933.08697</v>
      </c>
    </row>
    <row r="167" spans="2:22" x14ac:dyDescent="0.2">
      <c r="B167" s="21">
        <v>4269</v>
      </c>
      <c r="C167" s="21" t="s">
        <v>251</v>
      </c>
      <c r="D167" s="22">
        <v>55012.774400000002</v>
      </c>
      <c r="E167" s="22">
        <v>52064.306539999998</v>
      </c>
      <c r="F167" s="22">
        <v>26865.227470000002</v>
      </c>
      <c r="G167" s="22">
        <v>1353.8737799999999</v>
      </c>
      <c r="H167" s="22">
        <v>444.48628000000002</v>
      </c>
      <c r="I167" s="22">
        <v>129166.01208</v>
      </c>
      <c r="J167" s="22">
        <v>0</v>
      </c>
      <c r="K167" s="22">
        <v>0</v>
      </c>
      <c r="L167" s="22">
        <v>264906.68054999999</v>
      </c>
      <c r="M167" s="22">
        <v>186494.85279999999</v>
      </c>
      <c r="N167" s="22">
        <v>1747.7259899999999</v>
      </c>
      <c r="O167" s="22">
        <v>39890.848050000001</v>
      </c>
      <c r="P167" s="22">
        <v>226.41283000000001</v>
      </c>
      <c r="Q167" s="22">
        <v>10779.801460000001</v>
      </c>
      <c r="R167" s="22">
        <v>719.62829999999997</v>
      </c>
      <c r="S167" s="22">
        <v>26666.14546</v>
      </c>
      <c r="T167" s="22">
        <v>0</v>
      </c>
      <c r="U167" s="22">
        <v>2369.212</v>
      </c>
      <c r="V167" s="22">
        <v>268894.62689000001</v>
      </c>
    </row>
    <row r="168" spans="2:22" x14ac:dyDescent="0.2">
      <c r="B168" s="16">
        <v>4251</v>
      </c>
      <c r="C168" s="16" t="s">
        <v>252</v>
      </c>
      <c r="D168" s="12">
        <v>433.90289999999999</v>
      </c>
      <c r="E168" s="12">
        <v>791.50652000000002</v>
      </c>
      <c r="F168" s="12">
        <v>371.60489999999999</v>
      </c>
      <c r="G168" s="12">
        <v>32.10257</v>
      </c>
      <c r="H168" s="12">
        <v>0</v>
      </c>
      <c r="I168" s="12">
        <v>2121.8457899999999</v>
      </c>
      <c r="J168" s="12">
        <v>0</v>
      </c>
      <c r="K168" s="12">
        <v>0</v>
      </c>
      <c r="L168" s="12">
        <v>3750.9626800000001</v>
      </c>
      <c r="M168" s="12">
        <v>2417.2873500000001</v>
      </c>
      <c r="N168" s="12">
        <v>26.986139999999999</v>
      </c>
      <c r="O168" s="12">
        <v>454.92604999999998</v>
      </c>
      <c r="P168" s="12">
        <v>0</v>
      </c>
      <c r="Q168" s="12">
        <v>276.49124999999998</v>
      </c>
      <c r="R168" s="12">
        <v>2.1885500000000002</v>
      </c>
      <c r="S168" s="12">
        <v>451.99054999999998</v>
      </c>
      <c r="T168" s="12">
        <v>0</v>
      </c>
      <c r="U168" s="12">
        <v>0</v>
      </c>
      <c r="V168" s="12">
        <v>3629.8698899999999</v>
      </c>
    </row>
    <row r="169" spans="2:22" x14ac:dyDescent="0.2">
      <c r="B169" s="16">
        <v>4252</v>
      </c>
      <c r="C169" s="16" t="s">
        <v>253</v>
      </c>
      <c r="D169" s="12">
        <v>7078.0667899999999</v>
      </c>
      <c r="E169" s="12">
        <v>7005.7880500000001</v>
      </c>
      <c r="F169" s="12">
        <v>2402.0320000000002</v>
      </c>
      <c r="G169" s="12">
        <v>97.976690000000005</v>
      </c>
      <c r="H169" s="12">
        <v>390</v>
      </c>
      <c r="I169" s="12">
        <v>21200.270519999998</v>
      </c>
      <c r="J169" s="12">
        <v>0</v>
      </c>
      <c r="K169" s="12">
        <v>0</v>
      </c>
      <c r="L169" s="12">
        <v>38174.134050000001</v>
      </c>
      <c r="M169" s="12">
        <v>26432.923350000001</v>
      </c>
      <c r="N169" s="12">
        <v>273.09845000000001</v>
      </c>
      <c r="O169" s="12">
        <v>4112.61564</v>
      </c>
      <c r="P169" s="12">
        <v>0</v>
      </c>
      <c r="Q169" s="12">
        <v>849.8922</v>
      </c>
      <c r="R169" s="12">
        <v>627.39057000000003</v>
      </c>
      <c r="S169" s="12">
        <v>2366.1934900000001</v>
      </c>
      <c r="T169" s="12">
        <v>0</v>
      </c>
      <c r="U169" s="12">
        <v>1135.7139999999999</v>
      </c>
      <c r="V169" s="12">
        <v>35797.827700000002</v>
      </c>
    </row>
    <row r="170" spans="2:22" x14ac:dyDescent="0.2">
      <c r="B170" s="16">
        <v>4253</v>
      </c>
      <c r="C170" s="16" t="s">
        <v>254</v>
      </c>
      <c r="D170" s="12">
        <v>3829.4989700000001</v>
      </c>
      <c r="E170" s="12">
        <v>4555.6952899999997</v>
      </c>
      <c r="F170" s="12">
        <v>2316.7544499999999</v>
      </c>
      <c r="G170" s="12">
        <v>211.24432999999999</v>
      </c>
      <c r="H170" s="12">
        <v>0</v>
      </c>
      <c r="I170" s="12">
        <v>9920.8594499999999</v>
      </c>
      <c r="J170" s="12">
        <v>0</v>
      </c>
      <c r="K170" s="12">
        <v>0</v>
      </c>
      <c r="L170" s="12">
        <v>20834.052489999998</v>
      </c>
      <c r="M170" s="12">
        <v>16115.5175</v>
      </c>
      <c r="N170" s="12">
        <v>87.839920000000006</v>
      </c>
      <c r="O170" s="12">
        <v>1592.4787699999999</v>
      </c>
      <c r="P170" s="12">
        <v>8.94</v>
      </c>
      <c r="Q170" s="12">
        <v>231.35624000000001</v>
      </c>
      <c r="R170" s="12">
        <v>0</v>
      </c>
      <c r="S170" s="12">
        <v>1606.47435</v>
      </c>
      <c r="T170" s="12">
        <v>0</v>
      </c>
      <c r="U170" s="12">
        <v>1209.6097500000001</v>
      </c>
      <c r="V170" s="12">
        <v>20852.216530000002</v>
      </c>
    </row>
    <row r="171" spans="2:22" x14ac:dyDescent="0.2">
      <c r="B171" s="16">
        <v>4254</v>
      </c>
      <c r="C171" s="16" t="s">
        <v>255</v>
      </c>
      <c r="D171" s="12">
        <v>12325.546420000001</v>
      </c>
      <c r="E171" s="12">
        <v>8224.5992900000001</v>
      </c>
      <c r="F171" s="12">
        <v>4705.4318899999998</v>
      </c>
      <c r="G171" s="12">
        <v>327.52217999999999</v>
      </c>
      <c r="H171" s="12">
        <v>38.090449999999997</v>
      </c>
      <c r="I171" s="12">
        <v>24370.931130000001</v>
      </c>
      <c r="J171" s="12">
        <v>0</v>
      </c>
      <c r="K171" s="12">
        <v>0</v>
      </c>
      <c r="L171" s="12">
        <v>49992.121359999997</v>
      </c>
      <c r="M171" s="12">
        <v>37187.459349999997</v>
      </c>
      <c r="N171" s="12">
        <v>339.74455999999998</v>
      </c>
      <c r="O171" s="12">
        <v>8555.3044300000001</v>
      </c>
      <c r="P171" s="12">
        <v>4.4207000000000001</v>
      </c>
      <c r="Q171" s="12">
        <v>1557.2015899999999</v>
      </c>
      <c r="R171" s="12">
        <v>11.004200000000001</v>
      </c>
      <c r="S171" s="12">
        <v>5870.6357699999999</v>
      </c>
      <c r="T171" s="12">
        <v>0</v>
      </c>
      <c r="U171" s="12">
        <v>0</v>
      </c>
      <c r="V171" s="12">
        <v>53525.770600000003</v>
      </c>
    </row>
    <row r="172" spans="2:22" x14ac:dyDescent="0.2">
      <c r="B172" s="16">
        <v>4255</v>
      </c>
      <c r="C172" s="16" t="s">
        <v>256</v>
      </c>
      <c r="D172" s="12">
        <v>1313.5461299999999</v>
      </c>
      <c r="E172" s="12">
        <v>979.91801999999996</v>
      </c>
      <c r="F172" s="12">
        <v>552.29762000000005</v>
      </c>
      <c r="G172" s="12">
        <v>48.240299999999998</v>
      </c>
      <c r="H172" s="12">
        <v>0</v>
      </c>
      <c r="I172" s="12">
        <v>3072.9615399999998</v>
      </c>
      <c r="J172" s="12">
        <v>0</v>
      </c>
      <c r="K172" s="12">
        <v>0</v>
      </c>
      <c r="L172" s="12">
        <v>5966.9636099999998</v>
      </c>
      <c r="M172" s="12">
        <v>5284.4942000000001</v>
      </c>
      <c r="N172" s="12">
        <v>38.271090000000001</v>
      </c>
      <c r="O172" s="12">
        <v>1168.1391000000001</v>
      </c>
      <c r="P172" s="12">
        <v>0</v>
      </c>
      <c r="Q172" s="12">
        <v>67.994410000000002</v>
      </c>
      <c r="R172" s="12">
        <v>0</v>
      </c>
      <c r="S172" s="12">
        <v>479.03431999999998</v>
      </c>
      <c r="T172" s="12">
        <v>0</v>
      </c>
      <c r="U172" s="12">
        <v>0</v>
      </c>
      <c r="V172" s="12">
        <v>7037.9331199999997</v>
      </c>
    </row>
    <row r="173" spans="2:22" x14ac:dyDescent="0.2">
      <c r="B173" s="16">
        <v>4256</v>
      </c>
      <c r="C173" s="16" t="s">
        <v>257</v>
      </c>
      <c r="D173" s="12">
        <v>639.03279999999995</v>
      </c>
      <c r="E173" s="12">
        <v>690.18853000000001</v>
      </c>
      <c r="F173" s="12">
        <v>374.42424999999997</v>
      </c>
      <c r="G173" s="12">
        <v>38.189100000000003</v>
      </c>
      <c r="H173" s="12">
        <v>0</v>
      </c>
      <c r="I173" s="12">
        <v>2373.5859</v>
      </c>
      <c r="J173" s="12">
        <v>0</v>
      </c>
      <c r="K173" s="12">
        <v>0</v>
      </c>
      <c r="L173" s="12">
        <v>4115.42058</v>
      </c>
      <c r="M173" s="12">
        <v>3182.15355</v>
      </c>
      <c r="N173" s="12">
        <v>27.167159999999999</v>
      </c>
      <c r="O173" s="12">
        <v>678.76338999999996</v>
      </c>
      <c r="P173" s="12">
        <v>1</v>
      </c>
      <c r="Q173" s="12">
        <v>101.34524999999999</v>
      </c>
      <c r="R173" s="12">
        <v>0</v>
      </c>
      <c r="S173" s="12">
        <v>404.07985000000002</v>
      </c>
      <c r="T173" s="12">
        <v>0</v>
      </c>
      <c r="U173" s="12">
        <v>0</v>
      </c>
      <c r="V173" s="12">
        <v>4394.5092000000004</v>
      </c>
    </row>
    <row r="174" spans="2:22" x14ac:dyDescent="0.2">
      <c r="B174" s="16">
        <v>4257</v>
      </c>
      <c r="C174" s="16" t="s">
        <v>258</v>
      </c>
      <c r="D174" s="12">
        <v>589.48599999999999</v>
      </c>
      <c r="E174" s="12">
        <v>556.50277000000006</v>
      </c>
      <c r="F174" s="12">
        <v>282.88905</v>
      </c>
      <c r="G174" s="12">
        <v>4.2708500000000003</v>
      </c>
      <c r="H174" s="12">
        <v>0</v>
      </c>
      <c r="I174" s="12">
        <v>580.47865000000002</v>
      </c>
      <c r="J174" s="12">
        <v>0</v>
      </c>
      <c r="K174" s="12">
        <v>0</v>
      </c>
      <c r="L174" s="12">
        <v>2013.6273200000001</v>
      </c>
      <c r="M174" s="12">
        <v>1899.7719</v>
      </c>
      <c r="N174" s="12">
        <v>0.41520000000000001</v>
      </c>
      <c r="O174" s="12">
        <v>244.61188000000001</v>
      </c>
      <c r="P174" s="12">
        <v>0</v>
      </c>
      <c r="Q174" s="12">
        <v>10.30903</v>
      </c>
      <c r="R174" s="12">
        <v>0</v>
      </c>
      <c r="S174" s="12">
        <v>140.79335</v>
      </c>
      <c r="T174" s="12">
        <v>0</v>
      </c>
      <c r="U174" s="12">
        <v>0</v>
      </c>
      <c r="V174" s="12">
        <v>2295.9013599999998</v>
      </c>
    </row>
    <row r="175" spans="2:22" x14ac:dyDescent="0.2">
      <c r="B175" s="16">
        <v>4258</v>
      </c>
      <c r="C175" s="16" t="s">
        <v>259</v>
      </c>
      <c r="D175" s="12">
        <v>19158.697329999999</v>
      </c>
      <c r="E175" s="12">
        <v>15020.84316</v>
      </c>
      <c r="F175" s="12">
        <v>11316.34895</v>
      </c>
      <c r="G175" s="12">
        <v>264.79802999999998</v>
      </c>
      <c r="H175" s="12">
        <v>7.5642500000000004</v>
      </c>
      <c r="I175" s="12">
        <v>38427.181279999997</v>
      </c>
      <c r="J175" s="12">
        <v>0</v>
      </c>
      <c r="K175" s="12">
        <v>0</v>
      </c>
      <c r="L175" s="12">
        <v>84195.433000000005</v>
      </c>
      <c r="M175" s="12">
        <v>54759.566899999998</v>
      </c>
      <c r="N175" s="12">
        <v>663.62437999999997</v>
      </c>
      <c r="O175" s="12">
        <v>13195.0442</v>
      </c>
      <c r="P175" s="12">
        <v>212.05213000000001</v>
      </c>
      <c r="Q175" s="12">
        <v>5737.0139200000003</v>
      </c>
      <c r="R175" s="12">
        <v>70.4846</v>
      </c>
      <c r="S175" s="12">
        <v>8515.6207599999998</v>
      </c>
      <c r="T175" s="12">
        <v>0</v>
      </c>
      <c r="U175" s="12">
        <v>0</v>
      </c>
      <c r="V175" s="12">
        <v>83153.406889999998</v>
      </c>
    </row>
    <row r="176" spans="2:22" x14ac:dyDescent="0.2">
      <c r="B176" s="16">
        <v>4259</v>
      </c>
      <c r="C176" s="16" t="s">
        <v>260</v>
      </c>
      <c r="D176" s="12">
        <v>461.37745000000001</v>
      </c>
      <c r="E176" s="12">
        <v>849.23432000000003</v>
      </c>
      <c r="F176" s="12">
        <v>401.81805000000003</v>
      </c>
      <c r="G176" s="12">
        <v>42.221299999999999</v>
      </c>
      <c r="H176" s="12">
        <v>0</v>
      </c>
      <c r="I176" s="12">
        <v>1909.02367</v>
      </c>
      <c r="J176" s="12">
        <v>0</v>
      </c>
      <c r="K176" s="12">
        <v>0</v>
      </c>
      <c r="L176" s="12">
        <v>3663.67479</v>
      </c>
      <c r="M176" s="12">
        <v>2764.2537499999999</v>
      </c>
      <c r="N176" s="12">
        <v>21.783750000000001</v>
      </c>
      <c r="O176" s="12">
        <v>519.41285000000005</v>
      </c>
      <c r="P176" s="12">
        <v>0</v>
      </c>
      <c r="Q176" s="12">
        <v>12.355399999999999</v>
      </c>
      <c r="R176" s="12">
        <v>0.67715000000000003</v>
      </c>
      <c r="S176" s="12">
        <v>614.81404999999995</v>
      </c>
      <c r="T176" s="12">
        <v>0</v>
      </c>
      <c r="U176" s="12">
        <v>12.873250000000001</v>
      </c>
      <c r="V176" s="12">
        <v>3946.1702</v>
      </c>
    </row>
    <row r="177" spans="2:22" x14ac:dyDescent="0.2">
      <c r="B177" s="16">
        <v>4260</v>
      </c>
      <c r="C177" s="16" t="s">
        <v>261</v>
      </c>
      <c r="D177" s="12">
        <v>3201.3060399999999</v>
      </c>
      <c r="E177" s="12">
        <v>3611.00504</v>
      </c>
      <c r="F177" s="12">
        <v>1117.01875</v>
      </c>
      <c r="G177" s="12">
        <v>113.41542</v>
      </c>
      <c r="H177" s="12">
        <v>4.8</v>
      </c>
      <c r="I177" s="12">
        <v>9512.6641999999993</v>
      </c>
      <c r="J177" s="12">
        <v>0</v>
      </c>
      <c r="K177" s="12">
        <v>0</v>
      </c>
      <c r="L177" s="12">
        <v>17560.209449999998</v>
      </c>
      <c r="M177" s="12">
        <v>13524.8501</v>
      </c>
      <c r="N177" s="12">
        <v>151.71626000000001</v>
      </c>
      <c r="O177" s="12">
        <v>3173.0803099999998</v>
      </c>
      <c r="P177" s="12">
        <v>0</v>
      </c>
      <c r="Q177" s="12">
        <v>454.82760000000002</v>
      </c>
      <c r="R177" s="12">
        <v>0</v>
      </c>
      <c r="S177" s="12">
        <v>1524.50009</v>
      </c>
      <c r="T177" s="12">
        <v>0</v>
      </c>
      <c r="U177" s="12">
        <v>0</v>
      </c>
      <c r="V177" s="12">
        <v>18828.97436</v>
      </c>
    </row>
    <row r="178" spans="2:22" x14ac:dyDescent="0.2">
      <c r="B178" s="16">
        <v>4261</v>
      </c>
      <c r="C178" s="16" t="s">
        <v>262</v>
      </c>
      <c r="D178" s="12">
        <v>2762.04342</v>
      </c>
      <c r="E178" s="12">
        <v>2155.3975300000002</v>
      </c>
      <c r="F178" s="12">
        <v>1083.0318500000001</v>
      </c>
      <c r="G178" s="12">
        <v>56.640450000000001</v>
      </c>
      <c r="H178" s="12">
        <v>4.0315799999999999</v>
      </c>
      <c r="I178" s="12">
        <v>5147.8536800000002</v>
      </c>
      <c r="J178" s="12">
        <v>0</v>
      </c>
      <c r="K178" s="12">
        <v>0</v>
      </c>
      <c r="L178" s="12">
        <v>11208.998509999999</v>
      </c>
      <c r="M178" s="12">
        <v>7928.0299000000005</v>
      </c>
      <c r="N178" s="12">
        <v>67.547989999999999</v>
      </c>
      <c r="O178" s="12">
        <v>913.37249999999995</v>
      </c>
      <c r="P178" s="12">
        <v>0</v>
      </c>
      <c r="Q178" s="12">
        <v>227.80097000000001</v>
      </c>
      <c r="R178" s="12">
        <v>0</v>
      </c>
      <c r="S178" s="12">
        <v>1748.6582599999999</v>
      </c>
      <c r="T178" s="12">
        <v>0</v>
      </c>
      <c r="U178" s="12">
        <v>0</v>
      </c>
      <c r="V178" s="12">
        <v>10885.40962</v>
      </c>
    </row>
    <row r="179" spans="2:22" x14ac:dyDescent="0.2">
      <c r="B179" s="16">
        <v>4262</v>
      </c>
      <c r="C179" s="16" t="s">
        <v>263</v>
      </c>
      <c r="D179" s="12">
        <v>729.45782999999994</v>
      </c>
      <c r="E179" s="12">
        <v>1392.3327899999999</v>
      </c>
      <c r="F179" s="12">
        <v>495.48520000000002</v>
      </c>
      <c r="G179" s="12">
        <v>51.048549999999999</v>
      </c>
      <c r="H179" s="12">
        <v>0</v>
      </c>
      <c r="I179" s="12">
        <v>2592.4891200000002</v>
      </c>
      <c r="J179" s="12">
        <v>0</v>
      </c>
      <c r="K179" s="12">
        <v>0</v>
      </c>
      <c r="L179" s="12">
        <v>5260.8134899999995</v>
      </c>
      <c r="M179" s="12">
        <v>3156.2768999999998</v>
      </c>
      <c r="N179" s="12">
        <v>23.597860000000001</v>
      </c>
      <c r="O179" s="12">
        <v>491.57983000000002</v>
      </c>
      <c r="P179" s="12">
        <v>0</v>
      </c>
      <c r="Q179" s="12">
        <v>1022.56025</v>
      </c>
      <c r="R179" s="12">
        <v>0</v>
      </c>
      <c r="S179" s="12">
        <v>1425.73847</v>
      </c>
      <c r="T179" s="12">
        <v>0</v>
      </c>
      <c r="U179" s="12">
        <v>0</v>
      </c>
      <c r="V179" s="12">
        <v>6119.7533100000001</v>
      </c>
    </row>
    <row r="180" spans="2:22" x14ac:dyDescent="0.2">
      <c r="B180" s="16">
        <v>4263</v>
      </c>
      <c r="C180" s="16" t="s">
        <v>264</v>
      </c>
      <c r="D180" s="12">
        <v>1665.90877</v>
      </c>
      <c r="E180" s="12">
        <v>4964.4630100000004</v>
      </c>
      <c r="F180" s="12">
        <v>1015.7313</v>
      </c>
      <c r="G180" s="12">
        <v>29.398009999999999</v>
      </c>
      <c r="H180" s="12">
        <v>0</v>
      </c>
      <c r="I180" s="12">
        <v>6065.9822800000002</v>
      </c>
      <c r="J180" s="12">
        <v>0</v>
      </c>
      <c r="K180" s="12">
        <v>0</v>
      </c>
      <c r="L180" s="12">
        <v>13741.48337</v>
      </c>
      <c r="M180" s="12">
        <v>8991.9412499999999</v>
      </c>
      <c r="N180" s="12">
        <v>1.7073100000000001</v>
      </c>
      <c r="O180" s="12">
        <v>4100.9633000000003</v>
      </c>
      <c r="P180" s="12">
        <v>0</v>
      </c>
      <c r="Q180" s="12">
        <v>93.825130000000001</v>
      </c>
      <c r="R180" s="12">
        <v>7.8832300000000002</v>
      </c>
      <c r="S180" s="12">
        <v>772.74170000000004</v>
      </c>
      <c r="T180" s="12">
        <v>0</v>
      </c>
      <c r="U180" s="12">
        <v>11.015000000000001</v>
      </c>
      <c r="V180" s="12">
        <v>13980.07692</v>
      </c>
    </row>
    <row r="181" spans="2:22" x14ac:dyDescent="0.2">
      <c r="B181" s="16">
        <v>4264</v>
      </c>
      <c r="C181" s="16" t="s">
        <v>265</v>
      </c>
      <c r="D181" s="12">
        <v>824.90355</v>
      </c>
      <c r="E181" s="12">
        <v>1266.83222</v>
      </c>
      <c r="F181" s="12">
        <v>430.35921000000002</v>
      </c>
      <c r="G181" s="12">
        <v>36.805999999999997</v>
      </c>
      <c r="H181" s="12">
        <v>0</v>
      </c>
      <c r="I181" s="12">
        <v>1869.8848700000001</v>
      </c>
      <c r="J181" s="12">
        <v>0</v>
      </c>
      <c r="K181" s="12">
        <v>0</v>
      </c>
      <c r="L181" s="12">
        <v>4428.7858500000002</v>
      </c>
      <c r="M181" s="12">
        <v>2850.3267999999998</v>
      </c>
      <c r="N181" s="12">
        <v>24.225919999999999</v>
      </c>
      <c r="O181" s="12">
        <v>690.55579999999998</v>
      </c>
      <c r="P181" s="12">
        <v>0</v>
      </c>
      <c r="Q181" s="12">
        <v>136.82821999999999</v>
      </c>
      <c r="R181" s="12">
        <v>0</v>
      </c>
      <c r="S181" s="12">
        <v>744.87045000000001</v>
      </c>
      <c r="T181" s="12">
        <v>0</v>
      </c>
      <c r="U181" s="12">
        <v>0</v>
      </c>
      <c r="V181" s="12">
        <v>4446.8071900000004</v>
      </c>
    </row>
    <row r="182" spans="2:22" x14ac:dyDescent="0.2">
      <c r="B182" s="21">
        <v>4299</v>
      </c>
      <c r="C182" s="21" t="s">
        <v>266</v>
      </c>
      <c r="D182" s="22">
        <v>94909.544269999999</v>
      </c>
      <c r="E182" s="22">
        <v>71661.144509999998</v>
      </c>
      <c r="F182" s="22">
        <v>28815.341629999999</v>
      </c>
      <c r="G182" s="22">
        <v>6872.3195800000003</v>
      </c>
      <c r="H182" s="22">
        <v>885.13975000000005</v>
      </c>
      <c r="I182" s="22">
        <v>174944.02494</v>
      </c>
      <c r="J182" s="22">
        <v>0</v>
      </c>
      <c r="K182" s="22">
        <v>447.90413000000001</v>
      </c>
      <c r="L182" s="22">
        <v>378535.41881</v>
      </c>
      <c r="M182" s="22">
        <v>224670.45629999999</v>
      </c>
      <c r="N182" s="22">
        <v>2963.99611</v>
      </c>
      <c r="O182" s="22">
        <v>85533.1302</v>
      </c>
      <c r="P182" s="22">
        <v>369.23802999999998</v>
      </c>
      <c r="Q182" s="22">
        <v>14798.980439999999</v>
      </c>
      <c r="R182" s="22">
        <v>767.2423</v>
      </c>
      <c r="S182" s="22">
        <v>62745.267650000002</v>
      </c>
      <c r="T182" s="22">
        <v>0</v>
      </c>
      <c r="U182" s="22">
        <v>2471.3971200000001</v>
      </c>
      <c r="V182" s="22">
        <v>394319.70815000002</v>
      </c>
    </row>
    <row r="183" spans="2:22" x14ac:dyDescent="0.2">
      <c r="B183" s="16">
        <v>4271</v>
      </c>
      <c r="C183" s="16" t="s">
        <v>267</v>
      </c>
      <c r="D183" s="12">
        <v>8434.0378099999998</v>
      </c>
      <c r="E183" s="12">
        <v>5703.2857100000001</v>
      </c>
      <c r="F183" s="12">
        <v>2729.9392499999999</v>
      </c>
      <c r="G183" s="12">
        <v>604.46456999999998</v>
      </c>
      <c r="H183" s="12">
        <v>28.74625</v>
      </c>
      <c r="I183" s="12">
        <v>16238.089959999999</v>
      </c>
      <c r="J183" s="12">
        <v>0</v>
      </c>
      <c r="K183" s="12">
        <v>0</v>
      </c>
      <c r="L183" s="12">
        <v>33738.563549999999</v>
      </c>
      <c r="M183" s="12">
        <v>24018.592499999999</v>
      </c>
      <c r="N183" s="12">
        <v>215.99909</v>
      </c>
      <c r="O183" s="12">
        <v>4837.2388799999999</v>
      </c>
      <c r="P183" s="12">
        <v>2.4763199999999999</v>
      </c>
      <c r="Q183" s="12">
        <v>710.75274000000002</v>
      </c>
      <c r="R183" s="12">
        <v>226.04814999999999</v>
      </c>
      <c r="S183" s="12">
        <v>4676.4806600000002</v>
      </c>
      <c r="T183" s="12">
        <v>0</v>
      </c>
      <c r="U183" s="12">
        <v>0</v>
      </c>
      <c r="V183" s="12">
        <v>34687.588340000002</v>
      </c>
    </row>
    <row r="184" spans="2:22" x14ac:dyDescent="0.2">
      <c r="B184" s="16">
        <v>4273</v>
      </c>
      <c r="C184" s="16" t="s">
        <v>268</v>
      </c>
      <c r="D184" s="12">
        <v>1119.2140999999999</v>
      </c>
      <c r="E184" s="12">
        <v>1073.0122799999999</v>
      </c>
      <c r="F184" s="12">
        <v>330.96382999999997</v>
      </c>
      <c r="G184" s="12">
        <v>48.328110000000002</v>
      </c>
      <c r="H184" s="12">
        <v>26.954000000000001</v>
      </c>
      <c r="I184" s="12">
        <v>2339.4879700000001</v>
      </c>
      <c r="J184" s="12">
        <v>0</v>
      </c>
      <c r="K184" s="12">
        <v>0</v>
      </c>
      <c r="L184" s="12">
        <v>4937.96029</v>
      </c>
      <c r="M184" s="12">
        <v>2459.0637999999999</v>
      </c>
      <c r="N184" s="12">
        <v>29.447800000000001</v>
      </c>
      <c r="O184" s="12">
        <v>1339.5363</v>
      </c>
      <c r="P184" s="12">
        <v>0</v>
      </c>
      <c r="Q184" s="12">
        <v>106.66582</v>
      </c>
      <c r="R184" s="12">
        <v>2.7225999999999999</v>
      </c>
      <c r="S184" s="12">
        <v>946.53899999999999</v>
      </c>
      <c r="T184" s="12">
        <v>0</v>
      </c>
      <c r="U184" s="12">
        <v>0</v>
      </c>
      <c r="V184" s="12">
        <v>4883.9753199999996</v>
      </c>
    </row>
    <row r="185" spans="2:22" x14ac:dyDescent="0.2">
      <c r="B185" s="16">
        <v>4274</v>
      </c>
      <c r="C185" s="16" t="s">
        <v>269</v>
      </c>
      <c r="D185" s="12">
        <v>2519.7363500000001</v>
      </c>
      <c r="E185" s="12">
        <v>3780.3347800000001</v>
      </c>
      <c r="F185" s="12">
        <v>1409.1809499999999</v>
      </c>
      <c r="G185" s="12">
        <v>73.943449999999999</v>
      </c>
      <c r="H185" s="12">
        <v>5.0000000000000002E-5</v>
      </c>
      <c r="I185" s="12">
        <v>8878.6080700000002</v>
      </c>
      <c r="J185" s="12">
        <v>0</v>
      </c>
      <c r="K185" s="12">
        <v>0</v>
      </c>
      <c r="L185" s="12">
        <v>16661.803650000002</v>
      </c>
      <c r="M185" s="12">
        <v>12031.7196</v>
      </c>
      <c r="N185" s="12">
        <v>85.011570000000006</v>
      </c>
      <c r="O185" s="12">
        <v>2380.4697900000001</v>
      </c>
      <c r="P185" s="12">
        <v>0</v>
      </c>
      <c r="Q185" s="12">
        <v>160.97121000000001</v>
      </c>
      <c r="R185" s="12">
        <v>6.9587000000000003</v>
      </c>
      <c r="S185" s="12">
        <v>2272.1307200000001</v>
      </c>
      <c r="T185" s="12">
        <v>0</v>
      </c>
      <c r="U185" s="12">
        <v>352.99439999999998</v>
      </c>
      <c r="V185" s="12">
        <v>17290.255990000001</v>
      </c>
    </row>
    <row r="186" spans="2:22" x14ac:dyDescent="0.2">
      <c r="B186" s="16">
        <v>4275</v>
      </c>
      <c r="C186" s="16" t="s">
        <v>270</v>
      </c>
      <c r="D186" s="12">
        <v>494.14325000000002</v>
      </c>
      <c r="E186" s="12">
        <v>875.36257999999998</v>
      </c>
      <c r="F186" s="12">
        <v>233.309</v>
      </c>
      <c r="G186" s="12">
        <v>81.516450000000006</v>
      </c>
      <c r="H186" s="12">
        <v>0</v>
      </c>
      <c r="I186" s="12">
        <v>2627.3022799999999</v>
      </c>
      <c r="J186" s="12">
        <v>0</v>
      </c>
      <c r="K186" s="12">
        <v>42.264400000000002</v>
      </c>
      <c r="L186" s="12">
        <v>4353.8979600000002</v>
      </c>
      <c r="M186" s="12">
        <v>2646.4994000000002</v>
      </c>
      <c r="N186" s="12">
        <v>28.989660000000001</v>
      </c>
      <c r="O186" s="12">
        <v>598.91049999999996</v>
      </c>
      <c r="P186" s="12">
        <v>0</v>
      </c>
      <c r="Q186" s="12">
        <v>122.01885</v>
      </c>
      <c r="R186" s="12">
        <v>0.46834999999999999</v>
      </c>
      <c r="S186" s="12">
        <v>626.54052000000001</v>
      </c>
      <c r="T186" s="12">
        <v>0</v>
      </c>
      <c r="U186" s="12">
        <v>0</v>
      </c>
      <c r="V186" s="12">
        <v>4023.4272799999999</v>
      </c>
    </row>
    <row r="187" spans="2:22" x14ac:dyDescent="0.2">
      <c r="B187" s="16">
        <v>4276</v>
      </c>
      <c r="C187" s="16" t="s">
        <v>271</v>
      </c>
      <c r="D187" s="12">
        <v>4714.9836500000001</v>
      </c>
      <c r="E187" s="12">
        <v>4252.1281499999996</v>
      </c>
      <c r="F187" s="12">
        <v>1645.249</v>
      </c>
      <c r="G187" s="12">
        <v>157.6985</v>
      </c>
      <c r="H187" s="12">
        <v>5.49</v>
      </c>
      <c r="I187" s="12">
        <v>10973.404350000001</v>
      </c>
      <c r="J187" s="12">
        <v>0</v>
      </c>
      <c r="K187" s="12">
        <v>0</v>
      </c>
      <c r="L187" s="12">
        <v>21748.953649999999</v>
      </c>
      <c r="M187" s="12">
        <v>12713.914500000001</v>
      </c>
      <c r="N187" s="12">
        <v>242.56720000000001</v>
      </c>
      <c r="O187" s="12">
        <v>3897.4939800000002</v>
      </c>
      <c r="P187" s="12">
        <v>14.90521</v>
      </c>
      <c r="Q187" s="12">
        <v>497.48136</v>
      </c>
      <c r="R187" s="12">
        <v>0</v>
      </c>
      <c r="S187" s="12">
        <v>3726.28845</v>
      </c>
      <c r="T187" s="12">
        <v>0</v>
      </c>
      <c r="U187" s="12">
        <v>0</v>
      </c>
      <c r="V187" s="12">
        <v>21092.650699999998</v>
      </c>
    </row>
    <row r="188" spans="2:22" x14ac:dyDescent="0.2">
      <c r="B188" s="16">
        <v>4277</v>
      </c>
      <c r="C188" s="16" t="s">
        <v>272</v>
      </c>
      <c r="D188" s="12">
        <v>638.36159999999995</v>
      </c>
      <c r="E188" s="12">
        <v>801.49821999999995</v>
      </c>
      <c r="F188" s="12">
        <v>222.92404999999999</v>
      </c>
      <c r="G188" s="12">
        <v>27.874099999999999</v>
      </c>
      <c r="H188" s="12">
        <v>0</v>
      </c>
      <c r="I188" s="12">
        <v>2873.0345499999999</v>
      </c>
      <c r="J188" s="12">
        <v>0</v>
      </c>
      <c r="K188" s="12">
        <v>0</v>
      </c>
      <c r="L188" s="12">
        <v>4563.6925199999996</v>
      </c>
      <c r="M188" s="12">
        <v>3002.3735000000001</v>
      </c>
      <c r="N188" s="12">
        <v>78.867729999999995</v>
      </c>
      <c r="O188" s="12">
        <v>691.86364000000003</v>
      </c>
      <c r="P188" s="12">
        <v>0</v>
      </c>
      <c r="Q188" s="12">
        <v>41.3827</v>
      </c>
      <c r="R188" s="12">
        <v>0.54659999999999997</v>
      </c>
      <c r="S188" s="12">
        <v>629.09969999999998</v>
      </c>
      <c r="T188" s="12">
        <v>0</v>
      </c>
      <c r="U188" s="12">
        <v>80.849999999999994</v>
      </c>
      <c r="V188" s="12">
        <v>4524.98387</v>
      </c>
    </row>
    <row r="189" spans="2:22" x14ac:dyDescent="0.2">
      <c r="B189" s="16">
        <v>4279</v>
      </c>
      <c r="C189" s="16" t="s">
        <v>273</v>
      </c>
      <c r="D189" s="12">
        <v>3040.2460500000002</v>
      </c>
      <c r="E189" s="12">
        <v>6048.5554700000002</v>
      </c>
      <c r="F189" s="12">
        <v>1477.39555</v>
      </c>
      <c r="G189" s="12">
        <v>50.349299999999999</v>
      </c>
      <c r="H189" s="12">
        <v>0</v>
      </c>
      <c r="I189" s="12">
        <v>7112.1901099999995</v>
      </c>
      <c r="J189" s="12">
        <v>0</v>
      </c>
      <c r="K189" s="12">
        <v>0</v>
      </c>
      <c r="L189" s="12">
        <v>17728.73648</v>
      </c>
      <c r="M189" s="12">
        <v>8408.6242999999995</v>
      </c>
      <c r="N189" s="12">
        <v>181.38409999999999</v>
      </c>
      <c r="O189" s="12">
        <v>6600.0490600000003</v>
      </c>
      <c r="P189" s="12">
        <v>1.036</v>
      </c>
      <c r="Q189" s="12">
        <v>168.40066999999999</v>
      </c>
      <c r="R189" s="12">
        <v>0</v>
      </c>
      <c r="S189" s="12">
        <v>2563.0569399999999</v>
      </c>
      <c r="T189" s="12">
        <v>0</v>
      </c>
      <c r="U189" s="12">
        <v>231.53789</v>
      </c>
      <c r="V189" s="12">
        <v>18154.088960000001</v>
      </c>
    </row>
    <row r="190" spans="2:22" x14ac:dyDescent="0.2">
      <c r="B190" s="16">
        <v>4280</v>
      </c>
      <c r="C190" s="16" t="s">
        <v>274</v>
      </c>
      <c r="D190" s="12">
        <v>12396.12559</v>
      </c>
      <c r="E190" s="12">
        <v>10435.524170000001</v>
      </c>
      <c r="F190" s="12">
        <v>4657.4849999999997</v>
      </c>
      <c r="G190" s="12">
        <v>613.39526999999998</v>
      </c>
      <c r="H190" s="12">
        <v>783.68732</v>
      </c>
      <c r="I190" s="12">
        <v>28019.565559999999</v>
      </c>
      <c r="J190" s="12">
        <v>0</v>
      </c>
      <c r="K190" s="12">
        <v>0</v>
      </c>
      <c r="L190" s="12">
        <v>56905.782910000002</v>
      </c>
      <c r="M190" s="12">
        <v>39364.314400000003</v>
      </c>
      <c r="N190" s="12">
        <v>575.94095000000004</v>
      </c>
      <c r="O190" s="12">
        <v>10370.417600000001</v>
      </c>
      <c r="P190" s="12">
        <v>30.257000000000001</v>
      </c>
      <c r="Q190" s="12">
        <v>3111.7134599999999</v>
      </c>
      <c r="R190" s="12">
        <v>17.76125</v>
      </c>
      <c r="S190" s="12">
        <v>8083.2671</v>
      </c>
      <c r="T190" s="12">
        <v>0</v>
      </c>
      <c r="U190" s="12">
        <v>0</v>
      </c>
      <c r="V190" s="12">
        <v>61553.671759999997</v>
      </c>
    </row>
    <row r="191" spans="2:22" x14ac:dyDescent="0.2">
      <c r="B191" s="16">
        <v>4281</v>
      </c>
      <c r="C191" s="16" t="s">
        <v>275</v>
      </c>
      <c r="D191" s="12">
        <v>1463.59655</v>
      </c>
      <c r="E191" s="12">
        <v>1442.5068900000001</v>
      </c>
      <c r="F191" s="12">
        <v>641.33235000000002</v>
      </c>
      <c r="G191" s="12">
        <v>48.502049999999997</v>
      </c>
      <c r="H191" s="12">
        <v>0</v>
      </c>
      <c r="I191" s="12">
        <v>3732.9912199999999</v>
      </c>
      <c r="J191" s="12">
        <v>0</v>
      </c>
      <c r="K191" s="12">
        <v>0</v>
      </c>
      <c r="L191" s="12">
        <v>7328.9290600000004</v>
      </c>
      <c r="M191" s="12">
        <v>4623.59</v>
      </c>
      <c r="N191" s="12">
        <v>59.802199999999999</v>
      </c>
      <c r="O191" s="12">
        <v>1089.6525799999999</v>
      </c>
      <c r="P191" s="12">
        <v>0</v>
      </c>
      <c r="Q191" s="12">
        <v>305.09535</v>
      </c>
      <c r="R191" s="12">
        <v>6.4</v>
      </c>
      <c r="S191" s="12">
        <v>1311.19426</v>
      </c>
      <c r="T191" s="12">
        <v>0</v>
      </c>
      <c r="U191" s="12">
        <v>60</v>
      </c>
      <c r="V191" s="12">
        <v>7455.7343899999996</v>
      </c>
    </row>
    <row r="192" spans="2:22" x14ac:dyDescent="0.2">
      <c r="B192" s="16">
        <v>4282</v>
      </c>
      <c r="C192" s="16" t="s">
        <v>276</v>
      </c>
      <c r="D192" s="12">
        <v>10098.41704</v>
      </c>
      <c r="E192" s="12">
        <v>8161.3126400000001</v>
      </c>
      <c r="F192" s="12">
        <v>4597.4253500000004</v>
      </c>
      <c r="G192" s="12">
        <v>216.25830999999999</v>
      </c>
      <c r="H192" s="12">
        <v>0</v>
      </c>
      <c r="I192" s="12">
        <v>19385.77938</v>
      </c>
      <c r="J192" s="12">
        <v>0</v>
      </c>
      <c r="K192" s="12">
        <v>393.46499999999997</v>
      </c>
      <c r="L192" s="12">
        <v>42852.657720000003</v>
      </c>
      <c r="M192" s="12">
        <v>27673.871749999998</v>
      </c>
      <c r="N192" s="12">
        <v>401.93367000000001</v>
      </c>
      <c r="O192" s="12">
        <v>8715.9380099999998</v>
      </c>
      <c r="P192" s="12">
        <v>8.2967600000000008</v>
      </c>
      <c r="Q192" s="12">
        <v>803.20601999999997</v>
      </c>
      <c r="R192" s="12">
        <v>3.9020000000000001</v>
      </c>
      <c r="S192" s="12">
        <v>5194.94373</v>
      </c>
      <c r="T192" s="12">
        <v>0</v>
      </c>
      <c r="U192" s="12">
        <v>1356.8357800000001</v>
      </c>
      <c r="V192" s="12">
        <v>44158.92772</v>
      </c>
    </row>
    <row r="193" spans="2:22" x14ac:dyDescent="0.2">
      <c r="B193" s="16">
        <v>4283</v>
      </c>
      <c r="C193" s="16" t="s">
        <v>277</v>
      </c>
      <c r="D193" s="12">
        <v>2821.3452400000001</v>
      </c>
      <c r="E193" s="12">
        <v>3048.2081800000001</v>
      </c>
      <c r="F193" s="12">
        <v>1469.5937899999999</v>
      </c>
      <c r="G193" s="12">
        <v>152.01259999999999</v>
      </c>
      <c r="H193" s="12">
        <v>0</v>
      </c>
      <c r="I193" s="12">
        <v>11571.133809999999</v>
      </c>
      <c r="J193" s="12">
        <v>0</v>
      </c>
      <c r="K193" s="12">
        <v>0</v>
      </c>
      <c r="L193" s="12">
        <v>19062.29362</v>
      </c>
      <c r="M193" s="12">
        <v>14500.9298</v>
      </c>
      <c r="N193" s="12">
        <v>118.10862</v>
      </c>
      <c r="O193" s="12">
        <v>3641.1256600000002</v>
      </c>
      <c r="P193" s="12">
        <v>7.8224999999999998</v>
      </c>
      <c r="Q193" s="12">
        <v>235.33037999999999</v>
      </c>
      <c r="R193" s="12">
        <v>7.7215999999999996</v>
      </c>
      <c r="S193" s="12">
        <v>2619.3986799999998</v>
      </c>
      <c r="T193" s="12">
        <v>0</v>
      </c>
      <c r="U193" s="12">
        <v>387.505</v>
      </c>
      <c r="V193" s="12">
        <v>21517.94224</v>
      </c>
    </row>
    <row r="194" spans="2:22" x14ac:dyDescent="0.2">
      <c r="B194" s="16">
        <v>4284</v>
      </c>
      <c r="C194" s="16" t="s">
        <v>278</v>
      </c>
      <c r="D194" s="12">
        <v>1039.5924600000001</v>
      </c>
      <c r="E194" s="12">
        <v>1148.5174199999999</v>
      </c>
      <c r="F194" s="12">
        <v>405.06200000000001</v>
      </c>
      <c r="G194" s="12">
        <v>158.07474999999999</v>
      </c>
      <c r="H194" s="12">
        <v>5.0250000000000004</v>
      </c>
      <c r="I194" s="12">
        <v>3199.5914400000001</v>
      </c>
      <c r="J194" s="12">
        <v>0</v>
      </c>
      <c r="K194" s="12">
        <v>0</v>
      </c>
      <c r="L194" s="12">
        <v>5955.8630700000003</v>
      </c>
      <c r="M194" s="12">
        <v>3522.19515</v>
      </c>
      <c r="N194" s="12">
        <v>44.765149999999998</v>
      </c>
      <c r="O194" s="12">
        <v>732.10434999999995</v>
      </c>
      <c r="P194" s="12">
        <v>0</v>
      </c>
      <c r="Q194" s="12">
        <v>318.18579999999997</v>
      </c>
      <c r="R194" s="12">
        <v>5.6989999999999998</v>
      </c>
      <c r="S194" s="12">
        <v>1329.4141</v>
      </c>
      <c r="T194" s="12">
        <v>0</v>
      </c>
      <c r="U194" s="12">
        <v>1.67405</v>
      </c>
      <c r="V194" s="12">
        <v>5954.0375999999997</v>
      </c>
    </row>
    <row r="195" spans="2:22" x14ac:dyDescent="0.2">
      <c r="B195" s="16">
        <v>4285</v>
      </c>
      <c r="C195" s="16" t="s">
        <v>279</v>
      </c>
      <c r="D195" s="12">
        <v>2847.366</v>
      </c>
      <c r="E195" s="12">
        <v>2962.5129099999999</v>
      </c>
      <c r="F195" s="12">
        <v>1653.7412400000001</v>
      </c>
      <c r="G195" s="12">
        <v>55.838900000000002</v>
      </c>
      <c r="H195" s="12">
        <v>0</v>
      </c>
      <c r="I195" s="12">
        <v>12023.1518</v>
      </c>
      <c r="J195" s="12">
        <v>0</v>
      </c>
      <c r="K195" s="12">
        <v>0</v>
      </c>
      <c r="L195" s="12">
        <v>19542.610850000001</v>
      </c>
      <c r="M195" s="12">
        <v>11446.546549999999</v>
      </c>
      <c r="N195" s="12">
        <v>159.4838</v>
      </c>
      <c r="O195" s="12">
        <v>3578.94452</v>
      </c>
      <c r="P195" s="12">
        <v>0.52564999999999995</v>
      </c>
      <c r="Q195" s="12">
        <v>200.26027999999999</v>
      </c>
      <c r="R195" s="12">
        <v>0</v>
      </c>
      <c r="S195" s="12">
        <v>3386.2909199999999</v>
      </c>
      <c r="T195" s="12">
        <v>0</v>
      </c>
      <c r="U195" s="12">
        <v>0</v>
      </c>
      <c r="V195" s="12">
        <v>18772.051719999999</v>
      </c>
    </row>
    <row r="196" spans="2:22" x14ac:dyDescent="0.2">
      <c r="B196" s="16">
        <v>4286</v>
      </c>
      <c r="C196" s="16" t="s">
        <v>280</v>
      </c>
      <c r="D196" s="12">
        <v>1369.0605599999999</v>
      </c>
      <c r="E196" s="12">
        <v>1368.78658</v>
      </c>
      <c r="F196" s="12">
        <v>390.66597999999999</v>
      </c>
      <c r="G196" s="12">
        <v>166.47103000000001</v>
      </c>
      <c r="H196" s="12">
        <v>35.237130000000001</v>
      </c>
      <c r="I196" s="12">
        <v>3472.9191500000002</v>
      </c>
      <c r="J196" s="12">
        <v>0</v>
      </c>
      <c r="K196" s="12">
        <v>0</v>
      </c>
      <c r="L196" s="12">
        <v>6803.1404300000004</v>
      </c>
      <c r="M196" s="12">
        <v>4409.3427499999998</v>
      </c>
      <c r="N196" s="12">
        <v>37.343580000000003</v>
      </c>
      <c r="O196" s="12">
        <v>904.33055000000002</v>
      </c>
      <c r="P196" s="12">
        <v>1.61</v>
      </c>
      <c r="Q196" s="12">
        <v>297.51305000000002</v>
      </c>
      <c r="R196" s="12">
        <v>38.331949999999999</v>
      </c>
      <c r="S196" s="12">
        <v>1340.5826400000001</v>
      </c>
      <c r="T196" s="12">
        <v>0</v>
      </c>
      <c r="U196" s="12">
        <v>0</v>
      </c>
      <c r="V196" s="12">
        <v>7029.0545199999997</v>
      </c>
    </row>
    <row r="197" spans="2:22" x14ac:dyDescent="0.2">
      <c r="B197" s="16">
        <v>4287</v>
      </c>
      <c r="C197" s="16" t="s">
        <v>281</v>
      </c>
      <c r="D197" s="12">
        <v>1578.6486500000001</v>
      </c>
      <c r="E197" s="12">
        <v>1314.8218199999999</v>
      </c>
      <c r="F197" s="12">
        <v>702.42795000000001</v>
      </c>
      <c r="G197" s="12">
        <v>76.505939999999995</v>
      </c>
      <c r="H197" s="12">
        <v>0</v>
      </c>
      <c r="I197" s="12">
        <v>4518.8648000000003</v>
      </c>
      <c r="J197" s="12">
        <v>0</v>
      </c>
      <c r="K197" s="12">
        <v>0</v>
      </c>
      <c r="L197" s="12">
        <v>8191.2691599999998</v>
      </c>
      <c r="M197" s="12">
        <v>5683.1077999999998</v>
      </c>
      <c r="N197" s="12">
        <v>62.16169</v>
      </c>
      <c r="O197" s="12">
        <v>1084.4551799999999</v>
      </c>
      <c r="P197" s="12">
        <v>0</v>
      </c>
      <c r="Q197" s="12">
        <v>296.76855</v>
      </c>
      <c r="R197" s="12">
        <v>8.0299999999999994</v>
      </c>
      <c r="S197" s="12">
        <v>895.73940000000005</v>
      </c>
      <c r="T197" s="12">
        <v>0</v>
      </c>
      <c r="U197" s="12">
        <v>0</v>
      </c>
      <c r="V197" s="12">
        <v>8030.2626200000004</v>
      </c>
    </row>
    <row r="198" spans="2:22" x14ac:dyDescent="0.2">
      <c r="B198" s="16">
        <v>4288</v>
      </c>
      <c r="C198" s="16" t="s">
        <v>282</v>
      </c>
      <c r="D198" s="12">
        <v>70.338700000000003</v>
      </c>
      <c r="E198" s="12">
        <v>245.07131999999999</v>
      </c>
      <c r="F198" s="12">
        <v>51.762500000000003</v>
      </c>
      <c r="G198" s="12">
        <v>11.57929</v>
      </c>
      <c r="H198" s="12">
        <v>0</v>
      </c>
      <c r="I198" s="12">
        <v>645.53205000000003</v>
      </c>
      <c r="J198" s="12">
        <v>0</v>
      </c>
      <c r="K198" s="12">
        <v>0</v>
      </c>
      <c r="L198" s="12">
        <v>1024.28386</v>
      </c>
      <c r="M198" s="12">
        <v>507.90865000000002</v>
      </c>
      <c r="N198" s="12">
        <v>7.1</v>
      </c>
      <c r="O198" s="12">
        <v>109.21095</v>
      </c>
      <c r="P198" s="12">
        <v>0</v>
      </c>
      <c r="Q198" s="12">
        <v>64.16046</v>
      </c>
      <c r="R198" s="12">
        <v>2.1183000000000001</v>
      </c>
      <c r="S198" s="12">
        <v>84.767399999999995</v>
      </c>
      <c r="T198" s="12">
        <v>0</v>
      </c>
      <c r="U198" s="12">
        <v>0</v>
      </c>
      <c r="V198" s="12">
        <v>775.26576</v>
      </c>
    </row>
    <row r="199" spans="2:22" x14ac:dyDescent="0.2">
      <c r="B199" s="16">
        <v>4289</v>
      </c>
      <c r="C199" s="16" t="s">
        <v>283</v>
      </c>
      <c r="D199" s="12">
        <v>40264.330670000003</v>
      </c>
      <c r="E199" s="12">
        <v>18999.705389999999</v>
      </c>
      <c r="F199" s="12">
        <v>6196.8838400000004</v>
      </c>
      <c r="G199" s="12">
        <v>4329.5069599999997</v>
      </c>
      <c r="H199" s="12">
        <v>0</v>
      </c>
      <c r="I199" s="12">
        <v>37332.37844</v>
      </c>
      <c r="J199" s="12">
        <v>0</v>
      </c>
      <c r="K199" s="12">
        <v>12.17473</v>
      </c>
      <c r="L199" s="12">
        <v>107134.98003000001</v>
      </c>
      <c r="M199" s="12">
        <v>47657.861850000001</v>
      </c>
      <c r="N199" s="12">
        <v>635.08929999999998</v>
      </c>
      <c r="O199" s="12">
        <v>34961.388650000001</v>
      </c>
      <c r="P199" s="12">
        <v>302.30858999999998</v>
      </c>
      <c r="Q199" s="12">
        <v>7359.0737399999998</v>
      </c>
      <c r="R199" s="12">
        <v>440.53379999999999</v>
      </c>
      <c r="S199" s="12">
        <v>23059.533429999999</v>
      </c>
      <c r="T199" s="12">
        <v>0</v>
      </c>
      <c r="U199" s="12">
        <v>0</v>
      </c>
      <c r="V199" s="12">
        <v>114415.78936</v>
      </c>
    </row>
    <row r="200" spans="2:22" x14ac:dyDescent="0.2">
      <c r="B200" s="21">
        <v>4329</v>
      </c>
      <c r="C200" s="21" t="s">
        <v>284</v>
      </c>
      <c r="D200" s="22">
        <v>40617.434150000001</v>
      </c>
      <c r="E200" s="22">
        <v>41401.786059999999</v>
      </c>
      <c r="F200" s="22">
        <v>13900.73999</v>
      </c>
      <c r="G200" s="22">
        <v>2456.60959</v>
      </c>
      <c r="H200" s="22">
        <v>3644.4177</v>
      </c>
      <c r="I200" s="22">
        <v>95417.518880000003</v>
      </c>
      <c r="J200" s="22">
        <v>0</v>
      </c>
      <c r="K200" s="22">
        <v>1479.9757199999999</v>
      </c>
      <c r="L200" s="22">
        <v>198918.48209</v>
      </c>
      <c r="M200" s="22">
        <v>125917.39452</v>
      </c>
      <c r="N200" s="22">
        <v>1122.4880900000001</v>
      </c>
      <c r="O200" s="22">
        <v>37684.92684</v>
      </c>
      <c r="P200" s="22">
        <v>3434.83466</v>
      </c>
      <c r="Q200" s="22">
        <v>5193.4172500000004</v>
      </c>
      <c r="R200" s="22">
        <v>227.37334000000001</v>
      </c>
      <c r="S200" s="22">
        <v>38523.936450000001</v>
      </c>
      <c r="T200" s="22">
        <v>0</v>
      </c>
      <c r="U200" s="22">
        <v>2226.8197500000001</v>
      </c>
      <c r="V200" s="22">
        <v>214331.19089999999</v>
      </c>
    </row>
    <row r="201" spans="2:22" x14ac:dyDescent="0.2">
      <c r="B201" s="16">
        <v>4303</v>
      </c>
      <c r="C201" s="16" t="s">
        <v>285</v>
      </c>
      <c r="D201" s="12">
        <v>2969.4355399999999</v>
      </c>
      <c r="E201" s="12">
        <v>5377.61888</v>
      </c>
      <c r="F201" s="12">
        <v>1684.0667000000001</v>
      </c>
      <c r="G201" s="12">
        <v>111.0081</v>
      </c>
      <c r="H201" s="12">
        <v>0</v>
      </c>
      <c r="I201" s="12">
        <v>8749.8467999999993</v>
      </c>
      <c r="J201" s="12">
        <v>0</v>
      </c>
      <c r="K201" s="12">
        <v>0</v>
      </c>
      <c r="L201" s="12">
        <v>18891.976019999998</v>
      </c>
      <c r="M201" s="12">
        <v>11022.79335</v>
      </c>
      <c r="N201" s="12">
        <v>92.787090000000006</v>
      </c>
      <c r="O201" s="12">
        <v>4848.2587700000004</v>
      </c>
      <c r="P201" s="12">
        <v>0</v>
      </c>
      <c r="Q201" s="12">
        <v>251.23079999999999</v>
      </c>
      <c r="R201" s="12">
        <v>0</v>
      </c>
      <c r="S201" s="12">
        <v>2526.1251000000002</v>
      </c>
      <c r="T201" s="12">
        <v>0</v>
      </c>
      <c r="U201" s="12">
        <v>0</v>
      </c>
      <c r="V201" s="12">
        <v>18741.195110000001</v>
      </c>
    </row>
    <row r="202" spans="2:22" x14ac:dyDescent="0.2">
      <c r="B202" s="16">
        <v>4304</v>
      </c>
      <c r="C202" s="16" t="s">
        <v>286</v>
      </c>
      <c r="D202" s="12">
        <v>5072.4397200000003</v>
      </c>
      <c r="E202" s="12">
        <v>5334.8952300000001</v>
      </c>
      <c r="F202" s="12">
        <v>1995.9269999999999</v>
      </c>
      <c r="G202" s="12">
        <v>351.97474</v>
      </c>
      <c r="H202" s="12">
        <v>9.1397499999999994</v>
      </c>
      <c r="I202" s="12">
        <v>13621.410110000001</v>
      </c>
      <c r="J202" s="12">
        <v>0</v>
      </c>
      <c r="K202" s="12">
        <v>0</v>
      </c>
      <c r="L202" s="12">
        <v>26385.786550000001</v>
      </c>
      <c r="M202" s="12">
        <v>20758.124</v>
      </c>
      <c r="N202" s="12">
        <v>179.11161999999999</v>
      </c>
      <c r="O202" s="12">
        <v>5917.0987999999998</v>
      </c>
      <c r="P202" s="12">
        <v>0</v>
      </c>
      <c r="Q202" s="12">
        <v>886.78002000000004</v>
      </c>
      <c r="R202" s="12">
        <v>0</v>
      </c>
      <c r="S202" s="12">
        <v>7786.0874999999996</v>
      </c>
      <c r="T202" s="12">
        <v>0</v>
      </c>
      <c r="U202" s="12">
        <v>661.36935000000005</v>
      </c>
      <c r="V202" s="12">
        <v>36188.57129</v>
      </c>
    </row>
    <row r="203" spans="2:22" x14ac:dyDescent="0.2">
      <c r="B203" s="16">
        <v>4305</v>
      </c>
      <c r="C203" s="16" t="s">
        <v>287</v>
      </c>
      <c r="D203" s="12">
        <v>3303.2377000000001</v>
      </c>
      <c r="E203" s="12">
        <v>3703.2038899999998</v>
      </c>
      <c r="F203" s="12">
        <v>1197.2309600000001</v>
      </c>
      <c r="G203" s="12">
        <v>416.43144999999998</v>
      </c>
      <c r="H203" s="12">
        <v>90.278549999999996</v>
      </c>
      <c r="I203" s="12">
        <v>6825.2651500000002</v>
      </c>
      <c r="J203" s="12">
        <v>0</v>
      </c>
      <c r="K203" s="12">
        <v>0</v>
      </c>
      <c r="L203" s="12">
        <v>15535.6477</v>
      </c>
      <c r="M203" s="12">
        <v>7493.0718999999999</v>
      </c>
      <c r="N203" s="12">
        <v>62.674849999999999</v>
      </c>
      <c r="O203" s="12">
        <v>2779.0256899999999</v>
      </c>
      <c r="P203" s="12">
        <v>0</v>
      </c>
      <c r="Q203" s="12">
        <v>370.25074000000001</v>
      </c>
      <c r="R203" s="12">
        <v>0</v>
      </c>
      <c r="S203" s="12">
        <v>4328.8796700000003</v>
      </c>
      <c r="T203" s="12">
        <v>0</v>
      </c>
      <c r="U203" s="12">
        <v>0</v>
      </c>
      <c r="V203" s="12">
        <v>15033.90285</v>
      </c>
    </row>
    <row r="204" spans="2:22" x14ac:dyDescent="0.2">
      <c r="B204" s="16">
        <v>4306</v>
      </c>
      <c r="C204" s="16" t="s">
        <v>288</v>
      </c>
      <c r="D204" s="12">
        <v>551.90801999999996</v>
      </c>
      <c r="E204" s="12">
        <v>592.66741999999999</v>
      </c>
      <c r="F204" s="12">
        <v>219.65174999999999</v>
      </c>
      <c r="G204" s="12">
        <v>19.556000000000001</v>
      </c>
      <c r="H204" s="12">
        <v>0</v>
      </c>
      <c r="I204" s="12">
        <v>1594.6219699999999</v>
      </c>
      <c r="J204" s="12">
        <v>0</v>
      </c>
      <c r="K204" s="12">
        <v>0</v>
      </c>
      <c r="L204" s="12">
        <v>2978.4051599999998</v>
      </c>
      <c r="M204" s="12">
        <v>1667.0513000000001</v>
      </c>
      <c r="N204" s="12">
        <v>105.90015</v>
      </c>
      <c r="O204" s="12">
        <v>427.36194999999998</v>
      </c>
      <c r="P204" s="12">
        <v>0</v>
      </c>
      <c r="Q204" s="12">
        <v>154.41991999999999</v>
      </c>
      <c r="R204" s="12">
        <v>0</v>
      </c>
      <c r="S204" s="12">
        <v>655.98694999999998</v>
      </c>
      <c r="T204" s="12">
        <v>0</v>
      </c>
      <c r="U204" s="12">
        <v>104.797</v>
      </c>
      <c r="V204" s="12">
        <v>3115.5172699999998</v>
      </c>
    </row>
    <row r="205" spans="2:22" x14ac:dyDescent="0.2">
      <c r="B205" s="16">
        <v>4307</v>
      </c>
      <c r="C205" s="16" t="s">
        <v>289</v>
      </c>
      <c r="D205" s="12">
        <v>109.75964999999999</v>
      </c>
      <c r="E205" s="12">
        <v>614.20582999999999</v>
      </c>
      <c r="F205" s="12">
        <v>318.00914999999998</v>
      </c>
      <c r="G205" s="12">
        <v>29.238050000000001</v>
      </c>
      <c r="H205" s="12">
        <v>5.0571999999999999</v>
      </c>
      <c r="I205" s="12">
        <v>2965.6572500000002</v>
      </c>
      <c r="J205" s="12">
        <v>0</v>
      </c>
      <c r="K205" s="12">
        <v>0</v>
      </c>
      <c r="L205" s="12">
        <v>4041.92713</v>
      </c>
      <c r="M205" s="12">
        <v>3463.14545</v>
      </c>
      <c r="N205" s="12">
        <v>34.931399999999996</v>
      </c>
      <c r="O205" s="12">
        <v>779.29380000000003</v>
      </c>
      <c r="P205" s="12">
        <v>0</v>
      </c>
      <c r="Q205" s="12">
        <v>41.41686</v>
      </c>
      <c r="R205" s="12">
        <v>7.90015</v>
      </c>
      <c r="S205" s="12">
        <v>401.53345000000002</v>
      </c>
      <c r="T205" s="12">
        <v>0</v>
      </c>
      <c r="U205" s="12">
        <v>0</v>
      </c>
      <c r="V205" s="12">
        <v>4728.2211100000004</v>
      </c>
    </row>
    <row r="206" spans="2:22" x14ac:dyDescent="0.2">
      <c r="B206" s="16">
        <v>4309</v>
      </c>
      <c r="C206" s="16" t="s">
        <v>290</v>
      </c>
      <c r="D206" s="12">
        <v>6513.5134600000001</v>
      </c>
      <c r="E206" s="12">
        <v>3408.2593000000002</v>
      </c>
      <c r="F206" s="12">
        <v>1214.33015</v>
      </c>
      <c r="G206" s="12">
        <v>333.12162000000001</v>
      </c>
      <c r="H206" s="12">
        <v>42</v>
      </c>
      <c r="I206" s="12">
        <v>9215.0916799999995</v>
      </c>
      <c r="J206" s="12">
        <v>0</v>
      </c>
      <c r="K206" s="12">
        <v>4.16</v>
      </c>
      <c r="L206" s="12">
        <v>20730.476210000001</v>
      </c>
      <c r="M206" s="12">
        <v>11109.856750000001</v>
      </c>
      <c r="N206" s="12">
        <v>148.87611000000001</v>
      </c>
      <c r="O206" s="12">
        <v>4068.1484799999998</v>
      </c>
      <c r="P206" s="12">
        <v>653.06219999999996</v>
      </c>
      <c r="Q206" s="12">
        <v>208.94238000000001</v>
      </c>
      <c r="R206" s="12">
        <v>0</v>
      </c>
      <c r="S206" s="12">
        <v>4751.3728000000001</v>
      </c>
      <c r="T206" s="12">
        <v>0</v>
      </c>
      <c r="U206" s="12">
        <v>396</v>
      </c>
      <c r="V206" s="12">
        <v>21336.258720000002</v>
      </c>
    </row>
    <row r="207" spans="2:22" x14ac:dyDescent="0.2">
      <c r="B207" s="16">
        <v>4310</v>
      </c>
      <c r="C207" s="16" t="s">
        <v>291</v>
      </c>
      <c r="D207" s="12">
        <v>1294.5921000000001</v>
      </c>
      <c r="E207" s="12">
        <v>1757.3653400000001</v>
      </c>
      <c r="F207" s="12">
        <v>459.78775000000002</v>
      </c>
      <c r="G207" s="12">
        <v>113.08410000000001</v>
      </c>
      <c r="H207" s="12">
        <v>40</v>
      </c>
      <c r="I207" s="12">
        <v>4212.6332300000004</v>
      </c>
      <c r="J207" s="12">
        <v>0</v>
      </c>
      <c r="K207" s="12">
        <v>0</v>
      </c>
      <c r="L207" s="12">
        <v>7877.46252</v>
      </c>
      <c r="M207" s="12">
        <v>4633.51775</v>
      </c>
      <c r="N207" s="12">
        <v>47.811430000000001</v>
      </c>
      <c r="O207" s="12">
        <v>1422.0823</v>
      </c>
      <c r="P207" s="12">
        <v>0.78</v>
      </c>
      <c r="Q207" s="12">
        <v>150.49735000000001</v>
      </c>
      <c r="R207" s="12">
        <v>46.844549999999998</v>
      </c>
      <c r="S207" s="12">
        <v>1067.32682</v>
      </c>
      <c r="T207" s="12">
        <v>0</v>
      </c>
      <c r="U207" s="12">
        <v>133.99700000000001</v>
      </c>
      <c r="V207" s="12">
        <v>7502.8572000000004</v>
      </c>
    </row>
    <row r="208" spans="2:22" x14ac:dyDescent="0.2">
      <c r="B208" s="16">
        <v>4311</v>
      </c>
      <c r="C208" s="16" t="s">
        <v>292</v>
      </c>
      <c r="D208" s="12">
        <v>2237.7299499999999</v>
      </c>
      <c r="E208" s="12">
        <v>1791.83527</v>
      </c>
      <c r="F208" s="12">
        <v>761.77234999999996</v>
      </c>
      <c r="G208" s="12">
        <v>24.271799999999999</v>
      </c>
      <c r="H208" s="12">
        <v>0</v>
      </c>
      <c r="I208" s="12">
        <v>4889.9626500000004</v>
      </c>
      <c r="J208" s="12">
        <v>0</v>
      </c>
      <c r="K208" s="12">
        <v>0</v>
      </c>
      <c r="L208" s="12">
        <v>9705.5720199999996</v>
      </c>
      <c r="M208" s="12">
        <v>5313.2573499999999</v>
      </c>
      <c r="N208" s="12">
        <v>18.044509999999999</v>
      </c>
      <c r="O208" s="12">
        <v>1718.1141500000001</v>
      </c>
      <c r="P208" s="12">
        <v>0</v>
      </c>
      <c r="Q208" s="12">
        <v>113.11075</v>
      </c>
      <c r="R208" s="12">
        <v>0</v>
      </c>
      <c r="S208" s="12">
        <v>2700.7538800000002</v>
      </c>
      <c r="T208" s="12">
        <v>0</v>
      </c>
      <c r="U208" s="12">
        <v>309.005</v>
      </c>
      <c r="V208" s="12">
        <v>10172.28564</v>
      </c>
    </row>
    <row r="209" spans="2:22" x14ac:dyDescent="0.2">
      <c r="B209" s="16">
        <v>4312</v>
      </c>
      <c r="C209" s="16" t="s">
        <v>293</v>
      </c>
      <c r="D209" s="12">
        <v>2483.9171500000002</v>
      </c>
      <c r="E209" s="12">
        <v>3390.8106600000001</v>
      </c>
      <c r="F209" s="12">
        <v>1175.4231500000001</v>
      </c>
      <c r="G209" s="12">
        <v>103.58935</v>
      </c>
      <c r="H209" s="12">
        <v>0</v>
      </c>
      <c r="I209" s="12">
        <v>8131.7297399999998</v>
      </c>
      <c r="J209" s="12">
        <v>0</v>
      </c>
      <c r="K209" s="12">
        <v>0</v>
      </c>
      <c r="L209" s="12">
        <v>15285.47005</v>
      </c>
      <c r="M209" s="12">
        <v>10766.089400000001</v>
      </c>
      <c r="N209" s="12">
        <v>82.170150000000007</v>
      </c>
      <c r="O209" s="12">
        <v>1859.5003999999999</v>
      </c>
      <c r="P209" s="12">
        <v>0</v>
      </c>
      <c r="Q209" s="12">
        <v>172.68015</v>
      </c>
      <c r="R209" s="12">
        <v>0</v>
      </c>
      <c r="S209" s="12">
        <v>3561.3369400000001</v>
      </c>
      <c r="T209" s="12">
        <v>0</v>
      </c>
      <c r="U209" s="12">
        <v>0</v>
      </c>
      <c r="V209" s="12">
        <v>16441.777040000001</v>
      </c>
    </row>
    <row r="210" spans="2:22" x14ac:dyDescent="0.2">
      <c r="B210" s="16">
        <v>4313</v>
      </c>
      <c r="C210" s="16" t="s">
        <v>294</v>
      </c>
      <c r="D210" s="12">
        <v>2044.98577</v>
      </c>
      <c r="E210" s="12">
        <v>1949.9675299999999</v>
      </c>
      <c r="F210" s="12">
        <v>767.61042999999995</v>
      </c>
      <c r="G210" s="12">
        <v>57.841749999999998</v>
      </c>
      <c r="H210" s="12">
        <v>14.428800000000001</v>
      </c>
      <c r="I210" s="12">
        <v>4714.8771299999999</v>
      </c>
      <c r="J210" s="12">
        <v>0</v>
      </c>
      <c r="K210" s="12">
        <v>402.74599999999998</v>
      </c>
      <c r="L210" s="12">
        <v>9952.4574100000009</v>
      </c>
      <c r="M210" s="12">
        <v>8917.0802000000003</v>
      </c>
      <c r="N210" s="12">
        <v>60.676850000000002</v>
      </c>
      <c r="O210" s="12">
        <v>1824.7997800000001</v>
      </c>
      <c r="P210" s="12">
        <v>0</v>
      </c>
      <c r="Q210" s="12">
        <v>798.38346000000001</v>
      </c>
      <c r="R210" s="12">
        <v>7.6748500000000002</v>
      </c>
      <c r="S210" s="12">
        <v>1291.78331</v>
      </c>
      <c r="T210" s="12">
        <v>0</v>
      </c>
      <c r="U210" s="12">
        <v>0</v>
      </c>
      <c r="V210" s="12">
        <v>12900.398450000001</v>
      </c>
    </row>
    <row r="211" spans="2:22" x14ac:dyDescent="0.2">
      <c r="B211" s="16">
        <v>4314</v>
      </c>
      <c r="C211" s="16" t="s">
        <v>295</v>
      </c>
      <c r="D211" s="12">
        <v>122.2513</v>
      </c>
      <c r="E211" s="12">
        <v>275.41968000000003</v>
      </c>
      <c r="F211" s="12">
        <v>112.117</v>
      </c>
      <c r="G211" s="12">
        <v>7.7288899999999998</v>
      </c>
      <c r="H211" s="12">
        <v>0</v>
      </c>
      <c r="I211" s="12">
        <v>785.01364999999998</v>
      </c>
      <c r="J211" s="12">
        <v>0</v>
      </c>
      <c r="K211" s="12">
        <v>0</v>
      </c>
      <c r="L211" s="12">
        <v>1302.53052</v>
      </c>
      <c r="M211" s="12">
        <v>965.12419999999997</v>
      </c>
      <c r="N211" s="12">
        <v>0.62399000000000004</v>
      </c>
      <c r="O211" s="12">
        <v>186.63351</v>
      </c>
      <c r="P211" s="12">
        <v>10.1995</v>
      </c>
      <c r="Q211" s="12">
        <v>134.63159999999999</v>
      </c>
      <c r="R211" s="12">
        <v>0</v>
      </c>
      <c r="S211" s="12">
        <v>146.62414999999999</v>
      </c>
      <c r="T211" s="12">
        <v>0</v>
      </c>
      <c r="U211" s="12">
        <v>43.948999999999998</v>
      </c>
      <c r="V211" s="12">
        <v>1487.78595</v>
      </c>
    </row>
    <row r="212" spans="2:22" x14ac:dyDescent="0.2">
      <c r="B212" s="16">
        <v>4318</v>
      </c>
      <c r="C212" s="16" t="s">
        <v>296</v>
      </c>
      <c r="D212" s="12">
        <v>1717.7219</v>
      </c>
      <c r="E212" s="12">
        <v>1535.71621</v>
      </c>
      <c r="F212" s="12">
        <v>530.5779</v>
      </c>
      <c r="G212" s="12">
        <v>38.132449999999999</v>
      </c>
      <c r="H212" s="12">
        <v>3328.5133999999998</v>
      </c>
      <c r="I212" s="12">
        <v>2976.72543</v>
      </c>
      <c r="J212" s="12">
        <v>0</v>
      </c>
      <c r="K212" s="12">
        <v>805.65588000000002</v>
      </c>
      <c r="L212" s="12">
        <v>10933.043170000001</v>
      </c>
      <c r="M212" s="12">
        <v>6692.1417000000001</v>
      </c>
      <c r="N212" s="12">
        <v>16.520150000000001</v>
      </c>
      <c r="O212" s="12">
        <v>1231.5149899999999</v>
      </c>
      <c r="P212" s="12">
        <v>2690.3143799999998</v>
      </c>
      <c r="Q212" s="12">
        <v>42.250439999999998</v>
      </c>
      <c r="R212" s="12">
        <v>39.05735</v>
      </c>
      <c r="S212" s="12">
        <v>360.09219999999999</v>
      </c>
      <c r="T212" s="12">
        <v>0</v>
      </c>
      <c r="U212" s="12">
        <v>0</v>
      </c>
      <c r="V212" s="12">
        <v>11071.89121</v>
      </c>
    </row>
    <row r="213" spans="2:22" x14ac:dyDescent="0.2">
      <c r="B213" s="16">
        <v>4319</v>
      </c>
      <c r="C213" s="16" t="s">
        <v>297</v>
      </c>
      <c r="D213" s="12">
        <v>801.83124999999995</v>
      </c>
      <c r="E213" s="12">
        <v>855.43751999999995</v>
      </c>
      <c r="F213" s="12">
        <v>143.26625000000001</v>
      </c>
      <c r="G213" s="12">
        <v>38.764490000000002</v>
      </c>
      <c r="H213" s="12">
        <v>100</v>
      </c>
      <c r="I213" s="12">
        <v>1638.04331</v>
      </c>
      <c r="J213" s="12">
        <v>0</v>
      </c>
      <c r="K213" s="12">
        <v>0</v>
      </c>
      <c r="L213" s="12">
        <v>3577.3428199999998</v>
      </c>
      <c r="M213" s="12">
        <v>2478.9796500000002</v>
      </c>
      <c r="N213" s="12">
        <v>14.07488</v>
      </c>
      <c r="O213" s="12">
        <v>578.40520000000004</v>
      </c>
      <c r="P213" s="12">
        <v>1E-3</v>
      </c>
      <c r="Q213" s="12">
        <v>120.9692</v>
      </c>
      <c r="R213" s="12">
        <v>0</v>
      </c>
      <c r="S213" s="12">
        <v>542.23355000000004</v>
      </c>
      <c r="T213" s="12">
        <v>0</v>
      </c>
      <c r="U213" s="12">
        <v>0</v>
      </c>
      <c r="V213" s="12">
        <v>3734.6634800000002</v>
      </c>
    </row>
    <row r="214" spans="2:22" x14ac:dyDescent="0.2">
      <c r="B214" s="16">
        <v>4320</v>
      </c>
      <c r="C214" s="16" t="s">
        <v>298</v>
      </c>
      <c r="D214" s="12">
        <v>716.70129999999995</v>
      </c>
      <c r="E214" s="12">
        <v>1380.7672299999999</v>
      </c>
      <c r="F214" s="12">
        <v>274.22545000000002</v>
      </c>
      <c r="G214" s="12">
        <v>22.72035</v>
      </c>
      <c r="H214" s="12">
        <v>0</v>
      </c>
      <c r="I214" s="12">
        <v>3057.7339900000002</v>
      </c>
      <c r="J214" s="12">
        <v>0</v>
      </c>
      <c r="K214" s="12">
        <v>267.41383999999999</v>
      </c>
      <c r="L214" s="12">
        <v>5719.5621600000004</v>
      </c>
      <c r="M214" s="12">
        <v>4099.5610500000003</v>
      </c>
      <c r="N214" s="12">
        <v>38.003039999999999</v>
      </c>
      <c r="O214" s="12">
        <v>949.11675000000002</v>
      </c>
      <c r="P214" s="12">
        <v>2.6483300000000001</v>
      </c>
      <c r="Q214" s="12">
        <v>60.582639999999998</v>
      </c>
      <c r="R214" s="12">
        <v>28.621639999999999</v>
      </c>
      <c r="S214" s="12">
        <v>540.52443000000005</v>
      </c>
      <c r="T214" s="12">
        <v>0</v>
      </c>
      <c r="U214" s="12">
        <v>44.832000000000001</v>
      </c>
      <c r="V214" s="12">
        <v>5763.8898799999997</v>
      </c>
    </row>
    <row r="215" spans="2:22" x14ac:dyDescent="0.2">
      <c r="B215" s="23">
        <v>4324</v>
      </c>
      <c r="C215" s="23" t="s">
        <v>299</v>
      </c>
      <c r="D215" s="14">
        <v>10677.40934</v>
      </c>
      <c r="E215" s="14">
        <v>9433.61607</v>
      </c>
      <c r="F215" s="14">
        <v>3046.7440000000001</v>
      </c>
      <c r="G215" s="14">
        <v>789.14644999999996</v>
      </c>
      <c r="H215" s="14">
        <v>15</v>
      </c>
      <c r="I215" s="14">
        <v>22038.906790000001</v>
      </c>
      <c r="J215" s="14">
        <v>0</v>
      </c>
      <c r="K215" s="14">
        <v>0</v>
      </c>
      <c r="L215" s="14">
        <v>46000.822650000002</v>
      </c>
      <c r="M215" s="14">
        <v>26537.600470000001</v>
      </c>
      <c r="N215" s="14">
        <v>220.28187</v>
      </c>
      <c r="O215" s="14">
        <v>9095.5722700000006</v>
      </c>
      <c r="P215" s="14">
        <v>77.829250000000002</v>
      </c>
      <c r="Q215" s="14">
        <v>1687.2709400000001</v>
      </c>
      <c r="R215" s="14">
        <v>97.274799999999999</v>
      </c>
      <c r="S215" s="14">
        <v>7863.2757000000001</v>
      </c>
      <c r="T215" s="14">
        <v>0</v>
      </c>
      <c r="U215" s="14">
        <v>532.87040000000002</v>
      </c>
      <c r="V215" s="14">
        <v>46111.975700000003</v>
      </c>
    </row>
    <row r="217" spans="2:22" x14ac:dyDescent="0.2">
      <c r="B217" s="28" t="s">
        <v>326</v>
      </c>
      <c r="C217" s="29"/>
      <c r="D217" s="29"/>
      <c r="E217" s="29"/>
      <c r="F217" s="29"/>
      <c r="G217" s="29"/>
      <c r="H217" s="29"/>
      <c r="I217" s="29"/>
      <c r="J217" s="29"/>
      <c r="K217" s="29"/>
      <c r="L217" s="29"/>
      <c r="M217" s="29"/>
      <c r="N217" s="29"/>
      <c r="O217" s="29"/>
      <c r="P217" s="29"/>
      <c r="Q217" s="29"/>
      <c r="R217" s="29"/>
      <c r="S217" s="29"/>
      <c r="T217" s="29"/>
      <c r="U217" s="29"/>
      <c r="V217" s="29"/>
    </row>
    <row r="218" spans="2:22" x14ac:dyDescent="0.2">
      <c r="B218" s="28" t="s">
        <v>327</v>
      </c>
      <c r="C218" s="29"/>
      <c r="D218" s="29"/>
      <c r="E218" s="29"/>
      <c r="F218" s="29"/>
      <c r="G218" s="29"/>
      <c r="H218" s="29"/>
      <c r="I218" s="29"/>
      <c r="J218" s="29"/>
      <c r="K218" s="29"/>
      <c r="L218" s="29"/>
      <c r="M218" s="29"/>
      <c r="N218" s="29"/>
      <c r="O218" s="29"/>
      <c r="P218" s="29"/>
      <c r="Q218" s="29"/>
      <c r="R218" s="29"/>
      <c r="S218" s="29"/>
      <c r="T218" s="29"/>
      <c r="U218" s="29"/>
      <c r="V218" s="29"/>
    </row>
  </sheetData>
  <mergeCells count="6">
    <mergeCell ref="B218:V218"/>
    <mergeCell ref="B5:B6"/>
    <mergeCell ref="C5:C6"/>
    <mergeCell ref="D5:L5"/>
    <mergeCell ref="M5:V5"/>
    <mergeCell ref="B217:V217"/>
  </mergeCells>
  <pageMargins left="0.70866141732283472" right="0.70866141732283472" top="0.74803149606299213" bottom="0.74803149606299213" header="0.31496062992125984" footer="0.31496062992125984"/>
  <pageSetup paperSize="9" scale="53" fitToWidth="0" fitToHeight="0" orientation="landscape" horizontalDpi="300" verticalDpi="300" r:id="rId1"/>
  <headerFooter differentFirst="1" scaleWithDoc="0" alignWithMargins="0">
    <firstHeader>&amp;L&amp;C&amp;R&amp;B DEPARTEMENT FINANZEN UND RESSOURCEN
Statistik Aargau</firstHeader>
  </headerFooter>
  <rowBreaks count="3" manualBreakCount="3">
    <brk id="46" max="16383" man="1"/>
    <brk id="90" max="16383" man="1"/>
    <brk id="146" max="16383" man="1"/>
  </rowBreaks>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5</vt:i4>
      </vt:variant>
    </vt:vector>
  </HeadingPairs>
  <TitlesOfParts>
    <vt:vector size="20" baseType="lpstr">
      <vt:lpstr>Inhaltsverzeichnis</vt:lpstr>
      <vt:lpstr>T1</vt:lpstr>
      <vt:lpstr>T2</vt:lpstr>
      <vt:lpstr>T3</vt:lpstr>
      <vt:lpstr>T4</vt:lpstr>
      <vt:lpstr>T5</vt:lpstr>
      <vt:lpstr>T6</vt:lpstr>
      <vt:lpstr>T7</vt:lpstr>
      <vt:lpstr>T8</vt:lpstr>
      <vt:lpstr>T9</vt:lpstr>
      <vt:lpstr>T10</vt:lpstr>
      <vt:lpstr>T11</vt:lpstr>
      <vt:lpstr>T12</vt:lpstr>
      <vt:lpstr>K1</vt:lpstr>
      <vt:lpstr>Erläuterungen</vt:lpstr>
      <vt:lpstr>'K1'!Druckbereich</vt:lpstr>
      <vt:lpstr>'T1'!Druckbereich</vt:lpstr>
      <vt:lpstr>'T12'!Druckbereich</vt:lpstr>
      <vt:lpstr>'T2'!Druckbereich</vt:lpstr>
      <vt:lpstr>'T3'!Druckbereich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ldez</dc:creator>
  <cp:lastModifiedBy>Demarchi Liliana  DFRSTAAG</cp:lastModifiedBy>
  <dcterms:created xsi:type="dcterms:W3CDTF">2026-06-18T10:15:02Z</dcterms:created>
  <dcterms:modified xsi:type="dcterms:W3CDTF">2026-06-19T10:20:03Z</dcterms:modified>
</cp:coreProperties>
</file>