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30.xml" ContentType="application/vnd.openxmlformats-officedocument.drawing+xml"/>
  <Override PartName="/xl/worksheets/sheet31.xml" ContentType="application/vnd.openxmlformats-officedocument.spreadsheetml.worksheet+xml"/>
  <Override PartName="/xl/drawings/drawing31.xml" ContentType="application/vnd.openxmlformats-officedocument.drawing+xml"/>
  <Override PartName="/xl/worksheets/sheet32.xml" ContentType="application/vnd.openxmlformats-officedocument.spreadsheetml.worksheet+xml"/>
  <Override PartName="/xl/drawings/drawing32.xml" ContentType="application/vnd.openxmlformats-officedocument.drawing+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Inhaltsverzeichnis" sheetId="1" state="visible" r:id="rId1"/>
    <sheet name="T1" sheetId="2" state="visible" r:id="rId2"/>
    <sheet name="T2" sheetId="3" state="visible" r:id="rId3"/>
    <sheet name="T3" sheetId="4" state="visible" r:id="rId4"/>
    <sheet name="T4" sheetId="5" state="visible" r:id="rId5"/>
    <sheet name="T5" sheetId="6" state="visible" r:id="rId6"/>
    <sheet name="T6" sheetId="7" state="visible" r:id="rId7"/>
    <sheet name="T7" sheetId="8" state="visible" r:id="rId8"/>
    <sheet name="T8" sheetId="9" state="visible" r:id="rId9"/>
    <sheet name="T9" sheetId="10" state="visible" r:id="rId10"/>
    <sheet name="T10" sheetId="11" state="visible" r:id="rId11"/>
    <sheet name="T11" sheetId="12" state="visible" r:id="rId12"/>
    <sheet name="T12" sheetId="13" state="visible" r:id="rId13"/>
    <sheet name="T13" sheetId="14" state="visible" r:id="rId14"/>
    <sheet name="T14" sheetId="15" state="visible" r:id="rId15"/>
    <sheet name="T15" sheetId="16" state="visible" r:id="rId16"/>
    <sheet name="T16" sheetId="17" state="visible" r:id="rId17"/>
    <sheet name="T17" sheetId="18" state="visible" r:id="rId18"/>
    <sheet name="T18" sheetId="19" state="visible" r:id="rId19"/>
    <sheet name="T19" sheetId="20" state="visible" r:id="rId20"/>
    <sheet name="T20" sheetId="21" state="visible" r:id="rId21"/>
    <sheet name="T21" sheetId="22" state="visible" r:id="rId22"/>
    <sheet name="T22" sheetId="23" state="visible" r:id="rId23"/>
    <sheet name="T23" sheetId="24" state="visible" r:id="rId24"/>
    <sheet name="T24" sheetId="25" state="visible" r:id="rId25"/>
    <sheet name="T25" sheetId="26" state="visible" r:id="rId26"/>
    <sheet name="T26" sheetId="27" state="visible" r:id="rId27"/>
    <sheet name="T27" sheetId="28" state="visible" r:id="rId28"/>
    <sheet name="Karte 1" sheetId="29" state="visible" r:id="rId29"/>
    <sheet name="Karte 2" sheetId="30" state="visible" r:id="rId30"/>
    <sheet name="Begriffe" sheetId="31" state="visible" r:id="rId31"/>
    <sheet name="Methodische Hinweise" sheetId="32" state="visible" r:id="rId32"/>
  </sheets>
</workbook>
</file>

<file path=xl/sharedStrings.xml><?xml version="1.0" encoding="utf-8"?>
<sst xmlns="http://schemas.openxmlformats.org/spreadsheetml/2006/main" count="1429" uniqueCount="1429">
  <si>
    <t xml:space="preserve">Baustatistik 2023/2024</t>
  </si>
  <si>
    <t xml:space="preserve">Reihe stat.kurzinfo Nr. 165 | Dezember 2025</t>
  </si>
  <si>
    <t xml:space="preserve">Quelle: Bau- und Wohnbaustatistik 2023, Gebäude- und Wohnungsstatistik 2024, Leerwohnungszählung vom 1. Juni 2025; Bundesamt für Statistik (BFS)</t>
  </si>
  <si>
    <t xml:space="preserve">© Statistik Aargau, 4. Dezember 2025</t>
  </si>
  <si>
    <t xml:space="preserve">Tabellenverzeichnis</t>
  </si>
  <si>
    <t xml:space="preserve">Tabelle 1: Bauausgaben zu laufenden Preisen nach Art der Arbeit, in 1’000 Franken, 1979–2023</t>
  </si>
  <si>
    <t xml:space="preserve">Tabelle 2: Bautätigkeit und Arbeitsvorräte nach Bauobjektart, 2022 und 2023</t>
  </si>
  <si>
    <t xml:space="preserve">Tabelle 3: Bautätigkeit nach Bausparte, in Millionen Franken, 1970–2023</t>
  </si>
  <si>
    <t xml:space="preserve">Tabelle 4: Bautätigkeit nach Bausparte, Bezirk und Kanton, in 1’000 Franken, 2023¹</t>
  </si>
  <si>
    <t xml:space="preserve">Tabelle 5: Bautätigkeit nach Bausparte, Bezirk und Kanton, in Franken pro Einwohner/in, 2023¹</t>
  </si>
  <si>
    <t xml:space="preserve">Tabelle 6: Bautätigkeit nach Auftraggeber, in Millionen Franken, 1979–2023</t>
  </si>
  <si>
    <t xml:space="preserve">Tabelle 7: Bautätigkeit nach Bauobjektkategorie (ohne öffentliche Unterhaltsarbeiten),  in 1'000 Franken, 1979–2023</t>
  </si>
  <si>
    <t xml:space="preserve">Tabelle 8: Bautätigkeit ausgewählter Bauobjektkategorien nach Bauart, in 1’000 Franken, 2022 und 2023</t>
  </si>
  <si>
    <t xml:space="preserve">Tabelle 9: Arbeitsvorräte für das Folgejahr nach Auftraggeber, 2022 und 2023</t>
  </si>
  <si>
    <t xml:space="preserve">Tabelle 10: Arbeitsvorräte nach Bausparte, Bezirk und Kanton, in 1’000 Franken, 2023¹</t>
  </si>
  <si>
    <t xml:space="preserve">Bauerhebung:</t>
  </si>
  <si>
    <t xml:space="preserve"/>
  </si>
  <si>
    <t xml:space="preserve">Tabelle 11: Neu erstellte Gebäude mit Wohnungen und neu erstellte Wohnungen nach Gebäudekategorie, 1971–2023</t>
  </si>
  <si>
    <t xml:space="preserve">Tabelle 12: Neu erstellte Gebäude mit Wohnungen und neu erstellte Wohnungen nach Gebäudekategorie, Bezirk und Kanton, 2023</t>
  </si>
  <si>
    <t xml:space="preserve">Tabelle 13: Neu erstellte Wohnungen nach Anzahl Zimmer, Bezirk und Kanton, 2023</t>
  </si>
  <si>
    <t xml:space="preserve">Tabelle 14: Wohnbaubilanz, 1971–2024</t>
  </si>
  <si>
    <t xml:space="preserve">Wohnbautätigkeit:</t>
  </si>
  <si>
    <t xml:space="preserve">Tabelle 15: Wohnungen nach Bezirk, Heizsystem der Heizung, Heizsystem Warmwasser, Energiequelle der Heizung und Energiequelle Warmwasser, 2024</t>
  </si>
  <si>
    <t xml:space="preserve">Tabelle 16: Wohnungsbestand nach Anzahl Zimmer und Bewohner/in pro Wohnung, 1980–2024</t>
  </si>
  <si>
    <t xml:space="preserve">Tabelle 17: Wohnungen nach Bauperiode, Anzahl Zimmer und Fläche, 2024</t>
  </si>
  <si>
    <t xml:space="preserve">Tabelle 18: Gebäude mit Wohnnutzung nach Kategorie, Bauperiode, Wohnungs- und Geschosszahl, Energiequelle der Heizung sowie der Warmwasseraufbereitung und Eigentümertyp, 2024</t>
  </si>
  <si>
    <t xml:space="preserve">Gebäude- und Wohnungsstatistik (GWS):</t>
  </si>
  <si>
    <t xml:space="preserve">Tabelle 19: Leerwohnungsbestand nach Anzahl Zimmer, 1974–2025</t>
  </si>
  <si>
    <t xml:space="preserve">Tabelle 20: Wohnungsbestand, Reinzugang an Wohnungen, leer stehende Wohnungen und Leerwohnungsziffer, 1974–2025</t>
  </si>
  <si>
    <t xml:space="preserve">Tabelle 21: Leerwohnungsziffern nach Anzahl Zimmer, 1980–2025</t>
  </si>
  <si>
    <t xml:space="preserve">Tabelle 22: Leer stehende Wohnungen nach Anzahl Zimmer und Bezirk, per 1. Juni 2025</t>
  </si>
  <si>
    <t xml:space="preserve">Leerwohnungszählung:</t>
  </si>
  <si>
    <t xml:space="preserve">Tabelle 23: Bautätigkeit und Arbeitsvorräte, Wohnungen, Wohnbautätigkeit und Leerwohnungen, nach Bezirk und Gemeinde</t>
  </si>
  <si>
    <t xml:space="preserve">Tabelle 24: Bautätigkeit 2023 und Arbeitsvorräte 2023 für das Folgejahr 2024 nach Bausparte, Bezirk und Gemeinde</t>
  </si>
  <si>
    <t xml:space="preserve">Tabelle 25: Wohnungsbestand per 31. Dezember 2024 und leer stehende Wohnungen per 1. Juni 2025, nach Bezirk und Gemeinde</t>
  </si>
  <si>
    <t xml:space="preserve">Tabelle 26: Wohnungen nach Anzahl Zimmer und Bauperiode, nach Bezirk und Gemeinde, 2024</t>
  </si>
  <si>
    <t xml:space="preserve">Tabelle 27: Gebäude nach Kategorie und Bauperiode, nach Bezirk und Gemeinde, 2024</t>
  </si>
  <si>
    <t xml:space="preserve">Gemeindetabellen:</t>
  </si>
  <si>
    <t xml:space="preserve">Karte 1: Ausgaben für den Wohnungsbau, in Franken pro Einwohner/in, 2023¹</t>
  </si>
  <si>
    <t xml:space="preserve">Karte 2: Anteil der Einfamilienhäuser am Gesamtwohnungsbestand, in Prozent, 2024¹</t>
  </si>
  <si>
    <t xml:space="preserve">Gemeindekarten:</t>
  </si>
  <si>
    <t xml:space="preserve">Begriffe</t>
  </si>
  <si>
    <t xml:space="preserve">Methodische Hinweise</t>
  </si>
  <si>
    <t xml:space="preserve">Jahr</t>
  </si>
  <si>
    <t xml:space="preserve">Ausgaben im Erhebungsjahr</t>
  </si>
  <si>
    <t xml:space="preserve">Bauvorhaben/Arbeitsvorräte für Folgejahr¹</t>
  </si>
  <si>
    <t xml:space="preserve">Total</t>
  </si>
  <si>
    <t xml:space="preserve">Neubau</t>
  </si>
  <si>
    <t xml:space="preserve">Umbau</t>
  </si>
  <si>
    <t xml:space="preserve">Öffentl.
Unter-
halts-
arbeiten</t>
  </si>
  <si>
    <t xml:space="preserve">2012²</t>
  </si>
  <si>
    <t xml:space="preserve">2012³</t>
  </si>
  <si>
    <t xml:space="preserve">2017⁴</t>
  </si>
  <si>
    <t xml:space="preserve">1) Bis 2011: Bauvorhaben für das Folgejahr; Ab 2012: Arbeitsvorräte für das Folgejahr</t>
  </si>
  <si>
    <t xml:space="preserve">2) Bis 2012: Angaben nach alter Erhebungsmethode</t>
  </si>
  <si>
    <t xml:space="preserve">3) Ab 2012: Angaben nach neuer Erhebungsmethode; mit früheren Werten nur beschränkt vergleichbar</t>
  </si>
  <si>
    <t xml:space="preserve">4) Ab 2017: Neue Berechnungsmethode; mit früheren Werten nur beschränkt vergleichbar</t>
  </si>
  <si>
    <t xml:space="preserve">Bauprojekt</t>
  </si>
  <si>
    <t xml:space="preserve">Bauvorhaben, in Millionen Franken</t>
  </si>
  <si>
    <t xml:space="preserve">Verteilung, in Prozent</t>
  </si>
  <si>
    <t xml:space="preserve">Bautätigkeit</t>
  </si>
  <si>
    <t xml:space="preserve">Arbeitsvorräte für das
Folgejahr¹</t>
  </si>
  <si>
    <t xml:space="preserve">Bau-
tätigkeit
2023</t>
  </si>
  <si>
    <t xml:space="preserve">Arbeits-
vorräte
2024¹</t>
  </si>
  <si>
    <t xml:space="preserve">Infrastruktur: Versorgung</t>
  </si>
  <si>
    <t xml:space="preserve">- Wasserversorgung</t>
  </si>
  <si>
    <t xml:space="preserve">- Elektrizität</t>
  </si>
  <si>
    <t xml:space="preserve">- Gaswerke, und -netze, chem. Anlagen</t>
  </si>
  <si>
    <t xml:space="preserve">- Fernheizungen</t>
  </si>
  <si>
    <t xml:space="preserve">- Übrige Versorgung</t>
  </si>
  <si>
    <t xml:space="preserve">Infrastruktur: Entsorgung</t>
  </si>
  <si>
    <t xml:space="preserve">- Wasserentsorgung</t>
  </si>
  <si>
    <t xml:space="preserve">- Kehrichtentsorgung</t>
  </si>
  <si>
    <t xml:space="preserve">- Übrige Entsorgung</t>
  </si>
  <si>
    <t xml:space="preserve">Infrastruktur: Strassenverkehr</t>
  </si>
  <si>
    <t xml:space="preserve">- Nationalstrassen</t>
  </si>
  <si>
    <t xml:space="preserve">- Kantonsstrassen</t>
  </si>
  <si>
    <t xml:space="preserve">- Gemeindestrassen</t>
  </si>
  <si>
    <t xml:space="preserve">- Übriger Strassenbau</t>
  </si>
  <si>
    <t xml:space="preserve">- Parkhäuser</t>
  </si>
  <si>
    <t xml:space="preserve">Infrastruktur: Übriger Verkehr</t>
  </si>
  <si>
    <t xml:space="preserve">- Bahnanlagen</t>
  </si>
  <si>
    <t xml:space="preserve">- Bus-, Tramanlagen</t>
  </si>
  <si>
    <t xml:space="preserve">- Schiffsverkehr</t>
  </si>
  <si>
    <t xml:space="preserve">- Flugverkehr</t>
  </si>
  <si>
    <t xml:space="preserve">- Kommunikation</t>
  </si>
  <si>
    <t xml:space="preserve">- Übriger Verkehr</t>
  </si>
  <si>
    <t xml:space="preserve">Bildung, Forschung, Gesundheit, Kultur</t>
  </si>
  <si>
    <t xml:space="preserve">- Schulen</t>
  </si>
  <si>
    <t xml:space="preserve">- Forschung</t>
  </si>
  <si>
    <t xml:space="preserve">- Spitäler</t>
  </si>
  <si>
    <t xml:space="preserve">- Pflegeheime</t>
  </si>
  <si>
    <t xml:space="preserve">- Übriges Gesundheitswesen</t>
  </si>
  <si>
    <t xml:space="preserve">- Freizeit-, Tourismusanlagen</t>
  </si>
  <si>
    <t xml:space="preserve">- Kirchen und Sakralbauten</t>
  </si>
  <si>
    <t xml:space="preserve">- Kulturbauten</t>
  </si>
  <si>
    <t xml:space="preserve">- Sporthallen und Sportplätze</t>
  </si>
  <si>
    <t xml:space="preserve">Übrige Infrastruktur</t>
  </si>
  <si>
    <t xml:space="preserve">- Bach- und Flussverbauungen</t>
  </si>
  <si>
    <t xml:space="preserve">- Landesverteidigung</t>
  </si>
  <si>
    <t xml:space="preserve">- Übrige Infrastruktur</t>
  </si>
  <si>
    <t xml:space="preserve">Wohnen</t>
  </si>
  <si>
    <t xml:space="preserve">- Einfamilienhaus (freistehend)</t>
  </si>
  <si>
    <t xml:space="preserve">- Einfamilienhaus (angebaut)</t>
  </si>
  <si>
    <t xml:space="preserve">- Mehrfamilienhaus (reines Wohngebäude)</t>
  </si>
  <si>
    <t xml:space="preserve">- Hauptsächliches Wohngebäude</t>
  </si>
  <si>
    <t xml:space="preserve">- Wohnheim</t>
  </si>
  <si>
    <t xml:space="preserve">- Garagen, Parkplätze etc.</t>
  </si>
  <si>
    <t xml:space="preserve">- Übrige Wohnungen (inkl. Alterswohnungen)</t>
  </si>
  <si>
    <t xml:space="preserve">Land- und Forstwirschtschaft</t>
  </si>
  <si>
    <t xml:space="preserve">- Landwirtschaft</t>
  </si>
  <si>
    <t xml:space="preserve">- Forstwirtschaft</t>
  </si>
  <si>
    <t xml:space="preserve">- Meliorationen</t>
  </si>
  <si>
    <t xml:space="preserve">Industrie, Gewerbe, Dienstl., öff. Haush.</t>
  </si>
  <si>
    <t xml:space="preserve">- Werkstatt, Fabrik</t>
  </si>
  <si>
    <t xml:space="preserve">- Lagerhalle, Depot</t>
  </si>
  <si>
    <t xml:space="preserve">- Bürogebäude, Verwaltungsgebäude</t>
  </si>
  <si>
    <t xml:space="preserve">- Kaufhaus, Geschäft</t>
  </si>
  <si>
    <t xml:space="preserve">- Restaurants, Hotels</t>
  </si>
  <si>
    <t xml:space="preserve">- Andere Beherbergungen</t>
  </si>
  <si>
    <t xml:space="preserve">- Übrige Verwendung</t>
  </si>
  <si>
    <t xml:space="preserve">Unterhaltsarbeiten</t>
  </si>
  <si>
    <t xml:space="preserve">204,8</t>
  </si>
  <si>
    <t xml:space="preserve">17,6</t>
  </si>
  <si>
    <t xml:space="preserve">157,7</t>
  </si>
  <si>
    <t xml:space="preserve">3,4</t>
  </si>
  <si>
    <t xml:space="preserve">22,2</t>
  </si>
  <si>
    <t xml:space="preserve">4,0</t>
  </si>
  <si>
    <t xml:space="preserve">38,5</t>
  </si>
  <si>
    <t xml:space="preserve">25,2</t>
  </si>
  <si>
    <t xml:space="preserve">0,4</t>
  </si>
  <si>
    <t xml:space="preserve">12,9</t>
  </si>
  <si>
    <t xml:space="preserve">267,9</t>
  </si>
  <si>
    <t xml:space="preserve">70,2</t>
  </si>
  <si>
    <t xml:space="preserve">168,7</t>
  </si>
  <si>
    <t xml:space="preserve">19,1</t>
  </si>
  <si>
    <t xml:space="preserve">3,7</t>
  </si>
  <si>
    <t xml:space="preserve">6,3</t>
  </si>
  <si>
    <t xml:space="preserve">125,4</t>
  </si>
  <si>
    <t xml:space="preserve">81,5</t>
  </si>
  <si>
    <t xml:space="preserve">0,7</t>
  </si>
  <si>
    <t xml:space="preserve">0,0</t>
  </si>
  <si>
    <t xml:space="preserve">40,8</t>
  </si>
  <si>
    <t xml:space="preserve">2,3</t>
  </si>
  <si>
    <t xml:space="preserve">412,1</t>
  </si>
  <si>
    <t xml:space="preserve">95,6</t>
  </si>
  <si>
    <t xml:space="preserve">19,3</t>
  </si>
  <si>
    <t xml:space="preserve">176,8</t>
  </si>
  <si>
    <t xml:space="preserve">51,4</t>
  </si>
  <si>
    <t xml:space="preserve">10,0</t>
  </si>
  <si>
    <t xml:space="preserve">14,2</t>
  </si>
  <si>
    <t xml:space="preserve">1,3</t>
  </si>
  <si>
    <t xml:space="preserve">1,0</t>
  </si>
  <si>
    <t xml:space="preserve">42,5</t>
  </si>
  <si>
    <t xml:space="preserve">51,0</t>
  </si>
  <si>
    <t xml:space="preserve">4,4</t>
  </si>
  <si>
    <t xml:space="preserve">19,8</t>
  </si>
  <si>
    <t xml:space="preserve">26,8</t>
  </si>
  <si>
    <t xml:space="preserve">2ʼ221,4</t>
  </si>
  <si>
    <t xml:space="preserve">472,7</t>
  </si>
  <si>
    <t xml:space="preserve">139,6</t>
  </si>
  <si>
    <t xml:space="preserve">1ʼ244,6</t>
  </si>
  <si>
    <t xml:space="preserve">280,8</t>
  </si>
  <si>
    <t xml:space="preserve">3,1</t>
  </si>
  <si>
    <t xml:space="preserve">49,9</t>
  </si>
  <si>
    <t xml:space="preserve">30,8</t>
  </si>
  <si>
    <t xml:space="preserve">32,9</t>
  </si>
  <si>
    <t xml:space="preserve">29,6</t>
  </si>
  <si>
    <t xml:space="preserve">2,1</t>
  </si>
  <si>
    <t xml:space="preserve">613,1</t>
  </si>
  <si>
    <t xml:space="preserve">221,5</t>
  </si>
  <si>
    <t xml:space="preserve">45,1</t>
  </si>
  <si>
    <t xml:space="preserve">173,4</t>
  </si>
  <si>
    <t xml:space="preserve">91,3</t>
  </si>
  <si>
    <t xml:space="preserve">33,5</t>
  </si>
  <si>
    <t xml:space="preserve">9,0</t>
  </si>
  <si>
    <t xml:space="preserve">39,3</t>
  </si>
  <si>
    <t xml:space="preserve">371,6</t>
  </si>
  <si>
    <t xml:space="preserve">4ʼ338,7</t>
  </si>
  <si>
    <t xml:space="preserve">185,9</t>
  </si>
  <si>
    <t xml:space="preserve">10,9</t>
  </si>
  <si>
    <t xml:space="preserve">123,7</t>
  </si>
  <si>
    <t xml:space="preserve">9,4</t>
  </si>
  <si>
    <t xml:space="preserve">34,7</t>
  </si>
  <si>
    <t xml:space="preserve">7,2</t>
  </si>
  <si>
    <t xml:space="preserve">39,6</t>
  </si>
  <si>
    <t xml:space="preserve">28,9</t>
  </si>
  <si>
    <t xml:space="preserve">0,6</t>
  </si>
  <si>
    <t xml:space="preserve">10,1</t>
  </si>
  <si>
    <t xml:space="preserve">225,8</t>
  </si>
  <si>
    <t xml:space="preserve">66,9</t>
  </si>
  <si>
    <t xml:space="preserve">121,6</t>
  </si>
  <si>
    <t xml:space="preserve">25,5</t>
  </si>
  <si>
    <t xml:space="preserve">5,2</t>
  </si>
  <si>
    <t xml:space="preserve">6,6</t>
  </si>
  <si>
    <t xml:space="preserve">214,5</t>
  </si>
  <si>
    <t xml:space="preserve">172,5</t>
  </si>
  <si>
    <t xml:space="preserve">0,5</t>
  </si>
  <si>
    <t xml:space="preserve">0,1</t>
  </si>
  <si>
    <t xml:space="preserve">2,7</t>
  </si>
  <si>
    <t xml:space="preserve">433,8</t>
  </si>
  <si>
    <t xml:space="preserve">81,4</t>
  </si>
  <si>
    <t xml:space="preserve">21,4</t>
  </si>
  <si>
    <t xml:space="preserve">192,6</t>
  </si>
  <si>
    <t xml:space="preserve">80,9</t>
  </si>
  <si>
    <t xml:space="preserve">5,4</t>
  </si>
  <si>
    <t xml:space="preserve">18,0</t>
  </si>
  <si>
    <t xml:space="preserve">4,7</t>
  </si>
  <si>
    <t xml:space="preserve">24,7</t>
  </si>
  <si>
    <t xml:space="preserve">59,5</t>
  </si>
  <si>
    <t xml:space="preserve">11,0</t>
  </si>
  <si>
    <t xml:space="preserve">2ʼ169,0</t>
  </si>
  <si>
    <t xml:space="preserve">516,3</t>
  </si>
  <si>
    <t xml:space="preserve">126,7</t>
  </si>
  <si>
    <t xml:space="preserve">1ʼ211,1</t>
  </si>
  <si>
    <t xml:space="preserve">231,7</t>
  </si>
  <si>
    <t xml:space="preserve">0,8</t>
  </si>
  <si>
    <t xml:space="preserve">57,8</t>
  </si>
  <si>
    <t xml:space="preserve">24,6</t>
  </si>
  <si>
    <t xml:space="preserve">21,8</t>
  </si>
  <si>
    <t xml:space="preserve">2,8</t>
  </si>
  <si>
    <t xml:space="preserve">0,9</t>
  </si>
  <si>
    <t xml:space="preserve">674,7</t>
  </si>
  <si>
    <t xml:space="preserve">211,0</t>
  </si>
  <si>
    <t xml:space="preserve">59,3</t>
  </si>
  <si>
    <t xml:space="preserve">235,4</t>
  </si>
  <si>
    <t xml:space="preserve">113,8</t>
  </si>
  <si>
    <t xml:space="preserve">16,9</t>
  </si>
  <si>
    <t xml:space="preserve">1,2</t>
  </si>
  <si>
    <t xml:space="preserve">37,0</t>
  </si>
  <si>
    <t xml:space="preserve">376,7</t>
  </si>
  <si>
    <t xml:space="preserve">4ʼ405,1</t>
  </si>
  <si>
    <t xml:space="preserve">153,7</t>
  </si>
  <si>
    <t xml:space="preserve">13,1</t>
  </si>
  <si>
    <t xml:space="preserve">119,0</t>
  </si>
  <si>
    <t xml:space="preserve">15,4</t>
  </si>
  <si>
    <t xml:space="preserve">5,3</t>
  </si>
  <si>
    <t xml:space="preserve">37,8</t>
  </si>
  <si>
    <t xml:space="preserve">27,8</t>
  </si>
  <si>
    <t xml:space="preserve">9,9</t>
  </si>
  <si>
    <t xml:space="preserve">264,4</t>
  </si>
  <si>
    <t xml:space="preserve">86,4</t>
  </si>
  <si>
    <t xml:space="preserve">157,9</t>
  </si>
  <si>
    <t xml:space="preserve">12,4</t>
  </si>
  <si>
    <t xml:space="preserve">2,0</t>
  </si>
  <si>
    <t xml:space="preserve">5,6</t>
  </si>
  <si>
    <t xml:space="preserve">175,7</t>
  </si>
  <si>
    <t xml:space="preserve">122,5</t>
  </si>
  <si>
    <t xml:space="preserve">52,3</t>
  </si>
  <si>
    <t xml:space="preserve">371,4</t>
  </si>
  <si>
    <t xml:space="preserve">75,6</t>
  </si>
  <si>
    <t xml:space="preserve">181,1</t>
  </si>
  <si>
    <t xml:space="preserve">45,4</t>
  </si>
  <si>
    <t xml:space="preserve">9,5</t>
  </si>
  <si>
    <t xml:space="preserve">8,3</t>
  </si>
  <si>
    <t xml:space="preserve">2,4</t>
  </si>
  <si>
    <t xml:space="preserve">20,8</t>
  </si>
  <si>
    <t xml:space="preserve">55,7</t>
  </si>
  <si>
    <t xml:space="preserve">11,8</t>
  </si>
  <si>
    <t xml:space="preserve">11,5</t>
  </si>
  <si>
    <t xml:space="preserve">32,4</t>
  </si>
  <si>
    <t xml:space="preserve">1ʼ377,4</t>
  </si>
  <si>
    <t xml:space="preserve">250,2</t>
  </si>
  <si>
    <t xml:space="preserve">80,7</t>
  </si>
  <si>
    <t xml:space="preserve">817,2</t>
  </si>
  <si>
    <t xml:space="preserve">188,9</t>
  </si>
  <si>
    <t xml:space="preserve">33,3</t>
  </si>
  <si>
    <t xml:space="preserve">6,7</t>
  </si>
  <si>
    <t xml:space="preserve">18,7</t>
  </si>
  <si>
    <t xml:space="preserve">14,0</t>
  </si>
  <si>
    <t xml:space="preserve">3,5</t>
  </si>
  <si>
    <t xml:space="preserve">510,6</t>
  </si>
  <si>
    <t xml:space="preserve">156,9</t>
  </si>
  <si>
    <t xml:space="preserve">32,0</t>
  </si>
  <si>
    <t xml:space="preserve">163,6</t>
  </si>
  <si>
    <t xml:space="preserve">103,0</t>
  </si>
  <si>
    <t xml:space="preserve">19,5</t>
  </si>
  <si>
    <t xml:space="preserve">8,7</t>
  </si>
  <si>
    <t xml:space="preserve">26,9</t>
  </si>
  <si>
    <t xml:space="preserve">439,4</t>
  </si>
  <si>
    <t xml:space="preserve">3ʼ404,8</t>
  </si>
  <si>
    <t xml:space="preserve">110,7</t>
  </si>
  <si>
    <t xml:space="preserve">4,5</t>
  </si>
  <si>
    <t xml:space="preserve">85,9</t>
  </si>
  <si>
    <t xml:space="preserve">3,0</t>
  </si>
  <si>
    <t xml:space="preserve">13,7</t>
  </si>
  <si>
    <t xml:space="preserve">3,6</t>
  </si>
  <si>
    <t xml:space="preserve">28,0</t>
  </si>
  <si>
    <t xml:space="preserve">300,9</t>
  </si>
  <si>
    <t xml:space="preserve">139,5</t>
  </si>
  <si>
    <t xml:space="preserve">140,5</t>
  </si>
  <si>
    <t xml:space="preserve">12,6</t>
  </si>
  <si>
    <t xml:space="preserve">2,6</t>
  </si>
  <si>
    <t xml:space="preserve">5,7</t>
  </si>
  <si>
    <t xml:space="preserve">166,5</t>
  </si>
  <si>
    <t xml:space="preserve">121,1</t>
  </si>
  <si>
    <t xml:space="preserve">39,9</t>
  </si>
  <si>
    <t xml:space="preserve">431,7</t>
  </si>
  <si>
    <t xml:space="preserve">78,4</t>
  </si>
  <si>
    <t xml:space="preserve">35,1</t>
  </si>
  <si>
    <t xml:space="preserve">182,2</t>
  </si>
  <si>
    <t xml:space="preserve">88,8</t>
  </si>
  <si>
    <t xml:space="preserve">4,6</t>
  </si>
  <si>
    <t xml:space="preserve">13,4</t>
  </si>
  <si>
    <t xml:space="preserve">7,0</t>
  </si>
  <si>
    <t xml:space="preserve">18,6</t>
  </si>
  <si>
    <t xml:space="preserve">52,6</t>
  </si>
  <si>
    <t xml:space="preserve">7,5</t>
  </si>
  <si>
    <t xml:space="preserve">37,7</t>
  </si>
  <si>
    <t xml:space="preserve">1ʼ418,4</t>
  </si>
  <si>
    <t xml:space="preserve">253,1</t>
  </si>
  <si>
    <t xml:space="preserve">83,7</t>
  </si>
  <si>
    <t xml:space="preserve">901,0</t>
  </si>
  <si>
    <t xml:space="preserve">134,6</t>
  </si>
  <si>
    <t xml:space="preserve">39,0</t>
  </si>
  <si>
    <t xml:space="preserve">22,0</t>
  </si>
  <si>
    <t xml:space="preserve">17,8</t>
  </si>
  <si>
    <t xml:space="preserve">1,4</t>
  </si>
  <si>
    <t xml:space="preserve">499,5</t>
  </si>
  <si>
    <t xml:space="preserve">154,2</t>
  </si>
  <si>
    <t xml:space="preserve">57,9</t>
  </si>
  <si>
    <t xml:space="preserve">165,2</t>
  </si>
  <si>
    <t xml:space="preserve">82,1</t>
  </si>
  <si>
    <t xml:space="preserve">14,6</t>
  </si>
  <si>
    <t xml:space="preserve">24,8</t>
  </si>
  <si>
    <t xml:space="preserve">461,9</t>
  </si>
  <si>
    <t xml:space="preserve">3ʼ492,2</t>
  </si>
  <si>
    <t xml:space="preserve">4,2</t>
  </si>
  <si>
    <t xml:space="preserve">0,2</t>
  </si>
  <si>
    <t xml:space="preserve">5,1</t>
  </si>
  <si>
    <t xml:space="preserve">1,5</t>
  </si>
  <si>
    <t xml:space="preserve">4,9</t>
  </si>
  <si>
    <t xml:space="preserve">3,9</t>
  </si>
  <si>
    <t xml:space="preserve">9,8</t>
  </si>
  <si>
    <t xml:space="preserve">1,8</t>
  </si>
  <si>
    <t xml:space="preserve">49,2</t>
  </si>
  <si>
    <t xml:space="preserve">11,7</t>
  </si>
  <si>
    <t xml:space="preserve">2,9</t>
  </si>
  <si>
    <t xml:space="preserve">27,5</t>
  </si>
  <si>
    <t xml:space="preserve">15,3</t>
  </si>
  <si>
    <t xml:space="preserve">4,8</t>
  </si>
  <si>
    <t xml:space="preserve">8,6</t>
  </si>
  <si>
    <t xml:space="preserve">100,0</t>
  </si>
  <si>
    <t xml:space="preserve">3,2</t>
  </si>
  <si>
    <t xml:space="preserve">2,5</t>
  </si>
  <si>
    <t xml:space="preserve">1,1</t>
  </si>
  <si>
    <t xml:space="preserve">2,2</t>
  </si>
  <si>
    <t xml:space="preserve">40,6</t>
  </si>
  <si>
    <t xml:space="preserve">25,8</t>
  </si>
  <si>
    <t xml:space="preserve">14,3</t>
  </si>
  <si>
    <t xml:space="preserve">1,7</t>
  </si>
  <si>
    <t xml:space="preserve">13,2</t>
  </si>
  <si>
    <t xml:space="preserve">1) Arbeitsvorräte entsprechen den zu erwartenden Kosten für das Folgejahr von Projekten, die sich im Erhebungsjahr im Bau befinden.</t>
  </si>
  <si>
    <t xml:space="preserve">Öffentlicher Bau</t>
  </si>
  <si>
    <t xml:space="preserve">Privater Bau</t>
  </si>
  <si>
    <t xml:space="preserve">Gesamt-
total</t>
  </si>
  <si>
    <t xml:space="preserve">Tiefbau</t>
  </si>
  <si>
    <t xml:space="preserve">Hochbau</t>
  </si>
  <si>
    <t xml:space="preserve">Wohnungs-
bau</t>
  </si>
  <si>
    <t xml:space="preserve">Industrie-
und
Gewerbe-
bau</t>
  </si>
  <si>
    <t xml:space="preserve">Übriger
privater
Bau</t>
  </si>
  <si>
    <t xml:space="preserve">Total </t>
  </si>
  <si>
    <t xml:space="preserve">Investi-
tionen</t>
  </si>
  <si>
    <t xml:space="preserve">Unterhalt</t>
  </si>
  <si>
    <t xml:space="preserve">2012¹</t>
  </si>
  <si>
    <t xml:space="preserve">2017³</t>
  </si>
  <si>
    <t xml:space="preserve">...</t>
  </si>
  <si>
    <t xml:space="preserve">1) Bis 2012: Angaben nach alter Erhebungsmethode</t>
  </si>
  <si>
    <t xml:space="preserve">2) Ab 2012: Angaben nach neuer Erhebungsmethode; mit früheren Werten nur beschränkt vergleichbar</t>
  </si>
  <si>
    <t xml:space="preserve">3) Ab 2017: Neue Berechnungsmethode; mit früheren Werten nur beschränkt vergleichbar</t>
  </si>
  <si>
    <t xml:space="preserve">Bezirk²
Kanton</t>
  </si>
  <si>
    <t xml:space="preserve">Industrie-
und Ge-
werbebau</t>
  </si>
  <si>
    <t xml:space="preserve">Übriger privater Bau</t>
  </si>
  <si>
    <t xml:space="preserve">davon
Unterhalts-
arbeiten</t>
  </si>
  <si>
    <t xml:space="preserve">Aarau</t>
  </si>
  <si>
    <t xml:space="preserve">Baden</t>
  </si>
  <si>
    <t xml:space="preserve">Bremgarten</t>
  </si>
  <si>
    <t xml:space="preserve">Brugg</t>
  </si>
  <si>
    <t xml:space="preserve">Kulm</t>
  </si>
  <si>
    <t xml:space="preserve">Laufenburg</t>
  </si>
  <si>
    <t xml:space="preserve">Lenzburg</t>
  </si>
  <si>
    <t xml:space="preserve">Muri</t>
  </si>
  <si>
    <t xml:space="preserve">Rheinfelden</t>
  </si>
  <si>
    <t xml:space="preserve">Zofingen</t>
  </si>
  <si>
    <t xml:space="preserve">Zurzach</t>
  </si>
  <si>
    <t xml:space="preserve">nicht zuteilbar³</t>
  </si>
  <si>
    <t xml:space="preserve">Kanton Aargau</t>
  </si>
  <si>
    <t xml:space="preserve">1) Ab 2017: Bauort statt Erhebungsstellnummer für Gemeindezuordnungen</t>
  </si>
  <si>
    <t xml:space="preserve">2) Gebietsstand per 1. Januar 2023</t>
  </si>
  <si>
    <t xml:space="preserve">3) Im Wesentlichen Strassenbau, Bahnen und Militär</t>
  </si>
  <si>
    <t xml:space="preserve">Einwoh-
ner/innen 31.12.2023</t>
  </si>
  <si>
    <t xml:space="preserve">In Franken pro Einwohner/in</t>
  </si>
  <si>
    <t xml:space="preserve">In Prozent</t>
  </si>
  <si>
    <t xml:space="preserve">Öffent-
licher Bau</t>
  </si>
  <si>
    <t xml:space="preserve">Industrie-
und
Gewerbe-
bau und
übriger
privater Bau</t>
  </si>
  <si>
    <t xml:space="preserve">Wohnangs-
bau</t>
  </si>
  <si>
    <t xml:space="preserve">Kanton Aargau³</t>
  </si>
  <si>
    <t xml:space="preserve">22,5</t>
  </si>
  <si>
    <t xml:space="preserve">23,5</t>
  </si>
  <si>
    <t xml:space="preserve">25,9</t>
  </si>
  <si>
    <t xml:space="preserve">21,0</t>
  </si>
  <si>
    <t xml:space="preserve">25,7</t>
  </si>
  <si>
    <t xml:space="preserve">22,4</t>
  </si>
  <si>
    <t xml:space="preserve">22,6</t>
  </si>
  <si>
    <t xml:space="preserve">23,3</t>
  </si>
  <si>
    <t xml:space="preserve">19,0</t>
  </si>
  <si>
    <t xml:space="preserve">27,2</t>
  </si>
  <si>
    <t xml:space="preserve">37,1</t>
  </si>
  <si>
    <t xml:space="preserve">46,2</t>
  </si>
  <si>
    <t xml:space="preserve">56,2</t>
  </si>
  <si>
    <t xml:space="preserve">49,5</t>
  </si>
  <si>
    <t xml:space="preserve">72,9</t>
  </si>
  <si>
    <t xml:space="preserve">58,1</t>
  </si>
  <si>
    <t xml:space="preserve">64,6</t>
  </si>
  <si>
    <t xml:space="preserve">65,5</t>
  </si>
  <si>
    <t xml:space="preserve">40,2</t>
  </si>
  <si>
    <t xml:space="preserve">56,6</t>
  </si>
  <si>
    <t xml:space="preserve">64,5</t>
  </si>
  <si>
    <t xml:space="preserve">48,7</t>
  </si>
  <si>
    <t xml:space="preserve">40,3</t>
  </si>
  <si>
    <t xml:space="preserve">30,3</t>
  </si>
  <si>
    <t xml:space="preserve">20,9</t>
  </si>
  <si>
    <t xml:space="preserve">9,7</t>
  </si>
  <si>
    <t xml:space="preserve">12,1</t>
  </si>
  <si>
    <t xml:space="preserve">37,2</t>
  </si>
  <si>
    <t xml:space="preserve">20,1</t>
  </si>
  <si>
    <t xml:space="preserve">16,6</t>
  </si>
  <si>
    <t xml:space="preserve">24,1</t>
  </si>
  <si>
    <t xml:space="preserve">3) Die Werte für den Kanton Aargau enthalten auch die nicht zuteilbaren Bauten.</t>
  </si>
  <si>
    <t xml:space="preserve">Bund</t>
  </si>
  <si>
    <t xml:space="preserve">Kanton</t>
  </si>
  <si>
    <t xml:space="preserve">Ge-
meinden</t>
  </si>
  <si>
    <t xml:space="preserve">Haushalte</t>
  </si>
  <si>
    <t xml:space="preserve">Institut. Anleger</t>
  </si>
  <si>
    <t xml:space="preserve">Immob.-
Gesell-
schaften</t>
  </si>
  <si>
    <t xml:space="preserve">Wohn-
bau-
genossen-
schaften</t>
  </si>
  <si>
    <t xml:space="preserve">EW, GW¹ u. Privat-
bahnen</t>
  </si>
  <si>
    <t xml:space="preserve">Andere Unter-
nehmen</t>
  </si>
  <si>
    <t xml:space="preserve">1) EW: Elektrizitätswerke, GW: Gaswerke</t>
  </si>
  <si>
    <t xml:space="preserve">Verkehr und Kommuni-
kation</t>
  </si>
  <si>
    <t xml:space="preserve">Bildung und Forschung</t>
  </si>
  <si>
    <t xml:space="preserve">Ge-
sundheit</t>
  </si>
  <si>
    <t xml:space="preserve">Kultur und Freizeit</t>
  </si>
  <si>
    <t xml:space="preserve">Versorgung,
Entsorgung
und übrige
Infra-
struktur</t>
  </si>
  <si>
    <t xml:space="preserve">Land- und Forstwirt-
schaft</t>
  </si>
  <si>
    <t xml:space="preserve">Industrie, Gewerbe und Dienst-
leistungen</t>
  </si>
  <si>
    <t xml:space="preserve">Bauobjekt</t>
  </si>
  <si>
    <t xml:space="preserve">Neubauten</t>
  </si>
  <si>
    <t xml:space="preserve">Umbauten</t>
  </si>
  <si>
    <t xml:space="preserve">Einfamilienhäuser</t>
  </si>
  <si>
    <t xml:space="preserve">Mehrfamilienhäuser</t>
  </si>
  <si>
    <t xml:space="preserve">Übrige Wohnungen¹</t>
  </si>
  <si>
    <t xml:space="preserve">Industrie, Gewerbe, Dienstleistungen und öffentliche Haushalte</t>
  </si>
  <si>
    <t xml:space="preserve">Betriebsgebäude, Werkstätten</t>
  </si>
  <si>
    <t xml:space="preserve">Lagerhallen, Depots</t>
  </si>
  <si>
    <t xml:space="preserve">Bürogebäude</t>
  </si>
  <si>
    <t xml:space="preserve">Geschäftshäuser</t>
  </si>
  <si>
    <t xml:space="preserve">Hotels, Restaurants</t>
  </si>
  <si>
    <t xml:space="preserve">Andere Beherbergungen²</t>
  </si>
  <si>
    <t xml:space="preserve">Übrige</t>
  </si>
  <si>
    <t xml:space="preserve">1) Seit 2008 sind bei den "Übrigen Wohnungen" auch die "Alterswohnungen" erfasst.</t>
  </si>
  <si>
    <t xml:space="preserve">2) "Andere Beherbergungen" werden erst ab 2008 als eigene Kategorie geführt (bis 2007 in Kategorie "Hotels, Restaurants").</t>
  </si>
  <si>
    <t xml:space="preserve">Arbeitsvorräte für das
Folgejahr, in
1'000 Franken¹</t>
  </si>
  <si>
    <t xml:space="preserve">Ver-
änderung, in Prozent</t>
  </si>
  <si>
    <t xml:space="preserve">Gemeinden</t>
  </si>
  <si>
    <t xml:space="preserve">-5,2</t>
  </si>
  <si>
    <t xml:space="preserve">5,9</t>
  </si>
  <si>
    <t xml:space="preserve">3,8</t>
  </si>
  <si>
    <t xml:space="preserve">Private Haushalte</t>
  </si>
  <si>
    <t xml:space="preserve">Institutionelle Anleger</t>
  </si>
  <si>
    <t xml:space="preserve">Immobiliengesellschaften</t>
  </si>
  <si>
    <t xml:space="preserve">Wohnbaugenossenschaften</t>
  </si>
  <si>
    <t xml:space="preserve">Private Elektrizitäts- u. Gaswerke, Privatbahnen</t>
  </si>
  <si>
    <t xml:space="preserve">Andere Unternehmen</t>
  </si>
  <si>
    <t xml:space="preserve">-5,5</t>
  </si>
  <si>
    <t xml:space="preserve">161,0</t>
  </si>
  <si>
    <t xml:space="preserve">-11,1</t>
  </si>
  <si>
    <t xml:space="preserve">28,3</t>
  </si>
  <si>
    <t xml:space="preserve">-21,8</t>
  </si>
  <si>
    <t xml:space="preserve">16,3</t>
  </si>
  <si>
    <t xml:space="preserve">Arbeitsvorräte insgesamt</t>
  </si>
  <si>
    <t xml:space="preserve">Industrie-
und Gewerbe-
bau</t>
  </si>
  <si>
    <t xml:space="preserve">Kanton Aargau 2023</t>
  </si>
  <si>
    <t xml:space="preserve">Kanton Aargau 2022</t>
  </si>
  <si>
    <t xml:space="preserve">1) Arbeitsvorräte entsprechen den zu erwartenden Kosten für das Folgejahr von Projekten, die sich im Bau befinden</t>
  </si>
  <si>
    <t xml:space="preserve">Gebäude mit Wohnungen</t>
  </si>
  <si>
    <t xml:space="preserve">Wohnungen</t>
  </si>
  <si>
    <t xml:space="preserve">Wohnun-
gen pro Mehr-
familien-
haus</t>
  </si>
  <si>
    <t xml:space="preserve">davon
Einfamilienhäuser</t>
  </si>
  <si>
    <t xml:space="preserve">davon
Mehrfamilienhäuser</t>
  </si>
  <si>
    <t xml:space="preserve">in Einfamilienhäusern</t>
  </si>
  <si>
    <t xml:space="preserve">in Mehrfamilienhäusern</t>
  </si>
  <si>
    <t xml:space="preserve">in anderen Gebäuden</t>
  </si>
  <si>
    <t xml:space="preserve">absolut</t>
  </si>
  <si>
    <t xml:space="preserve">in Prozent</t>
  </si>
  <si>
    <t xml:space="preserve">77,6</t>
  </si>
  <si>
    <t xml:space="preserve">76,6</t>
  </si>
  <si>
    <t xml:space="preserve">76,7</t>
  </si>
  <si>
    <t xml:space="preserve">81,6</t>
  </si>
  <si>
    <t xml:space="preserve">78,9</t>
  </si>
  <si>
    <t xml:space="preserve">88,1</t>
  </si>
  <si>
    <t xml:space="preserve">90,9</t>
  </si>
  <si>
    <t xml:space="preserve">92,0</t>
  </si>
  <si>
    <t xml:space="preserve">92,4</t>
  </si>
  <si>
    <t xml:space="preserve">87,4</t>
  </si>
  <si>
    <t xml:space="preserve">83,3</t>
  </si>
  <si>
    <t xml:space="preserve">80,3</t>
  </si>
  <si>
    <t xml:space="preserve">79,5</t>
  </si>
  <si>
    <t xml:space="preserve">82,2</t>
  </si>
  <si>
    <t xml:space="preserve">81,9</t>
  </si>
  <si>
    <t xml:space="preserve">82,9</t>
  </si>
  <si>
    <t xml:space="preserve">76,0</t>
  </si>
  <si>
    <t xml:space="preserve">74,6</t>
  </si>
  <si>
    <t xml:space="preserve">71,9</t>
  </si>
  <si>
    <t xml:space="preserve">70,3</t>
  </si>
  <si>
    <t xml:space="preserve">80,2</t>
  </si>
  <si>
    <t xml:space="preserve">83,6</t>
  </si>
  <si>
    <t xml:space="preserve">84,9</t>
  </si>
  <si>
    <t xml:space="preserve">84,3</t>
  </si>
  <si>
    <t xml:space="preserve">86,6</t>
  </si>
  <si>
    <t xml:space="preserve">84,4</t>
  </si>
  <si>
    <t xml:space="preserve">78,8</t>
  </si>
  <si>
    <t xml:space="preserve">78,6</t>
  </si>
  <si>
    <t xml:space="preserve">77,1</t>
  </si>
  <si>
    <t xml:space="preserve">71,1</t>
  </si>
  <si>
    <t xml:space="preserve">67,1</t>
  </si>
  <si>
    <t xml:space="preserve">67,9</t>
  </si>
  <si>
    <t xml:space="preserve">68,3</t>
  </si>
  <si>
    <t xml:space="preserve">62,2</t>
  </si>
  <si>
    <t xml:space="preserve">68,5</t>
  </si>
  <si>
    <t xml:space="preserve">63,8</t>
  </si>
  <si>
    <t xml:space="preserve">57,3</t>
  </si>
  <si>
    <t xml:space="preserve">50,7</t>
  </si>
  <si>
    <t xml:space="preserve">46,9</t>
  </si>
  <si>
    <t xml:space="preserve">54,4</t>
  </si>
  <si>
    <t xml:space="preserve">55,8</t>
  </si>
  <si>
    <t xml:space="preserve">53,7</t>
  </si>
  <si>
    <t xml:space="preserve">57,4</t>
  </si>
  <si>
    <t xml:space="preserve">25,1</t>
  </si>
  <si>
    <t xml:space="preserve">17,7</t>
  </si>
  <si>
    <t xml:space="preserve">16,2</t>
  </si>
  <si>
    <t xml:space="preserve">17,4</t>
  </si>
  <si>
    <t xml:space="preserve">17,3</t>
  </si>
  <si>
    <t xml:space="preserve">20,5</t>
  </si>
  <si>
    <t xml:space="preserve">21,5</t>
  </si>
  <si>
    <t xml:space="preserve">25,4</t>
  </si>
  <si>
    <t xml:space="preserve">33,8</t>
  </si>
  <si>
    <t xml:space="preserve">26,6</t>
  </si>
  <si>
    <t xml:space="preserve">31,4</t>
  </si>
  <si>
    <t xml:space="preserve">37,6</t>
  </si>
  <si>
    <t xml:space="preserve">41,9</t>
  </si>
  <si>
    <t xml:space="preserve">43,2</t>
  </si>
  <si>
    <t xml:space="preserve">45,9</t>
  </si>
  <si>
    <t xml:space="preserve">40,7</t>
  </si>
  <si>
    <t xml:space="preserve">41,6</t>
  </si>
  <si>
    <t xml:space="preserve">21,2</t>
  </si>
  <si>
    <t xml:space="preserve">32,7</t>
  </si>
  <si>
    <t xml:space="preserve">31,8</t>
  </si>
  <si>
    <t xml:space="preserve">50,9</t>
  </si>
  <si>
    <t xml:space="preserve">55,4</t>
  </si>
  <si>
    <t xml:space="preserve">59,0</t>
  </si>
  <si>
    <t xml:space="preserve">63,6</t>
  </si>
  <si>
    <t xml:space="preserve">35,9</t>
  </si>
  <si>
    <t xml:space="preserve">36,6</t>
  </si>
  <si>
    <t xml:space="preserve">41,5</t>
  </si>
  <si>
    <t xml:space="preserve">41,7</t>
  </si>
  <si>
    <t xml:space="preserve">37,5</t>
  </si>
  <si>
    <t xml:space="preserve">44,6</t>
  </si>
  <si>
    <t xml:space="preserve">46,0</t>
  </si>
  <si>
    <t xml:space="preserve">38,9</t>
  </si>
  <si>
    <t xml:space="preserve">34,1</t>
  </si>
  <si>
    <t xml:space="preserve">32,2</t>
  </si>
  <si>
    <t xml:space="preserve">30,0</t>
  </si>
  <si>
    <t xml:space="preserve">39,1</t>
  </si>
  <si>
    <t xml:space="preserve">44,2</t>
  </si>
  <si>
    <t xml:space="preserve">47,9</t>
  </si>
  <si>
    <t xml:space="preserve">52,1</t>
  </si>
  <si>
    <t xml:space="preserve">56,3</t>
  </si>
  <si>
    <t xml:space="preserve">48,8</t>
  </si>
  <si>
    <t xml:space="preserve">47,3</t>
  </si>
  <si>
    <t xml:space="preserve">44,0</t>
  </si>
  <si>
    <t xml:space="preserve">43,1</t>
  </si>
  <si>
    <t xml:space="preserve">38,3</t>
  </si>
  <si>
    <t xml:space="preserve">32,6</t>
  </si>
  <si>
    <t xml:space="preserve">36,5</t>
  </si>
  <si>
    <t xml:space="preserve">26,2</t>
  </si>
  <si>
    <t xml:space="preserve">24,9</t>
  </si>
  <si>
    <t xml:space="preserve">24,4</t>
  </si>
  <si>
    <t xml:space="preserve">22,9</t>
  </si>
  <si>
    <t xml:space="preserve">14,1</t>
  </si>
  <si>
    <t xml:space="preserve">15,1</t>
  </si>
  <si>
    <t xml:space="preserve">11,4</t>
  </si>
  <si>
    <t xml:space="preserve">15,7</t>
  </si>
  <si>
    <t xml:space="preserve">61,0</t>
  </si>
  <si>
    <t xml:space="preserve">55,6</t>
  </si>
  <si>
    <t xml:space="preserve">54,5</t>
  </si>
  <si>
    <t xml:space="preserve">50,0</t>
  </si>
  <si>
    <t xml:space="preserve">42,9</t>
  </si>
  <si>
    <t xml:space="preserve">48,6</t>
  </si>
  <si>
    <t xml:space="preserve">48,4</t>
  </si>
  <si>
    <t xml:space="preserve">57,6</t>
  </si>
  <si>
    <t xml:space="preserve">58,5</t>
  </si>
  <si>
    <t xml:space="preserve">62,6</t>
  </si>
  <si>
    <t xml:space="preserve">61,7</t>
  </si>
  <si>
    <t xml:space="preserve">74,4</t>
  </si>
  <si>
    <t xml:space="preserve">68,0</t>
  </si>
  <si>
    <t xml:space="preserve">72,0</t>
  </si>
  <si>
    <t xml:space="preserve">72,1</t>
  </si>
  <si>
    <t xml:space="preserve">73,4</t>
  </si>
  <si>
    <t xml:space="preserve">71,8</t>
  </si>
  <si>
    <t xml:space="preserve">76,4</t>
  </si>
  <si>
    <t xml:space="preserve">73,2</t>
  </si>
  <si>
    <t xml:space="preserve">77,0</t>
  </si>
  <si>
    <t xml:space="preserve">75,9</t>
  </si>
  <si>
    <t xml:space="preserve">78,5</t>
  </si>
  <si>
    <t xml:space="preserve">8,9</t>
  </si>
  <si>
    <t xml:space="preserve">6,4</t>
  </si>
  <si>
    <t xml:space="preserve">5,8</t>
  </si>
  <si>
    <t xml:space="preserve">6,1</t>
  </si>
  <si>
    <t xml:space="preserve">7,9</t>
  </si>
  <si>
    <t xml:space="preserve">11,1</t>
  </si>
  <si>
    <t xml:space="preserve">8,4</t>
  </si>
  <si>
    <t xml:space="preserve">4,3</t>
  </si>
  <si>
    <t xml:space="preserve">7,6</t>
  </si>
  <si>
    <t xml:space="preserve">6,2</t>
  </si>
  <si>
    <t xml:space="preserve">4,1</t>
  </si>
  <si>
    <t xml:space="preserve">12,7</t>
  </si>
  <si>
    <t xml:space="preserve">6,9</t>
  </si>
  <si>
    <t xml:space="preserve">7,7</t>
  </si>
  <si>
    <t xml:space="preserve">11,6</t>
  </si>
  <si>
    <t xml:space="preserve">11,2</t>
  </si>
  <si>
    <t xml:space="preserve">16,8</t>
  </si>
  <si>
    <t xml:space="preserve">7,4</t>
  </si>
  <si>
    <t xml:space="preserve">10,8</t>
  </si>
  <si>
    <t xml:space="preserve">13,0</t>
  </si>
  <si>
    <t xml:space="preserve">5,69</t>
  </si>
  <si>
    <t xml:space="preserve">6,62</t>
  </si>
  <si>
    <t xml:space="preserve">6,91</t>
  </si>
  <si>
    <t xml:space="preserve">6,75</t>
  </si>
  <si>
    <t xml:space="preserve">6,48</t>
  </si>
  <si>
    <t xml:space="preserve">5,11</t>
  </si>
  <si>
    <t xml:space="preserve">5,01</t>
  </si>
  <si>
    <t xml:space="preserve">5,71</t>
  </si>
  <si>
    <t xml:space="preserve">5,94</t>
  </si>
  <si>
    <t xml:space="preserve">5,03</t>
  </si>
  <si>
    <t xml:space="preserve">5,33</t>
  </si>
  <si>
    <t xml:space="preserve">5,67</t>
  </si>
  <si>
    <t xml:space="preserve">5,18</t>
  </si>
  <si>
    <t xml:space="preserve">6,10</t>
  </si>
  <si>
    <t xml:space="preserve">6,40</t>
  </si>
  <si>
    <t xml:space="preserve">6,67</t>
  </si>
  <si>
    <t xml:space="preserve">6,55</t>
  </si>
  <si>
    <t xml:space="preserve">6,07</t>
  </si>
  <si>
    <t xml:space="preserve">7,68</t>
  </si>
  <si>
    <t xml:space="preserve">7,50</t>
  </si>
  <si>
    <t xml:space="preserve">8,05</t>
  </si>
  <si>
    <t xml:space="preserve">7,16</t>
  </si>
  <si>
    <t xml:space="preserve">7,74</t>
  </si>
  <si>
    <t xml:space="preserve">7,88</t>
  </si>
  <si>
    <t xml:space="preserve">7,80</t>
  </si>
  <si>
    <t xml:space="preserve">6,88</t>
  </si>
  <si>
    <t xml:space="preserve">7,18</t>
  </si>
  <si>
    <t xml:space="preserve">6,80</t>
  </si>
  <si>
    <t xml:space="preserve">7,70</t>
  </si>
  <si>
    <t xml:space="preserve">… Drei Punkte anstelle einer Zahl bedeuten, dass diese nicht erhältlich oder ohne Bedeutung ist oder aus anderen Gründen weggelassen wurde.</t>
  </si>
  <si>
    <t xml:space="preserve">Bezirk¹
Kanton</t>
  </si>
  <si>
    <t xml:space="preserve">Ein-
familien-
häuser</t>
  </si>
  <si>
    <t xml:space="preserve">Andere Gebäude</t>
  </si>
  <si>
    <t xml:space="preserve">Gebäude</t>
  </si>
  <si>
    <t xml:space="preserve">Woh-
nungen</t>
  </si>
  <si>
    <t xml:space="preserve">1) Gebietsstand per 1. Januar 2023</t>
  </si>
  <si>
    <t xml:space="preserve">Neu erstellte Wohnungen mit ... Zimmer</t>
  </si>
  <si>
    <t xml:space="preserve">6 +</t>
  </si>
  <si>
    <t xml:space="preserve">6,8</t>
  </si>
  <si>
    <t xml:space="preserve">32,3</t>
  </si>
  <si>
    <t xml:space="preserve">25,3</t>
  </si>
  <si>
    <t xml:space="preserve">17,1</t>
  </si>
  <si>
    <t xml:space="preserve">6,5</t>
  </si>
  <si>
    <t xml:space="preserve">13,3</t>
  </si>
  <si>
    <t xml:space="preserve">18,1</t>
  </si>
  <si>
    <t xml:space="preserve">26,0</t>
  </si>
  <si>
    <t xml:space="preserve">27,3</t>
  </si>
  <si>
    <t xml:space="preserve">29,8</t>
  </si>
  <si>
    <t xml:space="preserve">34,6</t>
  </si>
  <si>
    <t xml:space="preserve">30,7</t>
  </si>
  <si>
    <t xml:space="preserve">33,7</t>
  </si>
  <si>
    <t xml:space="preserve">27,1</t>
  </si>
  <si>
    <t xml:space="preserve">26,7</t>
  </si>
  <si>
    <t xml:space="preserve">31,2</t>
  </si>
  <si>
    <t xml:space="preserve">27,0</t>
  </si>
  <si>
    <t xml:space="preserve">28,5</t>
  </si>
  <si>
    <t xml:space="preserve">28,1</t>
  </si>
  <si>
    <t xml:space="preserve">20,6</t>
  </si>
  <si>
    <t xml:space="preserve">14,4</t>
  </si>
  <si>
    <t xml:space="preserve">10,7</t>
  </si>
  <si>
    <t xml:space="preserve">41,1</t>
  </si>
  <si>
    <t xml:space="preserve">24,0</t>
  </si>
  <si>
    <t xml:space="preserve">21,9</t>
  </si>
  <si>
    <t xml:space="preserve">14,5</t>
  </si>
  <si>
    <t xml:space="preserve">17,9</t>
  </si>
  <si>
    <t xml:space="preserve">Neu erstellte Wohnungen</t>
  </si>
  <si>
    <t xml:space="preserve">Umbau-
gewinn</t>
  </si>
  <si>
    <t xml:space="preserve">Ab-
bruch-
verlust</t>
  </si>
  <si>
    <t xml:space="preserve">Bereini-
gungen</t>
  </si>
  <si>
    <t xml:space="preserve">Reinzugang an Wohnungen mit ... Zimmer</t>
  </si>
  <si>
    <t xml:space="preserve">davon Einfamilienhäuser</t>
  </si>
  <si>
    <t xml:space="preserve">1994¹</t>
  </si>
  <si>
    <t xml:space="preserve">2010²</t>
  </si>
  <si>
    <t xml:space="preserve">2012⁴</t>
  </si>
  <si>
    <t xml:space="preserve">2017⁵</t>
  </si>
  <si>
    <t xml:space="preserve">2019⁶</t>
  </si>
  <si>
    <t xml:space="preserve">…</t>
  </si>
  <si>
    <t xml:space="preserve">1) Ab 1994: Angaben nach neuer Erhebungsmethode; mit früheren Werten nur beschränkt vergleichbar</t>
  </si>
  <si>
    <t xml:space="preserve">2) Als Folge des Systemwechsels bei der Bestimmung des Wohnungsbestands von der Baustatistik zur Gebäude- und Wohnungsstatistik (GWS) und der damit verbundenen Abstimmung der Daten fallen die Bereinigungen und der Reinzugang an Wohnungen für das Jahr 2010 deutlich höher aus als in den Jahren zuvor. Das Total des Reinzugangs an Wohnungen enthält für das Jahr 2010 zudem auch Wohnungen, die von 2000 bis 2009 keiner Wohnungsgrösse zugeordnet werden konnten. Die Summe der Reinzugänge nach Wohnungsgrösse ist deshalb um 50 Einheiten kleiner als das Gesamttotal des Reinzugangs.</t>
  </si>
  <si>
    <t xml:space="preserve">3) Bis 2012: Angaben nach der von 1994 bis 2011 gültigen Erhebungsmethode</t>
  </si>
  <si>
    <t xml:space="preserve">4) Ab 2012: Angaben nach neuer Erhebungsmethode; mit früheren Werten nur beschränkt vergleichbar</t>
  </si>
  <si>
    <t xml:space="preserve">5) Ab 2017: "Neu erstellte Wohnungen", "Umbaugewinn" und "Abbruchverlust" nach neuer Berechnungsmethode; mit früheren Werten nur beschränkt vergleichbar</t>
  </si>
  <si>
    <t xml:space="preserve">6) Bei den Angaben für die Jahre 2019 und 2020 handelt es sich beim "Umbaugewinn", beim "Abbruchverlust" und bei den "Bereinigungen" um per 12.07.2024 revidierte Daten.</t>
  </si>
  <si>
    <t xml:space="preserve">Heizsystem / Energiequelle</t>
  </si>
  <si>
    <t xml:space="preserve">Bezirk¹</t>
  </si>
  <si>
    <t xml:space="preserve">Heizsystem der Heizung</t>
  </si>
  <si>
    <t xml:space="preserve">Wärmepumpe</t>
  </si>
  <si>
    <t xml:space="preserve">Thermische Solaranlage</t>
  </si>
  <si>
    <t xml:space="preserve">Heizkessel</t>
  </si>
  <si>
    <t xml:space="preserve">Ofen</t>
  </si>
  <si>
    <t xml:space="preserve">Elektroheizung</t>
  </si>
  <si>
    <t xml:space="preserve">Wärmetauscher</t>
  </si>
  <si>
    <t xml:space="preserve">Anderes Heizsystem</t>
  </si>
  <si>
    <t xml:space="preserve">Kein Heizsystem</t>
  </si>
  <si>
    <t xml:space="preserve">Heizsystem Warmwasser</t>
  </si>
  <si>
    <t xml:space="preserve">Boiler</t>
  </si>
  <si>
    <t xml:space="preserve">Energiequelle der Heizung</t>
  </si>
  <si>
    <t xml:space="preserve">Energiequelle für die Wärmepumpe²</t>
  </si>
  <si>
    <t xml:space="preserve">Gas</t>
  </si>
  <si>
    <t xml:space="preserve">Heizöl</t>
  </si>
  <si>
    <t xml:space="preserve">Holz</t>
  </si>
  <si>
    <t xml:space="preserve">Elektrizität</t>
  </si>
  <si>
    <t xml:space="preserve">Solarthermie</t>
  </si>
  <si>
    <t xml:space="preserve">Fernwärme</t>
  </si>
  <si>
    <t xml:space="preserve">Andere Energiequelle</t>
  </si>
  <si>
    <t xml:space="preserve">Keine Energiequelle</t>
  </si>
  <si>
    <t xml:space="preserve">Energiequelle Warmwasser</t>
  </si>
  <si>
    <t xml:space="preserve">1) Um die Auswertung zu den Energiemerkmalen zu erleichtern, wurden fehlende Werte in der Gebäude- und Wohnungsstatistik (GWS) durch das Bundesamt für Statistik (BFS) statistisch eingesetzt. Bei kleinräumigen Auswertungen kann deshalb nicht ausgeschlossen werden, dass diese Ergänzungen zu Verzerrungen führen. Kleinräumige Analysen sind deshalb mit Vorsicht zu interpretieren.</t>
  </si>
  <si>
    <t xml:space="preserve">2) Energiequellen für Wärmepumpen sind z. B. Luft, Geothermie oder Wasser.</t>
  </si>
  <si>
    <t xml:space="preserve">Wohnungsbestand</t>
  </si>
  <si>
    <t xml:space="preserve">Wohnungen mit ... Zimmer</t>
  </si>
  <si>
    <t xml:space="preserve">Bewoh-
ner/innen pro Wohnung¹</t>
  </si>
  <si>
    <t xml:space="preserve">1980²</t>
  </si>
  <si>
    <t xml:space="preserve">1990³</t>
  </si>
  <si>
    <t xml:space="preserve">2000⁴</t>
  </si>
  <si>
    <t xml:space="preserve">2009⁵</t>
  </si>
  <si>
    <t xml:space="preserve">31,1</t>
  </si>
  <si>
    <t xml:space="preserve">31,3</t>
  </si>
  <si>
    <t xml:space="preserve">31,5</t>
  </si>
  <si>
    <t xml:space="preserve">31,7</t>
  </si>
  <si>
    <t xml:space="preserve">31,9</t>
  </si>
  <si>
    <t xml:space="preserve">33,6</t>
  </si>
  <si>
    <t xml:space="preserve">33,9</t>
  </si>
  <si>
    <t xml:space="preserve">34,9</t>
  </si>
  <si>
    <t xml:space="preserve">35,0</t>
  </si>
  <si>
    <t xml:space="preserve">35,2</t>
  </si>
  <si>
    <t xml:space="preserve">34,8</t>
  </si>
  <si>
    <t xml:space="preserve">34,4</t>
  </si>
  <si>
    <t xml:space="preserve">33,1</t>
  </si>
  <si>
    <t xml:space="preserve">32,1</t>
  </si>
  <si>
    <t xml:space="preserve">31,6</t>
  </si>
  <si>
    <t xml:space="preserve">30,9</t>
  </si>
  <si>
    <t xml:space="preserve">30,6</t>
  </si>
  <si>
    <t xml:space="preserve">30,4</t>
  </si>
  <si>
    <t xml:space="preserve">30,1</t>
  </si>
  <si>
    <t xml:space="preserve">2,72</t>
  </si>
  <si>
    <t xml:space="preserve">2,70</t>
  </si>
  <si>
    <t xml:space="preserve">2,67</t>
  </si>
  <si>
    <t xml:space="preserve">2,63</t>
  </si>
  <si>
    <t xml:space="preserve">2,58</t>
  </si>
  <si>
    <t xml:space="preserve">2,55</t>
  </si>
  <si>
    <t xml:space="preserve">2,52</t>
  </si>
  <si>
    <t xml:space="preserve">2,50</t>
  </si>
  <si>
    <t xml:space="preserve">2,49</t>
  </si>
  <si>
    <t xml:space="preserve">2,47</t>
  </si>
  <si>
    <t xml:space="preserve">2,46</t>
  </si>
  <si>
    <t xml:space="preserve">2,45</t>
  </si>
  <si>
    <t xml:space="preserve">2,40</t>
  </si>
  <si>
    <t xml:space="preserve">2,38</t>
  </si>
  <si>
    <t xml:space="preserve">2,35</t>
  </si>
  <si>
    <t xml:space="preserve">2,32</t>
  </si>
  <si>
    <t xml:space="preserve">2,30</t>
  </si>
  <si>
    <t xml:space="preserve">2,29</t>
  </si>
  <si>
    <t xml:space="preserve">2,27</t>
  </si>
  <si>
    <t xml:space="preserve">2,28</t>
  </si>
  <si>
    <t xml:space="preserve">2,26</t>
  </si>
  <si>
    <t xml:space="preserve">2,24</t>
  </si>
  <si>
    <t xml:space="preserve">2,23</t>
  </si>
  <si>
    <t xml:space="preserve">2,22</t>
  </si>
  <si>
    <t xml:space="preserve">2,17</t>
  </si>
  <si>
    <t xml:space="preserve">2,16</t>
  </si>
  <si>
    <t xml:space="preserve">2,15</t>
  </si>
  <si>
    <t xml:space="preserve">2,14</t>
  </si>
  <si>
    <t xml:space="preserve">2,13</t>
  </si>
  <si>
    <t xml:space="preserve">2,12</t>
  </si>
  <si>
    <t xml:space="preserve">2,10</t>
  </si>
  <si>
    <t xml:space="preserve">2,09</t>
  </si>
  <si>
    <t xml:space="preserve">2,08</t>
  </si>
  <si>
    <t xml:space="preserve">2,11</t>
  </si>
  <si>
    <t xml:space="preserve">1) Die Berechnung beschreibt einen theoretischen Wert.</t>
  </si>
  <si>
    <t xml:space="preserve">2) Ab 1980: bereinigter Wohnungsbestand gemäss eidgenössischer Volkszählung 1980</t>
  </si>
  <si>
    <t xml:space="preserve">3) Ab 1990: bereinigter Wohnungsbestand gemäss eidgenössischer Volkszählung 1990</t>
  </si>
  <si>
    <t xml:space="preserve">4) Ab 2000: bereinigter Wohnungsbestand gemäss eidgenössischer Volkszählung 2000; von 2000 bis 2009 sind im Total jeweils noch 50 Wohnungen enthalten, für die keine Angaben über die Zimmerzahl vorhanden sind.</t>
  </si>
  <si>
    <t xml:space="preserve">5) Bis 2009: approximativer Wohnungsbestand gemäss Bau- und Wohnbaustatistik; ab 2010 effektiver Wohnungsbestand gemäss Gebäude- und Wohnungsstatistik (GWS)</t>
  </si>
  <si>
    <t xml:space="preserve">Bauperiode / Fläche</t>
  </si>
  <si>
    <t xml:space="preserve">mit ... Zimmer</t>
  </si>
  <si>
    <t xml:space="preserve">Bauperiode</t>
  </si>
  <si>
    <t xml:space="preserve">vor 1946</t>
  </si>
  <si>
    <t xml:space="preserve">1946–1980</t>
  </si>
  <si>
    <t xml:space="preserve">1981–2000</t>
  </si>
  <si>
    <t xml:space="preserve">2001–2024</t>
  </si>
  <si>
    <t xml:space="preserve">vor 1919 erbaut</t>
  </si>
  <si>
    <t xml:space="preserve">1919-1945 erbaut</t>
  </si>
  <si>
    <t xml:space="preserve">1946-1960 erbaut</t>
  </si>
  <si>
    <t xml:space="preserve">1961-1970 erbaut</t>
  </si>
  <si>
    <t xml:space="preserve">1971-1980 erbaut</t>
  </si>
  <si>
    <t xml:space="preserve">1981-1990 erbaut</t>
  </si>
  <si>
    <t xml:space="preserve">1991-2000 erbaut</t>
  </si>
  <si>
    <t xml:space="preserve">2001-2005 erbaut</t>
  </si>
  <si>
    <t xml:space="preserve">2006-2010 erbaut</t>
  </si>
  <si>
    <t xml:space="preserve">2011-2015 erbaut</t>
  </si>
  <si>
    <t xml:space="preserve">2016-2020 erbaut</t>
  </si>
  <si>
    <t xml:space="preserve">2021-2024 erbaut</t>
  </si>
  <si>
    <t xml:space="preserve">Fläche der Wohnung (in m²)</t>
  </si>
  <si>
    <t xml:space="preserve">unter 40</t>
  </si>
  <si>
    <t xml:space="preserve">40-59</t>
  </si>
  <si>
    <t xml:space="preserve">60-79</t>
  </si>
  <si>
    <t xml:space="preserve">80-99</t>
  </si>
  <si>
    <t xml:space="preserve">100-119</t>
  </si>
  <si>
    <t xml:space="preserve">120-159</t>
  </si>
  <si>
    <t xml:space="preserve">160+</t>
  </si>
  <si>
    <t xml:space="preserve">Gebäudekategorie
Bauperiode
Geschosszahl</t>
  </si>
  <si>
    <t xml:space="preserve">Gebäude mit Wohnnutzung</t>
  </si>
  <si>
    <t xml:space="preserve">mit ... Wohnungen¹</t>
  </si>
  <si>
    <t xml:space="preserve">2001–2023</t>
  </si>
  <si>
    <t xml:space="preserve">3–5</t>
  </si>
  <si>
    <t xml:space="preserve">6–9</t>
  </si>
  <si>
    <t xml:space="preserve">10 +</t>
  </si>
  <si>
    <t xml:space="preserve">Kategorie</t>
  </si>
  <si>
    <t xml:space="preserve">Reine Wohngebäude</t>
  </si>
  <si>
    <t xml:space="preserve">	Einfamilienhäuser</t>
  </si>
  <si>
    <t xml:space="preserve">	Mehrfamilienhäuser</t>
  </si>
  <si>
    <t xml:space="preserve">Wohngebäude mit Nebennutzung</t>
  </si>
  <si>
    <t xml:space="preserve">Gebäude mit teilweiser Wohnnutzung</t>
  </si>
  <si>
    <t xml:space="preserve">Geschosszahl</t>
  </si>
  <si>
    <t xml:space="preserve">4-5</t>
  </si>
  <si>
    <t xml:space="preserve">6-7</t>
  </si>
  <si>
    <t xml:space="preserve">8 +</t>
  </si>
  <si>
    <t xml:space="preserve">Energiequelle der Heizung³</t>
  </si>
  <si>
    <t xml:space="preserve">Energiequellen für Wärmepumpen²</t>
  </si>
  <si>
    <t xml:space="preserve">Andere</t>
  </si>
  <si>
    <t xml:space="preserve">Energiequelle für die Warmwasseraufbereitung³</t>
  </si>
  <si>
    <t xml:space="preserve">Eigentümertyp</t>
  </si>
  <si>
    <t xml:space="preserve">Eigentümertyp (ohne ZH und VS)</t>
  </si>
  <si>
    <t xml:space="preserve">Natürliche Person(en)</t>
  </si>
  <si>
    <t xml:space="preserve">Juristische Person</t>
  </si>
  <si>
    <t xml:space="preserve">Gemeinschaft⁴</t>
  </si>
  <si>
    <t xml:space="preserve">Gemischt⁵</t>
  </si>
  <si>
    <t xml:space="preserve">Unbekannt⁶</t>
  </si>
  <si>
    <t xml:space="preserve">1) Die Summe der Gebäude nach "Anzahl Wohnungen" ist kleiner als das "Total der Gebäude mit Wohnnutzung". Im "Total der Gebäude mit Wohnnutzung" sind auch Gebäude enthalten, für die keine Wohnungsanzahl angegeben werden kann (z.B. Hotels, Altersheime). Infolge unterschiedlicher Imputationen (statistisches Einsetzen von fehlenden Werten) können die Angaben nach Anzahl Wohnungen für die verschiedenen Merkmale (Bauperiode, Geschosszahl, Energiequelle der Heizung, Energiequelle für Warmwasseraufbereitung und Eigentümertyp) voneinander abweichen.</t>
  </si>
  <si>
    <t xml:space="preserve">2) Energiequellen für Wärmepumpen sind z.B. Luft, Geothermie oder Wasser.</t>
  </si>
  <si>
    <t xml:space="preserve">3) Um die Auswertung zu den Energiemerkmalen zu erleichtern, wurden fehlende Werte in der Gebäude- und Wohnungsstatistik (GWS) durch das Bundesamt für Statistik statistisch eingesetzt (imputiert). Bei Auswertungen nach Teilgruppen kann deshalb nicht ausgeschlossen werden, dass diese Ergänzungen zu Verzerrungen führen. Analysen mit Teilgruppen sind deshalb mit Vorsicht zu interpretieren.</t>
  </si>
  <si>
    <t xml:space="preserve">4) Form des kollektiven Eigentums, wobei jedes Mitglied im Besitz des gesamten Objekts ist. Zu den Gemeinschaften gehören einfache Gesellschaften, Erbgemeinschaften, Gütergemeinschaften</t>
  </si>
  <si>
    <t xml:space="preserve">5) Gemischt: Eigentümertyp, dem Gebäude zugeordnet werden, die mindestens zwei verschiedene Eigentümertypen aufweisen. Da die Anteile jedes Eigentümertyps nicht immer bekannt sind, kann das Gebäude keiner der beiden Kategorien eindeutig zugeordnet werden.</t>
  </si>
  <si>
    <t xml:space="preserve">6) Unbekannt: Eigentümertyp, dem Gebäude zugeordnet werden, bei denen die Grundbücher keine Informationen zu den Eigentümern enthalten.</t>
  </si>
  <si>
    <t xml:space="preserve">Wohnungs-
bestand, per 31.12.</t>
  </si>
  <si>
    <t xml:space="preserve">Leer stehende Wohnungen mit ... Zimmer</t>
  </si>
  <si>
    <t xml:space="preserve">Leer-
wohnungs-
ziffer</t>
  </si>
  <si>
    <t xml:space="preserve">1980¹</t>
  </si>
  <si>
    <t xml:space="preserve">1984²</t>
  </si>
  <si>
    <t xml:space="preserve">2,01</t>
  </si>
  <si>
    <t xml:space="preserve">2,88</t>
  </si>
  <si>
    <t xml:space="preserve">1,99</t>
  </si>
  <si>
    <t xml:space="preserve">1,10</t>
  </si>
  <si>
    <t xml:space="preserve">0,65</t>
  </si>
  <si>
    <t xml:space="preserve">0,52</t>
  </si>
  <si>
    <t xml:space="preserve">0,46</t>
  </si>
  <si>
    <t xml:space="preserve">0,66</t>
  </si>
  <si>
    <t xml:space="preserve">1,08</t>
  </si>
  <si>
    <t xml:space="preserve">1,13</t>
  </si>
  <si>
    <t xml:space="preserve">1,07</t>
  </si>
  <si>
    <t xml:space="preserve">0,83</t>
  </si>
  <si>
    <t xml:space="preserve">0,56</t>
  </si>
  <si>
    <t xml:space="preserve">0,25</t>
  </si>
  <si>
    <t xml:space="preserve">0,26</t>
  </si>
  <si>
    <t xml:space="preserve">0,43</t>
  </si>
  <si>
    <t xml:space="preserve">0,63</t>
  </si>
  <si>
    <t xml:space="preserve">1,24</t>
  </si>
  <si>
    <t xml:space="preserve">1,48</t>
  </si>
  <si>
    <t xml:space="preserve">1,73</t>
  </si>
  <si>
    <t xml:space="preserve">2,20</t>
  </si>
  <si>
    <t xml:space="preserve">1,84</t>
  </si>
  <si>
    <t xml:space="preserve">1,39</t>
  </si>
  <si>
    <t xml:space="preserve">1,16</t>
  </si>
  <si>
    <t xml:space="preserve">1,20</t>
  </si>
  <si>
    <t xml:space="preserve">1,32</t>
  </si>
  <si>
    <t xml:space="preserve">1,50</t>
  </si>
  <si>
    <t xml:space="preserve">1,51</t>
  </si>
  <si>
    <t xml:space="preserve">1,49</t>
  </si>
  <si>
    <t xml:space="preserve">1,35</t>
  </si>
  <si>
    <t xml:space="preserve">1,54</t>
  </si>
  <si>
    <t xml:space="preserve">1,61</t>
  </si>
  <si>
    <t xml:space="preserve">1,68</t>
  </si>
  <si>
    <t xml:space="preserve">1,67</t>
  </si>
  <si>
    <t xml:space="preserve">1,98</t>
  </si>
  <si>
    <t xml:space="preserve">2,18</t>
  </si>
  <si>
    <t xml:space="preserve">2,34</t>
  </si>
  <si>
    <t xml:space="preserve">2,65</t>
  </si>
  <si>
    <t xml:space="preserve">2,59</t>
  </si>
  <si>
    <t xml:space="preserve">1,69</t>
  </si>
  <si>
    <t xml:space="preserve">1,40</t>
  </si>
  <si>
    <t xml:space="preserve">1,30</t>
  </si>
  <si>
    <t xml:space="preserve">1,18</t>
  </si>
  <si>
    <t xml:space="preserve">1) Ab 1980: bereinigter Wohnungsbestand gemäss eidgenössischer Volkszählung 1980</t>
  </si>
  <si>
    <t xml:space="preserve">2) Ab 1984 wird der Leerwohnungsbestand per 1. Juni und nicht mehr per 31. Dezember erfasst. 1983 fand deshalb keine Zählung statt. Die Leerwohnungsziffer wird ab dieser Umstellung aufgrund des Wohnungsbestands per 31. Dezember des Vorjahrs berechnet.</t>
  </si>
  <si>
    <t xml:space="preserve">Rein-
zugang an Woh-
nungen</t>
  </si>
  <si>
    <t xml:space="preserve">Leer stehende Wohnungen</t>
  </si>
  <si>
    <t xml:space="preserve">davon in ...</t>
  </si>
  <si>
    <t xml:space="preserve">Ein-
familien-
häusern</t>
  </si>
  <si>
    <t xml:space="preserve">Neu-
bauten</t>
  </si>
  <si>
    <t xml:space="preserve">1) Ab 1980: bereinigter Wohnungsbestand gemäss eidgenössischer Volkszählung  1980</t>
  </si>
  <si>
    <t xml:space="preserve">2) Ab 1984 wird der Leerwohnungsbestand per 1. Juni. und nicht mehr per 31. Dezember erfasst. 1983 fand deshalb keine Zählung statt. Die Leerwohnungsziffer wird ab dieser Umstellung aufgrund des Wohnungsbestands per 31. Dezember des Vorjahrs berechnet.</t>
  </si>
  <si>
    <t xml:space="preserve">4) Ab 2000: bereinigter Wohnungsbestand gemäss eidgenössischer Volkszählung 2000</t>
  </si>
  <si>
    <t xml:space="preserve">Jahr¹</t>
  </si>
  <si>
    <t xml:space="preserve">Leerwohnungsziffern der Wohnungen mit ... Zimmer</t>
  </si>
  <si>
    <t xml:space="preserve">Leerwohnungsziffer</t>
  </si>
  <si>
    <t xml:space="preserve">davon in
Ein-
familien-
häusern</t>
  </si>
  <si>
    <t xml:space="preserve">0,58</t>
  </si>
  <si>
    <t xml:space="preserve">0,35</t>
  </si>
  <si>
    <t xml:space="preserve">0,36</t>
  </si>
  <si>
    <t xml:space="preserve">0,76</t>
  </si>
  <si>
    <t xml:space="preserve">1,09</t>
  </si>
  <si>
    <t xml:space="preserve">0,80</t>
  </si>
  <si>
    <t xml:space="preserve">0,47</t>
  </si>
  <si>
    <t xml:space="preserve">0,23</t>
  </si>
  <si>
    <t xml:space="preserve">0,16</t>
  </si>
  <si>
    <t xml:space="preserve">0,28</t>
  </si>
  <si>
    <t xml:space="preserve">0,44</t>
  </si>
  <si>
    <t xml:space="preserve">0,81</t>
  </si>
  <si>
    <t xml:space="preserve">1,04</t>
  </si>
  <si>
    <t xml:space="preserve">1,74</t>
  </si>
  <si>
    <t xml:space="preserve">2,31</t>
  </si>
  <si>
    <t xml:space="preserve">3,14</t>
  </si>
  <si>
    <t xml:space="preserve">3,88</t>
  </si>
  <si>
    <t xml:space="preserve">3,20</t>
  </si>
  <si>
    <t xml:space="preserve">3,71</t>
  </si>
  <si>
    <t xml:space="preserve">3,38</t>
  </si>
  <si>
    <t xml:space="preserve">2,54</t>
  </si>
  <si>
    <t xml:space="preserve">1,95</t>
  </si>
  <si>
    <t xml:space="preserve">2,00</t>
  </si>
  <si>
    <t xml:space="preserve">1,91</t>
  </si>
  <si>
    <t xml:space="preserve">1,87</t>
  </si>
  <si>
    <t xml:space="preserve">1,75</t>
  </si>
  <si>
    <t xml:space="preserve">1,62</t>
  </si>
  <si>
    <t xml:space="preserve">2,82</t>
  </si>
  <si>
    <t xml:space="preserve">2,75</t>
  </si>
  <si>
    <t xml:space="preserve">2,57</t>
  </si>
  <si>
    <t xml:space="preserve">3,28</t>
  </si>
  <si>
    <t xml:space="preserve">4,09</t>
  </si>
  <si>
    <t xml:space="preserve">3,61</t>
  </si>
  <si>
    <t xml:space="preserve">3,62</t>
  </si>
  <si>
    <t xml:space="preserve">3,54</t>
  </si>
  <si>
    <t xml:space="preserve">4,10</t>
  </si>
  <si>
    <t xml:space="preserve">4,41</t>
  </si>
  <si>
    <t xml:space="preserve">3,91</t>
  </si>
  <si>
    <t xml:space="preserve">0,59</t>
  </si>
  <si>
    <t xml:space="preserve">0,50</t>
  </si>
  <si>
    <t xml:space="preserve">1,27</t>
  </si>
  <si>
    <t xml:space="preserve">1,23</t>
  </si>
  <si>
    <t xml:space="preserve">0,22</t>
  </si>
  <si>
    <t xml:space="preserve">0,17</t>
  </si>
  <si>
    <t xml:space="preserve">0,19</t>
  </si>
  <si>
    <t xml:space="preserve">0,38</t>
  </si>
  <si>
    <t xml:space="preserve">1,80</t>
  </si>
  <si>
    <t xml:space="preserve">3,39</t>
  </si>
  <si>
    <t xml:space="preserve">3,09</t>
  </si>
  <si>
    <t xml:space="preserve">1,45</t>
  </si>
  <si>
    <t xml:space="preserve">1,29</t>
  </si>
  <si>
    <t xml:space="preserve">1,57</t>
  </si>
  <si>
    <t xml:space="preserve">1,63</t>
  </si>
  <si>
    <t xml:space="preserve">1,64</t>
  </si>
  <si>
    <t xml:space="preserve">1,46</t>
  </si>
  <si>
    <t xml:space="preserve">2,62</t>
  </si>
  <si>
    <t xml:space="preserve">3,01</t>
  </si>
  <si>
    <t xml:space="preserve">3,12</t>
  </si>
  <si>
    <t xml:space="preserve">3,53</t>
  </si>
  <si>
    <t xml:space="preserve">3,50</t>
  </si>
  <si>
    <t xml:space="preserve">3,48</t>
  </si>
  <si>
    <t xml:space="preserve">2,43</t>
  </si>
  <si>
    <t xml:space="preserve">1,53</t>
  </si>
  <si>
    <t xml:space="preserve">1,25</t>
  </si>
  <si>
    <t xml:space="preserve">0,69</t>
  </si>
  <si>
    <t xml:space="preserve">0,24</t>
  </si>
  <si>
    <t xml:space="preserve">0,21</t>
  </si>
  <si>
    <t xml:space="preserve">0,39</t>
  </si>
  <si>
    <t xml:space="preserve">0,73</t>
  </si>
  <si>
    <t xml:space="preserve">1,38</t>
  </si>
  <si>
    <t xml:space="preserve">3,04</t>
  </si>
  <si>
    <t xml:space="preserve">3,44</t>
  </si>
  <si>
    <t xml:space="preserve">3,31</t>
  </si>
  <si>
    <t xml:space="preserve">2,96</t>
  </si>
  <si>
    <t xml:space="preserve">2,44</t>
  </si>
  <si>
    <t xml:space="preserve">1,77</t>
  </si>
  <si>
    <t xml:space="preserve">1,42</t>
  </si>
  <si>
    <t xml:space="preserve">1,65</t>
  </si>
  <si>
    <t xml:space="preserve">2,21</t>
  </si>
  <si>
    <t xml:space="preserve">2,68</t>
  </si>
  <si>
    <t xml:space="preserve">3,94</t>
  </si>
  <si>
    <t xml:space="preserve">3,84</t>
  </si>
  <si>
    <t xml:space="preserve">4,00</t>
  </si>
  <si>
    <t xml:space="preserve">3,03</t>
  </si>
  <si>
    <t xml:space="preserve">1,85</t>
  </si>
  <si>
    <t xml:space="preserve">1,70</t>
  </si>
  <si>
    <t xml:space="preserve">1,44</t>
  </si>
  <si>
    <t xml:space="preserve">0,92</t>
  </si>
  <si>
    <t xml:space="preserve">0,97</t>
  </si>
  <si>
    <t xml:space="preserve">0,30</t>
  </si>
  <si>
    <t xml:space="preserve">0,31</t>
  </si>
  <si>
    <t xml:space="preserve">0,41</t>
  </si>
  <si>
    <t xml:space="preserve">1,00</t>
  </si>
  <si>
    <t xml:space="preserve">1,66</t>
  </si>
  <si>
    <t xml:space="preserve">2,69</t>
  </si>
  <si>
    <t xml:space="preserve">2,02</t>
  </si>
  <si>
    <t xml:space="preserve">1,52</t>
  </si>
  <si>
    <t xml:space="preserve">1,88</t>
  </si>
  <si>
    <t xml:space="preserve">1,90</t>
  </si>
  <si>
    <t xml:space="preserve">1,76</t>
  </si>
  <si>
    <t xml:space="preserve">2,89</t>
  </si>
  <si>
    <t xml:space="preserve">2,76</t>
  </si>
  <si>
    <t xml:space="preserve">2,74</t>
  </si>
  <si>
    <t xml:space="preserve">0,53</t>
  </si>
  <si>
    <t xml:space="preserve">0,48</t>
  </si>
  <si>
    <t xml:space="preserve">0,74</t>
  </si>
  <si>
    <t xml:space="preserve">0,95</t>
  </si>
  <si>
    <t xml:space="preserve">0,57</t>
  </si>
  <si>
    <t xml:space="preserve">0,40</t>
  </si>
  <si>
    <t xml:space="preserve">0,91</t>
  </si>
  <si>
    <t xml:space="preserve">1,22</t>
  </si>
  <si>
    <t xml:space="preserve">1,26</t>
  </si>
  <si>
    <t xml:space="preserve">1,21</t>
  </si>
  <si>
    <t xml:space="preserve">1,31</t>
  </si>
  <si>
    <t xml:space="preserve">1,36</t>
  </si>
  <si>
    <t xml:space="preserve">1,19</t>
  </si>
  <si>
    <t xml:space="preserve">1,01</t>
  </si>
  <si>
    <t xml:space="preserve">1,06</t>
  </si>
  <si>
    <t xml:space="preserve">1,11</t>
  </si>
  <si>
    <t xml:space="preserve">1,02</t>
  </si>
  <si>
    <t xml:space="preserve">1,15</t>
  </si>
  <si>
    <t xml:space="preserve">1,28</t>
  </si>
  <si>
    <t xml:space="preserve">1,34</t>
  </si>
  <si>
    <t xml:space="preserve">0,99</t>
  </si>
  <si>
    <t xml:space="preserve">0,85</t>
  </si>
  <si>
    <t xml:space="preserve">0,78</t>
  </si>
  <si>
    <t xml:space="preserve">0,27</t>
  </si>
  <si>
    <t xml:space="preserve">0,32</t>
  </si>
  <si>
    <t xml:space="preserve">0,10</t>
  </si>
  <si>
    <t xml:space="preserve">0,33</t>
  </si>
  <si>
    <t xml:space="preserve">0,45</t>
  </si>
  <si>
    <t xml:space="preserve">0,49</t>
  </si>
  <si>
    <t xml:space="preserve">0,61</t>
  </si>
  <si>
    <t xml:space="preserve">0,64</t>
  </si>
  <si>
    <t xml:space="preserve">0,60</t>
  </si>
  <si>
    <t xml:space="preserve">0,90</t>
  </si>
  <si>
    <t xml:space="preserve">0,93</t>
  </si>
  <si>
    <t xml:space="preserve">1,05</t>
  </si>
  <si>
    <t xml:space="preserve">0,72</t>
  </si>
  <si>
    <t xml:space="preserve">0,86</t>
  </si>
  <si>
    <t xml:space="preserve">0,89</t>
  </si>
  <si>
    <t xml:space="preserve">0,37</t>
  </si>
  <si>
    <t xml:space="preserve">0,79</t>
  </si>
  <si>
    <t xml:space="preserve">0,84</t>
  </si>
  <si>
    <t xml:space="preserve">0,75</t>
  </si>
  <si>
    <t xml:space="preserve">0,77</t>
  </si>
  <si>
    <t xml:space="preserve">0,70</t>
  </si>
  <si>
    <t xml:space="preserve">0,71</t>
  </si>
  <si>
    <t xml:space="preserve">0,62</t>
  </si>
  <si>
    <t xml:space="preserve">1) Ab 1984 wird der Leerwohnungsbestand per 1. Juni und nicht mehr per 31. Dezember erfasst. 1983 fand deshalb keine Zählung statt. Die Leerwohnungsziffer wird ab dieser Umstellung aufgrund des Wohnungsbestands per 31. Dezember des Vorjahrs berechnet.</t>
  </si>
  <si>
    <t xml:space="preserve">Bezirk
Kanton</t>
  </si>
  <si>
    <t xml:space="preserve">Leer stehende Wohnungen, per 1.6.2025</t>
  </si>
  <si>
    <t xml:space="preserve">Total Wohnungs-
bestand, per 31.12.2024</t>
  </si>
  <si>
    <t xml:space="preserve">Leer-
wohnungs-
ziffer²,
per 1.6.2025</t>
  </si>
  <si>
    <t xml:space="preserve">Neu-
bauten¹</t>
  </si>
  <si>
    <t xml:space="preserve">0,88</t>
  </si>
  <si>
    <t xml:space="preserve">0,94</t>
  </si>
  <si>
    <t xml:space="preserve">1,37</t>
  </si>
  <si>
    <t xml:space="preserve">2,36</t>
  </si>
  <si>
    <t xml:space="preserve">0,98</t>
  </si>
  <si>
    <t xml:space="preserve">1) Effektiver Wohnungsbestand gemäss Gebäude- und Wohnungsstatistik (GWS)</t>
  </si>
  <si>
    <t xml:space="preserve">2) Die Leerwohnungsziffer stellt das Verhältnis der leer stehenden Wohnungen per 1. Juni zum Wohnungsbestand per 31. Dezember des Vorjahrs dar.</t>
  </si>
  <si>
    <t xml:space="preserve">Gemeinde-
nummer</t>
  </si>
  <si>
    <t xml:space="preserve">Kanton
Bezirke
Gemeinden¹</t>
  </si>
  <si>
    <t xml:space="preserve">Bautätigkeit 2023 in 1'000 Franken</t>
  </si>
  <si>
    <t xml:space="preserve">Arbeits-
vorräte 2023 für
Folgejahr,
in 1'000
Franken</t>
  </si>
  <si>
    <t xml:space="preserve">Neu erst. Geb.
mit Wohnungen, 2023</t>
  </si>
  <si>
    <t xml:space="preserve">Neu erstellte Woh-
nungen, 2023</t>
  </si>
  <si>
    <t xml:space="preserve">Rein-
zugang an Woh-
nungen, 2024</t>
  </si>
  <si>
    <t xml:space="preserve">Wohnungs-
bestand, per 31.12.2024</t>
  </si>
  <si>
    <t xml:space="preserve">Leer
stehende
Woh-
nungen, per
1.6.2025</t>
  </si>
  <si>
    <t xml:space="preserve">Leerwoh-
nungs-
ziffer, per 1.6.2025</t>
  </si>
  <si>
    <t xml:space="preserve">davon
Einfamilien-
häuser</t>
  </si>
  <si>
    <t xml:space="preserve">nicht zuteilbar</t>
  </si>
  <si>
    <t xml:space="preserve">Bezirk Aarau</t>
  </si>
  <si>
    <t xml:space="preserve">Biberstein</t>
  </si>
  <si>
    <t xml:space="preserve">Buchs (AG)</t>
  </si>
  <si>
    <t xml:space="preserve">Densbüren</t>
  </si>
  <si>
    <t xml:space="preserve">Erlinsbach (AG)</t>
  </si>
  <si>
    <t xml:space="preserve">Gränichen</t>
  </si>
  <si>
    <t xml:space="preserve">Hirschthal</t>
  </si>
  <si>
    <t xml:space="preserve">Küttigen</t>
  </si>
  <si>
    <t xml:space="preserve">Muhen</t>
  </si>
  <si>
    <t xml:space="preserve">Oberentfelden</t>
  </si>
  <si>
    <t xml:space="preserve">Suhr</t>
  </si>
  <si>
    <t xml:space="preserve">Unterentfelden</t>
  </si>
  <si>
    <t xml:space="preserve">Bezirk Baden</t>
  </si>
  <si>
    <t xml:space="preserve">Bellikon</t>
  </si>
  <si>
    <t xml:space="preserve">Bergdietikon</t>
  </si>
  <si>
    <t xml:space="preserve">Birmenstorf (AG)</t>
  </si>
  <si>
    <t xml:space="preserve">Ehrendingen</t>
  </si>
  <si>
    <t xml:space="preserve">Ennetbaden</t>
  </si>
  <si>
    <t xml:space="preserve">Fislisbach</t>
  </si>
  <si>
    <t xml:space="preserve">Freienwil</t>
  </si>
  <si>
    <t xml:space="preserve">Gebenstorf</t>
  </si>
  <si>
    <t xml:space="preserve">Killwangen</t>
  </si>
  <si>
    <t xml:space="preserve">Künten</t>
  </si>
  <si>
    <t xml:space="preserve">Mägenwil</t>
  </si>
  <si>
    <t xml:space="preserve">Mellingen</t>
  </si>
  <si>
    <t xml:space="preserve">Neuenhof</t>
  </si>
  <si>
    <t xml:space="preserve">Niederrohrdorf</t>
  </si>
  <si>
    <t xml:space="preserve">Oberrohrdorf</t>
  </si>
  <si>
    <t xml:space="preserve">Obersiggenthal</t>
  </si>
  <si>
    <t xml:space="preserve">Remetschwil</t>
  </si>
  <si>
    <t xml:space="preserve">Spreitenbach</t>
  </si>
  <si>
    <t xml:space="preserve">Stetten (AG)</t>
  </si>
  <si>
    <t xml:space="preserve">Untersiggenthal</t>
  </si>
  <si>
    <t xml:space="preserve">Wettingen</t>
  </si>
  <si>
    <t xml:space="preserve">Wohlenschwil</t>
  </si>
  <si>
    <t xml:space="preserve">Würenlingen</t>
  </si>
  <si>
    <t xml:space="preserve">Würenlos</t>
  </si>
  <si>
    <t xml:space="preserve">Bezirk Bremgarten</t>
  </si>
  <si>
    <t xml:space="preserve">Arni (AG)</t>
  </si>
  <si>
    <t xml:space="preserve">Berikon</t>
  </si>
  <si>
    <t xml:space="preserve">Bremgarten (AG)</t>
  </si>
  <si>
    <t xml:space="preserve">Büttikon</t>
  </si>
  <si>
    <t xml:space="preserve">Dottikon</t>
  </si>
  <si>
    <t xml:space="preserve">Eggenwil</t>
  </si>
  <si>
    <t xml:space="preserve">Fischbach-Gösl.</t>
  </si>
  <si>
    <t xml:space="preserve">Hägglingen</t>
  </si>
  <si>
    <t xml:space="preserve">Islisberg</t>
  </si>
  <si>
    <t xml:space="preserve">Jonen</t>
  </si>
  <si>
    <t xml:space="preserve">Niederwil (AG)</t>
  </si>
  <si>
    <t xml:space="preserve">Oberlunkhofen</t>
  </si>
  <si>
    <t xml:space="preserve">Oberwil-Lieli</t>
  </si>
  <si>
    <t xml:space="preserve">Rudolfstetten-Fr.</t>
  </si>
  <si>
    <t xml:space="preserve">Sarmenstorf</t>
  </si>
  <si>
    <t xml:space="preserve">Tägerig</t>
  </si>
  <si>
    <t xml:space="preserve">Uezwil</t>
  </si>
  <si>
    <t xml:space="preserve">Unterlunkhofen</t>
  </si>
  <si>
    <t xml:space="preserve">Villmergen</t>
  </si>
  <si>
    <t xml:space="preserve">Widen</t>
  </si>
  <si>
    <t xml:space="preserve">Wohlen (AG)</t>
  </si>
  <si>
    <t xml:space="preserve">Zufikon</t>
  </si>
  <si>
    <t xml:space="preserve">Bezirk Brugg</t>
  </si>
  <si>
    <t xml:space="preserve">Auenstein</t>
  </si>
  <si>
    <t xml:space="preserve">Birr</t>
  </si>
  <si>
    <t xml:space="preserve">Birrhard</t>
  </si>
  <si>
    <t xml:space="preserve">Bözberg</t>
  </si>
  <si>
    <t xml:space="preserve">Habsburg</t>
  </si>
  <si>
    <t xml:space="preserve">Hausen (AG)</t>
  </si>
  <si>
    <t xml:space="preserve">Lupfig</t>
  </si>
  <si>
    <t xml:space="preserve">Mandach</t>
  </si>
  <si>
    <t xml:space="preserve">Mönthal</t>
  </si>
  <si>
    <t xml:space="preserve">Mülligen</t>
  </si>
  <si>
    <t xml:space="preserve">Remigen</t>
  </si>
  <si>
    <t xml:space="preserve">Riniken</t>
  </si>
  <si>
    <t xml:space="preserve">Rüfenach</t>
  </si>
  <si>
    <t xml:space="preserve">Schinznach</t>
  </si>
  <si>
    <t xml:space="preserve">Thalheim (AG)</t>
  </si>
  <si>
    <t xml:space="preserve">Veltheim (AG)</t>
  </si>
  <si>
    <t xml:space="preserve">Villigen</t>
  </si>
  <si>
    <t xml:space="preserve">Villnachern</t>
  </si>
  <si>
    <t xml:space="preserve">Windisch</t>
  </si>
  <si>
    <t xml:space="preserve">Bezirk Kulm</t>
  </si>
  <si>
    <t xml:space="preserve">Beinwil am See</t>
  </si>
  <si>
    <t xml:space="preserve">Birrwil</t>
  </si>
  <si>
    <t xml:space="preserve">Dürrenäsch</t>
  </si>
  <si>
    <t xml:space="preserve">Gontenschwil</t>
  </si>
  <si>
    <t xml:space="preserve">Holziken</t>
  </si>
  <si>
    <t xml:space="preserve">Leimbach (AG)</t>
  </si>
  <si>
    <t xml:space="preserve">Leutwil</t>
  </si>
  <si>
    <t xml:space="preserve">Menziken</t>
  </si>
  <si>
    <t xml:space="preserve">Oberkulm</t>
  </si>
  <si>
    <t xml:space="preserve">Reinach (AG)</t>
  </si>
  <si>
    <t xml:space="preserve">Schlossrued</t>
  </si>
  <si>
    <t xml:space="preserve">Schmiedrued</t>
  </si>
  <si>
    <t xml:space="preserve">Schöftland</t>
  </si>
  <si>
    <t xml:space="preserve">Teufenthal (AG)</t>
  </si>
  <si>
    <t xml:space="preserve">Unterkulm</t>
  </si>
  <si>
    <t xml:space="preserve">Zetzwil</t>
  </si>
  <si>
    <t xml:space="preserve">Bezirk Laufenburg</t>
  </si>
  <si>
    <t xml:space="preserve">Böztal</t>
  </si>
  <si>
    <t xml:space="preserve">Eiken</t>
  </si>
  <si>
    <t xml:space="preserve">Frick</t>
  </si>
  <si>
    <t xml:space="preserve">Gansingen</t>
  </si>
  <si>
    <t xml:space="preserve">Gipf-Oberfrick</t>
  </si>
  <si>
    <t xml:space="preserve">Herznach-Ueken</t>
  </si>
  <si>
    <t xml:space="preserve">Kaisten</t>
  </si>
  <si>
    <t xml:space="preserve">Mettauertal</t>
  </si>
  <si>
    <t xml:space="preserve">Münchwilen (AG)</t>
  </si>
  <si>
    <t xml:space="preserve">Oberhof</t>
  </si>
  <si>
    <t xml:space="preserve">Oeschgen</t>
  </si>
  <si>
    <t xml:space="preserve">Schwaderloch</t>
  </si>
  <si>
    <t xml:space="preserve">Sisseln</t>
  </si>
  <si>
    <t xml:space="preserve">Wittnau</t>
  </si>
  <si>
    <t xml:space="preserve">Wölflinswil</t>
  </si>
  <si>
    <t xml:space="preserve">Zeihen</t>
  </si>
  <si>
    <t xml:space="preserve">Bezirk Lenzburg</t>
  </si>
  <si>
    <t xml:space="preserve">Ammerswil</t>
  </si>
  <si>
    <t xml:space="preserve">Boniswil</t>
  </si>
  <si>
    <t xml:space="preserve">Brunegg</t>
  </si>
  <si>
    <t xml:space="preserve">Dintikon</t>
  </si>
  <si>
    <t xml:space="preserve">Egliswil</t>
  </si>
  <si>
    <t xml:space="preserve">Fahrwangen</t>
  </si>
  <si>
    <t xml:space="preserve">Hallwil</t>
  </si>
  <si>
    <t xml:space="preserve">Hendschiken</t>
  </si>
  <si>
    <t xml:space="preserve">Holderbank (AG)</t>
  </si>
  <si>
    <t xml:space="preserve">Hunzenschwil</t>
  </si>
  <si>
    <t xml:space="preserve">Meisterschwanden</t>
  </si>
  <si>
    <t xml:space="preserve">Möriken-Wildegg</t>
  </si>
  <si>
    <t xml:space="preserve">Niederlenz</t>
  </si>
  <si>
    <t xml:space="preserve">Othmarsingen</t>
  </si>
  <si>
    <t xml:space="preserve">Rupperswil</t>
  </si>
  <si>
    <t xml:space="preserve">Schafisheim</t>
  </si>
  <si>
    <t xml:space="preserve">Seengen</t>
  </si>
  <si>
    <t xml:space="preserve">Seon</t>
  </si>
  <si>
    <t xml:space="preserve">Staufen</t>
  </si>
  <si>
    <t xml:space="preserve">Bezirk Muri</t>
  </si>
  <si>
    <t xml:space="preserve">Abtwil</t>
  </si>
  <si>
    <t xml:space="preserve">Aristau</t>
  </si>
  <si>
    <t xml:space="preserve">Auw</t>
  </si>
  <si>
    <t xml:space="preserve">Beinwil (Freiamt)</t>
  </si>
  <si>
    <t xml:space="preserve">Besenbüren</t>
  </si>
  <si>
    <t xml:space="preserve">Bettwil</t>
  </si>
  <si>
    <t xml:space="preserve">Boswil</t>
  </si>
  <si>
    <t xml:space="preserve">Bünzen</t>
  </si>
  <si>
    <t xml:space="preserve">Buttwil</t>
  </si>
  <si>
    <t xml:space="preserve">Dietwil</t>
  </si>
  <si>
    <t xml:space="preserve">Geltwil</t>
  </si>
  <si>
    <t xml:space="preserve">Kallern</t>
  </si>
  <si>
    <t xml:space="preserve">Merenschwand</t>
  </si>
  <si>
    <t xml:space="preserve">Mühlau</t>
  </si>
  <si>
    <t xml:space="preserve">Muri (AG)</t>
  </si>
  <si>
    <t xml:space="preserve">Oberrüti</t>
  </si>
  <si>
    <t xml:space="preserve">Rottenschwil</t>
  </si>
  <si>
    <t xml:space="preserve">Sins</t>
  </si>
  <si>
    <t xml:space="preserve">Waltenschwil</t>
  </si>
  <si>
    <t xml:space="preserve">Bezirk Rheinfelden</t>
  </si>
  <si>
    <t xml:space="preserve">Hellikon</t>
  </si>
  <si>
    <t xml:space="preserve">Kaiseraugst</t>
  </si>
  <si>
    <t xml:space="preserve">Magden</t>
  </si>
  <si>
    <t xml:space="preserve">Möhlin</t>
  </si>
  <si>
    <t xml:space="preserve">Mumpf</t>
  </si>
  <si>
    <t xml:space="preserve">Obermumpf</t>
  </si>
  <si>
    <t xml:space="preserve">Olsberg</t>
  </si>
  <si>
    <t xml:space="preserve">Schupfart</t>
  </si>
  <si>
    <t xml:space="preserve">Stein (AG)</t>
  </si>
  <si>
    <t xml:space="preserve">Wallbach</t>
  </si>
  <si>
    <t xml:space="preserve">Wegenstetten</t>
  </si>
  <si>
    <t xml:space="preserve">Zeiningen</t>
  </si>
  <si>
    <t xml:space="preserve">Zuzgen</t>
  </si>
  <si>
    <t xml:space="preserve">Bezirk Zofingen</t>
  </si>
  <si>
    <t xml:space="preserve">Aarburg</t>
  </si>
  <si>
    <t xml:space="preserve">Bottenwil</t>
  </si>
  <si>
    <t xml:space="preserve">Brittnau</t>
  </si>
  <si>
    <t xml:space="preserve">Kirchleerau</t>
  </si>
  <si>
    <t xml:space="preserve">Kölliken</t>
  </si>
  <si>
    <t xml:space="preserve">Moosleerau</t>
  </si>
  <si>
    <t xml:space="preserve">Murgenthal</t>
  </si>
  <si>
    <t xml:space="preserve">Oftringen</t>
  </si>
  <si>
    <t xml:space="preserve">Reitnau</t>
  </si>
  <si>
    <t xml:space="preserve">Rothrist</t>
  </si>
  <si>
    <t xml:space="preserve">Safenwil</t>
  </si>
  <si>
    <t xml:space="preserve">Staffelbach</t>
  </si>
  <si>
    <t xml:space="preserve">Strengelbach</t>
  </si>
  <si>
    <t xml:space="preserve">Uerkheim</t>
  </si>
  <si>
    <t xml:space="preserve">Vordemwald</t>
  </si>
  <si>
    <t xml:space="preserve">Wiliberg</t>
  </si>
  <si>
    <t xml:space="preserve">Bezirk Zurzach</t>
  </si>
  <si>
    <t xml:space="preserve">Böttstein</t>
  </si>
  <si>
    <t xml:space="preserve">Döttingen</t>
  </si>
  <si>
    <t xml:space="preserve">Endingen</t>
  </si>
  <si>
    <t xml:space="preserve">Fisibach</t>
  </si>
  <si>
    <t xml:space="preserve">Full-Reuenthal</t>
  </si>
  <si>
    <t xml:space="preserve">Klingnau</t>
  </si>
  <si>
    <t xml:space="preserve">Koblenz</t>
  </si>
  <si>
    <t xml:space="preserve">Leibstadt</t>
  </si>
  <si>
    <t xml:space="preserve">Lengnau (AG)</t>
  </si>
  <si>
    <t xml:space="preserve">Leuggern</t>
  </si>
  <si>
    <t xml:space="preserve">Mellikon</t>
  </si>
  <si>
    <t xml:space="preserve">Schneisingen</t>
  </si>
  <si>
    <t xml:space="preserve">Siglistorf</t>
  </si>
  <si>
    <t xml:space="preserve">Tegerfelden</t>
  </si>
  <si>
    <t xml:space="preserve">0,67</t>
  </si>
  <si>
    <t xml:space="preserve">2,04</t>
  </si>
  <si>
    <t xml:space="preserve">0,11</t>
  </si>
  <si>
    <t xml:space="preserve">0,18</t>
  </si>
  <si>
    <t xml:space="preserve">0,14</t>
  </si>
  <si>
    <t xml:space="preserve">0,96</t>
  </si>
  <si>
    <t xml:space="preserve">2,90</t>
  </si>
  <si>
    <t xml:space="preserve">0,09</t>
  </si>
  <si>
    <t xml:space="preserve">0,34</t>
  </si>
  <si>
    <t xml:space="preserve">2,05</t>
  </si>
  <si>
    <t xml:space="preserve">0,29</t>
  </si>
  <si>
    <t xml:space="preserve">3,57</t>
  </si>
  <si>
    <t xml:space="preserve">0,55</t>
  </si>
  <si>
    <t xml:space="preserve">0,82</t>
  </si>
  <si>
    <t xml:space="preserve">1,12</t>
  </si>
  <si>
    <t xml:space="preserve">4,27</t>
  </si>
  <si>
    <t xml:space="preserve">4,88</t>
  </si>
  <si>
    <t xml:space="preserve">0,00</t>
  </si>
  <si>
    <t xml:space="preserve">1,58</t>
  </si>
  <si>
    <t xml:space="preserve">0,13</t>
  </si>
  <si>
    <t xml:space="preserve">1,79</t>
  </si>
  <si>
    <t xml:space="preserve">5,04</t>
  </si>
  <si>
    <t xml:space="preserve">4,53</t>
  </si>
  <si>
    <t xml:space="preserve">1,17</t>
  </si>
  <si>
    <t xml:space="preserve">2,86</t>
  </si>
  <si>
    <t xml:space="preserve">1,03</t>
  </si>
  <si>
    <t xml:space="preserve">9,78</t>
  </si>
  <si>
    <t xml:space="preserve">1,43</t>
  </si>
  <si>
    <t xml:space="preserve">5,82</t>
  </si>
  <si>
    <t xml:space="preserve">1,60</t>
  </si>
  <si>
    <t xml:space="preserve">1,81</t>
  </si>
  <si>
    <t xml:space="preserve">4,18</t>
  </si>
  <si>
    <t xml:space="preserve">3,76</t>
  </si>
  <si>
    <t xml:space="preserve">2,97</t>
  </si>
  <si>
    <t xml:space="preserve">1,92</t>
  </si>
  <si>
    <t xml:space="preserve">1,82</t>
  </si>
  <si>
    <t xml:space="preserve">1) Gebietsstand per 1. Januar 2025. D.h. die in der Tabelle enthaltenen Angaben für 2023 und 2024 werden ebenfalls gemäss dem Gebietsstand per 1. Januar 2025 ausgewiesen. Alle Gemeindefusionen der Jahre 2023 und 2024 wurden in der Tabelle nachvollzogen. Die Angaben zur Bautätigkeit, zu den Arbeitsvorräten, zu den neu erstellten Gebäuden und Wohnungen aus dem Jahr 2023 der Gemeinde Turgi sind aufsummiert bei den entsprechenden Angaben der Gemeinde Baden enthalten. Die Angaben zum Reinzugang an Wohnungen und zum Wohnungsbestand wurden entsprechend angepasst.</t>
  </si>
  <si>
    <t xml:space="preserve">Bautätigkeit 2023, in 1'000 Franken</t>
  </si>
  <si>
    <t xml:space="preserve">Arbeitsvorräte 2023 für das
Folgejahr 2024, in 1'000 Franken</t>
  </si>
  <si>
    <t xml:space="preserve">Woh-
nungsbau</t>
  </si>
  <si>
    <t xml:space="preserve">Turgi</t>
  </si>
  <si>
    <t xml:space="preserve">Leer stehende Wohneinheiten, per 1.6.2025</t>
  </si>
  <si>
    <t xml:space="preserve">Total
Wohnungs-
bestand,
per
31.12.2024³</t>
  </si>
  <si>
    <t xml:space="preserve">Leer-
wohnungs-
ziffer, per 1.6.2025</t>
  </si>
  <si>
    <t xml:space="preserve">in Ein-
familien-
häusern</t>
  </si>
  <si>
    <t xml:space="preserve">in Neu-
bauten²</t>
  </si>
  <si>
    <t xml:space="preserve">6+</t>
  </si>
  <si>
    <t xml:space="preserve">1) Gebietsstand per 1. Januar 2025</t>
  </si>
  <si>
    <t xml:space="preserve">2) Vor zwei oder weniger Jahren erstellt</t>
  </si>
  <si>
    <t xml:space="preserve">3) Der Wohnungsbestand per 31. Dezember 2024 wird gemäss dem Gebietsstand per 1. Januar 2025 ausgewiesen.</t>
  </si>
  <si>
    <t xml:space="preserve">Wohnungen Total per 31.12.2024</t>
  </si>
  <si>
    <t xml:space="preserve">2001‒2024</t>
  </si>
  <si>
    <t xml:space="preserve">1) Gebietsstand per 1. Januar 2024</t>
  </si>
  <si>
    <t xml:space="preserve">Wohngebäude</t>
  </si>
  <si>
    <t xml:space="preserve">Gebäude mit teilweiser Wohn-
nutzung</t>
  </si>
  <si>
    <t xml:space="preserve">Wohn-
gebäude mit Neben-
nutzung</t>
  </si>
  <si>
    <t xml:space="preserve">Total  </t>
  </si>
  <si>
    <t xml:space="preserve">Mehr-
familien-
häuser</t>
  </si>
  <si>
    <t xml:space="preserve">1) Gebietsstand per 1. Januar 2023, Bevölkerungsbestand per 31. Dezember 2023</t>
  </si>
  <si>
    <t xml:space="preserve">Baukosten</t>
  </si>
  <si>
    <t xml:space="preserve">Darunter sind sämtliche Ausgaben zu verstehen, die bei der Realisierung eines Bauwerks anfallen. Die Kosten beinhalten alle Vorbereitungsarbeiten, die reinen Baukosten, alle fest eingebauten Einrichtungen, die der speziellen Nutzung eines Bauwerks dienen, die Umgebungsarbeiten, alle Erschliessungsarbeiten innerhalb der Grundstücksgrenzen und alle Baunebenkosten. Nicht eingeschlossen sind die Kosten für den Grundstückserwerb, die Erschliessung ausserhalb der Grundstücksgrenzen sowie die Kosten für die Ausstattung mit mobilen Gegenständen.</t>
  </si>
  <si>
    <t xml:space="preserve">Bauausgaben/-investitionen im Berichtsjahr</t>
  </si>
  <si>
    <t xml:space="preserve">Anteil der gesamten Baukosten im Berichtsjahr getätigten Ausgaben. Bis und mit 2012 wurden nur die im Bau befindlichen Projekte erfasst, die im Berichtsjahr zu Ende geführt wurden (gemäss Baukontrolle). Ab 2013 basiert die Berechnung der Variablen "Gebäude" und "Wohnungen" auf der Einheit "Gebäude" anstatt des "Bauprojekts". Die Daten des Jahres 2012 wurden soweit möglich gemäss neuer Methode revidiert.</t>
  </si>
  <si>
    <t xml:space="preserve">Bauvorhaben bzw. Arbeitsvorräte für das folgende Jahr</t>
  </si>
  <si>
    <t xml:space="preserve">Bis 2012: Anteil der Baukosten für die im ersten Jahr nach der Erhebung vorgesehenen Bauvorhaben. Ab 2013: Auf die erwarteten Bauausgaben für das folgende Jahr wird verzichtet. Stattdessen wird der Arbeitsvorrat der sich bereits im Bau befindlichen Projekte für das Folgejahr ermittelt. Die Ermittlung der erwarteten Bauausgaben für das Folgejahr war bis 2012 methodisch nicht zufriedenstellend, da es bewilligte Bauprojekte gibt, die gar nicht oder nicht im Folgejahr realisiert werden. Da der Arbeitsvorrat für das Folgejahr nur die sich bereits im Bau befindlichen Projekte betrifft, ist diese Variable nicht mit den bis 2012 publizierten erwarteten Bauausgaben für das Folgejahr vergleichbar. Allerdings stellt sie wertmässig einen verlässlichen Indikator für die kurzfristige Entwicklung der Bauinvestitionen dar. Die Daten des Jahres 2012 wurden soweit möglich gemäss neuer Methode revidiert.</t>
  </si>
  <si>
    <t xml:space="preserve">Realisierungsquote</t>
  </si>
  <si>
    <t xml:space="preserve">Bis 2012: Verhältnis zwischen der Summe der im Jahr x realisierten (d. h. im Jahr x erfassten) Bauinvestitionen und den für das Jahr x projektierten (d. h. im Jahr x–1 erfassten) Bauvorhaben. Ab 2013: Aufgrund der metodischen Umstellung wird auf die Berechnung der Realisierungsquote verzichtet.</t>
  </si>
  <si>
    <t xml:space="preserve">Baukontrolle</t>
  </si>
  <si>
    <t xml:space="preserve">Ein Bauobjekt durchläuft fünf Entwicklungsphasen. Es wird der Code angegeben, der dem Arbeitsstand am Ende des Erhebungsjahrs am besten entspricht:</t>
  </si>
  <si>
    <t xml:space="preserve">- Gesuch eingereicht, aber noch nicht bewilligt (öffentliche Auftraggeber: Projekt im Finanzplan enthalten)</t>
  </si>
  <si>
    <t xml:space="preserve">- Baubewilligung erteilt, aber Bau noch nicht begonnen (öffentliche Auftraggeber: finanziert. Der Kredit für das Bauobjekt ist eröffnet.)</t>
  </si>
  <si>
    <t xml:space="preserve">- Bau begonnen</t>
  </si>
  <si>
    <t xml:space="preserve">- Projekt fertiggestellt (alle im Projekt enthaltenen Bauwerke)</t>
  </si>
  <si>
    <t xml:space="preserve">- Projekt sistiert (wird vorläufig nicht oder überhaupt nicht realisiert).</t>
  </si>
  <si>
    <t xml:space="preserve">Aufgrund der Baukontrolle lassen sich unter anderem die im Erhebungsjahr fertiggestellten Wohnungen, die sich zum Jahresende im Bau befindlichen Wohnungen und die innerhalb eines Jahres erteilten Baubewilligungen ermitteln. Die gleichen Entwicklungsphasen gelten ab 2013 für die Entität "Gebäude", wobei die Baubewilligungen seit der Revision der Bauerhebung im Jahr 2016 nicht mehr verlässlich erfasst werden können. Bis auf Weiteres wird deshalb auf die Publikation dieser Zeitreihe verzichtet.</t>
  </si>
  <si>
    <t xml:space="preserve">Tiefbauten sind Bauwerke, die grösstenteils unter der Bodenhöhe liegen. Dazu zählen auch Bauwerke, die über der Bodenhöhe liegen, jedoch keine unabhängige Nutzung zulassen und nicht zur Unterbringung von Menschen, Tieren oder Gütern bestimmt sind.</t>
  </si>
  <si>
    <t xml:space="preserve">Hochbauten sind Bauwerke, die in der Regel grösstenteils über der Bodenhöhe liegen. Dazu zählen auch Bauwerke, die unter der Bodenhöhe liegen, jedoch eine unabhängige Nutzung zulassen, für Menschen zugänglich sind und zur Unterbringung von Menschen, Tieren oder Gütern bestimmt sind.</t>
  </si>
  <si>
    <t xml:space="preserve">Als Wohngebäude oder Gebäude mit Wohnungen werden Einfamilienhäuser, Mehrfamilienhäuser, Wohn- und Geschäftshäuser sowie andere Gebäude mit mindestens einer Wohnung (z. B. Schulhäuser mit Abwartwohnung, etc.) bezeichnet. Ferien- und Wochenendhäuser werden nur erfasst, wenn Bau, Ausstattung und Standort eine ganzjährige Bewohnung gestatten. Bei zusammengebauten Doppel-, Gruppen- und Reihenhäusern zählt jedes einzelne Bauwerk, das durch eine mindestens vom Erdgeschoss bis zum Dach reichende Mauer (z. B. Brandmauer) vom anderen abgetrennt ist, als eigenständiges Gebäude.</t>
  </si>
  <si>
    <t xml:space="preserve">Ein freistehendes Gebäude umfasst neben dem Hauptgebäude auch die daran anstossenden Anbauten und Nebengebäude, die vom Hauptgebäude aus zugänglich sind und zusammen mit diesem auf demselben Grundstück gelegenes Ganzes bilden.</t>
  </si>
  <si>
    <t xml:space="preserve">Einfamilienhaus (EFH)</t>
  </si>
  <si>
    <t xml:space="preserve">Ausschliesslich einem Wohnzweck dienendes Gebäude mit einer Wohnung. Nicht als Einfamilienhaus gelten Gebäude mit vorhandenen Läden, Gewerbe- oder ähnlichen Lokalen.</t>
  </si>
  <si>
    <t xml:space="preserve">Mehrfamilienhaus (MFH)</t>
  </si>
  <si>
    <t xml:space="preserve">Ausschliesslich einem Wohnzweck dienendes Gebäude mit mehr als einer Wohnung. Vor 1994 sind in den Tabellen alle Gebäude, die nicht Einfamilienhäuser im Sinne der Definition waren, als Mehrfamilienhäuser ausgewiesen.</t>
  </si>
  <si>
    <t xml:space="preserve">Andere Gebäude mit Wohnungen</t>
  </si>
  <si>
    <t xml:space="preserve">Unter "Andere Gebäude mit Wohnungen" fallen folgende Einheiten:</t>
  </si>
  <si>
    <t xml:space="preserve">- Gebäude, die hauptsächlich Wohnzwecken dienen (inklusive Bauernhäuse)</t>
  </si>
  <si>
    <t xml:space="preserve">- Gebäude, die hauptsächlich anderen Zwecken als Wohnzwecken dienen, wie Fabriken, Verwaltungsbauten, Schulen etc., sofern sie mindestens eine Wohnung enthalten.</t>
  </si>
  <si>
    <t xml:space="preserve">Wohnung</t>
  </si>
  <si>
    <t xml:space="preserve">Gesamtheit der Räume, die gemäss Baubewilligung zu Wohnzwecken einer oder mehrerer Privathaushalte bestimmt sind und über eine Küche oder  Kochnische verfügen (einschliesslich Einfamilienhäuser).</t>
  </si>
  <si>
    <t xml:space="preserve">Wohnräume (Zimmer)</t>
  </si>
  <si>
    <t xml:space="preserve">Als Wohnräume gelten Wohn-, Schlaf- und Kinderzimmer, einschliesslich Mansarden. Nicht als Wohnräume zählen hingegen Dielen, Küchen, Badezimmer, Duschen, WCs, Abstellräume (Reduits) und Verandas sowie halbe Zimmer.</t>
  </si>
  <si>
    <t xml:space="preserve">Die Ergebnisse der eidgenössischen Gebäude- und Wohnungszählung 1980, 1990 bzw. 2000 wurden bis 2009 mithilfe der jährlichen Bau- und Wohnbaustatistik (Reinzugang an Wohnungen pro Jahr) fortgeschrieben. Da in der jährlichen Wohnbauerhebung die Zweckentfremdung von Wohnungen sowie bis 1993 die Abbrüche und Umbauten nach Gebäudekategorien (d. h. die Aufteilung in Einfamilien- und Mehrfamilienhäuser sowie andere Gebäude) nicht erfasst wurden, ergaben sich bis dahin nur approximative Werte für den Wohnungsbestand. Ab 2010 wird der Wohnungsbestand aus der Gebäude- und Wohnungsstatistik (GWS) verwendet. Dieser stammt aus dem von Kantonen und Gemeinden nachgeführten eidgenössischen Gebäude- und Wohnungsregister des Bundesamts für Statistik (BFS). Es handelt sich dabei um den effektiven Wohnungsbestand.</t>
  </si>
  <si>
    <t xml:space="preserve">Leerwohnungen / leer stehende Wohnungen</t>
  </si>
  <si>
    <t xml:space="preserve">Als leer stehende Wohnungen im Sinne der Zählung gelten alle bewohnbaren, möblierten oder unmöblierten Wohnungen und Einfamilienhäuser, die zur Dauermiete (von mindestens drei Monaten) oder zum Verkauf ausgeschrieben und am Stichtag nicht bewohnt sind. Ebenfalls mitgezählt werden leer stehende Ferien- oder Zweitwohnungen und -häuser, sofern sie das ganze Jahr bewohnbar sind und zur Dauermiete (von mindestens drei Monaten) oder zum Verkauf ausgeschrieben sind.</t>
  </si>
  <si>
    <t xml:space="preserve">Nicht als leer stehende Wohnungen erfasst werden:</t>
  </si>
  <si>
    <t xml:space="preserve">- Unbesetzte Wohnungen, die am Stichtag (1. Juni) jedoch bereits vermietet oder verkauft sind,</t>
  </si>
  <si>
    <t xml:space="preserve">- Wohnungen in Abbruch- oder Umbauobjekten, sowie Notwohnungen in Baracken,</t>
  </si>
  <si>
    <t xml:space="preserve">- Neue Wohnungen, die am 1. Juni noch nicht fertig ausgebaut und somit noch nicht bezugsbereit sind,</t>
  </si>
  <si>
    <t xml:space="preserve">- Aus baulichen oder sanitätspolizeilichen Gründen gesperrte Wohnungen,</t>
  </si>
  <si>
    <t xml:space="preserve">- Wohnungen, die nur einem beschränkten Personenkreis vorbehalten sind (Dienstwohnungen, Wohnungen für späteren Eigenbedarf etc.),</t>
  </si>
  <si>
    <t xml:space="preserve">- Räumlichkeiten, die nicht Wohnzwecken dienen oder nicht für Wohnzwecke angeboten werden (zweckentfremdete Wohnungen wie Büros, Arztpraxen etc.),</t>
  </si>
  <si>
    <t xml:space="preserve">- Wohnungen, die mit Gewerbe- oder Geschäftslokalen eine räumliche Einheit bilden,</t>
  </si>
  <si>
    <t xml:space="preserve">- Mansarden und separate Zimmer ohne eigene Küche oder Kochnische sowie</t>
  </si>
  <si>
    <t xml:space="preserve">- Ferien- und Zweitwohnungen bzw. -häuser, die nicht zur Dauermiete (von mindestens drei Monaten) oder nicht zum Verkauf ausgeschrieben sind.</t>
  </si>
  <si>
    <t xml:space="preserve">Die Leerwohnungsziffer gibt den prozentualen Anteil der leer stehenden Wohnungen am gesamten Wohnungsbestand an. Sie kann für den gesamten Leerwohnungsbestand oder nur für Teile davon berechnet werden. Seit 1984 wird die Leerwohnungsziffer auf Basis des Wohnungsbestands am 31. Dezember des Vorjahrs berechnet.</t>
  </si>
  <si>
    <t xml:space="preserve">Im Rahmen der vorliegenden "Baustatistik 2023/2024" werden für den Kanton Aargau, seine Bezirke und Gemeinden die aktuellsten Ergebnisse aus drei durch das Bundesamt für Statistik (BFS) separat durchgeführten Erhebungen zum Bau- und Wohnungswesen präsentiert.</t>
  </si>
  <si>
    <t xml:space="preserve">Baustatistik</t>
  </si>
  <si>
    <t xml:space="preserve">Veränderungen der Bautätigkeit, seien es Zu- oder Abnahmen, beeinflussen nicht nur die Bauwirtschaft, sondern die gesamte Wirtschaft. Das Datenmaterial aus der Baustatistik dient einerseits der Abschätzung von Produktionskapazität und voraussichtlicher Beschäftigungslage im Baugewerbe. Andererseits trägt es, zusammen mit anderen Untersuchungen, zur Beurteilung der allgemeinen konjunkturellen Entwicklung bei.</t>
  </si>
  <si>
    <t xml:space="preserve">Die Baustatistik erfasst die bewilligungspflichtige Bautätigkeit (Neubauten, Umbauten, Abbrüche) des privaten und des öffentlichen Sektors in den Bereichen Hoch- und Tiefbau. Zum Hochbau gehört insbesondere der Wohnungsbau. Die Statistik erfasst jährlich (ab dem Datenjahr 2011 vierteljährlich) sämtliche erwähnten Tätigkeiten innerhalb der Landesgrenzen vom Zeitpunkt der Einreichung des Baugesuchs bei den zuständigen Behörden bis zum Abschluss der Arbeiten. Ebenfalls erfasst werden die öffentlichen Unterhaltsarbeiten im Hoch- und Tiefbau von Bund, Kantonen und Gemeinden sowie von öffentlich-rechtlichen Betrieben. Nicht erfasst werden hingegen die nicht bewilligungspflichtigen privaten Unterhalts- und Renovationsarbeiten.</t>
  </si>
  <si>
    <t xml:space="preserve">Die Baustatistik gibt Auskunft über die tatsächlichen Bauausgaben im Berichtsjahr, die vorgesehenen Bauausgaben im folgenden Jahr sowie bis 2009 über die jährlichen Veränderungen des Gebäude- und Wohnungsbestands.</t>
  </si>
  <si>
    <t xml:space="preserve">Baustatistik: Methodische Änderungen 2019</t>
  </si>
  <si>
    <t xml:space="preserve">2019 wurde die Berechnungsmethode der Baustatistik revidiert. In die Analyse wurden nur noch Projekte aufgenommen, die sich bereits im Bau befinden. In der vorliegenden Publikation werden ab dem Jahr 2017 revidierte Daten dargestellt.</t>
  </si>
  <si>
    <t xml:space="preserve">Baustatistik: Methodische Änderungen ab Referenzjahr 2013</t>
  </si>
  <si>
    <t xml:space="preserve">Ab dem Referenzjahr 2013 wurde die Bau- und Wohnbaustatistik einigen bedeutenden Änderungen unterzogen. Diese wirken sich auf die zur Verfügung stehenden Daten und die daraus ermittelten Ergebnisse aus. Folgende Änderungen wurden eingeführt: Berechnung der Variablen "Gebäude" und "Wohnungen" basierend auf der Einheit "Gebäude" anstatt des "Bauprojekts". Einführung eines Identifikators für den Umgang mit doppelt gemeldeten Projekten. Darüber hinaus wird auf die erwarteten Bauausgaben für das folgende Jahr verzichtet. Stattdessen wird der Arbeitsvorrat der sich im Bau befindlichen Projekte für das Folgejahr erhoben. Die frühere Ermittlung der erwarteten Bauausgaben für das Folgejahr war methodisch nicht zufriedenstellend, da es bewilligte Bauprojekte gibt, die gar nicht oder nicht im Folgejahr realisiert werden. Da der Arbeitsvorrat für das Folgejahr nur die sich im Bau befindlichen Projekte betrifft, ist diese Variable nicht mit der bis 2013 (Referenzjahr 2012) publizierten Variable der erwarteten Bauausgaben für das Folgejahr vergleichbar. Allerdings stellt sie wertmässig einen verlässlicheren Indikator für die kurzfristige Entwicklung der Bauinvestitionen dar, auch wenn sie nicht das gesamte in einem Folgejahr zu erwartende Bauvolumen umfasst.</t>
  </si>
  <si>
    <t xml:space="preserve">Bis 2013 (Referenzjahr 2012) wurden die neuen Gebäude und Wohnungen, die zu spät ins Eidgenössische Gebäude- und Wohnungsregister (GWR) aufgenommen wurden, nicht im Referenzjahr, sondern entsprechend ihrem tatsächlichen Vollendungsjahr (in der Regel im Folgejahr) gezählt. Diese Methode erlaubte es, alle neu gebauten Wohnungen und Gebäude zu zählen, garantierte jedoch nicht, dass diese im richtigen Referenzjahr gezählt wurden.</t>
  </si>
  <si>
    <t xml:space="preserve">Ab 2014 (Referenzjahr 2013) werden die neu gebauten Gebäude und Wohnungen, die im GWR als fertiggestellt gemeldet sind, konsequent im Referenzjahr gezählt. Nachmeldungen nach dem 31. Dezember können erst im Folgejahr (das heisst fast zwei Jahre nach dem 31. Dezember des Referenzjahres) in den entsprechenden Datensatz einfliessen. In der vorliegenden Publikation sind die definitiven Daten für die Bautätigkeit im Jahr 2023 enthalten.</t>
  </si>
  <si>
    <t xml:space="preserve">Die Daten zur Bautätigkeit und zur Wohnbaustatistik 2023 können vom BFS erst im Sommer 2025 publiziert werden.</t>
  </si>
  <si>
    <t xml:space="preserve">Gebäude- und Wohnungsstatistik (GWS)</t>
  </si>
  <si>
    <t xml:space="preserve">Im Jahr 2009 fand gegenüber der früheren Gebäude- und Wohnungserhebung im Rahmen der eidgenössischen Volkszählung ein Systemwechsel zur "Gebäude- und Wohnungsstatistik (GWS)" statt. Während bis dahin sämtliche Gebäude- und Wohnungsdaten alle zehn Jahre erfragt wurden und der Wohnungsbestand jährlich approximativ nach der Fortschreibungsmethode aus der Bau- und Wohnbaustatistik ermittelt wurde, werden diese Informationen nun ebenfalls jährlich aus dem von Kantonen und Gemeinden nachgeführten eidgenössischen Gebäude- und Wohnungsregister des Bundesamts für Statistik gezogen. Dabei wird der effektive Wohnungsbestand (nicht mehr der approximative) ermittelt. Die Daten aus der GWS wurden erstmals für das Jahr 2010 verwendet. Diese Systemumstellung führte zwischen 2009 und 2010 zu überdurchschnittlichen Bereinigungen bei der Ermittlung des Wohnungsbestands, was den vergleichsweise grossen Reinzugang an Wohnungen für das Jahr 2010 erklärt.</t>
  </si>
  <si>
    <t xml:space="preserve">Zählung der leer stehenden Wohnungen (Leerwohnungszählung)</t>
  </si>
  <si>
    <t xml:space="preserve">Seit 1974 wird in allen Gemeinden der Schweiz jedes Jahr eine Leerwohnungszählung durchgeführt. Bis 1982 galt der 1. Dezember als Stichtag der Erhebung. Ab 1984 wird der Leerwohnungsbestand per 1. Juni erfasst. Als Folge dieser Verschiebung fand im Jahr 1983 keine Leerwohnungszählung statt. Bei rückwirkenden Vergleichen der Leerwohnungsbestände müssen die Auswirkungen, die durch die Verschiebung des Stichtags bedingt sind, berücksichtigt werden. Insbesondere muss der starke Anstieg des Leerwohnungsbestands zwischen 1982 und 1984 (+758 Leerwohnungen) zum Teil als Folge des verschobenen Stichtags interpretiert werden.</t>
  </si>
  <si>
    <t xml:space="preserve">Als leer stehende Wohnungen im Sinne der Zählung gelten alle bewohnbaren, möblierten oder unmöblierten Wohnungen und Einfamilienhäuser, die zur Dauermiete (von mindestens drei Monaten) oder zum Verkauf ausgeschrieben sind und am Stichtag nicht bewohnt sind. Dagegen werden die zum Stichtag bereits vermieteten oder verkauften Wohnungen, die aber noch leer stehen, nicht gezählt (massgebend ist der Miet- oder Kaufvertrag). Mitgezählt werden aber (leer stehende) Ferien- oder Zweitwohnungen und -häuser, sofern sie das ganze Jahr bewohnbar sind und zur Dauermiete (von mindestens drei Monaten) oder zum Verkauf ausgeschrieben sind.</t>
  </si>
  <si>
    <t xml:space="preserve">Trotz der Publikation "Leerwohnungszählung 2025" vom 9. September 2025 werden im vorliegenden eDossier noch einmal Tabellen zu diesem Thema veröffentlicht. Diese stehen im Zusammenhang mit der Wohnungsstruktur aus der Gebäude- und Wohnungsstatistik (GWS) 2024 (z. B. Leerwohnungen und Leerwohnungsziffer nach Anzahl Zimmer) und konnten zum Zeitpunkt der Veröffentlichung der "Leerwohnungszählung 2025" noch nicht gezeigt werden, da die entsprechenden Daten erst seit Ende September 2025 verfügbar sind.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</si>
</sst>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1">
    <numFmt numFmtId="166" formatCode="#,##0"/>
    <numFmt numFmtId="167" formatCode="#,##0"/>
    <numFmt numFmtId="168" formatCode="#,##0"/>
    <numFmt numFmtId="169" formatCode="#,##0"/>
    <numFmt numFmtId="170" formatCode="#,##0"/>
    <numFmt numFmtId="171" formatCode="#,##0"/>
    <numFmt numFmtId="172" formatCode="#,##0"/>
    <numFmt numFmtId="173" formatCode="#,##0"/>
    <numFmt numFmtId="174" formatCode="#,##0.00"/>
    <numFmt numFmtId="175" formatCode="#,##0.00"/>
    <numFmt numFmtId="176" formatCode="#,##0.00"/>
    <numFmt numFmtId="177" formatCode="#,##0.00"/>
    <numFmt numFmtId="178" formatCode="#,##0.00"/>
    <numFmt numFmtId="179" formatCode="#,##0.00"/>
    <numFmt numFmtId="180" formatCode="#,##0"/>
    <numFmt numFmtId="181" formatCode="#,##0"/>
    <numFmt numFmtId="182" formatCode="#,##0"/>
    <numFmt numFmtId="183" formatCode="#,##0"/>
    <numFmt numFmtId="184" formatCode="#,##0"/>
    <numFmt numFmtId="185" formatCode="#,##0"/>
    <numFmt numFmtId="186" formatCode="#,##0"/>
    <numFmt numFmtId="187" formatCode="#,##0"/>
    <numFmt numFmtId="188" formatCode="#,##0"/>
    <numFmt numFmtId="189" formatCode="#,##0"/>
    <numFmt numFmtId="190" formatCode="#,##0"/>
    <numFmt numFmtId="191" formatCode="#,##0"/>
    <numFmt numFmtId="192" formatCode="#,##0"/>
    <numFmt numFmtId="193" formatCode="#,##0"/>
    <numFmt numFmtId="194" formatCode="#,##0"/>
    <numFmt numFmtId="195" formatCode="#,##0"/>
    <numFmt numFmtId="196" formatCode="#,##0"/>
    <numFmt numFmtId="197" formatCode="#,##0"/>
    <numFmt numFmtId="198" formatCode="#,##0"/>
    <numFmt numFmtId="199" formatCode="#,##0"/>
    <numFmt numFmtId="200" formatCode="#,##0"/>
    <numFmt numFmtId="201" formatCode="#,##0"/>
    <numFmt numFmtId="202" formatCode="#,##0"/>
    <numFmt numFmtId="203" formatCode="#,##0"/>
    <numFmt numFmtId="204" formatCode="#,##0"/>
    <numFmt numFmtId="205" formatCode="#,##0"/>
    <numFmt numFmtId="206" formatCode="#,##0"/>
    <numFmt numFmtId="207" formatCode="#,##0.00"/>
    <numFmt numFmtId="208" formatCode="#,##0.00"/>
    <numFmt numFmtId="209" formatCode="#,##0.00"/>
    <numFmt numFmtId="210" formatCode="####0"/>
    <numFmt numFmtId="211" formatCode="#,##0"/>
    <numFmt numFmtId="212" formatCode="#,##0"/>
    <numFmt numFmtId="213" formatCode="#,##0"/>
    <numFmt numFmtId="214" formatCode="#,##0"/>
    <numFmt numFmtId="215" formatCode="#,##0"/>
    <numFmt numFmtId="216" formatCode="#,##0"/>
    <numFmt numFmtId="217" formatCode="#,##0"/>
    <numFmt numFmtId="218" formatCode="#,##0"/>
    <numFmt numFmtId="219" formatCode="#,##0"/>
    <numFmt numFmtId="220" formatCode="#,##0"/>
    <numFmt numFmtId="221" formatCode="#,##0"/>
    <numFmt numFmtId="222" formatCode="#,##0"/>
    <numFmt numFmtId="223" formatCode="####0"/>
    <numFmt numFmtId="224" formatCode="#,##0"/>
    <numFmt numFmtId="225" formatCode="#,##0"/>
    <numFmt numFmtId="226" formatCode="#,##0"/>
    <numFmt numFmtId="227" formatCode="#,##0"/>
    <numFmt numFmtId="228" formatCode="#,##0"/>
    <numFmt numFmtId="229" formatCode="#,##0"/>
    <numFmt numFmtId="230" formatCode="#,##0"/>
    <numFmt numFmtId="231" formatCode="#,##0"/>
    <numFmt numFmtId="232" formatCode="#,##0"/>
    <numFmt numFmtId="233" formatCode="#,##0"/>
    <numFmt numFmtId="234" formatCode="#,##0"/>
    <numFmt numFmtId="235" formatCode="#,##0"/>
    <numFmt numFmtId="236" formatCode="#,##0"/>
    <numFmt numFmtId="237" formatCode="#,##0"/>
    <numFmt numFmtId="238" formatCode="#,##0"/>
    <numFmt numFmtId="239" formatCode="#,##0"/>
    <numFmt numFmtId="240" formatCode="#,##0"/>
    <numFmt numFmtId="241" formatCode="#,##0"/>
    <numFmt numFmtId="242" formatCode="#,##0"/>
    <numFmt numFmtId="243" formatCode="#,##0"/>
    <numFmt numFmtId="244" formatCode="#,##0"/>
    <numFmt numFmtId="245" formatCode="#,##0"/>
    <numFmt numFmtId="246" formatCode="#,##0"/>
    <numFmt numFmtId="247" formatCode="#,##0.00"/>
    <numFmt numFmtId="248" formatCode="#,##0"/>
    <numFmt numFmtId="249" formatCode="#,##0"/>
    <numFmt numFmtId="250" formatCode="#,##0.00"/>
    <numFmt numFmtId="251" formatCode="#,##0"/>
    <numFmt numFmtId="252" formatCode="#,##0"/>
    <numFmt numFmtId="253" formatCode="#,##0.00"/>
    <numFmt numFmtId="254" formatCode="#,##0"/>
    <numFmt numFmtId="255" formatCode="#,##0"/>
    <numFmt numFmtId="256" formatCode="#,##0"/>
    <numFmt numFmtId="257" formatCode="#,##0"/>
    <numFmt numFmtId="258" formatCode="#,##0"/>
    <numFmt numFmtId="259" formatCode="#,##0"/>
    <numFmt numFmtId="260" formatCode="#,##0"/>
    <numFmt numFmtId="261" formatCode="#,##0"/>
    <numFmt numFmtId="262" formatCode="#,##0"/>
    <numFmt numFmtId="263" formatCode="#,##0"/>
    <numFmt numFmtId="264" formatCode="####0"/>
    <numFmt numFmtId="265" formatCode="#,##0"/>
    <numFmt numFmtId="266" formatCode="#,##0"/>
    <numFmt numFmtId="267" formatCode="#,##0.00"/>
    <numFmt numFmtId="268" formatCode="#,##0"/>
    <numFmt numFmtId="269" formatCode="#,##0.00"/>
    <numFmt numFmtId="270" formatCode="#,##0"/>
    <numFmt numFmtId="271" formatCode="#,##0"/>
    <numFmt numFmtId="272" formatCode="#,##0.00"/>
    <numFmt numFmtId="273" formatCode="#,##0"/>
    <numFmt numFmtId="274" formatCode="#,##0.00"/>
    <numFmt numFmtId="275" formatCode="#,##0"/>
    <numFmt numFmtId="276" formatCode="#,##0.00"/>
    <numFmt numFmtId="277" formatCode="#,##0.00"/>
    <numFmt numFmtId="278" formatCode="#,##0"/>
    <numFmt numFmtId="279" formatCode="#,##0"/>
    <numFmt numFmtId="280" formatCode="#,##0"/>
    <numFmt numFmtId="281" formatCode="#,##0"/>
    <numFmt numFmtId="282" formatCode="#,##0"/>
    <numFmt numFmtId="283" formatCode="#,##0"/>
    <numFmt numFmtId="284" formatCode="#,##0"/>
    <numFmt numFmtId="285" formatCode="#,##0"/>
    <numFmt numFmtId="286" formatCode="#,##0.00"/>
    <numFmt numFmtId="287" formatCode="#,##0"/>
    <numFmt numFmtId="288" formatCode="#,##0.00"/>
    <numFmt numFmtId="289" formatCode="#,##0"/>
    <numFmt numFmtId="290" formatCode="#,##0.00"/>
    <numFmt numFmtId="291" formatCode="#,##0"/>
    <numFmt numFmtId="292" formatCode="#,##0.00"/>
    <numFmt numFmtId="293" formatCode="#,##0"/>
    <numFmt numFmtId="294" formatCode="#,##0.00"/>
    <numFmt numFmtId="295" formatCode="#,##0"/>
    <numFmt numFmtId="296" formatCode="#,##0.00"/>
    <numFmt numFmtId="297" formatCode="#,##0"/>
    <numFmt numFmtId="298" formatCode="####0"/>
    <numFmt numFmtId="299" formatCode="#,##0"/>
    <numFmt numFmtId="300" formatCode="#,##0"/>
    <numFmt numFmtId="301" formatCode="#,##0.00"/>
    <numFmt numFmtId="302" formatCode="#,##0"/>
    <numFmt numFmtId="303" formatCode="#,##0"/>
    <numFmt numFmtId="304" formatCode="#,##0"/>
    <numFmt numFmtId="305" formatCode="#,##0"/>
    <numFmt numFmtId="306" formatCode="#,##0"/>
    <numFmt numFmtId="307" formatCode="#,##0"/>
    <numFmt numFmtId="308" formatCode="#,##0"/>
    <numFmt numFmtId="309" formatCode="#,##0"/>
    <numFmt numFmtId="310" formatCode="#,##0"/>
    <numFmt numFmtId="311" formatCode="#,##0"/>
    <numFmt numFmtId="312" formatCode="#,##0"/>
    <numFmt numFmtId="313" formatCode="#,##0"/>
    <numFmt numFmtId="314" formatCode="#,##0"/>
    <numFmt numFmtId="315" formatCode="#,##0"/>
    <numFmt numFmtId="316" formatCode="#,##0"/>
    <numFmt numFmtId="317" formatCode="#,##0"/>
    <numFmt numFmtId="318" formatCode="#,##0"/>
    <numFmt numFmtId="319" formatCode="#,##0"/>
    <numFmt numFmtId="320" formatCode="#,##0"/>
    <numFmt numFmtId="321" formatCode="#,##0"/>
    <numFmt numFmtId="322" formatCode="#,##0"/>
    <numFmt numFmtId="323" formatCode="#,##0"/>
    <numFmt numFmtId="324" formatCode="#,##0"/>
    <numFmt numFmtId="325" formatCode="#,##0"/>
    <numFmt numFmtId="326" formatCode="#,##0"/>
    <numFmt numFmtId="327" formatCode="#,##0"/>
    <numFmt numFmtId="328" formatCode="#,##0"/>
    <numFmt numFmtId="329" formatCode="#,##0"/>
    <numFmt numFmtId="330" formatCode="#,##0"/>
    <numFmt numFmtId="331" formatCode="#,##0"/>
    <numFmt numFmtId="332" formatCode="#,##0"/>
    <numFmt numFmtId="333" formatCode="#,##0"/>
    <numFmt numFmtId="334" formatCode="#,##0"/>
    <numFmt numFmtId="335" formatCode="#,##0"/>
    <numFmt numFmtId="336" formatCode="#,##0"/>
    <numFmt numFmtId="337" formatCode="#,##0"/>
    <numFmt numFmtId="338" formatCode="#,##0"/>
    <numFmt numFmtId="339" formatCode="#,##0"/>
    <numFmt numFmtId="340" formatCode="#,##0"/>
    <numFmt numFmtId="341" formatCode="#,##0"/>
    <numFmt numFmtId="342" formatCode="#,##0"/>
    <numFmt numFmtId="343" formatCode="#,##0"/>
    <numFmt numFmtId="344" formatCode="#,##0"/>
    <numFmt numFmtId="345" formatCode="#,##0"/>
    <numFmt numFmtId="346" formatCode="#,##0"/>
    <numFmt numFmtId="347" formatCode="#,##0"/>
    <numFmt numFmtId="348" formatCode="#,##0"/>
    <numFmt numFmtId="349" formatCode="#,##0"/>
    <numFmt numFmtId="350" formatCode="#,##0"/>
    <numFmt numFmtId="351" formatCode="#,##0"/>
    <numFmt numFmtId="352" formatCode="#,##0"/>
    <numFmt numFmtId="353" formatCode="#,##0"/>
    <numFmt numFmtId="354" formatCode="#,##0"/>
    <numFmt numFmtId="355" formatCode="#,##0"/>
    <numFmt numFmtId="356" formatCode="#,##0"/>
    <numFmt numFmtId="357" formatCode="#,##0"/>
    <numFmt numFmtId="358" formatCode="#,##0"/>
    <numFmt numFmtId="359" formatCode="#,##0"/>
    <numFmt numFmtId="360" formatCode="#,##0"/>
    <numFmt numFmtId="361" formatCode="#,##0"/>
    <numFmt numFmtId="362" formatCode="#,##0"/>
    <numFmt numFmtId="363" formatCode="#,##0"/>
    <numFmt numFmtId="364" formatCode="#,##0"/>
    <numFmt numFmtId="365" formatCode="#,##0"/>
    <numFmt numFmtId="366" formatCode="#,##0"/>
    <numFmt numFmtId="367" formatCode="#,##0"/>
    <numFmt numFmtId="368" formatCode="#,##0"/>
    <numFmt numFmtId="369" formatCode="#,##0"/>
    <numFmt numFmtId="370" formatCode="#,##0"/>
    <numFmt numFmtId="371" formatCode="#,##0"/>
    <numFmt numFmtId="372" formatCode="####0"/>
    <numFmt numFmtId="373" formatCode="#,##0"/>
    <numFmt numFmtId="374" formatCode="#,##0"/>
    <numFmt numFmtId="375" formatCode="#,##0.00"/>
    <numFmt numFmtId="376" formatCode="#,##0"/>
    <numFmt numFmtId="377" formatCode="#,##0"/>
    <numFmt numFmtId="378" formatCode="#,##0"/>
    <numFmt numFmtId="379" formatCode="#,##0"/>
    <numFmt numFmtId="380" formatCode="#,##0"/>
    <numFmt numFmtId="381" formatCode="#,##0"/>
    <numFmt numFmtId="382" formatCode="#,##0.00"/>
    <numFmt numFmtId="383" formatCode="#,##0"/>
    <numFmt numFmtId="384" formatCode="#,##0"/>
    <numFmt numFmtId="385" formatCode="#,##0"/>
    <numFmt numFmtId="386" formatCode="#,##0"/>
    <numFmt numFmtId="387" formatCode="#,##0"/>
    <numFmt numFmtId="388" formatCode="#,##0"/>
    <numFmt numFmtId="389" formatCode="#,##0"/>
    <numFmt numFmtId="390" formatCode="#,##0"/>
    <numFmt numFmtId="391" formatCode="#,##0"/>
    <numFmt numFmtId="392" formatCode="#,##0"/>
    <numFmt numFmtId="393" formatCode="#,##0"/>
    <numFmt numFmtId="394" formatCode="#,##0"/>
    <numFmt numFmtId="395" formatCode="#,##0"/>
    <numFmt numFmtId="396" formatCode="#,##0"/>
    <numFmt numFmtId="397" formatCode="#,##0"/>
    <numFmt numFmtId="398" formatCode="#,##0"/>
    <numFmt numFmtId="399" formatCode="#,##0"/>
    <numFmt numFmtId="400" formatCode="#,##0"/>
    <numFmt numFmtId="401" formatCode="#,##0"/>
    <numFmt numFmtId="402" formatCode="#,##0"/>
    <numFmt numFmtId="403" formatCode="#,##0"/>
    <numFmt numFmtId="404" formatCode="#,##0"/>
    <numFmt numFmtId="405" formatCode="#,##0"/>
    <numFmt numFmtId="406" formatCode="#,##0"/>
    <numFmt numFmtId="407" formatCode="#,##0"/>
    <numFmt numFmtId="408" formatCode="#,##0"/>
    <numFmt numFmtId="409" formatCode="#,##0"/>
    <numFmt numFmtId="410" formatCode="#,##0"/>
    <numFmt numFmtId="411" formatCode="#,##0"/>
    <numFmt numFmtId="412" formatCode="#,##0"/>
    <numFmt numFmtId="413" formatCode="#,##0"/>
    <numFmt numFmtId="414" formatCode="#,##0"/>
    <numFmt numFmtId="415" formatCode="#,##0"/>
    <numFmt numFmtId="416" formatCode="#,##0"/>
    <numFmt numFmtId="417" formatCode="#,##0"/>
    <numFmt numFmtId="418" formatCode="#,##0"/>
    <numFmt numFmtId="419" formatCode="#,##0"/>
    <numFmt numFmtId="420" formatCode="#,##0"/>
    <numFmt numFmtId="421" formatCode="#,##0"/>
    <numFmt numFmtId="422" formatCode="#,##0"/>
    <numFmt numFmtId="423" formatCode="#,##0"/>
    <numFmt numFmtId="424" formatCode="#,##0"/>
    <numFmt numFmtId="425" formatCode="#,##0"/>
    <numFmt numFmtId="426" formatCode="#,##0"/>
    <numFmt numFmtId="427" formatCode="#,##0"/>
    <numFmt numFmtId="428" formatCode="#,##0"/>
    <numFmt numFmtId="429" formatCode="#,##0"/>
    <numFmt numFmtId="430" formatCode="#,##0"/>
    <numFmt numFmtId="431" formatCode="#,##0"/>
    <numFmt numFmtId="432" formatCode="#,##0"/>
    <numFmt numFmtId="433" formatCode="#,##0"/>
    <numFmt numFmtId="434" formatCode="#,##0"/>
    <numFmt numFmtId="435" formatCode="#,##0"/>
    <numFmt numFmtId="436" formatCode="#,##0"/>
    <numFmt numFmtId="437" formatCode="#,##0"/>
    <numFmt numFmtId="438" formatCode="#,##0"/>
    <numFmt numFmtId="439" formatCode="#,##0"/>
    <numFmt numFmtId="440" formatCode="#,##0"/>
    <numFmt numFmtId="441" formatCode="#,##0"/>
    <numFmt numFmtId="442" formatCode="#,##0"/>
    <numFmt numFmtId="443" formatCode="#,##0"/>
    <numFmt numFmtId="444" formatCode="#,##0"/>
    <numFmt numFmtId="445" formatCode="#,##0"/>
    <numFmt numFmtId="446" formatCode="#,##0"/>
    <numFmt numFmtId="447" formatCode="#,##0"/>
    <numFmt numFmtId="448" formatCode="#,##0"/>
    <numFmt numFmtId="449" formatCode="#,##0"/>
    <numFmt numFmtId="450" formatCode="#,##0"/>
    <numFmt numFmtId="451" formatCode="#,##0"/>
    <numFmt numFmtId="452" formatCode="#,##0"/>
    <numFmt numFmtId="453" formatCode="#,##0"/>
    <numFmt numFmtId="454" formatCode="#,##0"/>
    <numFmt numFmtId="455" formatCode="#,##0"/>
    <numFmt numFmtId="456" formatCode="#,##0"/>
    <numFmt numFmtId="457" formatCode="#,##0"/>
    <numFmt numFmtId="458" formatCode="#,##0"/>
    <numFmt numFmtId="459" formatCode="#,##0"/>
    <numFmt numFmtId="460" formatCode="#,##0"/>
    <numFmt numFmtId="461" formatCode="#,##0"/>
    <numFmt numFmtId="462" formatCode="#,##0"/>
    <numFmt numFmtId="463" formatCode="#,##0"/>
    <numFmt numFmtId="464" formatCode="#,##0"/>
    <numFmt numFmtId="465" formatCode="####0"/>
    <numFmt numFmtId="466" formatCode="#,##0"/>
    <numFmt numFmtId="467" formatCode="#,##0"/>
    <numFmt numFmtId="468" formatCode="#,##0"/>
    <numFmt numFmtId="469" formatCode="#,##0"/>
    <numFmt numFmtId="470" formatCode="#,##0"/>
    <numFmt numFmtId="471" formatCode="#,##0"/>
    <numFmt numFmtId="472" formatCode="#,##0"/>
    <numFmt numFmtId="473" formatCode="#,##0"/>
    <numFmt numFmtId="474" formatCode="#,##0.00"/>
    <numFmt numFmtId="475" formatCode="####0"/>
    <numFmt numFmtId="476" formatCode="#,##0"/>
    <numFmt numFmtId="477" formatCode="#,##0"/>
    <numFmt numFmtId="478" formatCode="#,##0"/>
    <numFmt numFmtId="479" formatCode="#,##0"/>
    <numFmt numFmtId="480" formatCode="#,##0"/>
    <numFmt numFmtId="481" formatCode="#,##0.00"/>
    <numFmt numFmtId="482" formatCode="####0"/>
    <numFmt numFmtId="483" formatCode="#,##0.00"/>
    <numFmt numFmtId="484" formatCode="#,##0.00"/>
    <numFmt numFmtId="485" formatCode="#,##0.00"/>
    <numFmt numFmtId="486" formatCode="#,##0.00"/>
    <numFmt numFmtId="487" formatCode="#,##0.00"/>
    <numFmt numFmtId="488" formatCode="#,##0.00"/>
    <numFmt numFmtId="489" formatCode="#,##0.00"/>
    <numFmt numFmtId="490" formatCode="#,##0.00"/>
    <numFmt numFmtId="491" formatCode="#,##0"/>
    <numFmt numFmtId="492" formatCode="#,##0"/>
    <numFmt numFmtId="493" formatCode="#,##0"/>
    <numFmt numFmtId="494" formatCode="#,##0"/>
    <numFmt numFmtId="495" formatCode="#,##0"/>
    <numFmt numFmtId="496" formatCode="#,##0"/>
    <numFmt numFmtId="497" formatCode="#,##0"/>
    <numFmt numFmtId="498" formatCode="#,##0"/>
    <numFmt numFmtId="499" formatCode="#,##0"/>
    <numFmt numFmtId="500" formatCode="#,##0"/>
    <numFmt numFmtId="501" formatCode="#,##0.00"/>
    <numFmt numFmtId="502" formatCode="#,##0"/>
    <numFmt numFmtId="503" formatCode="#,##0"/>
    <numFmt numFmtId="504" formatCode="#,##0"/>
    <numFmt numFmtId="505" formatCode="#,##0"/>
    <numFmt numFmtId="506" formatCode="#,##0"/>
    <numFmt numFmtId="507" formatCode="#,##0"/>
    <numFmt numFmtId="508" formatCode="#,##0"/>
    <numFmt numFmtId="509" formatCode="#,##0"/>
    <numFmt numFmtId="510" formatCode="#,##0"/>
    <numFmt numFmtId="511" formatCode="#,##0"/>
    <numFmt numFmtId="512" formatCode="#,##0.00"/>
    <numFmt numFmtId="513" formatCode="#,##0"/>
    <numFmt numFmtId="514" formatCode="#,##0"/>
    <numFmt numFmtId="515" formatCode="#,##0"/>
    <numFmt numFmtId="516" formatCode="#,##0"/>
    <numFmt numFmtId="517" formatCode="#,##0"/>
    <numFmt numFmtId="518" formatCode="#,##0"/>
    <numFmt numFmtId="519" formatCode="#,##0"/>
    <numFmt numFmtId="520" formatCode="#,##0"/>
    <numFmt numFmtId="521" formatCode="#,##0"/>
    <numFmt numFmtId="522" formatCode="#,##0"/>
    <numFmt numFmtId="523" formatCode="#,##0"/>
    <numFmt numFmtId="524" formatCode="#,##0"/>
    <numFmt numFmtId="525" formatCode="#,##0"/>
    <numFmt numFmtId="526" formatCode="#,##0"/>
    <numFmt numFmtId="527" formatCode="#,##0"/>
    <numFmt numFmtId="528" formatCode="#,##0"/>
    <numFmt numFmtId="529" formatCode="#,##0"/>
    <numFmt numFmtId="530" formatCode="#,##0"/>
    <numFmt numFmtId="531" formatCode="#,##0"/>
    <numFmt numFmtId="532" formatCode="#,##0"/>
    <numFmt numFmtId="533" formatCode="#,##0"/>
    <numFmt numFmtId="534" formatCode="#,##0.00"/>
    <numFmt numFmtId="535" formatCode="#,##0"/>
    <numFmt numFmtId="536" formatCode="#,##0"/>
    <numFmt numFmtId="537" formatCode="#,##0"/>
    <numFmt numFmtId="538" formatCode="#,##0"/>
    <numFmt numFmtId="539" formatCode="#,##0"/>
    <numFmt numFmtId="540" formatCode="#,##0"/>
    <numFmt numFmtId="541" formatCode="#,##0"/>
    <numFmt numFmtId="542" formatCode="#,##0"/>
    <numFmt numFmtId="543" formatCode="#,##0"/>
    <numFmt numFmtId="544" formatCode="#,##0"/>
    <numFmt numFmtId="545" formatCode="#,##0"/>
    <numFmt numFmtId="546" formatCode="#,##0"/>
    <numFmt numFmtId="547" formatCode="#,##0"/>
    <numFmt numFmtId="548" formatCode="#,##0"/>
    <numFmt numFmtId="549" formatCode="#,##0"/>
    <numFmt numFmtId="550" formatCode="#,##0"/>
    <numFmt numFmtId="551" formatCode="#,##0"/>
    <numFmt numFmtId="552" formatCode="#,##0"/>
    <numFmt numFmtId="553" formatCode="#,##0"/>
    <numFmt numFmtId="554" formatCode="#,##0"/>
    <numFmt numFmtId="555" formatCode="#,##0"/>
    <numFmt numFmtId="556" formatCode="#,##0"/>
  </numFmts>
  <fonts count="8">
    <font>
      <sz val="10"/>
      <color rgb="FF000000"/>
      <name val="Arial"/>
    </font>
    <font>
      <sz val="16"/>
      <color rgb="FFFFFFFF"/>
      <name val="Arial"/>
      <b/>
    </font>
    <font>
      <sz val="12"/>
      <color rgb="FF000000"/>
      <name val="Arial"/>
      <b/>
    </font>
    <font>
      <sz val="14"/>
      <color rgb="FF000000"/>
      <name val="Arial"/>
      <b/>
    </font>
    <font>
      <sz val="10"/>
      <color rgb="FF000000"/>
      <name val="Arial"/>
      <i/>
    </font>
    <font>
      <sz val="10"/>
      <color rgb="FFFFFFFF"/>
      <name val="Arial"/>
    </font>
    <font>
      <sz val="10"/>
      <color rgb="FF000000"/>
      <name val="Arial"/>
      <u val="single"/>
    </font>
    <font>
      <sz val="10"/>
      <color rgb="FF000000"/>
      <name val="Arial"/>
      <b/>
    </font>
  </fonts>
  <fills count="11">
    <fill>
      <patternFill patternType="none"/>
    </fill>
    <fill>
      <patternFill patternType="gray125"/>
    </fill>
    <fill>
      <patternFill patternType="solid">
        <fgColor rgb="FF007AB8"/>
      </patternFill>
    </fill>
    <fill>
      <patternFill patternType="solid">
        <fgColor rgb="FF96D4FF"/>
      </patternFill>
    </fill>
    <fill>
      <patternFill patternType="solid">
        <fgColor rgb="FFFFA81F"/>
      </patternFill>
    </fill>
    <fill>
      <patternFill patternType="solid">
        <fgColor rgb="FFFFE562"/>
      </patternFill>
    </fill>
    <fill>
      <patternFill patternType="solid">
        <fgColor rgb="FFA05388"/>
      </patternFill>
    </fill>
    <fill>
      <patternFill patternType="solid">
        <fgColor rgb="FFFF82A9"/>
      </patternFill>
    </fill>
    <fill>
      <patternFill patternType="solid">
        <fgColor rgb="FF4C8562"/>
      </patternFill>
    </fill>
    <fill>
      <patternFill patternType="solid">
        <fgColor rgb="FFC6ECAE"/>
      </patternFill>
    </fill>
    <fill>
      <patternFill patternType="solid">
        <fgColor rgb="FFD9D9D9"/>
      </patternFill>
    </fill>
  </fills>
  <borders count="5">
    <border>
      <left/>
      <right/>
      <top/>
      <bottom/>
      <diagonal/>
    </border>
    <border>
      <left style="thin">
        <color rgb="FFFFFFFF"/>
      </left>
      <right style="thin">
        <color rgb="FFFFFFFF"/>
      </right>
      <top style="thin">
        <color rgb="FFFFFFFF"/>
      </top>
      <bottom style="thin">
        <color rgb="FFFFFFFF"/>
      </bottom>
    </border>
    <border>
      <left style="thin">
        <color rgb="FF000000"/>
      </left>
      <right style="thin">
        <color rgb="FF000000"/>
      </right>
      <top style="thin">
        <color rgb="FF000000"/>
      </top>
      <bottom style="thin">
        <color rgb="FF000000"/>
      </bottom>
    </border>
    <border>
      <bottom style="medium">
        <color rgb="FF000000"/>
      </bottom>
    </border>
    <border>
      <bottom style="thin">
        <color rgb="FF000000"/>
      </bottom>
    </border>
  </borders>
  <cellStyleXfs count="1">
    <xf numFmtId="0" fontId="0" fillId="0" borderId="0"/>
  </cellStyleXfs>
  <cellXfs count="804">
    <xf numFmtId="0" fontId="0" fillId="0" borderId="0" xfId="0"/>
    <xf numFmtId="0" fontId="1" fillId="2" borderId="0" xfId="0" applyFont="1" applyFill="1" applyAlignment="1">
      <alignment horizontal="left" wrapText="1"/>
    </xf>
    <xf numFmtId="0" fontId="2" fillId="0" borderId="0" xfId="0" applyFont="1"/>
    <xf numFmtId="0" fontId="3" fillId="0" borderId="0" xfId="0" applyFont="1"/>
    <xf numFmtId="0" fontId="4" fillId="0" borderId="0" xfId="0" applyFont="1"/>
    <xf numFmtId="0" fontId="5" fillId="2" borderId="1" xfId="0" applyFont="1" applyFill="1" applyBorder="1"/>
    <xf numFmtId="0" fontId="6" fillId="0" borderId="0" xfId="0" applyFont="1"/>
    <xf numFmtId="0" fontId="0" fillId="3" borderId="1" xfId="0" applyFont="1" applyFill="1" applyBorder="1"/>
    <xf numFmtId="0" fontId="0" fillId="4" borderId="1" xfId="0" applyFont="1" applyFill="1" applyBorder="1"/>
    <xf numFmtId="0" fontId="0" fillId="5" borderId="1" xfId="0" applyFont="1" applyFill="1" applyBorder="1"/>
    <xf numFmtId="0" fontId="5" fillId="6" borderId="1" xfId="0" applyFont="1" applyFill="1" applyBorder="1"/>
    <xf numFmtId="0" fontId="0" fillId="7" borderId="1" xfId="0" applyFont="1" applyFill="1" applyBorder="1"/>
    <xf numFmtId="0" fontId="5" fillId="8" borderId="1" xfId="0" applyFont="1" applyFill="1" applyBorder="1"/>
    <xf numFmtId="0" fontId="0" fillId="9" borderId="1" xfId="0" applyFont="1" applyFill="1" applyBorder="1"/>
    <xf numFmtId="0" fontId="7" fillId="0" borderId="2" xfId="0" applyFont="1" applyBorder="1" applyAlignment="1">
      <alignment horizontal="left" vertical="top" wrapText="1"/>
    </xf>
    <xf numFmtId="0" fontId="7" fillId="0" borderId="2" xfId="0" applyFont="1" applyBorder="1" applyAlignment="1">
      <alignment horizontal="center" vertical="top" wrapText="1"/>
    </xf>
    <xf numFmtId="0" fontId="7" fillId="0" borderId="2" xfId="0" applyFont="1" applyBorder="1" applyAlignment="1">
      <alignment horizontal="right" vertical="top" wrapText="1"/>
    </xf>
    <xf numFmtId="0" fontId="0" fillId="0" borderId="0" xfId="0" applyFont="1" applyAlignment="1">
      <alignment horizontal="left" vertical="center"/>
    </xf>
    <xf numFmtId="166" fontId="0" fillId="0" borderId="0" xfId="0" applyFont="1" applyNumberFormat="1" applyAlignment="1">
      <alignment horizontal="right" vertical="center"/>
    </xf>
    <xf numFmtId="167" fontId="0" fillId="0" borderId="0" xfId="0" applyFont="1" applyNumberFormat="1" applyAlignment="1">
      <alignment horizontal="right" vertical="center"/>
    </xf>
    <xf numFmtId="168" fontId="0" fillId="0" borderId="0" xfId="0" applyFont="1" applyNumberFormat="1" applyAlignment="1">
      <alignment horizontal="right" vertical="center"/>
    </xf>
    <xf numFmtId="169" fontId="0" fillId="0" borderId="0" xfId="0" applyFont="1" applyNumberFormat="1" applyAlignment="1">
      <alignment horizontal="right" vertical="center"/>
    </xf>
    <xf numFmtId="170" fontId="0" fillId="0" borderId="0" xfId="0" applyFont="1" applyNumberFormat="1" applyAlignment="1">
      <alignment horizontal="right" vertical="center"/>
    </xf>
    <xf numFmtId="171" fontId="0" fillId="0" borderId="0" xfId="0" applyFont="1" applyNumberFormat="1" applyAlignment="1">
      <alignment horizontal="right" vertical="center"/>
    </xf>
    <xf numFmtId="172" fontId="0" fillId="0" borderId="0" xfId="0" applyFont="1" applyNumberFormat="1" applyAlignment="1">
      <alignment horizontal="right" vertical="center"/>
    </xf>
    <xf numFmtId="173" fontId="0" fillId="0" borderId="0" xfId="0" applyFont="1" applyNumberFormat="1" applyAlignment="1">
      <alignment horizontal="right" vertical="center"/>
    </xf>
    <xf numFmtId="0" fontId="0" fillId="0" borderId="3" xfId="0" applyFont="1" applyBorder="1" applyAlignment="1">
      <alignment horizontal="left" vertical="center"/>
    </xf>
    <xf numFmtId="166" fontId="0" fillId="0" borderId="3" xfId="0" applyFont="1" applyNumberFormat="1" applyBorder="1" applyAlignment="1">
      <alignment horizontal="right" vertical="center"/>
    </xf>
    <xf numFmtId="167" fontId="0" fillId="0" borderId="3" xfId="0" applyFont="1" applyNumberFormat="1" applyBorder="1" applyAlignment="1">
      <alignment horizontal="right" vertical="center"/>
    </xf>
    <xf numFmtId="168" fontId="0" fillId="0" borderId="3" xfId="0" applyFont="1" applyNumberFormat="1" applyBorder="1" applyAlignment="1">
      <alignment horizontal="right" vertical="center"/>
    </xf>
    <xf numFmtId="169" fontId="0" fillId="0" borderId="3" xfId="0" applyFont="1" applyNumberFormat="1" applyBorder="1" applyAlignment="1">
      <alignment horizontal="right" vertical="center"/>
    </xf>
    <xf numFmtId="170" fontId="0" fillId="0" borderId="3" xfId="0" applyFont="1" applyNumberFormat="1" applyBorder="1" applyAlignment="1">
      <alignment horizontal="right" vertical="center"/>
    </xf>
    <xf numFmtId="171" fontId="0" fillId="0" borderId="3" xfId="0" applyFont="1" applyNumberFormat="1" applyBorder="1" applyAlignment="1">
      <alignment horizontal="right" vertical="center"/>
    </xf>
    <xf numFmtId="172" fontId="0" fillId="0" borderId="3" xfId="0" applyFont="1" applyNumberFormat="1" applyBorder="1" applyAlignment="1">
      <alignment horizontal="right" vertical="center"/>
    </xf>
    <xf numFmtId="173" fontId="0" fillId="0" borderId="3" xfId="0" applyFont="1" applyNumberFormat="1" applyBorder="1" applyAlignment="1">
      <alignment horizontal="right" vertical="center"/>
    </xf>
    <xf numFmtId="0" fontId="0" fillId="0" borderId="0" xfId="0" applyFont="1" applyAlignment="1">
      <alignment horizontal="left" vertical="center" indent="0" wrapText="1"/>
    </xf>
    <xf numFmtId="174" fontId="0" fillId="0" borderId="0" xfId="0" applyFont="1" applyNumberFormat="1" applyAlignment="1">
      <alignment horizontal="right" vertical="center"/>
    </xf>
    <xf numFmtId="175" fontId="0" fillId="0" borderId="0" xfId="0" applyFont="1" applyNumberFormat="1" applyAlignment="1">
      <alignment horizontal="right" vertical="center"/>
    </xf>
    <xf numFmtId="176" fontId="0" fillId="0" borderId="0" xfId="0" applyFont="1" applyNumberFormat="1" applyAlignment="1">
      <alignment horizontal="right" vertical="center"/>
    </xf>
    <xf numFmtId="177" fontId="0" fillId="0" borderId="0" xfId="0" applyFont="1" applyNumberFormat="1" applyAlignment="1">
      <alignment horizontal="right" vertical="center"/>
    </xf>
    <xf numFmtId="178" fontId="0" fillId="0" borderId="0" xfId="0" applyFont="1" applyNumberFormat="1" applyAlignment="1">
      <alignment horizontal="right" vertical="center"/>
    </xf>
    <xf numFmtId="179" fontId="0" fillId="0" borderId="0" xfId="0" applyFont="1" applyNumberFormat="1" applyAlignment="1">
      <alignment horizontal="right" vertical="center"/>
    </xf>
    <xf numFmtId="0" fontId="7" fillId="0" borderId="0" xfId="0" applyFont="1" applyAlignment="1">
      <alignment horizontal="left" vertical="center"/>
    </xf>
    <xf numFmtId="174" fontId="7" fillId="0" borderId="0" xfId="0" applyFont="1" applyNumberFormat="1" applyAlignment="1">
      <alignment horizontal="right" vertical="center"/>
    </xf>
    <xf numFmtId="175" fontId="7" fillId="0" borderId="0" xfId="0" applyFont="1" applyNumberFormat="1" applyAlignment="1">
      <alignment horizontal="right" vertical="center"/>
    </xf>
    <xf numFmtId="176" fontId="7" fillId="0" borderId="0" xfId="0" applyFont="1" applyNumberFormat="1" applyAlignment="1">
      <alignment horizontal="right" vertical="center"/>
    </xf>
    <xf numFmtId="177" fontId="7" fillId="0" borderId="0" xfId="0" applyFont="1" applyNumberFormat="1" applyAlignment="1">
      <alignment horizontal="right" vertical="center"/>
    </xf>
    <xf numFmtId="178" fontId="7" fillId="0" borderId="0" xfId="0" applyFont="1" applyNumberFormat="1" applyAlignment="1">
      <alignment horizontal="right" vertical="center"/>
    </xf>
    <xf numFmtId="179" fontId="7" fillId="0" borderId="0" xfId="0" applyFont="1" applyNumberFormat="1" applyAlignment="1">
      <alignment horizontal="right" vertical="center"/>
    </xf>
    <xf numFmtId="0" fontId="7" fillId="0" borderId="3" xfId="0" applyFont="1" applyBorder="1" applyAlignment="1">
      <alignment horizontal="left" vertical="center"/>
    </xf>
    <xf numFmtId="174" fontId="7" fillId="0" borderId="3" xfId="0" applyFont="1" applyNumberFormat="1" applyBorder="1" applyAlignment="1">
      <alignment horizontal="right" vertical="center"/>
    </xf>
    <xf numFmtId="175" fontId="7" fillId="0" borderId="3" xfId="0" applyFont="1" applyNumberFormat="1" applyBorder="1" applyAlignment="1">
      <alignment horizontal="right" vertical="center"/>
    </xf>
    <xf numFmtId="176" fontId="7" fillId="0" borderId="3" xfId="0" applyFont="1" applyNumberFormat="1" applyBorder="1" applyAlignment="1">
      <alignment horizontal="right" vertical="center"/>
    </xf>
    <xf numFmtId="177" fontId="7" fillId="0" borderId="3" xfId="0" applyFont="1" applyNumberFormat="1" applyBorder="1" applyAlignment="1">
      <alignment horizontal="right" vertical="center"/>
    </xf>
    <xf numFmtId="178" fontId="7" fillId="0" borderId="3" xfId="0" applyFont="1" applyNumberFormat="1" applyBorder="1" applyAlignment="1">
      <alignment horizontal="right" vertical="center"/>
    </xf>
    <xf numFmtId="179" fontId="7" fillId="0" borderId="3" xfId="0" applyFont="1" applyNumberFormat="1" applyBorder="1" applyAlignment="1">
      <alignment horizontal="right" vertical="center"/>
    </xf>
    <xf numFmtId="180" fontId="0" fillId="0" borderId="0" xfId="0" applyFont="1" applyNumberFormat="1" applyAlignment="1">
      <alignment horizontal="right" vertical="center"/>
    </xf>
    <xf numFmtId="181" fontId="0" fillId="0" borderId="0" xfId="0" applyFont="1" applyNumberFormat="1" applyAlignment="1">
      <alignment horizontal="right" vertical="center"/>
    </xf>
    <xf numFmtId="182" fontId="0" fillId="0" borderId="0" xfId="0" applyFont="1" applyNumberFormat="1" applyAlignment="1">
      <alignment horizontal="right" vertical="center"/>
    </xf>
    <xf numFmtId="183" fontId="0" fillId="0" borderId="0" xfId="0" applyFont="1" applyNumberFormat="1" applyAlignment="1">
      <alignment horizontal="right" vertical="center"/>
    </xf>
    <xf numFmtId="184" fontId="0" fillId="0" borderId="0" xfId="0" applyFont="1" applyNumberFormat="1" applyAlignment="1">
      <alignment horizontal="right" vertical="center"/>
    </xf>
    <xf numFmtId="185" fontId="0" fillId="0" borderId="0" xfId="0" applyFont="1" applyNumberFormat="1" applyAlignment="1">
      <alignment horizontal="right" vertical="center"/>
    </xf>
    <xf numFmtId="186" fontId="0" fillId="0" borderId="0" xfId="0" applyFont="1" applyNumberFormat="1" applyAlignment="1">
      <alignment horizontal="right" vertical="center"/>
    </xf>
    <xf numFmtId="187" fontId="0" fillId="0" borderId="0" xfId="0" applyFont="1" applyNumberFormat="1" applyAlignment="1">
      <alignment horizontal="right" vertical="center"/>
    </xf>
    <xf numFmtId="188" fontId="0" fillId="0" borderId="0" xfId="0" applyFont="1" applyNumberFormat="1" applyAlignment="1">
      <alignment horizontal="right" vertical="center"/>
    </xf>
    <xf numFmtId="189" fontId="0" fillId="0" borderId="0" xfId="0" applyFont="1" applyNumberFormat="1" applyAlignment="1">
      <alignment horizontal="right" vertical="center"/>
    </xf>
    <xf numFmtId="190" fontId="0" fillId="0" borderId="0" xfId="0" applyFont="1" applyNumberFormat="1" applyAlignment="1">
      <alignment horizontal="right" vertical="center"/>
    </xf>
    <xf numFmtId="191" fontId="0" fillId="0" borderId="0" xfId="0" applyFont="1" applyNumberFormat="1" applyAlignment="1">
      <alignment horizontal="right" vertical="center"/>
    </xf>
    <xf numFmtId="180" fontId="0" fillId="0" borderId="3" xfId="0" applyFont="1" applyNumberFormat="1" applyBorder="1" applyAlignment="1">
      <alignment horizontal="right" vertical="center"/>
    </xf>
    <xf numFmtId="181" fontId="0" fillId="0" borderId="3" xfId="0" applyFont="1" applyNumberFormat="1" applyBorder="1" applyAlignment="1">
      <alignment horizontal="right" vertical="center"/>
    </xf>
    <xf numFmtId="182" fontId="0" fillId="0" borderId="3" xfId="0" applyFont="1" applyNumberFormat="1" applyBorder="1" applyAlignment="1">
      <alignment horizontal="right" vertical="center"/>
    </xf>
    <xf numFmtId="183" fontId="0" fillId="0" borderId="3" xfId="0" applyFont="1" applyNumberFormat="1" applyBorder="1" applyAlignment="1">
      <alignment horizontal="right" vertical="center"/>
    </xf>
    <xf numFmtId="184" fontId="0" fillId="0" borderId="3" xfId="0" applyFont="1" applyNumberFormat="1" applyBorder="1" applyAlignment="1">
      <alignment horizontal="right" vertical="center"/>
    </xf>
    <xf numFmtId="185" fontId="0" fillId="0" borderId="3" xfId="0" applyFont="1" applyNumberFormat="1" applyBorder="1" applyAlignment="1">
      <alignment horizontal="right" vertical="center"/>
    </xf>
    <xf numFmtId="186" fontId="0" fillId="0" borderId="3" xfId="0" applyFont="1" applyNumberFormat="1" applyBorder="1" applyAlignment="1">
      <alignment horizontal="right" vertical="center"/>
    </xf>
    <xf numFmtId="187" fontId="0" fillId="0" borderId="3" xfId="0" applyFont="1" applyNumberFormat="1" applyBorder="1" applyAlignment="1">
      <alignment horizontal="right" vertical="center"/>
    </xf>
    <xf numFmtId="188" fontId="0" fillId="0" borderId="3" xfId="0" applyFont="1" applyNumberFormat="1" applyBorder="1" applyAlignment="1">
      <alignment horizontal="right" vertical="center"/>
    </xf>
    <xf numFmtId="189" fontId="0" fillId="0" borderId="3" xfId="0" applyFont="1" applyNumberFormat="1" applyBorder="1" applyAlignment="1">
      <alignment horizontal="right" vertical="center"/>
    </xf>
    <xf numFmtId="190" fontId="0" fillId="0" borderId="3" xfId="0" applyFont="1" applyNumberFormat="1" applyBorder="1" applyAlignment="1">
      <alignment horizontal="right" vertical="center"/>
    </xf>
    <xf numFmtId="191" fontId="0" fillId="0" borderId="3" xfId="0" applyFont="1" applyNumberFormat="1" applyBorder="1" applyAlignment="1">
      <alignment horizontal="right" vertical="center"/>
    </xf>
    <xf numFmtId="192" fontId="0" fillId="0" borderId="0" xfId="0" applyFont="1" applyNumberFormat="1" applyAlignment="1">
      <alignment horizontal="right" vertical="center"/>
    </xf>
    <xf numFmtId="193" fontId="0" fillId="0" borderId="0" xfId="0" applyFont="1" applyNumberFormat="1" applyAlignment="1">
      <alignment horizontal="right" vertical="center"/>
    </xf>
    <xf numFmtId="194" fontId="0" fillId="0" borderId="0" xfId="0" applyFont="1" applyNumberFormat="1" applyAlignment="1">
      <alignment horizontal="right" vertical="center"/>
    </xf>
    <xf numFmtId="195" fontId="0" fillId="0" borderId="0" xfId="0" applyFont="1" applyNumberFormat="1" applyAlignment="1">
      <alignment horizontal="right" vertical="center"/>
    </xf>
    <xf numFmtId="196" fontId="0" fillId="0" borderId="0" xfId="0" applyFont="1" applyNumberFormat="1" applyAlignment="1">
      <alignment horizontal="right" vertical="center"/>
    </xf>
    <xf numFmtId="197" fontId="0" fillId="0" borderId="0" xfId="0" applyFont="1" applyNumberFormat="1" applyAlignment="1">
      <alignment horizontal="right" vertical="center"/>
    </xf>
    <xf numFmtId="198" fontId="0" fillId="0" borderId="0" xfId="0" applyFont="1" applyNumberFormat="1" applyAlignment="1">
      <alignment horizontal="right" vertical="center"/>
    </xf>
    <xf numFmtId="199" fontId="0" fillId="0" borderId="0" xfId="0" applyFont="1" applyNumberFormat="1" applyAlignment="1">
      <alignment horizontal="right" vertical="center"/>
    </xf>
    <xf numFmtId="200" fontId="0" fillId="0" borderId="0" xfId="0" applyFont="1" applyNumberFormat="1" applyAlignment="1">
      <alignment horizontal="right" vertical="center"/>
    </xf>
    <xf numFmtId="201" fontId="0" fillId="0" borderId="0" xfId="0" applyFont="1" applyNumberFormat="1" applyAlignment="1">
      <alignment horizontal="right" vertical="center"/>
    </xf>
    <xf numFmtId="192" fontId="7" fillId="0" borderId="3" xfId="0" applyFont="1" applyNumberFormat="1" applyBorder="1" applyAlignment="1">
      <alignment horizontal="right" vertical="center"/>
    </xf>
    <xf numFmtId="193" fontId="7" fillId="0" borderId="3" xfId="0" applyFont="1" applyNumberFormat="1" applyBorder="1" applyAlignment="1">
      <alignment horizontal="right" vertical="center"/>
    </xf>
    <xf numFmtId="194" fontId="7" fillId="0" borderId="3" xfId="0" applyFont="1" applyNumberFormat="1" applyBorder="1" applyAlignment="1">
      <alignment horizontal="right" vertical="center"/>
    </xf>
    <xf numFmtId="195" fontId="7" fillId="0" borderId="3" xfId="0" applyFont="1" applyNumberFormat="1" applyBorder="1" applyAlignment="1">
      <alignment horizontal="right" vertical="center"/>
    </xf>
    <xf numFmtId="196" fontId="7" fillId="0" borderId="3" xfId="0" applyFont="1" applyNumberFormat="1" applyBorder="1" applyAlignment="1">
      <alignment horizontal="right" vertical="center"/>
    </xf>
    <xf numFmtId="197" fontId="7" fillId="0" borderId="3" xfId="0" applyFont="1" applyNumberFormat="1" applyBorder="1" applyAlignment="1">
      <alignment horizontal="right" vertical="center"/>
    </xf>
    <xf numFmtId="198" fontId="7" fillId="0" borderId="3" xfId="0" applyFont="1" applyNumberFormat="1" applyBorder="1" applyAlignment="1">
      <alignment horizontal="right" vertical="center"/>
    </xf>
    <xf numFmtId="199" fontId="7" fillId="0" borderId="3" xfId="0" applyFont="1" applyNumberFormat="1" applyBorder="1" applyAlignment="1">
      <alignment horizontal="right" vertical="center"/>
    </xf>
    <xf numFmtId="200" fontId="7" fillId="0" borderId="3" xfId="0" applyFont="1" applyNumberFormat="1" applyBorder="1" applyAlignment="1">
      <alignment horizontal="right" vertical="center"/>
    </xf>
    <xf numFmtId="201" fontId="7" fillId="0" borderId="3" xfId="0" applyFont="1" applyNumberFormat="1" applyBorder="1" applyAlignment="1">
      <alignment horizontal="right" vertical="center"/>
    </xf>
    <xf numFmtId="202" fontId="0" fillId="0" borderId="0" xfId="0" applyFont="1" applyNumberFormat="1" applyAlignment="1">
      <alignment horizontal="right" vertical="center"/>
    </xf>
    <xf numFmtId="203" fontId="0" fillId="0" borderId="0" xfId="0" applyFont="1" applyNumberFormat="1" applyAlignment="1">
      <alignment horizontal="right" vertical="center"/>
    </xf>
    <xf numFmtId="204" fontId="0" fillId="0" borderId="0" xfId="0" applyFont="1" applyNumberFormat="1" applyAlignment="1">
      <alignment horizontal="right" vertical="center"/>
    </xf>
    <xf numFmtId="205" fontId="0" fillId="0" borderId="0" xfId="0" applyFont="1" applyNumberFormat="1" applyAlignment="1">
      <alignment horizontal="right" vertical="center"/>
    </xf>
    <xf numFmtId="206" fontId="0" fillId="0" borderId="0" xfId="0" applyFont="1" applyNumberFormat="1" applyAlignment="1">
      <alignment horizontal="right" vertical="center"/>
    </xf>
    <xf numFmtId="207" fontId="0" fillId="0" borderId="0" xfId="0" applyFont="1" applyNumberFormat="1" applyAlignment="1">
      <alignment horizontal="right" vertical="center"/>
    </xf>
    <xf numFmtId="208" fontId="0" fillId="0" borderId="0" xfId="0" applyFont="1" applyNumberFormat="1" applyAlignment="1">
      <alignment horizontal="right" vertical="center"/>
    </xf>
    <xf numFmtId="209" fontId="0" fillId="0" borderId="0" xfId="0" applyFont="1" applyNumberFormat="1" applyAlignment="1">
      <alignment horizontal="right" vertical="center"/>
    </xf>
    <xf numFmtId="202" fontId="7" fillId="0" borderId="3" xfId="0" applyFont="1" applyNumberFormat="1" applyBorder="1" applyAlignment="1">
      <alignment horizontal="right" vertical="center"/>
    </xf>
    <xf numFmtId="203" fontId="7" fillId="0" borderId="3" xfId="0" applyFont="1" applyNumberFormat="1" applyBorder="1" applyAlignment="1">
      <alignment horizontal="right" vertical="center"/>
    </xf>
    <xf numFmtId="204" fontId="7" fillId="0" borderId="3" xfId="0" applyFont="1" applyNumberFormat="1" applyBorder="1" applyAlignment="1">
      <alignment horizontal="right" vertical="center"/>
    </xf>
    <xf numFmtId="205" fontId="7" fillId="0" borderId="3" xfId="0" applyFont="1" applyNumberFormat="1" applyBorder="1" applyAlignment="1">
      <alignment horizontal="right" vertical="center"/>
    </xf>
    <xf numFmtId="206" fontId="7" fillId="0" borderId="3" xfId="0" applyFont="1" applyNumberFormat="1" applyBorder="1" applyAlignment="1">
      <alignment horizontal="right" vertical="center"/>
    </xf>
    <xf numFmtId="207" fontId="7" fillId="0" borderId="3" xfId="0" applyFont="1" applyNumberFormat="1" applyBorder="1" applyAlignment="1">
      <alignment horizontal="right" vertical="center"/>
    </xf>
    <xf numFmtId="208" fontId="7" fillId="0" borderId="3" xfId="0" applyFont="1" applyNumberFormat="1" applyBorder="1" applyAlignment="1">
      <alignment horizontal="right" vertical="center"/>
    </xf>
    <xf numFmtId="209" fontId="7" fillId="0" borderId="3" xfId="0" applyFont="1" applyNumberFormat="1" applyBorder="1" applyAlignment="1">
      <alignment horizontal="right" vertical="center"/>
    </xf>
    <xf numFmtId="210" fontId="0" fillId="0" borderId="0" xfId="0" applyFont="1" applyNumberFormat="1" applyAlignment="1">
      <alignment horizontal="center" vertical="center"/>
    </xf>
    <xf numFmtId="211" fontId="0" fillId="0" borderId="0" xfId="0" applyFont="1" applyNumberFormat="1" applyAlignment="1">
      <alignment horizontal="right" vertical="center"/>
    </xf>
    <xf numFmtId="212" fontId="0" fillId="0" borderId="0" xfId="0" applyFont="1" applyNumberFormat="1" applyAlignment="1">
      <alignment horizontal="right" vertical="center"/>
    </xf>
    <xf numFmtId="213" fontId="0" fillId="0" borderId="0" xfId="0" applyFont="1" applyNumberFormat="1" applyAlignment="1">
      <alignment horizontal="right" vertical="center"/>
    </xf>
    <xf numFmtId="214" fontId="0" fillId="0" borderId="0" xfId="0" applyFont="1" applyNumberFormat="1" applyAlignment="1">
      <alignment horizontal="right" vertical="center"/>
    </xf>
    <xf numFmtId="215" fontId="0" fillId="0" borderId="0" xfId="0" applyFont="1" applyNumberFormat="1" applyAlignment="1">
      <alignment horizontal="right" vertical="center"/>
    </xf>
    <xf numFmtId="216" fontId="0" fillId="0" borderId="0" xfId="0" applyFont="1" applyNumberFormat="1" applyAlignment="1">
      <alignment horizontal="right" vertical="center"/>
    </xf>
    <xf numFmtId="217" fontId="0" fillId="0" borderId="0" xfId="0" applyFont="1" applyNumberFormat="1" applyAlignment="1">
      <alignment horizontal="right" vertical="center"/>
    </xf>
    <xf numFmtId="218" fontId="0" fillId="0" borderId="0" xfId="0" applyFont="1" applyNumberFormat="1" applyAlignment="1">
      <alignment horizontal="right" vertical="center"/>
    </xf>
    <xf numFmtId="219" fontId="0" fillId="0" borderId="0" xfId="0" applyFont="1" applyNumberFormat="1" applyAlignment="1">
      <alignment horizontal="right" vertical="center"/>
    </xf>
    <xf numFmtId="220" fontId="0" fillId="0" borderId="0" xfId="0" applyFont="1" applyNumberFormat="1" applyAlignment="1">
      <alignment horizontal="right" vertical="center"/>
    </xf>
    <xf numFmtId="221" fontId="0" fillId="0" borderId="0" xfId="0" applyFont="1" applyNumberFormat="1" applyAlignment="1">
      <alignment horizontal="right" vertical="center"/>
    </xf>
    <xf numFmtId="222" fontId="0" fillId="0" borderId="0" xfId="0" applyFont="1" applyNumberFormat="1" applyAlignment="1">
      <alignment horizontal="right" vertical="center"/>
    </xf>
    <xf numFmtId="210" fontId="0" fillId="0" borderId="3" xfId="0" applyFont="1" applyNumberFormat="1" applyBorder="1" applyAlignment="1">
      <alignment horizontal="center" vertical="center"/>
    </xf>
    <xf numFmtId="211" fontId="0" fillId="0" borderId="3" xfId="0" applyFont="1" applyNumberFormat="1" applyBorder="1" applyAlignment="1">
      <alignment horizontal="right" vertical="center"/>
    </xf>
    <xf numFmtId="212" fontId="0" fillId="0" borderId="3" xfId="0" applyFont="1" applyNumberFormat="1" applyBorder="1" applyAlignment="1">
      <alignment horizontal="right" vertical="center"/>
    </xf>
    <xf numFmtId="213" fontId="0" fillId="0" borderId="3" xfId="0" applyFont="1" applyNumberFormat="1" applyBorder="1" applyAlignment="1">
      <alignment horizontal="right" vertical="center"/>
    </xf>
    <xf numFmtId="214" fontId="0" fillId="0" borderId="3" xfId="0" applyFont="1" applyNumberFormat="1" applyBorder="1" applyAlignment="1">
      <alignment horizontal="right" vertical="center"/>
    </xf>
    <xf numFmtId="215" fontId="0" fillId="0" borderId="3" xfId="0" applyFont="1" applyNumberFormat="1" applyBorder="1" applyAlignment="1">
      <alignment horizontal="right" vertical="center"/>
    </xf>
    <xf numFmtId="216" fontId="0" fillId="0" borderId="3" xfId="0" applyFont="1" applyNumberFormat="1" applyBorder="1" applyAlignment="1">
      <alignment horizontal="right" vertical="center"/>
    </xf>
    <xf numFmtId="217" fontId="0" fillId="0" borderId="3" xfId="0" applyFont="1" applyNumberFormat="1" applyBorder="1" applyAlignment="1">
      <alignment horizontal="right" vertical="center"/>
    </xf>
    <xf numFmtId="218" fontId="0" fillId="0" borderId="3" xfId="0" applyFont="1" applyNumberFormat="1" applyBorder="1" applyAlignment="1">
      <alignment horizontal="right" vertical="center"/>
    </xf>
    <xf numFmtId="219" fontId="0" fillId="0" borderId="3" xfId="0" applyFont="1" applyNumberFormat="1" applyBorder="1" applyAlignment="1">
      <alignment horizontal="right" vertical="center"/>
    </xf>
    <xf numFmtId="220" fontId="0" fillId="0" borderId="3" xfId="0" applyFont="1" applyNumberFormat="1" applyBorder="1" applyAlignment="1">
      <alignment horizontal="right" vertical="center"/>
    </xf>
    <xf numFmtId="221" fontId="0" fillId="0" borderId="3" xfId="0" applyFont="1" applyNumberFormat="1" applyBorder="1" applyAlignment="1">
      <alignment horizontal="right" vertical="center"/>
    </xf>
    <xf numFmtId="222" fontId="0" fillId="0" borderId="3" xfId="0" applyFont="1" applyNumberFormat="1" applyBorder="1" applyAlignment="1">
      <alignment horizontal="right" vertical="center"/>
    </xf>
    <xf numFmtId="223" fontId="0" fillId="0" borderId="0" xfId="0" applyFont="1" applyNumberFormat="1" applyAlignment="1">
      <alignment horizontal="center" vertical="center"/>
    </xf>
    <xf numFmtId="224" fontId="0" fillId="0" borderId="0" xfId="0" applyFont="1" applyNumberFormat="1" applyAlignment="1">
      <alignment horizontal="right" vertical="center"/>
    </xf>
    <xf numFmtId="225" fontId="0" fillId="0" borderId="0" xfId="0" applyFont="1" applyNumberFormat="1" applyAlignment="1">
      <alignment horizontal="right" vertical="center"/>
    </xf>
    <xf numFmtId="226" fontId="0" fillId="0" borderId="0" xfId="0" applyFont="1" applyNumberFormat="1" applyAlignment="1">
      <alignment horizontal="right" vertical="center"/>
    </xf>
    <xf numFmtId="227" fontId="0" fillId="0" borderId="0" xfId="0" applyFont="1" applyNumberFormat="1" applyAlignment="1">
      <alignment horizontal="right" vertical="center"/>
    </xf>
    <xf numFmtId="228" fontId="0" fillId="0" borderId="0" xfId="0" applyFont="1" applyNumberFormat="1" applyAlignment="1">
      <alignment horizontal="right" vertical="center"/>
    </xf>
    <xf numFmtId="229" fontId="0" fillId="0" borderId="0" xfId="0" applyFont="1" applyNumberFormat="1" applyAlignment="1">
      <alignment horizontal="right" vertical="center"/>
    </xf>
    <xf numFmtId="230" fontId="0" fillId="0" borderId="0" xfId="0" applyFont="1" applyNumberFormat="1" applyAlignment="1">
      <alignment horizontal="right" vertical="center"/>
    </xf>
    <xf numFmtId="231" fontId="0" fillId="0" borderId="0" xfId="0" applyFont="1" applyNumberFormat="1" applyAlignment="1">
      <alignment horizontal="right" vertical="center"/>
    </xf>
    <xf numFmtId="232" fontId="0" fillId="0" borderId="0" xfId="0" applyFont="1" applyNumberFormat="1" applyAlignment="1">
      <alignment horizontal="right" vertical="center"/>
    </xf>
    <xf numFmtId="223" fontId="0" fillId="0" borderId="3" xfId="0" applyFont="1" applyNumberFormat="1" applyBorder="1" applyAlignment="1">
      <alignment horizontal="center" vertical="center"/>
    </xf>
    <xf numFmtId="224" fontId="0" fillId="0" borderId="3" xfId="0" applyFont="1" applyNumberFormat="1" applyBorder="1" applyAlignment="1">
      <alignment horizontal="right" vertical="center"/>
    </xf>
    <xf numFmtId="225" fontId="0" fillId="0" borderId="3" xfId="0" applyFont="1" applyNumberFormat="1" applyBorder="1" applyAlignment="1">
      <alignment horizontal="right" vertical="center"/>
    </xf>
    <xf numFmtId="226" fontId="0" fillId="0" borderId="3" xfId="0" applyFont="1" applyNumberFormat="1" applyBorder="1" applyAlignment="1">
      <alignment horizontal="right" vertical="center"/>
    </xf>
    <xf numFmtId="227" fontId="0" fillId="0" borderId="3" xfId="0" applyFont="1" applyNumberFormat="1" applyBorder="1" applyAlignment="1">
      <alignment horizontal="right" vertical="center"/>
    </xf>
    <xf numFmtId="228" fontId="0" fillId="0" borderId="3" xfId="0" applyFont="1" applyNumberFormat="1" applyBorder="1" applyAlignment="1">
      <alignment horizontal="right" vertical="center"/>
    </xf>
    <xf numFmtId="229" fontId="0" fillId="0" borderId="3" xfId="0" applyFont="1" applyNumberFormat="1" applyBorder="1" applyAlignment="1">
      <alignment horizontal="right" vertical="center"/>
    </xf>
    <xf numFmtId="230" fontId="0" fillId="0" borderId="3" xfId="0" applyFont="1" applyNumberFormat="1" applyBorder="1" applyAlignment="1">
      <alignment horizontal="right" vertical="center"/>
    </xf>
    <xf numFmtId="231" fontId="0" fillId="0" borderId="3" xfId="0" applyFont="1" applyNumberFormat="1" applyBorder="1" applyAlignment="1">
      <alignment horizontal="right" vertical="center"/>
    </xf>
    <xf numFmtId="232" fontId="0" fillId="0" borderId="3" xfId="0" applyFont="1" applyNumberFormat="1" applyBorder="1" applyAlignment="1">
      <alignment horizontal="right" vertical="center"/>
    </xf>
    <xf numFmtId="233" fontId="0" fillId="0" borderId="0" xfId="0" applyFont="1" applyNumberFormat="1" applyAlignment="1">
      <alignment horizontal="right" vertical="center"/>
    </xf>
    <xf numFmtId="234" fontId="0" fillId="0" borderId="0" xfId="0" applyFont="1" applyNumberFormat="1" applyAlignment="1">
      <alignment horizontal="right" vertical="center"/>
    </xf>
    <xf numFmtId="235" fontId="0" fillId="0" borderId="0" xfId="0" applyFont="1" applyNumberFormat="1" applyAlignment="1">
      <alignment horizontal="right" vertical="center"/>
    </xf>
    <xf numFmtId="236" fontId="0" fillId="0" borderId="0" xfId="0" applyFont="1" applyNumberFormat="1" applyAlignment="1">
      <alignment horizontal="right" vertical="center"/>
    </xf>
    <xf numFmtId="237" fontId="0" fillId="0" borderId="0" xfId="0" applyFont="1" applyNumberFormat="1" applyAlignment="1">
      <alignment horizontal="right" vertical="center"/>
    </xf>
    <xf numFmtId="238" fontId="0" fillId="0" borderId="0" xfId="0" applyFont="1" applyNumberFormat="1" applyAlignment="1">
      <alignment horizontal="right" vertical="center"/>
    </xf>
    <xf numFmtId="233" fontId="7" fillId="0" borderId="0" xfId="0" applyFont="1" applyNumberFormat="1" applyAlignment="1">
      <alignment horizontal="right" vertical="center"/>
    </xf>
    <xf numFmtId="234" fontId="7" fillId="0" borderId="0" xfId="0" applyFont="1" applyNumberFormat="1" applyAlignment="1">
      <alignment horizontal="right" vertical="center"/>
    </xf>
    <xf numFmtId="235" fontId="7" fillId="0" borderId="0" xfId="0" applyFont="1" applyNumberFormat="1" applyAlignment="1">
      <alignment horizontal="right" vertical="center"/>
    </xf>
    <xf numFmtId="236" fontId="7" fillId="0" borderId="0" xfId="0" applyFont="1" applyNumberFormat="1" applyAlignment="1">
      <alignment horizontal="right" vertical="center"/>
    </xf>
    <xf numFmtId="237" fontId="7" fillId="0" borderId="0" xfId="0" applyFont="1" applyNumberFormat="1" applyAlignment="1">
      <alignment horizontal="right" vertical="center"/>
    </xf>
    <xf numFmtId="238" fontId="7" fillId="0" borderId="0" xfId="0" applyFont="1" applyNumberFormat="1" applyAlignment="1">
      <alignment horizontal="right" vertical="center"/>
    </xf>
    <xf numFmtId="0" fontId="0" fillId="10" borderId="0" xfId="0" applyFont="1" applyFill="1" applyAlignment="1">
      <alignment horizontal="center" wrapText="1"/>
    </xf>
    <xf numFmtId="239" fontId="0" fillId="0" borderId="0" xfId="0" applyFont="1" applyNumberFormat="1" applyAlignment="1">
      <alignment horizontal="right" vertical="center"/>
    </xf>
    <xf numFmtId="240" fontId="0" fillId="0" borderId="0" xfId="0" applyFont="1" applyNumberFormat="1" applyAlignment="1">
      <alignment horizontal="right" vertical="center"/>
    </xf>
    <xf numFmtId="241" fontId="0" fillId="0" borderId="0" xfId="0" applyFont="1" applyNumberFormat="1" applyAlignment="1">
      <alignment horizontal="right" vertical="center"/>
    </xf>
    <xf numFmtId="242" fontId="0" fillId="0" borderId="0" xfId="0" applyFont="1" applyNumberFormat="1" applyAlignment="1">
      <alignment horizontal="right" vertical="center"/>
    </xf>
    <xf numFmtId="243" fontId="0" fillId="0" borderId="0" xfId="0" applyFont="1" applyNumberFormat="1" applyAlignment="1">
      <alignment horizontal="right" vertical="center"/>
    </xf>
    <xf numFmtId="244" fontId="0" fillId="0" borderId="0" xfId="0" applyFont="1" applyNumberFormat="1" applyAlignment="1">
      <alignment horizontal="right" vertical="center"/>
    </xf>
    <xf numFmtId="239" fontId="7" fillId="0" borderId="3" xfId="0" applyFont="1" applyNumberFormat="1" applyBorder="1" applyAlignment="1">
      <alignment horizontal="right" vertical="center"/>
    </xf>
    <xf numFmtId="240" fontId="7" fillId="0" borderId="3" xfId="0" applyFont="1" applyNumberFormat="1" applyBorder="1" applyAlignment="1">
      <alignment horizontal="right" vertical="center"/>
    </xf>
    <xf numFmtId="241" fontId="7" fillId="0" borderId="3" xfId="0" applyFont="1" applyNumberFormat="1" applyBorder="1" applyAlignment="1">
      <alignment horizontal="right" vertical="center"/>
    </xf>
    <xf numFmtId="242" fontId="7" fillId="0" borderId="3" xfId="0" applyFont="1" applyNumberFormat="1" applyBorder="1" applyAlignment="1">
      <alignment horizontal="right" vertical="center"/>
    </xf>
    <xf numFmtId="243" fontId="7" fillId="0" borderId="3" xfId="0" applyFont="1" applyNumberFormat="1" applyBorder="1" applyAlignment="1">
      <alignment horizontal="right" vertical="center"/>
    </xf>
    <xf numFmtId="244" fontId="7" fillId="0" borderId="3" xfId="0" applyFont="1" applyNumberFormat="1" applyBorder="1" applyAlignment="1">
      <alignment horizontal="right" vertical="center"/>
    </xf>
    <xf numFmtId="245" fontId="0" fillId="0" borderId="0" xfId="0" applyFont="1" applyNumberFormat="1" applyAlignment="1">
      <alignment horizontal="right" vertical="center"/>
    </xf>
    <xf numFmtId="246" fontId="0" fillId="0" borderId="0" xfId="0" applyFont="1" applyNumberFormat="1" applyAlignment="1">
      <alignment horizontal="right" vertical="center"/>
    </xf>
    <xf numFmtId="247" fontId="0" fillId="0" borderId="0" xfId="0" applyFont="1" applyNumberFormat="1" applyAlignment="1">
      <alignment horizontal="right" vertical="center"/>
    </xf>
    <xf numFmtId="248" fontId="0" fillId="0" borderId="0" xfId="0" applyFont="1" applyNumberFormat="1" applyAlignment="1">
      <alignment horizontal="right" vertical="center"/>
    </xf>
    <xf numFmtId="249" fontId="0" fillId="0" borderId="0" xfId="0" applyFont="1" applyNumberFormat="1" applyAlignment="1">
      <alignment horizontal="right" vertical="center"/>
    </xf>
    <xf numFmtId="250" fontId="0" fillId="0" borderId="0" xfId="0" applyFont="1" applyNumberFormat="1" applyAlignment="1">
      <alignment horizontal="right" vertical="center"/>
    </xf>
    <xf numFmtId="248" fontId="7" fillId="0" borderId="0" xfId="0" applyFont="1" applyNumberFormat="1" applyAlignment="1">
      <alignment horizontal="right" vertical="center"/>
    </xf>
    <xf numFmtId="249" fontId="7" fillId="0" borderId="0" xfId="0" applyFont="1" applyNumberFormat="1" applyAlignment="1">
      <alignment horizontal="right" vertical="center"/>
    </xf>
    <xf numFmtId="250" fontId="7" fillId="0" borderId="0" xfId="0" applyFont="1" applyNumberFormat="1" applyAlignment="1">
      <alignment horizontal="right" vertical="center"/>
    </xf>
    <xf numFmtId="251" fontId="0" fillId="0" borderId="0" xfId="0" applyFont="1" applyNumberFormat="1" applyAlignment="1">
      <alignment horizontal="right" vertical="center"/>
    </xf>
    <xf numFmtId="252" fontId="0" fillId="0" borderId="0" xfId="0" applyFont="1" applyNumberFormat="1" applyAlignment="1">
      <alignment horizontal="right" vertical="center"/>
    </xf>
    <xf numFmtId="253" fontId="0" fillId="0" borderId="0" xfId="0" applyFont="1" applyNumberFormat="1" applyAlignment="1">
      <alignment horizontal="right" vertical="center"/>
    </xf>
    <xf numFmtId="251" fontId="7" fillId="0" borderId="3" xfId="0" applyFont="1" applyNumberFormat="1" applyBorder="1" applyAlignment="1">
      <alignment horizontal="right" vertical="center"/>
    </xf>
    <xf numFmtId="252" fontId="7" fillId="0" borderId="3" xfId="0" applyFont="1" applyNumberFormat="1" applyBorder="1" applyAlignment="1">
      <alignment horizontal="right" vertical="center"/>
    </xf>
    <xf numFmtId="253" fontId="7" fillId="0" borderId="3" xfId="0" applyFont="1" applyNumberFormat="1" applyBorder="1" applyAlignment="1">
      <alignment horizontal="right" vertical="center"/>
    </xf>
    <xf numFmtId="0" fontId="7" fillId="0" borderId="4" xfId="0" applyFont="1" applyBorder="1" applyAlignment="1">
      <alignment horizontal="left" vertical="center"/>
    </xf>
    <xf numFmtId="245" fontId="7" fillId="0" borderId="4" xfId="0" applyFont="1" applyNumberFormat="1" applyBorder="1" applyAlignment="1">
      <alignment horizontal="right" vertical="center"/>
    </xf>
    <xf numFmtId="246" fontId="7" fillId="0" borderId="4" xfId="0" applyFont="1" applyNumberFormat="1" applyBorder="1" applyAlignment="1">
      <alignment horizontal="right" vertical="center"/>
    </xf>
    <xf numFmtId="247" fontId="7" fillId="0" borderId="4" xfId="0" applyFont="1" applyNumberFormat="1" applyBorder="1" applyAlignment="1">
      <alignment horizontal="right" vertical="center"/>
    </xf>
    <xf numFmtId="254" fontId="0" fillId="0" borderId="0" xfId="0" applyFont="1" applyNumberFormat="1" applyAlignment="1">
      <alignment horizontal="right" vertical="center"/>
    </xf>
    <xf numFmtId="255" fontId="0" fillId="0" borderId="0" xfId="0" applyFont="1" applyNumberFormat="1" applyAlignment="1">
      <alignment horizontal="right" vertical="center"/>
    </xf>
    <xf numFmtId="256" fontId="0" fillId="0" borderId="0" xfId="0" applyFont="1" applyNumberFormat="1" applyAlignment="1">
      <alignment horizontal="right" vertical="center"/>
    </xf>
    <xf numFmtId="257" fontId="0" fillId="0" borderId="0" xfId="0" applyFont="1" applyNumberFormat="1" applyAlignment="1">
      <alignment horizontal="right" vertical="center"/>
    </xf>
    <xf numFmtId="258" fontId="0" fillId="0" borderId="0" xfId="0" applyFont="1" applyNumberFormat="1" applyAlignment="1">
      <alignment horizontal="right" vertical="center"/>
    </xf>
    <xf numFmtId="259" fontId="0" fillId="0" borderId="0" xfId="0" applyFont="1" applyNumberFormat="1" applyAlignment="1">
      <alignment horizontal="right" vertical="center"/>
    </xf>
    <xf numFmtId="260" fontId="0" fillId="0" borderId="0" xfId="0" applyFont="1" applyNumberFormat="1" applyAlignment="1">
      <alignment horizontal="right" vertical="center"/>
    </xf>
    <xf numFmtId="261" fontId="0" fillId="0" borderId="0" xfId="0" applyFont="1" applyNumberFormat="1" applyAlignment="1">
      <alignment horizontal="right" vertical="center"/>
    </xf>
    <xf numFmtId="262" fontId="0" fillId="0" borderId="0" xfId="0" applyFont="1" applyNumberFormat="1" applyAlignment="1">
      <alignment horizontal="right" vertical="center"/>
    </xf>
    <xf numFmtId="263" fontId="0" fillId="0" borderId="0" xfId="0" applyFont="1" applyNumberFormat="1" applyAlignment="1">
      <alignment horizontal="right" vertical="center"/>
    </xf>
    <xf numFmtId="254" fontId="7" fillId="0" borderId="0" xfId="0" applyFont="1" applyNumberFormat="1" applyAlignment="1">
      <alignment horizontal="right" vertical="center"/>
    </xf>
    <xf numFmtId="255" fontId="7" fillId="0" borderId="0" xfId="0" applyFont="1" applyNumberFormat="1" applyAlignment="1">
      <alignment horizontal="right" vertical="center"/>
    </xf>
    <xf numFmtId="256" fontId="7" fillId="0" borderId="0" xfId="0" applyFont="1" applyNumberFormat="1" applyAlignment="1">
      <alignment horizontal="right" vertical="center"/>
    </xf>
    <xf numFmtId="257" fontId="7" fillId="0" borderId="0" xfId="0" applyFont="1" applyNumberFormat="1" applyAlignment="1">
      <alignment horizontal="right" vertical="center"/>
    </xf>
    <xf numFmtId="258" fontId="7" fillId="0" borderId="0" xfId="0" applyFont="1" applyNumberFormat="1" applyAlignment="1">
      <alignment horizontal="right" vertical="center"/>
    </xf>
    <xf numFmtId="259" fontId="7" fillId="0" borderId="0" xfId="0" applyFont="1" applyNumberFormat="1" applyAlignment="1">
      <alignment horizontal="right" vertical="center"/>
    </xf>
    <xf numFmtId="260" fontId="7" fillId="0" borderId="0" xfId="0" applyFont="1" applyNumberFormat="1" applyAlignment="1">
      <alignment horizontal="right" vertical="center"/>
    </xf>
    <xf numFmtId="261" fontId="7" fillId="0" borderId="0" xfId="0" applyFont="1" applyNumberFormat="1" applyAlignment="1">
      <alignment horizontal="right" vertical="center"/>
    </xf>
    <xf numFmtId="262" fontId="7" fillId="0" borderId="0" xfId="0" applyFont="1" applyNumberFormat="1" applyAlignment="1">
      <alignment horizontal="right" vertical="center"/>
    </xf>
    <xf numFmtId="263" fontId="7" fillId="0" borderId="0" xfId="0" applyFont="1" applyNumberFormat="1" applyAlignment="1">
      <alignment horizontal="right" vertical="center"/>
    </xf>
    <xf numFmtId="254" fontId="0" fillId="0" borderId="3" xfId="0" applyFont="1" applyNumberFormat="1" applyBorder="1" applyAlignment="1">
      <alignment horizontal="right" vertical="center"/>
    </xf>
    <xf numFmtId="255" fontId="0" fillId="0" borderId="3" xfId="0" applyFont="1" applyNumberFormat="1" applyBorder="1" applyAlignment="1">
      <alignment horizontal="right" vertical="center"/>
    </xf>
    <xf numFmtId="256" fontId="0" fillId="0" borderId="3" xfId="0" applyFont="1" applyNumberFormat="1" applyBorder="1" applyAlignment="1">
      <alignment horizontal="right" vertical="center"/>
    </xf>
    <xf numFmtId="257" fontId="0" fillId="0" borderId="3" xfId="0" applyFont="1" applyNumberFormat="1" applyBorder="1" applyAlignment="1">
      <alignment horizontal="right" vertical="center"/>
    </xf>
    <xf numFmtId="258" fontId="0" fillId="0" borderId="3" xfId="0" applyFont="1" applyNumberFormat="1" applyBorder="1" applyAlignment="1">
      <alignment horizontal="right" vertical="center"/>
    </xf>
    <xf numFmtId="259" fontId="0" fillId="0" borderId="3" xfId="0" applyFont="1" applyNumberFormat="1" applyBorder="1" applyAlignment="1">
      <alignment horizontal="right" vertical="center"/>
    </xf>
    <xf numFmtId="260" fontId="0" fillId="0" borderId="3" xfId="0" applyFont="1" applyNumberFormat="1" applyBorder="1" applyAlignment="1">
      <alignment horizontal="right" vertical="center"/>
    </xf>
    <xf numFmtId="261" fontId="0" fillId="0" borderId="3" xfId="0" applyFont="1" applyNumberFormat="1" applyBorder="1" applyAlignment="1">
      <alignment horizontal="right" vertical="center"/>
    </xf>
    <xf numFmtId="262" fontId="0" fillId="0" borderId="3" xfId="0" applyFont="1" applyNumberFormat="1" applyBorder="1" applyAlignment="1">
      <alignment horizontal="right" vertical="center"/>
    </xf>
    <xf numFmtId="263" fontId="0" fillId="0" borderId="3" xfId="0" applyFont="1" applyNumberFormat="1" applyBorder="1" applyAlignment="1">
      <alignment horizontal="right" vertical="center"/>
    </xf>
    <xf numFmtId="264" fontId="0" fillId="0" borderId="0" xfId="0" applyFont="1" applyNumberFormat="1" applyAlignment="1">
      <alignment horizontal="center" vertical="center"/>
    </xf>
    <xf numFmtId="265" fontId="0" fillId="0" borderId="0" xfId="0" applyFont="1" applyNumberFormat="1" applyAlignment="1">
      <alignment horizontal="right" vertical="center"/>
    </xf>
    <xf numFmtId="266" fontId="0" fillId="0" borderId="0" xfId="0" applyFont="1" applyNumberFormat="1" applyAlignment="1">
      <alignment horizontal="right" vertical="center"/>
    </xf>
    <xf numFmtId="267" fontId="0" fillId="0" borderId="0" xfId="0" applyFont="1" applyNumberFormat="1" applyAlignment="1">
      <alignment horizontal="right" vertical="center"/>
    </xf>
    <xf numFmtId="268" fontId="0" fillId="0" borderId="0" xfId="0" applyFont="1" applyNumberFormat="1" applyAlignment="1">
      <alignment horizontal="right" vertical="center"/>
    </xf>
    <xf numFmtId="269" fontId="0" fillId="0" borderId="0" xfId="0" applyFont="1" applyNumberFormat="1" applyAlignment="1">
      <alignment horizontal="right" vertical="center"/>
    </xf>
    <xf numFmtId="270" fontId="0" fillId="0" borderId="0" xfId="0" applyFont="1" applyNumberFormat="1" applyAlignment="1">
      <alignment horizontal="right" vertical="center"/>
    </xf>
    <xf numFmtId="271" fontId="0" fillId="0" borderId="0" xfId="0" applyFont="1" applyNumberFormat="1" applyAlignment="1">
      <alignment horizontal="right" vertical="center"/>
    </xf>
    <xf numFmtId="272" fontId="0" fillId="0" borderId="0" xfId="0" applyFont="1" applyNumberFormat="1" applyAlignment="1">
      <alignment horizontal="right" vertical="center"/>
    </xf>
    <xf numFmtId="273" fontId="0" fillId="0" borderId="0" xfId="0" applyFont="1" applyNumberFormat="1" applyAlignment="1">
      <alignment horizontal="right" vertical="center"/>
    </xf>
    <xf numFmtId="274" fontId="0" fillId="0" borderId="0" xfId="0" applyFont="1" applyNumberFormat="1" applyAlignment="1">
      <alignment horizontal="right" vertical="center"/>
    </xf>
    <xf numFmtId="275" fontId="0" fillId="0" borderId="0" xfId="0" applyFont="1" applyNumberFormat="1" applyAlignment="1">
      <alignment horizontal="right" vertical="center"/>
    </xf>
    <xf numFmtId="276" fontId="0" fillId="0" borderId="0" xfId="0" applyFont="1" applyNumberFormat="1" applyAlignment="1">
      <alignment horizontal="right" vertical="center"/>
    </xf>
    <xf numFmtId="277" fontId="0" fillId="0" borderId="0" xfId="0" applyFont="1" applyNumberFormat="1" applyAlignment="1">
      <alignment horizontal="right" vertical="center"/>
    </xf>
    <xf numFmtId="264" fontId="0" fillId="0" borderId="3" xfId="0" applyFont="1" applyNumberFormat="1" applyBorder="1" applyAlignment="1">
      <alignment horizontal="center" vertical="center"/>
    </xf>
    <xf numFmtId="265" fontId="0" fillId="0" borderId="3" xfId="0" applyFont="1" applyNumberFormat="1" applyBorder="1" applyAlignment="1">
      <alignment horizontal="right" vertical="center"/>
    </xf>
    <xf numFmtId="266" fontId="0" fillId="0" borderId="3" xfId="0" applyFont="1" applyNumberFormat="1" applyBorder="1" applyAlignment="1">
      <alignment horizontal="right" vertical="center"/>
    </xf>
    <xf numFmtId="267" fontId="0" fillId="0" borderId="3" xfId="0" applyFont="1" applyNumberFormat="1" applyBorder="1" applyAlignment="1">
      <alignment horizontal="right" vertical="center"/>
    </xf>
    <xf numFmtId="268" fontId="0" fillId="0" borderId="3" xfId="0" applyFont="1" applyNumberFormat="1" applyBorder="1" applyAlignment="1">
      <alignment horizontal="right" vertical="center"/>
    </xf>
    <xf numFmtId="269" fontId="0" fillId="0" borderId="3" xfId="0" applyFont="1" applyNumberFormat="1" applyBorder="1" applyAlignment="1">
      <alignment horizontal="right" vertical="center"/>
    </xf>
    <xf numFmtId="270" fontId="0" fillId="0" borderId="3" xfId="0" applyFont="1" applyNumberFormat="1" applyBorder="1" applyAlignment="1">
      <alignment horizontal="right" vertical="center"/>
    </xf>
    <xf numFmtId="271" fontId="0" fillId="0" borderId="3" xfId="0" applyFont="1" applyNumberFormat="1" applyBorder="1" applyAlignment="1">
      <alignment horizontal="right" vertical="center"/>
    </xf>
    <xf numFmtId="272" fontId="0" fillId="0" borderId="3" xfId="0" applyFont="1" applyNumberFormat="1" applyBorder="1" applyAlignment="1">
      <alignment horizontal="right" vertical="center"/>
    </xf>
    <xf numFmtId="273" fontId="0" fillId="0" borderId="3" xfId="0" applyFont="1" applyNumberFormat="1" applyBorder="1" applyAlignment="1">
      <alignment horizontal="right" vertical="center"/>
    </xf>
    <xf numFmtId="274" fontId="0" fillId="0" borderId="3" xfId="0" applyFont="1" applyNumberFormat="1" applyBorder="1" applyAlignment="1">
      <alignment horizontal="right" vertical="center"/>
    </xf>
    <xf numFmtId="275" fontId="0" fillId="0" borderId="3" xfId="0" applyFont="1" applyNumberFormat="1" applyBorder="1" applyAlignment="1">
      <alignment horizontal="right" vertical="center"/>
    </xf>
    <xf numFmtId="276" fontId="0" fillId="0" borderId="3" xfId="0" applyFont="1" applyNumberFormat="1" applyBorder="1" applyAlignment="1">
      <alignment horizontal="right" vertical="center"/>
    </xf>
    <xf numFmtId="277" fontId="0" fillId="0" borderId="3" xfId="0" applyFont="1" applyNumberFormat="1" applyBorder="1" applyAlignment="1">
      <alignment horizontal="right" vertical="center"/>
    </xf>
    <xf numFmtId="278" fontId="0" fillId="0" borderId="0" xfId="0" applyFont="1" applyNumberFormat="1" applyAlignment="1">
      <alignment horizontal="right" vertical="center"/>
    </xf>
    <xf numFmtId="279" fontId="0" fillId="0" borderId="0" xfId="0" applyFont="1" applyNumberFormat="1" applyAlignment="1">
      <alignment horizontal="right" vertical="center"/>
    </xf>
    <xf numFmtId="280" fontId="0" fillId="0" borderId="0" xfId="0" applyFont="1" applyNumberFormat="1" applyAlignment="1">
      <alignment horizontal="right" vertical="center"/>
    </xf>
    <xf numFmtId="281" fontId="0" fillId="0" borderId="0" xfId="0" applyFont="1" applyNumberFormat="1" applyAlignment="1">
      <alignment horizontal="right" vertical="center"/>
    </xf>
    <xf numFmtId="282" fontId="0" fillId="0" borderId="0" xfId="0" applyFont="1" applyNumberFormat="1" applyAlignment="1">
      <alignment horizontal="right" vertical="center"/>
    </xf>
    <xf numFmtId="283" fontId="0" fillId="0" borderId="0" xfId="0" applyFont="1" applyNumberFormat="1" applyAlignment="1">
      <alignment horizontal="right" vertical="center"/>
    </xf>
    <xf numFmtId="284" fontId="0" fillId="0" borderId="0" xfId="0" applyFont="1" applyNumberFormat="1" applyAlignment="1">
      <alignment horizontal="right" vertical="center"/>
    </xf>
    <xf numFmtId="278" fontId="7" fillId="0" borderId="3" xfId="0" applyFont="1" applyNumberFormat="1" applyBorder="1" applyAlignment="1">
      <alignment horizontal="right" vertical="center"/>
    </xf>
    <xf numFmtId="279" fontId="7" fillId="0" borderId="3" xfId="0" applyFont="1" applyNumberFormat="1" applyBorder="1" applyAlignment="1">
      <alignment horizontal="right" vertical="center"/>
    </xf>
    <xf numFmtId="280" fontId="7" fillId="0" borderId="3" xfId="0" applyFont="1" applyNumberFormat="1" applyBorder="1" applyAlignment="1">
      <alignment horizontal="right" vertical="center"/>
    </xf>
    <xf numFmtId="281" fontId="7" fillId="0" borderId="3" xfId="0" applyFont="1" applyNumberFormat="1" applyBorder="1" applyAlignment="1">
      <alignment horizontal="right" vertical="center"/>
    </xf>
    <xf numFmtId="282" fontId="7" fillId="0" borderId="3" xfId="0" applyFont="1" applyNumberFormat="1" applyBorder="1" applyAlignment="1">
      <alignment horizontal="right" vertical="center"/>
    </xf>
    <xf numFmtId="283" fontId="7" fillId="0" borderId="3" xfId="0" applyFont="1" applyNumberFormat="1" applyBorder="1" applyAlignment="1">
      <alignment horizontal="right" vertical="center"/>
    </xf>
    <xf numFmtId="284" fontId="7" fillId="0" borderId="3" xfId="0" applyFont="1" applyNumberFormat="1" applyBorder="1" applyAlignment="1">
      <alignment horizontal="right" vertical="center"/>
    </xf>
    <xf numFmtId="285" fontId="0" fillId="0" borderId="0" xfId="0" applyFont="1" applyNumberFormat="1" applyAlignment="1">
      <alignment horizontal="right" vertical="center"/>
    </xf>
    <xf numFmtId="286" fontId="0" fillId="0" borderId="0" xfId="0" applyFont="1" applyNumberFormat="1" applyAlignment="1">
      <alignment horizontal="right" vertical="center"/>
    </xf>
    <xf numFmtId="287" fontId="0" fillId="0" borderId="0" xfId="0" applyFont="1" applyNumberFormat="1" applyAlignment="1">
      <alignment horizontal="right" vertical="center"/>
    </xf>
    <xf numFmtId="288" fontId="0" fillId="0" borderId="0" xfId="0" applyFont="1" applyNumberFormat="1" applyAlignment="1">
      <alignment horizontal="right" vertical="center"/>
    </xf>
    <xf numFmtId="289" fontId="0" fillId="0" borderId="0" xfId="0" applyFont="1" applyNumberFormat="1" applyAlignment="1">
      <alignment horizontal="right" vertical="center"/>
    </xf>
    <xf numFmtId="290" fontId="0" fillId="0" borderId="0" xfId="0" applyFont="1" applyNumberFormat="1" applyAlignment="1">
      <alignment horizontal="right" vertical="center"/>
    </xf>
    <xf numFmtId="291" fontId="0" fillId="0" borderId="0" xfId="0" applyFont="1" applyNumberFormat="1" applyAlignment="1">
      <alignment horizontal="right" vertical="center"/>
    </xf>
    <xf numFmtId="292" fontId="0" fillId="0" borderId="0" xfId="0" applyFont="1" applyNumberFormat="1" applyAlignment="1">
      <alignment horizontal="right" vertical="center"/>
    </xf>
    <xf numFmtId="293" fontId="0" fillId="0" borderId="0" xfId="0" applyFont="1" applyNumberFormat="1" applyAlignment="1">
      <alignment horizontal="right" vertical="center"/>
    </xf>
    <xf numFmtId="294" fontId="0" fillId="0" borderId="0" xfId="0" applyFont="1" applyNumberFormat="1" applyAlignment="1">
      <alignment horizontal="right" vertical="center"/>
    </xf>
    <xf numFmtId="295" fontId="0" fillId="0" borderId="0" xfId="0" applyFont="1" applyNumberFormat="1" applyAlignment="1">
      <alignment horizontal="right" vertical="center"/>
    </xf>
    <xf numFmtId="296" fontId="0" fillId="0" borderId="0" xfId="0" applyFont="1" applyNumberFormat="1" applyAlignment="1">
      <alignment horizontal="right" vertical="center"/>
    </xf>
    <xf numFmtId="297" fontId="0" fillId="0" borderId="0" xfId="0" applyFont="1" applyNumberFormat="1" applyAlignment="1">
      <alignment horizontal="right" vertical="center"/>
    </xf>
    <xf numFmtId="285" fontId="7" fillId="0" borderId="0" xfId="0" applyFont="1" applyNumberFormat="1" applyAlignment="1">
      <alignment horizontal="right" vertical="center"/>
    </xf>
    <xf numFmtId="286" fontId="7" fillId="0" borderId="0" xfId="0" applyFont="1" applyNumberFormat="1" applyAlignment="1">
      <alignment horizontal="right" vertical="center"/>
    </xf>
    <xf numFmtId="287" fontId="7" fillId="0" borderId="0" xfId="0" applyFont="1" applyNumberFormat="1" applyAlignment="1">
      <alignment horizontal="right" vertical="center"/>
    </xf>
    <xf numFmtId="288" fontId="7" fillId="0" borderId="0" xfId="0" applyFont="1" applyNumberFormat="1" applyAlignment="1">
      <alignment horizontal="right" vertical="center"/>
    </xf>
    <xf numFmtId="289" fontId="7" fillId="0" borderId="0" xfId="0" applyFont="1" applyNumberFormat="1" applyAlignment="1">
      <alignment horizontal="right" vertical="center"/>
    </xf>
    <xf numFmtId="290" fontId="7" fillId="0" borderId="0" xfId="0" applyFont="1" applyNumberFormat="1" applyAlignment="1">
      <alignment horizontal="right" vertical="center"/>
    </xf>
    <xf numFmtId="291" fontId="7" fillId="0" borderId="0" xfId="0" applyFont="1" applyNumberFormat="1" applyAlignment="1">
      <alignment horizontal="right" vertical="center"/>
    </xf>
    <xf numFmtId="292" fontId="7" fillId="0" borderId="0" xfId="0" applyFont="1" applyNumberFormat="1" applyAlignment="1">
      <alignment horizontal="right" vertical="center"/>
    </xf>
    <xf numFmtId="293" fontId="7" fillId="0" borderId="0" xfId="0" applyFont="1" applyNumberFormat="1" applyAlignment="1">
      <alignment horizontal="right" vertical="center"/>
    </xf>
    <xf numFmtId="294" fontId="7" fillId="0" borderId="0" xfId="0" applyFont="1" applyNumberFormat="1" applyAlignment="1">
      <alignment horizontal="right" vertical="center"/>
    </xf>
    <xf numFmtId="295" fontId="7" fillId="0" borderId="0" xfId="0" applyFont="1" applyNumberFormat="1" applyAlignment="1">
      <alignment horizontal="right" vertical="center"/>
    </xf>
    <xf numFmtId="296" fontId="7" fillId="0" borderId="0" xfId="0" applyFont="1" applyNumberFormat="1" applyAlignment="1">
      <alignment horizontal="right" vertical="center"/>
    </xf>
    <xf numFmtId="297" fontId="7" fillId="0" borderId="0" xfId="0" applyFont="1" applyNumberFormat="1" applyAlignment="1">
      <alignment horizontal="right" vertical="center"/>
    </xf>
    <xf numFmtId="285" fontId="0" fillId="0" borderId="3" xfId="0" applyFont="1" applyNumberFormat="1" applyBorder="1" applyAlignment="1">
      <alignment horizontal="right" vertical="center"/>
    </xf>
    <xf numFmtId="286" fontId="0" fillId="0" borderId="3" xfId="0" applyFont="1" applyNumberFormat="1" applyBorder="1" applyAlignment="1">
      <alignment horizontal="right" vertical="center"/>
    </xf>
    <xf numFmtId="287" fontId="0" fillId="0" borderId="3" xfId="0" applyFont="1" applyNumberFormat="1" applyBorder="1" applyAlignment="1">
      <alignment horizontal="right" vertical="center"/>
    </xf>
    <xf numFmtId="288" fontId="0" fillId="0" borderId="3" xfId="0" applyFont="1" applyNumberFormat="1" applyBorder="1" applyAlignment="1">
      <alignment horizontal="right" vertical="center"/>
    </xf>
    <xf numFmtId="289" fontId="0" fillId="0" borderId="3" xfId="0" applyFont="1" applyNumberFormat="1" applyBorder="1" applyAlignment="1">
      <alignment horizontal="right" vertical="center"/>
    </xf>
    <xf numFmtId="290" fontId="0" fillId="0" borderId="3" xfId="0" applyFont="1" applyNumberFormat="1" applyBorder="1" applyAlignment="1">
      <alignment horizontal="right" vertical="center"/>
    </xf>
    <xf numFmtId="291" fontId="0" fillId="0" borderId="3" xfId="0" applyFont="1" applyNumberFormat="1" applyBorder="1" applyAlignment="1">
      <alignment horizontal="right" vertical="center"/>
    </xf>
    <xf numFmtId="292" fontId="0" fillId="0" borderId="3" xfId="0" applyFont="1" applyNumberFormat="1" applyBorder="1" applyAlignment="1">
      <alignment horizontal="right" vertical="center"/>
    </xf>
    <xf numFmtId="293" fontId="0" fillId="0" borderId="3" xfId="0" applyFont="1" applyNumberFormat="1" applyBorder="1" applyAlignment="1">
      <alignment horizontal="right" vertical="center"/>
    </xf>
    <xf numFmtId="294" fontId="0" fillId="0" borderId="3" xfId="0" applyFont="1" applyNumberFormat="1" applyBorder="1" applyAlignment="1">
      <alignment horizontal="right" vertical="center"/>
    </xf>
    <xf numFmtId="295" fontId="0" fillId="0" borderId="3" xfId="0" applyFont="1" applyNumberFormat="1" applyBorder="1" applyAlignment="1">
      <alignment horizontal="right" vertical="center"/>
    </xf>
    <xf numFmtId="296" fontId="0" fillId="0" borderId="3" xfId="0" applyFont="1" applyNumberFormat="1" applyBorder="1" applyAlignment="1">
      <alignment horizontal="right" vertical="center"/>
    </xf>
    <xf numFmtId="297" fontId="0" fillId="0" borderId="3" xfId="0" applyFont="1" applyNumberFormat="1" applyBorder="1" applyAlignment="1">
      <alignment horizontal="right" vertical="center"/>
    </xf>
    <xf numFmtId="298" fontId="0" fillId="0" borderId="0" xfId="0" applyFont="1" applyNumberFormat="1" applyAlignment="1">
      <alignment horizontal="center" vertical="center"/>
    </xf>
    <xf numFmtId="299" fontId="0" fillId="0" borderId="0" xfId="0" applyFont="1" applyNumberFormat="1" applyAlignment="1">
      <alignment horizontal="right" vertical="center"/>
    </xf>
    <xf numFmtId="300" fontId="0" fillId="0" borderId="0" xfId="0" applyFont="1" applyNumberFormat="1" applyAlignment="1">
      <alignment horizontal="right" vertical="center"/>
    </xf>
    <xf numFmtId="301" fontId="0" fillId="0" borderId="0" xfId="0" applyFont="1" applyNumberFormat="1" applyAlignment="1">
      <alignment horizontal="right" vertical="center"/>
    </xf>
    <xf numFmtId="302" fontId="0" fillId="0" borderId="0" xfId="0" applyFont="1" applyNumberFormat="1" applyAlignment="1">
      <alignment horizontal="right" vertical="center"/>
    </xf>
    <xf numFmtId="303" fontId="0" fillId="0" borderId="0" xfId="0" applyFont="1" applyNumberFormat="1" applyAlignment="1">
      <alignment horizontal="right" vertical="center"/>
    </xf>
    <xf numFmtId="304" fontId="0" fillId="0" borderId="0" xfId="0" applyFont="1" applyNumberFormat="1" applyAlignment="1">
      <alignment horizontal="right" vertical="center"/>
    </xf>
    <xf numFmtId="305" fontId="0" fillId="0" borderId="0" xfId="0" applyFont="1" applyNumberFormat="1" applyAlignment="1">
      <alignment horizontal="right" vertical="center"/>
    </xf>
    <xf numFmtId="306" fontId="0" fillId="0" borderId="0" xfId="0" applyFont="1" applyNumberFormat="1" applyAlignment="1">
      <alignment horizontal="right" vertical="center"/>
    </xf>
    <xf numFmtId="307" fontId="0" fillId="0" borderId="0" xfId="0" applyFont="1" applyNumberFormat="1" applyAlignment="1">
      <alignment horizontal="right" vertical="center"/>
    </xf>
    <xf numFmtId="308" fontId="0" fillId="0" borderId="0" xfId="0" applyFont="1" applyNumberFormat="1" applyAlignment="1">
      <alignment horizontal="right" vertical="center"/>
    </xf>
    <xf numFmtId="309" fontId="0" fillId="0" borderId="0" xfId="0" applyFont="1" applyNumberFormat="1" applyAlignment="1">
      <alignment horizontal="right" vertical="center"/>
    </xf>
    <xf numFmtId="310" fontId="0" fillId="0" borderId="0" xfId="0" applyFont="1" applyNumberFormat="1" applyAlignment="1">
      <alignment horizontal="right" vertical="center"/>
    </xf>
    <xf numFmtId="311" fontId="0" fillId="0" borderId="0" xfId="0" applyFont="1" applyNumberFormat="1" applyAlignment="1">
      <alignment horizontal="right" vertical="center"/>
    </xf>
    <xf numFmtId="298" fontId="0" fillId="0" borderId="3" xfId="0" applyFont="1" applyNumberFormat="1" applyBorder="1" applyAlignment="1">
      <alignment horizontal="center" vertical="center"/>
    </xf>
    <xf numFmtId="299" fontId="0" fillId="0" borderId="3" xfId="0" applyFont="1" applyNumberFormat="1" applyBorder="1" applyAlignment="1">
      <alignment horizontal="right" vertical="center"/>
    </xf>
    <xf numFmtId="300" fontId="0" fillId="0" borderId="3" xfId="0" applyFont="1" applyNumberFormat="1" applyBorder="1" applyAlignment="1">
      <alignment horizontal="right" vertical="center"/>
    </xf>
    <xf numFmtId="301" fontId="0" fillId="0" borderId="3" xfId="0" applyFont="1" applyNumberFormat="1" applyBorder="1" applyAlignment="1">
      <alignment horizontal="right" vertical="center"/>
    </xf>
    <xf numFmtId="302" fontId="0" fillId="0" borderId="3" xfId="0" applyFont="1" applyNumberFormat="1" applyBorder="1" applyAlignment="1">
      <alignment horizontal="right" vertical="center"/>
    </xf>
    <xf numFmtId="303" fontId="0" fillId="0" borderId="3" xfId="0" applyFont="1" applyNumberFormat="1" applyBorder="1" applyAlignment="1">
      <alignment horizontal="right" vertical="center"/>
    </xf>
    <xf numFmtId="304" fontId="0" fillId="0" borderId="3" xfId="0" applyFont="1" applyNumberFormat="1" applyBorder="1" applyAlignment="1">
      <alignment horizontal="right" vertical="center"/>
    </xf>
    <xf numFmtId="305" fontId="0" fillId="0" borderId="3" xfId="0" applyFont="1" applyNumberFormat="1" applyBorder="1" applyAlignment="1">
      <alignment horizontal="right" vertical="center"/>
    </xf>
    <xf numFmtId="306" fontId="0" fillId="0" borderId="3" xfId="0" applyFont="1" applyNumberFormat="1" applyBorder="1" applyAlignment="1">
      <alignment horizontal="right" vertical="center"/>
    </xf>
    <xf numFmtId="307" fontId="0" fillId="0" borderId="3" xfId="0" applyFont="1" applyNumberFormat="1" applyBorder="1" applyAlignment="1">
      <alignment horizontal="right" vertical="center"/>
    </xf>
    <xf numFmtId="308" fontId="0" fillId="0" borderId="3" xfId="0" applyFont="1" applyNumberFormat="1" applyBorder="1" applyAlignment="1">
      <alignment horizontal="right" vertical="center"/>
    </xf>
    <xf numFmtId="309" fontId="0" fillId="0" borderId="3" xfId="0" applyFont="1" applyNumberFormat="1" applyBorder="1" applyAlignment="1">
      <alignment horizontal="right" vertical="center"/>
    </xf>
    <xf numFmtId="310" fontId="0" fillId="0" borderId="3" xfId="0" applyFont="1" applyNumberFormat="1" applyBorder="1" applyAlignment="1">
      <alignment horizontal="right" vertical="center"/>
    </xf>
    <xf numFmtId="311" fontId="0" fillId="0" borderId="3" xfId="0" applyFont="1" applyNumberFormat="1" applyBorder="1" applyAlignment="1">
      <alignment horizontal="right" vertical="center"/>
    </xf>
    <xf numFmtId="312" fontId="0" fillId="0" borderId="0" xfId="0" applyFont="1" applyNumberFormat="1" applyAlignment="1">
      <alignment horizontal="right" vertical="center"/>
    </xf>
    <xf numFmtId="313" fontId="0" fillId="0" borderId="0" xfId="0" applyFont="1" applyNumberFormat="1" applyAlignment="1">
      <alignment horizontal="right" vertical="center"/>
    </xf>
    <xf numFmtId="314" fontId="0" fillId="0" borderId="0" xfId="0" applyFont="1" applyNumberFormat="1" applyAlignment="1">
      <alignment horizontal="right" vertical="center"/>
    </xf>
    <xf numFmtId="315" fontId="0" fillId="0" borderId="0" xfId="0" applyFont="1" applyNumberFormat="1" applyAlignment="1">
      <alignment horizontal="right" vertical="center"/>
    </xf>
    <xf numFmtId="316" fontId="0" fillId="0" borderId="0" xfId="0" applyFont="1" applyNumberFormat="1" applyAlignment="1">
      <alignment horizontal="right" vertical="center"/>
    </xf>
    <xf numFmtId="317" fontId="0" fillId="0" borderId="0" xfId="0" applyFont="1" applyNumberFormat="1" applyAlignment="1">
      <alignment horizontal="right" vertical="center"/>
    </xf>
    <xf numFmtId="318" fontId="0" fillId="0" borderId="0" xfId="0" applyFont="1" applyNumberFormat="1" applyAlignment="1">
      <alignment horizontal="right" vertical="center"/>
    </xf>
    <xf numFmtId="319" fontId="0" fillId="0" borderId="0" xfId="0" applyFont="1" applyNumberFormat="1" applyAlignment="1">
      <alignment horizontal="right" vertical="center"/>
    </xf>
    <xf numFmtId="320" fontId="0" fillId="0" borderId="0" xfId="0" applyFont="1" applyNumberFormat="1" applyAlignment="1">
      <alignment horizontal="right" vertical="center"/>
    </xf>
    <xf numFmtId="321" fontId="0" fillId="0" borderId="0" xfId="0" applyFont="1" applyNumberFormat="1" applyAlignment="1">
      <alignment horizontal="right" vertical="center"/>
    </xf>
    <xf numFmtId="322" fontId="0" fillId="0" borderId="0" xfId="0" applyFont="1" applyNumberFormat="1" applyAlignment="1">
      <alignment horizontal="right" vertical="center"/>
    </xf>
    <xf numFmtId="323" fontId="0" fillId="0" borderId="0" xfId="0" applyFont="1" applyNumberFormat="1" applyAlignment="1">
      <alignment horizontal="right" vertical="center"/>
    </xf>
    <xf numFmtId="324" fontId="0" fillId="0" borderId="0" xfId="0" applyFont="1" applyNumberFormat="1" applyAlignment="1">
      <alignment horizontal="right" vertical="center"/>
    </xf>
    <xf numFmtId="325" fontId="0" fillId="0" borderId="0" xfId="0" applyFont="1" applyNumberFormat="1" applyAlignment="1">
      <alignment horizontal="right" vertical="center"/>
    </xf>
    <xf numFmtId="326" fontId="0" fillId="0" borderId="0" xfId="0" applyFont="1" applyNumberFormat="1" applyAlignment="1">
      <alignment horizontal="right" vertical="center"/>
    </xf>
    <xf numFmtId="327" fontId="0" fillId="0" borderId="0" xfId="0" applyFont="1" applyNumberFormat="1" applyAlignment="1">
      <alignment horizontal="right" vertical="center"/>
    </xf>
    <xf numFmtId="328" fontId="0" fillId="0" borderId="0" xfId="0" applyFont="1" applyNumberFormat="1" applyAlignment="1">
      <alignment horizontal="right" vertical="center"/>
    </xf>
    <xf numFmtId="329" fontId="0" fillId="0" borderId="0" xfId="0" applyFont="1" applyNumberFormat="1" applyAlignment="1">
      <alignment horizontal="right" vertical="center"/>
    </xf>
    <xf numFmtId="330" fontId="0" fillId="0" borderId="0" xfId="0" applyFont="1" applyNumberFormat="1" applyAlignment="1">
      <alignment horizontal="right" vertical="center"/>
    </xf>
    <xf numFmtId="331" fontId="0" fillId="0" borderId="0" xfId="0" applyFont="1" applyNumberFormat="1" applyAlignment="1">
      <alignment horizontal="right" vertical="center"/>
    </xf>
    <xf numFmtId="332" fontId="0" fillId="0" borderId="0" xfId="0" applyFont="1" applyNumberFormat="1" applyAlignment="1">
      <alignment horizontal="right" vertical="center"/>
    </xf>
    <xf numFmtId="333" fontId="0" fillId="0" borderId="0" xfId="0" applyFont="1" applyNumberFormat="1" applyAlignment="1">
      <alignment horizontal="right" vertical="center"/>
    </xf>
    <xf numFmtId="334" fontId="0" fillId="0" borderId="0" xfId="0" applyFont="1" applyNumberFormat="1" applyAlignment="1">
      <alignment horizontal="right" vertical="center"/>
    </xf>
    <xf numFmtId="335" fontId="0" fillId="0" borderId="0" xfId="0" applyFont="1" applyNumberFormat="1" applyAlignment="1">
      <alignment horizontal="right" vertical="center"/>
    </xf>
    <xf numFmtId="336" fontId="0" fillId="0" borderId="0" xfId="0" applyFont="1" applyNumberFormat="1" applyAlignment="1">
      <alignment horizontal="right" vertical="center"/>
    </xf>
    <xf numFmtId="337" fontId="0" fillId="0" borderId="0" xfId="0" applyFont="1" applyNumberFormat="1" applyAlignment="1">
      <alignment horizontal="right" vertical="center"/>
    </xf>
    <xf numFmtId="338" fontId="0" fillId="0" borderId="0" xfId="0" applyFont="1" applyNumberFormat="1" applyAlignment="1">
      <alignment horizontal="right" vertical="center"/>
    </xf>
    <xf numFmtId="339" fontId="0" fillId="0" borderId="0" xfId="0" applyFont="1" applyNumberFormat="1" applyAlignment="1">
      <alignment horizontal="right" vertical="center"/>
    </xf>
    <xf numFmtId="340" fontId="0" fillId="0" borderId="0" xfId="0" applyFont="1" applyNumberFormat="1" applyAlignment="1">
      <alignment horizontal="right" vertical="center"/>
    </xf>
    <xf numFmtId="341" fontId="0" fillId="0" borderId="0" xfId="0" applyFont="1" applyNumberFormat="1" applyAlignment="1">
      <alignment horizontal="right" vertical="center"/>
    </xf>
    <xf numFmtId="342" fontId="0" fillId="0" borderId="0" xfId="0" applyFont="1" applyNumberFormat="1" applyAlignment="1">
      <alignment horizontal="right" vertical="center"/>
    </xf>
    <xf numFmtId="343" fontId="0" fillId="0" borderId="0" xfId="0" applyFont="1" applyNumberFormat="1" applyAlignment="1">
      <alignment horizontal="right" vertical="center"/>
    </xf>
    <xf numFmtId="344" fontId="0" fillId="0" borderId="0" xfId="0" applyFont="1" applyNumberFormat="1" applyAlignment="1">
      <alignment horizontal="right" vertical="center"/>
    </xf>
    <xf numFmtId="345" fontId="0" fillId="0" borderId="0" xfId="0" applyFont="1" applyNumberFormat="1" applyAlignment="1">
      <alignment horizontal="right" vertical="center"/>
    </xf>
    <xf numFmtId="346" fontId="0" fillId="0" borderId="0" xfId="0" applyFont="1" applyNumberFormat="1" applyAlignment="1">
      <alignment horizontal="right" vertical="center"/>
    </xf>
    <xf numFmtId="347" fontId="0" fillId="0" borderId="0" xfId="0" applyFont="1" applyNumberFormat="1" applyAlignment="1">
      <alignment horizontal="right" vertical="center"/>
    </xf>
    <xf numFmtId="348" fontId="0" fillId="0" borderId="0" xfId="0" applyFont="1" applyNumberFormat="1" applyAlignment="1">
      <alignment horizontal="right" vertical="center"/>
    </xf>
    <xf numFmtId="349" fontId="0" fillId="0" borderId="0" xfId="0" applyFont="1" applyNumberFormat="1" applyAlignment="1">
      <alignment horizontal="right" vertical="center"/>
    </xf>
    <xf numFmtId="350" fontId="0" fillId="0" borderId="0" xfId="0" applyFont="1" applyNumberFormat="1" applyAlignment="1">
      <alignment horizontal="right" vertical="center"/>
    </xf>
    <xf numFmtId="351" fontId="0" fillId="0" borderId="0" xfId="0" applyFont="1" applyNumberFormat="1" applyAlignment="1">
      <alignment horizontal="right" vertical="center"/>
    </xf>
    <xf numFmtId="352" fontId="0" fillId="0" borderId="0" xfId="0" applyFont="1" applyNumberFormat="1" applyAlignment="1">
      <alignment horizontal="right" vertical="center"/>
    </xf>
    <xf numFmtId="353" fontId="0" fillId="0" borderId="0" xfId="0" applyFont="1" applyNumberFormat="1" applyAlignment="1">
      <alignment horizontal="right" vertical="center"/>
    </xf>
    <xf numFmtId="354" fontId="0" fillId="0" borderId="0" xfId="0" applyFont="1" applyNumberFormat="1" applyAlignment="1">
      <alignment horizontal="right" vertical="center"/>
    </xf>
    <xf numFmtId="355" fontId="0" fillId="0" borderId="0" xfId="0" applyFont="1" applyNumberFormat="1" applyAlignment="1">
      <alignment horizontal="right" vertical="center"/>
    </xf>
    <xf numFmtId="356" fontId="0" fillId="0" borderId="0" xfId="0" applyFont="1" applyNumberFormat="1" applyAlignment="1">
      <alignment horizontal="right" vertical="center"/>
    </xf>
    <xf numFmtId="357" fontId="0" fillId="0" borderId="0" xfId="0" applyFont="1" applyNumberFormat="1" applyAlignment="1">
      <alignment horizontal="right" vertical="center"/>
    </xf>
    <xf numFmtId="358" fontId="0" fillId="0" borderId="0" xfId="0" applyFont="1" applyNumberFormat="1" applyAlignment="1">
      <alignment horizontal="right" vertical="center"/>
    </xf>
    <xf numFmtId="359" fontId="0" fillId="0" borderId="0" xfId="0" applyFont="1" applyNumberFormat="1" applyAlignment="1">
      <alignment horizontal="right" vertical="center"/>
    </xf>
    <xf numFmtId="360" fontId="0" fillId="0" borderId="0" xfId="0" applyFont="1" applyNumberFormat="1" applyAlignment="1">
      <alignment horizontal="right" vertical="center"/>
    </xf>
    <xf numFmtId="361" fontId="0" fillId="0" borderId="0" xfId="0" applyFont="1" applyNumberFormat="1" applyAlignment="1">
      <alignment horizontal="right" vertical="center"/>
    </xf>
    <xf numFmtId="362" fontId="0" fillId="0" borderId="0" xfId="0" applyFont="1" applyNumberFormat="1" applyAlignment="1">
      <alignment horizontal="right" vertical="center"/>
    </xf>
    <xf numFmtId="363" fontId="0" fillId="0" borderId="0" xfId="0" applyFont="1" applyNumberFormat="1" applyAlignment="1">
      <alignment horizontal="right" vertical="center"/>
    </xf>
    <xf numFmtId="364" fontId="0" fillId="0" borderId="0" xfId="0" applyFont="1" applyNumberFormat="1" applyAlignment="1">
      <alignment horizontal="right" vertical="center"/>
    </xf>
    <xf numFmtId="365" fontId="0" fillId="0" borderId="0" xfId="0" applyFont="1" applyNumberFormat="1" applyAlignment="1">
      <alignment horizontal="right" vertical="center"/>
    </xf>
    <xf numFmtId="366" fontId="0" fillId="0" borderId="0" xfId="0" applyFont="1" applyNumberFormat="1" applyAlignment="1">
      <alignment horizontal="right" vertical="center"/>
    </xf>
    <xf numFmtId="367" fontId="0" fillId="0" borderId="0" xfId="0" applyFont="1" applyNumberFormat="1" applyAlignment="1">
      <alignment horizontal="right" vertical="center"/>
    </xf>
    <xf numFmtId="368" fontId="0" fillId="0" borderId="0" xfId="0" applyFont="1" applyNumberFormat="1" applyAlignment="1">
      <alignment horizontal="right" vertical="center"/>
    </xf>
    <xf numFmtId="369" fontId="0" fillId="0" borderId="0" xfId="0" applyFont="1" applyNumberFormat="1" applyAlignment="1">
      <alignment horizontal="right" vertical="center"/>
    </xf>
    <xf numFmtId="370" fontId="0" fillId="0" borderId="0" xfId="0" applyFont="1" applyNumberFormat="1" applyAlignment="1">
      <alignment horizontal="right" vertical="center"/>
    </xf>
    <xf numFmtId="371" fontId="0" fillId="0" borderId="0" xfId="0" applyFont="1" applyNumberFormat="1" applyAlignment="1">
      <alignment horizontal="right" vertical="center"/>
    </xf>
    <xf numFmtId="360" fontId="0" fillId="0" borderId="3" xfId="0" applyFont="1" applyNumberFormat="1" applyBorder="1" applyAlignment="1">
      <alignment horizontal="right" vertical="center"/>
    </xf>
    <xf numFmtId="361" fontId="0" fillId="0" borderId="3" xfId="0" applyFont="1" applyNumberFormat="1" applyBorder="1" applyAlignment="1">
      <alignment horizontal="right" vertical="center"/>
    </xf>
    <xf numFmtId="362" fontId="0" fillId="0" borderId="3" xfId="0" applyFont="1" applyNumberFormat="1" applyBorder="1" applyAlignment="1">
      <alignment horizontal="right" vertical="center"/>
    </xf>
    <xf numFmtId="363" fontId="0" fillId="0" borderId="3" xfId="0" applyFont="1" applyNumberFormat="1" applyBorder="1" applyAlignment="1">
      <alignment horizontal="right" vertical="center"/>
    </xf>
    <xf numFmtId="364" fontId="0" fillId="0" borderId="3" xfId="0" applyFont="1" applyNumberFormat="1" applyBorder="1" applyAlignment="1">
      <alignment horizontal="right" vertical="center"/>
    </xf>
    <xf numFmtId="365" fontId="0" fillId="0" borderId="3" xfId="0" applyFont="1" applyNumberFormat="1" applyBorder="1" applyAlignment="1">
      <alignment horizontal="right" vertical="center"/>
    </xf>
    <xf numFmtId="366" fontId="0" fillId="0" borderId="3" xfId="0" applyFont="1" applyNumberFormat="1" applyBorder="1" applyAlignment="1">
      <alignment horizontal="right" vertical="center"/>
    </xf>
    <xf numFmtId="367" fontId="0" fillId="0" borderId="3" xfId="0" applyFont="1" applyNumberFormat="1" applyBorder="1" applyAlignment="1">
      <alignment horizontal="right" vertical="center"/>
    </xf>
    <xf numFmtId="368" fontId="0" fillId="0" borderId="3" xfId="0" applyFont="1" applyNumberFormat="1" applyBorder="1" applyAlignment="1">
      <alignment horizontal="right" vertical="center"/>
    </xf>
    <xf numFmtId="369" fontId="0" fillId="0" borderId="3" xfId="0" applyFont="1" applyNumberFormat="1" applyBorder="1" applyAlignment="1">
      <alignment horizontal="right" vertical="center"/>
    </xf>
    <xf numFmtId="370" fontId="0" fillId="0" borderId="3" xfId="0" applyFont="1" applyNumberFormat="1" applyBorder="1" applyAlignment="1">
      <alignment horizontal="right" vertical="center"/>
    </xf>
    <xf numFmtId="371" fontId="0" fillId="0" borderId="3" xfId="0" applyFont="1" applyNumberFormat="1" applyBorder="1" applyAlignment="1">
      <alignment horizontal="right" vertical="center"/>
    </xf>
    <xf numFmtId="372" fontId="0" fillId="0" borderId="0" xfId="0" applyFont="1" applyNumberFormat="1" applyAlignment="1">
      <alignment horizontal="center" vertical="center"/>
    </xf>
    <xf numFmtId="373" fontId="0" fillId="0" borderId="0" xfId="0" applyFont="1" applyNumberFormat="1" applyAlignment="1">
      <alignment horizontal="right" vertical="center"/>
    </xf>
    <xf numFmtId="374" fontId="0" fillId="0" borderId="0" xfId="0" applyFont="1" applyNumberFormat="1" applyAlignment="1">
      <alignment horizontal="right" vertical="center"/>
    </xf>
    <xf numFmtId="375" fontId="0" fillId="0" borderId="0" xfId="0" applyFont="1" applyNumberFormat="1" applyAlignment="1">
      <alignment horizontal="right" vertical="center"/>
    </xf>
    <xf numFmtId="376" fontId="0" fillId="0" borderId="0" xfId="0" applyFont="1" applyNumberFormat="1" applyAlignment="1">
      <alignment horizontal="right" vertical="center"/>
    </xf>
    <xf numFmtId="377" fontId="0" fillId="0" borderId="0" xfId="0" applyFont="1" applyNumberFormat="1" applyAlignment="1">
      <alignment horizontal="right" vertical="center"/>
    </xf>
    <xf numFmtId="378" fontId="0" fillId="0" borderId="0" xfId="0" applyFont="1" applyNumberFormat="1" applyAlignment="1">
      <alignment horizontal="right" vertical="center"/>
    </xf>
    <xf numFmtId="379" fontId="0" fillId="0" borderId="0" xfId="0" applyFont="1" applyNumberFormat="1" applyAlignment="1">
      <alignment horizontal="right" vertical="center"/>
    </xf>
    <xf numFmtId="380" fontId="0" fillId="0" borderId="0" xfId="0" applyFont="1" applyNumberFormat="1" applyAlignment="1">
      <alignment horizontal="right" vertical="center"/>
    </xf>
    <xf numFmtId="381" fontId="0" fillId="0" borderId="0" xfId="0" applyFont="1" applyNumberFormat="1" applyAlignment="1">
      <alignment horizontal="right" vertical="center"/>
    </xf>
    <xf numFmtId="382" fontId="0" fillId="0" borderId="0" xfId="0" applyFont="1" applyNumberFormat="1" applyAlignment="1">
      <alignment horizontal="right" vertical="center"/>
    </xf>
    <xf numFmtId="372" fontId="0" fillId="0" borderId="3" xfId="0" applyFont="1" applyNumberFormat="1" applyBorder="1" applyAlignment="1">
      <alignment horizontal="center" vertical="center"/>
    </xf>
    <xf numFmtId="373" fontId="0" fillId="0" borderId="3" xfId="0" applyFont="1" applyNumberFormat="1" applyBorder="1" applyAlignment="1">
      <alignment horizontal="right" vertical="center"/>
    </xf>
    <xf numFmtId="374" fontId="0" fillId="0" borderId="3" xfId="0" applyFont="1" applyNumberFormat="1" applyBorder="1" applyAlignment="1">
      <alignment horizontal="right" vertical="center"/>
    </xf>
    <xf numFmtId="375" fontId="0" fillId="0" borderId="3" xfId="0" applyFont="1" applyNumberFormat="1" applyBorder="1" applyAlignment="1">
      <alignment horizontal="right" vertical="center"/>
    </xf>
    <xf numFmtId="376" fontId="0" fillId="0" borderId="3" xfId="0" applyFont="1" applyNumberFormat="1" applyBorder="1" applyAlignment="1">
      <alignment horizontal="right" vertical="center"/>
    </xf>
    <xf numFmtId="377" fontId="0" fillId="0" borderId="3" xfId="0" applyFont="1" applyNumberFormat="1" applyBorder="1" applyAlignment="1">
      <alignment horizontal="right" vertical="center"/>
    </xf>
    <xf numFmtId="378" fontId="0" fillId="0" borderId="3" xfId="0" applyFont="1" applyNumberFormat="1" applyBorder="1" applyAlignment="1">
      <alignment horizontal="right" vertical="center"/>
    </xf>
    <xf numFmtId="379" fontId="0" fillId="0" borderId="3" xfId="0" applyFont="1" applyNumberFormat="1" applyBorder="1" applyAlignment="1">
      <alignment horizontal="right" vertical="center"/>
    </xf>
    <xf numFmtId="380" fontId="0" fillId="0" borderId="3" xfId="0" applyFont="1" applyNumberFormat="1" applyBorder="1" applyAlignment="1">
      <alignment horizontal="right" vertical="center"/>
    </xf>
    <xf numFmtId="381" fontId="0" fillId="0" borderId="3" xfId="0" applyFont="1" applyNumberFormat="1" applyBorder="1" applyAlignment="1">
      <alignment horizontal="right" vertical="center"/>
    </xf>
    <xf numFmtId="382" fontId="0" fillId="0" borderId="3" xfId="0" applyFont="1" applyNumberFormat="1" applyBorder="1" applyAlignment="1">
      <alignment horizontal="right" vertical="center"/>
    </xf>
    <xf numFmtId="383" fontId="0" fillId="0" borderId="0" xfId="0" applyFont="1" applyNumberFormat="1" applyAlignment="1">
      <alignment horizontal="right" vertical="center"/>
    </xf>
    <xf numFmtId="384" fontId="0" fillId="0" borderId="0" xfId="0" applyFont="1" applyNumberFormat="1" applyAlignment="1">
      <alignment horizontal="right" vertical="center"/>
    </xf>
    <xf numFmtId="385" fontId="0" fillId="0" borderId="0" xfId="0" applyFont="1" applyNumberFormat="1" applyAlignment="1">
      <alignment horizontal="right" vertical="center"/>
    </xf>
    <xf numFmtId="386" fontId="0" fillId="0" borderId="0" xfId="0" applyFont="1" applyNumberFormat="1" applyAlignment="1">
      <alignment horizontal="right" vertical="center"/>
    </xf>
    <xf numFmtId="387" fontId="0" fillId="0" borderId="0" xfId="0" applyFont="1" applyNumberFormat="1" applyAlignment="1">
      <alignment horizontal="right" vertical="center"/>
    </xf>
    <xf numFmtId="388" fontId="0" fillId="0" borderId="0" xfId="0" applyFont="1" applyNumberFormat="1" applyAlignment="1">
      <alignment horizontal="right" vertical="center"/>
    </xf>
    <xf numFmtId="389" fontId="0" fillId="0" borderId="0" xfId="0" applyFont="1" applyNumberFormat="1" applyAlignment="1">
      <alignment horizontal="right" vertical="center"/>
    </xf>
    <xf numFmtId="390" fontId="0" fillId="0" borderId="0" xfId="0" applyFont="1" applyNumberFormat="1" applyAlignment="1">
      <alignment horizontal="right" vertical="center"/>
    </xf>
    <xf numFmtId="391" fontId="0" fillId="0" borderId="0" xfId="0" applyFont="1" applyNumberFormat="1" applyAlignment="1">
      <alignment horizontal="right" vertical="center"/>
    </xf>
    <xf numFmtId="392" fontId="0" fillId="0" borderId="0" xfId="0" applyFont="1" applyNumberFormat="1" applyAlignment="1">
      <alignment horizontal="right" vertical="center"/>
    </xf>
    <xf numFmtId="393" fontId="0" fillId="0" borderId="0" xfId="0" applyFont="1" applyNumberFormat="1" applyAlignment="1">
      <alignment horizontal="right" vertical="center"/>
    </xf>
    <xf numFmtId="383" fontId="7" fillId="0" borderId="0" xfId="0" applyFont="1" applyNumberFormat="1" applyAlignment="1">
      <alignment horizontal="right" vertical="center"/>
    </xf>
    <xf numFmtId="384" fontId="7" fillId="0" borderId="0" xfId="0" applyFont="1" applyNumberFormat="1" applyAlignment="1">
      <alignment horizontal="right" vertical="center"/>
    </xf>
    <xf numFmtId="385" fontId="7" fillId="0" borderId="0" xfId="0" applyFont="1" applyNumberFormat="1" applyAlignment="1">
      <alignment horizontal="right" vertical="center"/>
    </xf>
    <xf numFmtId="386" fontId="7" fillId="0" borderId="0" xfId="0" applyFont="1" applyNumberFormat="1" applyAlignment="1">
      <alignment horizontal="right" vertical="center"/>
    </xf>
    <xf numFmtId="387" fontId="7" fillId="0" borderId="0" xfId="0" applyFont="1" applyNumberFormat="1" applyAlignment="1">
      <alignment horizontal="right" vertical="center"/>
    </xf>
    <xf numFmtId="388" fontId="7" fillId="0" borderId="0" xfId="0" applyFont="1" applyNumberFormat="1" applyAlignment="1">
      <alignment horizontal="right" vertical="center"/>
    </xf>
    <xf numFmtId="389" fontId="7" fillId="0" borderId="0" xfId="0" applyFont="1" applyNumberFormat="1" applyAlignment="1">
      <alignment horizontal="right" vertical="center"/>
    </xf>
    <xf numFmtId="390" fontId="7" fillId="0" borderId="0" xfId="0" applyFont="1" applyNumberFormat="1" applyAlignment="1">
      <alignment horizontal="right" vertical="center"/>
    </xf>
    <xf numFmtId="391" fontId="7" fillId="0" borderId="0" xfId="0" applyFont="1" applyNumberFormat="1" applyAlignment="1">
      <alignment horizontal="right" vertical="center"/>
    </xf>
    <xf numFmtId="392" fontId="7" fillId="0" borderId="0" xfId="0" applyFont="1" applyNumberFormat="1" applyAlignment="1">
      <alignment horizontal="right" vertical="center"/>
    </xf>
    <xf numFmtId="393" fontId="7" fillId="0" borderId="0" xfId="0" applyFont="1" applyNumberFormat="1" applyAlignment="1">
      <alignment horizontal="right" vertical="center"/>
    </xf>
    <xf numFmtId="394" fontId="0" fillId="0" borderId="0" xfId="0" applyFont="1" applyNumberFormat="1" applyAlignment="1">
      <alignment horizontal="right" vertical="center"/>
    </xf>
    <xf numFmtId="395" fontId="0" fillId="0" borderId="0" xfId="0" applyFont="1" applyNumberFormat="1" applyAlignment="1">
      <alignment horizontal="right" vertical="center"/>
    </xf>
    <xf numFmtId="396" fontId="0" fillId="0" borderId="0" xfId="0" applyFont="1" applyNumberFormat="1" applyAlignment="1">
      <alignment horizontal="right" vertical="center"/>
    </xf>
    <xf numFmtId="397" fontId="0" fillId="0" borderId="0" xfId="0" applyFont="1" applyNumberFormat="1" applyAlignment="1">
      <alignment horizontal="right" vertical="center"/>
    </xf>
    <xf numFmtId="398" fontId="0" fillId="0" borderId="0" xfId="0" applyFont="1" applyNumberFormat="1" applyAlignment="1">
      <alignment horizontal="right" vertical="center"/>
    </xf>
    <xf numFmtId="399" fontId="0" fillId="0" borderId="0" xfId="0" applyFont="1" applyNumberFormat="1" applyAlignment="1">
      <alignment horizontal="right" vertical="center"/>
    </xf>
    <xf numFmtId="400" fontId="0" fillId="0" borderId="0" xfId="0" applyFont="1" applyNumberFormat="1" applyAlignment="1">
      <alignment horizontal="right" vertical="center"/>
    </xf>
    <xf numFmtId="401" fontId="0" fillId="0" borderId="0" xfId="0" applyFont="1" applyNumberFormat="1" applyAlignment="1">
      <alignment horizontal="right" vertical="center"/>
    </xf>
    <xf numFmtId="402" fontId="0" fillId="0" borderId="0" xfId="0" applyFont="1" applyNumberFormat="1" applyAlignment="1">
      <alignment horizontal="right" vertical="center"/>
    </xf>
    <xf numFmtId="403" fontId="0" fillId="0" borderId="0" xfId="0" applyFont="1" applyNumberFormat="1" applyAlignment="1">
      <alignment horizontal="right" vertical="center"/>
    </xf>
    <xf numFmtId="404" fontId="0" fillId="0" borderId="0" xfId="0" applyFont="1" applyNumberFormat="1" applyAlignment="1">
      <alignment horizontal="right" vertical="center"/>
    </xf>
    <xf numFmtId="394" fontId="0" fillId="0" borderId="3" xfId="0" applyFont="1" applyNumberFormat="1" applyBorder="1" applyAlignment="1">
      <alignment horizontal="right" vertical="center"/>
    </xf>
    <xf numFmtId="395" fontId="0" fillId="0" borderId="3" xfId="0" applyFont="1" applyNumberFormat="1" applyBorder="1" applyAlignment="1">
      <alignment horizontal="right" vertical="center"/>
    </xf>
    <xf numFmtId="396" fontId="0" fillId="0" borderId="3" xfId="0" applyFont="1" applyNumberFormat="1" applyBorder="1" applyAlignment="1">
      <alignment horizontal="right" vertical="center"/>
    </xf>
    <xf numFmtId="397" fontId="0" fillId="0" borderId="3" xfId="0" applyFont="1" applyNumberFormat="1" applyBorder="1" applyAlignment="1">
      <alignment horizontal="right" vertical="center"/>
    </xf>
    <xf numFmtId="398" fontId="0" fillId="0" borderId="3" xfId="0" applyFont="1" applyNumberFormat="1" applyBorder="1" applyAlignment="1">
      <alignment horizontal="right" vertical="center"/>
    </xf>
    <xf numFmtId="399" fontId="0" fillId="0" borderId="3" xfId="0" applyFont="1" applyNumberFormat="1" applyBorder="1" applyAlignment="1">
      <alignment horizontal="right" vertical="center"/>
    </xf>
    <xf numFmtId="400" fontId="0" fillId="0" borderId="3" xfId="0" applyFont="1" applyNumberFormat="1" applyBorder="1" applyAlignment="1">
      <alignment horizontal="right" vertical="center"/>
    </xf>
    <xf numFmtId="401" fontId="0" fillId="0" borderId="3" xfId="0" applyFont="1" applyNumberFormat="1" applyBorder="1" applyAlignment="1">
      <alignment horizontal="right" vertical="center"/>
    </xf>
    <xf numFmtId="402" fontId="0" fillId="0" borderId="3" xfId="0" applyFont="1" applyNumberFormat="1" applyBorder="1" applyAlignment="1">
      <alignment horizontal="right" vertical="center"/>
    </xf>
    <xf numFmtId="403" fontId="0" fillId="0" borderId="3" xfId="0" applyFont="1" applyNumberFormat="1" applyBorder="1" applyAlignment="1">
      <alignment horizontal="right" vertical="center"/>
    </xf>
    <xf numFmtId="404" fontId="0" fillId="0" borderId="3" xfId="0" applyFont="1" applyNumberFormat="1" applyBorder="1" applyAlignment="1">
      <alignment horizontal="right" vertical="center"/>
    </xf>
    <xf numFmtId="405" fontId="0" fillId="0" borderId="0" xfId="0" applyFont="1" applyNumberFormat="1" applyAlignment="1">
      <alignment horizontal="right" vertical="center"/>
    </xf>
    <xf numFmtId="406" fontId="0" fillId="0" borderId="0" xfId="0" applyFont="1" applyNumberFormat="1" applyAlignment="1">
      <alignment horizontal="right" vertical="center"/>
    </xf>
    <xf numFmtId="407" fontId="0" fillId="0" borderId="0" xfId="0" applyFont="1" applyNumberFormat="1" applyAlignment="1">
      <alignment horizontal="right" vertical="center"/>
    </xf>
    <xf numFmtId="408" fontId="0" fillId="0" borderId="0" xfId="0" applyFont="1" applyNumberFormat="1" applyAlignment="1">
      <alignment horizontal="right" vertical="center"/>
    </xf>
    <xf numFmtId="409" fontId="0" fillId="0" borderId="0" xfId="0" applyFont="1" applyNumberFormat="1" applyAlignment="1">
      <alignment horizontal="right" vertical="center"/>
    </xf>
    <xf numFmtId="410" fontId="0" fillId="0" borderId="0" xfId="0" applyFont="1" applyNumberFormat="1" applyAlignment="1">
      <alignment horizontal="right" vertical="center"/>
    </xf>
    <xf numFmtId="411" fontId="0" fillId="0" borderId="0" xfId="0" applyFont="1" applyNumberFormat="1" applyAlignment="1">
      <alignment horizontal="right" vertical="center"/>
    </xf>
    <xf numFmtId="412" fontId="0" fillId="0" borderId="0" xfId="0" applyFont="1" applyNumberFormat="1" applyAlignment="1">
      <alignment horizontal="right" vertical="center"/>
    </xf>
    <xf numFmtId="413" fontId="0" fillId="0" borderId="0" xfId="0" applyFont="1" applyNumberFormat="1" applyAlignment="1">
      <alignment horizontal="right" vertical="center"/>
    </xf>
    <xf numFmtId="414" fontId="0" fillId="0" borderId="0" xfId="0" applyFont="1" applyNumberFormat="1" applyAlignment="1">
      <alignment horizontal="right" vertical="center"/>
    </xf>
    <xf numFmtId="405" fontId="7" fillId="0" borderId="0" xfId="0" applyFont="1" applyNumberFormat="1" applyAlignment="1">
      <alignment horizontal="right" vertical="center"/>
    </xf>
    <xf numFmtId="406" fontId="7" fillId="0" borderId="0" xfId="0" applyFont="1" applyNumberFormat="1" applyAlignment="1">
      <alignment horizontal="right" vertical="center"/>
    </xf>
    <xf numFmtId="407" fontId="7" fillId="0" borderId="0" xfId="0" applyFont="1" applyNumberFormat="1" applyAlignment="1">
      <alignment horizontal="right" vertical="center"/>
    </xf>
    <xf numFmtId="408" fontId="7" fillId="0" borderId="0" xfId="0" applyFont="1" applyNumberFormat="1" applyAlignment="1">
      <alignment horizontal="right" vertical="center"/>
    </xf>
    <xf numFmtId="409" fontId="7" fillId="0" borderId="0" xfId="0" applyFont="1" applyNumberFormat="1" applyAlignment="1">
      <alignment horizontal="right" vertical="center"/>
    </xf>
    <xf numFmtId="410" fontId="7" fillId="0" borderId="0" xfId="0" applyFont="1" applyNumberFormat="1" applyAlignment="1">
      <alignment horizontal="right" vertical="center"/>
    </xf>
    <xf numFmtId="411" fontId="7" fillId="0" borderId="0" xfId="0" applyFont="1" applyNumberFormat="1" applyAlignment="1">
      <alignment horizontal="right" vertical="center"/>
    </xf>
    <xf numFmtId="412" fontId="7" fillId="0" borderId="0" xfId="0" applyFont="1" applyNumberFormat="1" applyAlignment="1">
      <alignment horizontal="right" vertical="center"/>
    </xf>
    <xf numFmtId="413" fontId="7" fillId="0" borderId="0" xfId="0" applyFont="1" applyNumberFormat="1" applyAlignment="1">
      <alignment horizontal="right" vertical="center"/>
    </xf>
    <xf numFmtId="414" fontId="7" fillId="0" borderId="0" xfId="0" applyFont="1" applyNumberFormat="1" applyAlignment="1">
      <alignment horizontal="right" vertical="center"/>
    </xf>
    <xf numFmtId="415" fontId="0" fillId="0" borderId="0" xfId="0" applyFont="1" applyNumberFormat="1" applyAlignment="1">
      <alignment horizontal="right" vertical="center"/>
    </xf>
    <xf numFmtId="416" fontId="0" fillId="0" borderId="0" xfId="0" applyFont="1" applyNumberFormat="1" applyAlignment="1">
      <alignment horizontal="right" vertical="center"/>
    </xf>
    <xf numFmtId="417" fontId="0" fillId="0" borderId="0" xfId="0" applyFont="1" applyNumberFormat="1" applyAlignment="1">
      <alignment horizontal="right" vertical="center"/>
    </xf>
    <xf numFmtId="418" fontId="0" fillId="0" borderId="0" xfId="0" applyFont="1" applyNumberFormat="1" applyAlignment="1">
      <alignment horizontal="right" vertical="center"/>
    </xf>
    <xf numFmtId="419" fontId="0" fillId="0" borderId="0" xfId="0" applyFont="1" applyNumberFormat="1" applyAlignment="1">
      <alignment horizontal="right" vertical="center"/>
    </xf>
    <xf numFmtId="420" fontId="0" fillId="0" borderId="0" xfId="0" applyFont="1" applyNumberFormat="1" applyAlignment="1">
      <alignment horizontal="right" vertical="center"/>
    </xf>
    <xf numFmtId="421" fontId="0" fillId="0" borderId="0" xfId="0" applyFont="1" applyNumberFormat="1" applyAlignment="1">
      <alignment horizontal="right" vertical="center"/>
    </xf>
    <xf numFmtId="422" fontId="0" fillId="0" borderId="0" xfId="0" applyFont="1" applyNumberFormat="1" applyAlignment="1">
      <alignment horizontal="right" vertical="center"/>
    </xf>
    <xf numFmtId="423" fontId="0" fillId="0" borderId="0" xfId="0" applyFont="1" applyNumberFormat="1" applyAlignment="1">
      <alignment horizontal="right" vertical="center"/>
    </xf>
    <xf numFmtId="424" fontId="0" fillId="0" borderId="0" xfId="0" applyFont="1" applyNumberFormat="1" applyAlignment="1">
      <alignment horizontal="right" vertical="center"/>
    </xf>
    <xf numFmtId="425" fontId="0" fillId="0" borderId="0" xfId="0" applyFont="1" applyNumberFormat="1" applyAlignment="1">
      <alignment horizontal="right" vertical="center"/>
    </xf>
    <xf numFmtId="426" fontId="0" fillId="0" borderId="0" xfId="0" applyFont="1" applyNumberFormat="1" applyAlignment="1">
      <alignment horizontal="right" vertical="center"/>
    </xf>
    <xf numFmtId="427" fontId="0" fillId="0" borderId="0" xfId="0" applyFont="1" applyNumberFormat="1" applyAlignment="1">
      <alignment horizontal="right" vertical="center"/>
    </xf>
    <xf numFmtId="428" fontId="0" fillId="0" borderId="0" xfId="0" applyFont="1" applyNumberFormat="1" applyAlignment="1">
      <alignment horizontal="right" vertical="center"/>
    </xf>
    <xf numFmtId="429" fontId="0" fillId="0" borderId="0" xfId="0" applyFont="1" applyNumberFormat="1" applyAlignment="1">
      <alignment horizontal="right" vertical="center"/>
    </xf>
    <xf numFmtId="430" fontId="0" fillId="0" borderId="0" xfId="0" applyFont="1" applyNumberFormat="1" applyAlignment="1">
      <alignment horizontal="right" vertical="center"/>
    </xf>
    <xf numFmtId="431" fontId="0" fillId="0" borderId="0" xfId="0" applyFont="1" applyNumberFormat="1" applyAlignment="1">
      <alignment horizontal="right" vertical="center"/>
    </xf>
    <xf numFmtId="432" fontId="0" fillId="0" borderId="0" xfId="0" applyFont="1" applyNumberFormat="1" applyAlignment="1">
      <alignment horizontal="right" vertical="center"/>
    </xf>
    <xf numFmtId="433" fontId="0" fillId="0" borderId="0" xfId="0" applyFont="1" applyNumberFormat="1" applyAlignment="1">
      <alignment horizontal="right" vertical="center"/>
    </xf>
    <xf numFmtId="434" fontId="0" fillId="0" borderId="0" xfId="0" applyFont="1" applyNumberFormat="1" applyAlignment="1">
      <alignment horizontal="right" vertical="center"/>
    </xf>
    <xf numFmtId="435" fontId="0" fillId="0" borderId="0" xfId="0" applyFont="1" applyNumberFormat="1" applyAlignment="1">
      <alignment horizontal="right" vertical="center"/>
    </xf>
    <xf numFmtId="436" fontId="0" fillId="0" borderId="0" xfId="0" applyFont="1" applyNumberFormat="1" applyAlignment="1">
      <alignment horizontal="right" vertical="center"/>
    </xf>
    <xf numFmtId="437" fontId="0" fillId="0" borderId="0" xfId="0" applyFont="1" applyNumberFormat="1" applyAlignment="1">
      <alignment horizontal="right" vertical="center"/>
    </xf>
    <xf numFmtId="438" fontId="0" fillId="0" borderId="0" xfId="0" applyFont="1" applyNumberFormat="1" applyAlignment="1">
      <alignment horizontal="right" vertical="center"/>
    </xf>
    <xf numFmtId="439" fontId="0" fillId="0" borderId="0" xfId="0" applyFont="1" applyNumberFormat="1" applyAlignment="1">
      <alignment horizontal="right" vertical="center"/>
    </xf>
    <xf numFmtId="440" fontId="0" fillId="0" borderId="0" xfId="0" applyFont="1" applyNumberFormat="1" applyAlignment="1">
      <alignment horizontal="right" vertical="center"/>
    </xf>
    <xf numFmtId="441" fontId="0" fillId="0" borderId="0" xfId="0" applyFont="1" applyNumberFormat="1" applyAlignment="1">
      <alignment horizontal="right" vertical="center"/>
    </xf>
    <xf numFmtId="442" fontId="0" fillId="0" borderId="0" xfId="0" applyFont="1" applyNumberFormat="1" applyAlignment="1">
      <alignment horizontal="right" vertical="center"/>
    </xf>
    <xf numFmtId="443" fontId="0" fillId="0" borderId="0" xfId="0" applyFont="1" applyNumberFormat="1" applyAlignment="1">
      <alignment horizontal="right" vertical="center"/>
    </xf>
    <xf numFmtId="444" fontId="0" fillId="0" borderId="0" xfId="0" applyFont="1" applyNumberFormat="1" applyAlignment="1">
      <alignment horizontal="right" vertical="center"/>
    </xf>
    <xf numFmtId="445" fontId="0" fillId="0" borderId="0" xfId="0" applyFont="1" applyNumberFormat="1" applyAlignment="1">
      <alignment horizontal="right" vertical="center"/>
    </xf>
    <xf numFmtId="446" fontId="0" fillId="0" borderId="0" xfId="0" applyFont="1" applyNumberFormat="1" applyAlignment="1">
      <alignment horizontal="right" vertical="center"/>
    </xf>
    <xf numFmtId="447" fontId="0" fillId="0" borderId="0" xfId="0" applyFont="1" applyNumberFormat="1" applyAlignment="1">
      <alignment horizontal="right" vertical="center"/>
    </xf>
    <xf numFmtId="448" fontId="0" fillId="0" borderId="0" xfId="0" applyFont="1" applyNumberFormat="1" applyAlignment="1">
      <alignment horizontal="right" vertical="center"/>
    </xf>
    <xf numFmtId="449" fontId="0" fillId="0" borderId="0" xfId="0" applyFont="1" applyNumberFormat="1" applyAlignment="1">
      <alignment horizontal="right" vertical="center"/>
    </xf>
    <xf numFmtId="450" fontId="0" fillId="0" borderId="0" xfId="0" applyFont="1" applyNumberFormat="1" applyAlignment="1">
      <alignment horizontal="right" vertical="center"/>
    </xf>
    <xf numFmtId="451" fontId="0" fillId="0" borderId="0" xfId="0" applyFont="1" applyNumberFormat="1" applyAlignment="1">
      <alignment horizontal="right" vertical="center"/>
    </xf>
    <xf numFmtId="452" fontId="0" fillId="0" borderId="0" xfId="0" applyFont="1" applyNumberFormat="1" applyAlignment="1">
      <alignment horizontal="right" vertical="center"/>
    </xf>
    <xf numFmtId="453" fontId="0" fillId="0" borderId="0" xfId="0" applyFont="1" applyNumberFormat="1" applyAlignment="1">
      <alignment horizontal="right" vertical="center"/>
    </xf>
    <xf numFmtId="454" fontId="0" fillId="0" borderId="0" xfId="0" applyFont="1" applyNumberFormat="1" applyAlignment="1">
      <alignment horizontal="right" vertical="center"/>
    </xf>
    <xf numFmtId="455" fontId="0" fillId="0" borderId="0" xfId="0" applyFont="1" applyNumberFormat="1" applyAlignment="1">
      <alignment horizontal="right" vertical="center"/>
    </xf>
    <xf numFmtId="456" fontId="0" fillId="0" borderId="0" xfId="0" applyFont="1" applyNumberFormat="1" applyAlignment="1">
      <alignment horizontal="right" vertical="center"/>
    </xf>
    <xf numFmtId="457" fontId="0" fillId="0" borderId="0" xfId="0" applyFont="1" applyNumberFormat="1" applyAlignment="1">
      <alignment horizontal="right" vertical="center"/>
    </xf>
    <xf numFmtId="458" fontId="0" fillId="0" borderId="0" xfId="0" applyFont="1" applyNumberFormat="1" applyAlignment="1">
      <alignment horizontal="right" vertical="center"/>
    </xf>
    <xf numFmtId="459" fontId="0" fillId="0" borderId="0" xfId="0" applyFont="1" applyNumberFormat="1" applyAlignment="1">
      <alignment horizontal="right" vertical="center"/>
    </xf>
    <xf numFmtId="460" fontId="0" fillId="0" borderId="0" xfId="0" applyFont="1" applyNumberFormat="1" applyAlignment="1">
      <alignment horizontal="right" vertical="center"/>
    </xf>
    <xf numFmtId="461" fontId="0" fillId="0" borderId="0" xfId="0" applyFont="1" applyNumberFormat="1" applyAlignment="1">
      <alignment horizontal="right" vertical="center"/>
    </xf>
    <xf numFmtId="462" fontId="0" fillId="0" borderId="0" xfId="0" applyFont="1" applyNumberFormat="1" applyAlignment="1">
      <alignment horizontal="right" vertical="center"/>
    </xf>
    <xf numFmtId="463" fontId="0" fillId="0" borderId="0" xfId="0" applyFont="1" applyNumberFormat="1" applyAlignment="1">
      <alignment horizontal="right" vertical="center"/>
    </xf>
    <xf numFmtId="464" fontId="0" fillId="0" borderId="0" xfId="0" applyFont="1" applyNumberFormat="1" applyAlignment="1">
      <alignment horizontal="right" vertical="center"/>
    </xf>
    <xf numFmtId="455" fontId="0" fillId="0" borderId="3" xfId="0" applyFont="1" applyNumberFormat="1" applyBorder="1" applyAlignment="1">
      <alignment horizontal="right" vertical="center"/>
    </xf>
    <xf numFmtId="456" fontId="0" fillId="0" borderId="3" xfId="0" applyFont="1" applyNumberFormat="1" applyBorder="1" applyAlignment="1">
      <alignment horizontal="right" vertical="center"/>
    </xf>
    <xf numFmtId="457" fontId="0" fillId="0" borderId="3" xfId="0" applyFont="1" applyNumberFormat="1" applyBorder="1" applyAlignment="1">
      <alignment horizontal="right" vertical="center"/>
    </xf>
    <xf numFmtId="458" fontId="0" fillId="0" borderId="3" xfId="0" applyFont="1" applyNumberFormat="1" applyBorder="1" applyAlignment="1">
      <alignment horizontal="right" vertical="center"/>
    </xf>
    <xf numFmtId="459" fontId="0" fillId="0" borderId="3" xfId="0" applyFont="1" applyNumberFormat="1" applyBorder="1" applyAlignment="1">
      <alignment horizontal="right" vertical="center"/>
    </xf>
    <xf numFmtId="460" fontId="0" fillId="0" borderId="3" xfId="0" applyFont="1" applyNumberFormat="1" applyBorder="1" applyAlignment="1">
      <alignment horizontal="right" vertical="center"/>
    </xf>
    <xf numFmtId="461" fontId="0" fillId="0" borderId="3" xfId="0" applyFont="1" applyNumberFormat="1" applyBorder="1" applyAlignment="1">
      <alignment horizontal="right" vertical="center"/>
    </xf>
    <xf numFmtId="462" fontId="0" fillId="0" borderId="3" xfId="0" applyFont="1" applyNumberFormat="1" applyBorder="1" applyAlignment="1">
      <alignment horizontal="right" vertical="center"/>
    </xf>
    <xf numFmtId="463" fontId="0" fillId="0" borderId="3" xfId="0" applyFont="1" applyNumberFormat="1" applyBorder="1" applyAlignment="1">
      <alignment horizontal="right" vertical="center"/>
    </xf>
    <xf numFmtId="464" fontId="0" fillId="0" borderId="3" xfId="0" applyFont="1" applyNumberFormat="1" applyBorder="1" applyAlignment="1">
      <alignment horizontal="right" vertical="center"/>
    </xf>
    <xf numFmtId="465" fontId="0" fillId="0" borderId="0" xfId="0" applyFont="1" applyNumberFormat="1" applyAlignment="1">
      <alignment horizontal="center" vertical="center"/>
    </xf>
    <xf numFmtId="466" fontId="0" fillId="0" borderId="0" xfId="0" applyFont="1" applyNumberFormat="1" applyAlignment="1">
      <alignment horizontal="right" vertical="center"/>
    </xf>
    <xf numFmtId="467" fontId="0" fillId="0" borderId="0" xfId="0" applyFont="1" applyNumberFormat="1" applyAlignment="1">
      <alignment horizontal="right" vertical="center"/>
    </xf>
    <xf numFmtId="468" fontId="0" fillId="0" borderId="0" xfId="0" applyFont="1" applyNumberFormat="1" applyAlignment="1">
      <alignment horizontal="right" vertical="center"/>
    </xf>
    <xf numFmtId="469" fontId="0" fillId="0" borderId="0" xfId="0" applyFont="1" applyNumberFormat="1" applyAlignment="1">
      <alignment horizontal="right" vertical="center"/>
    </xf>
    <xf numFmtId="470" fontId="0" fillId="0" borderId="0" xfId="0" applyFont="1" applyNumberFormat="1" applyAlignment="1">
      <alignment horizontal="right" vertical="center"/>
    </xf>
    <xf numFmtId="471" fontId="0" fillId="0" borderId="0" xfId="0" applyFont="1" applyNumberFormat="1" applyAlignment="1">
      <alignment horizontal="right" vertical="center"/>
    </xf>
    <xf numFmtId="472" fontId="0" fillId="0" borderId="0" xfId="0" applyFont="1" applyNumberFormat="1" applyAlignment="1">
      <alignment horizontal="right" vertical="center"/>
    </xf>
    <xf numFmtId="473" fontId="0" fillId="0" borderId="0" xfId="0" applyFont="1" applyNumberFormat="1" applyAlignment="1">
      <alignment horizontal="right" vertical="center"/>
    </xf>
    <xf numFmtId="474" fontId="0" fillId="0" borderId="0" xfId="0" applyFont="1" applyNumberFormat="1" applyAlignment="1">
      <alignment horizontal="right" vertical="center"/>
    </xf>
    <xf numFmtId="465" fontId="0" fillId="0" borderId="3" xfId="0" applyFont="1" applyNumberFormat="1" applyBorder="1" applyAlignment="1">
      <alignment horizontal="center" vertical="center"/>
    </xf>
    <xf numFmtId="466" fontId="0" fillId="0" borderId="3" xfId="0" applyFont="1" applyNumberFormat="1" applyBorder="1" applyAlignment="1">
      <alignment horizontal="right" vertical="center"/>
    </xf>
    <xf numFmtId="467" fontId="0" fillId="0" borderId="3" xfId="0" applyFont="1" applyNumberFormat="1" applyBorder="1" applyAlignment="1">
      <alignment horizontal="right" vertical="center"/>
    </xf>
    <xf numFmtId="468" fontId="0" fillId="0" borderId="3" xfId="0" applyFont="1" applyNumberFormat="1" applyBorder="1" applyAlignment="1">
      <alignment horizontal="right" vertical="center"/>
    </xf>
    <xf numFmtId="469" fontId="0" fillId="0" borderId="3" xfId="0" applyFont="1" applyNumberFormat="1" applyBorder="1" applyAlignment="1">
      <alignment horizontal="right" vertical="center"/>
    </xf>
    <xf numFmtId="470" fontId="0" fillId="0" borderId="3" xfId="0" applyFont="1" applyNumberFormat="1" applyBorder="1" applyAlignment="1">
      <alignment horizontal="right" vertical="center"/>
    </xf>
    <xf numFmtId="471" fontId="0" fillId="0" borderId="3" xfId="0" applyFont="1" applyNumberFormat="1" applyBorder="1" applyAlignment="1">
      <alignment horizontal="right" vertical="center"/>
    </xf>
    <xf numFmtId="472" fontId="0" fillId="0" borderId="3" xfId="0" applyFont="1" applyNumberFormat="1" applyBorder="1" applyAlignment="1">
      <alignment horizontal="right" vertical="center"/>
    </xf>
    <xf numFmtId="473" fontId="0" fillId="0" borderId="3" xfId="0" applyFont="1" applyNumberFormat="1" applyBorder="1" applyAlignment="1">
      <alignment horizontal="right" vertical="center"/>
    </xf>
    <xf numFmtId="474" fontId="0" fillId="0" borderId="3" xfId="0" applyFont="1" applyNumberFormat="1" applyBorder="1" applyAlignment="1">
      <alignment horizontal="right" vertical="center"/>
    </xf>
    <xf numFmtId="475" fontId="0" fillId="0" borderId="0" xfId="0" applyFont="1" applyNumberFormat="1" applyAlignment="1">
      <alignment horizontal="center" vertical="center"/>
    </xf>
    <xf numFmtId="476" fontId="0" fillId="0" borderId="0" xfId="0" applyFont="1" applyNumberFormat="1" applyAlignment="1">
      <alignment horizontal="right" vertical="center"/>
    </xf>
    <xf numFmtId="477" fontId="0" fillId="0" borderId="0" xfId="0" applyFont="1" applyNumberFormat="1" applyAlignment="1">
      <alignment horizontal="right" vertical="center"/>
    </xf>
    <xf numFmtId="478" fontId="0" fillId="0" borderId="0" xfId="0" applyFont="1" applyNumberFormat="1" applyAlignment="1">
      <alignment horizontal="right" vertical="center"/>
    </xf>
    <xf numFmtId="479" fontId="0" fillId="0" borderId="0" xfId="0" applyFont="1" applyNumberFormat="1" applyAlignment="1">
      <alignment horizontal="right" vertical="center"/>
    </xf>
    <xf numFmtId="480" fontId="0" fillId="0" borderId="0" xfId="0" applyFont="1" applyNumberFormat="1" applyAlignment="1">
      <alignment horizontal="right" vertical="center"/>
    </xf>
    <xf numFmtId="481" fontId="0" fillId="0" borderId="0" xfId="0" applyFont="1" applyNumberFormat="1" applyAlignment="1">
      <alignment horizontal="right" vertical="center"/>
    </xf>
    <xf numFmtId="475" fontId="0" fillId="0" borderId="3" xfId="0" applyFont="1" applyNumberFormat="1" applyBorder="1" applyAlignment="1">
      <alignment horizontal="center" vertical="center"/>
    </xf>
    <xf numFmtId="476" fontId="0" fillId="0" borderId="3" xfId="0" applyFont="1" applyNumberFormat="1" applyBorder="1" applyAlignment="1">
      <alignment horizontal="right" vertical="center"/>
    </xf>
    <xf numFmtId="477" fontId="0" fillId="0" borderId="3" xfId="0" applyFont="1" applyNumberFormat="1" applyBorder="1" applyAlignment="1">
      <alignment horizontal="right" vertical="center"/>
    </xf>
    <xf numFmtId="478" fontId="0" fillId="0" borderId="3" xfId="0" applyFont="1" applyNumberFormat="1" applyBorder="1" applyAlignment="1">
      <alignment horizontal="right" vertical="center"/>
    </xf>
    <xf numFmtId="479" fontId="0" fillId="0" borderId="3" xfId="0" applyFont="1" applyNumberFormat="1" applyBorder="1" applyAlignment="1">
      <alignment horizontal="right" vertical="center"/>
    </xf>
    <xf numFmtId="480" fontId="0" fillId="0" borderId="3" xfId="0" applyFont="1" applyNumberFormat="1" applyBorder="1" applyAlignment="1">
      <alignment horizontal="right" vertical="center"/>
    </xf>
    <xf numFmtId="481" fontId="0" fillId="0" borderId="3" xfId="0" applyFont="1" applyNumberFormat="1" applyBorder="1" applyAlignment="1">
      <alignment horizontal="right" vertical="center"/>
    </xf>
    <xf numFmtId="482" fontId="0" fillId="0" borderId="0" xfId="0" applyFont="1" applyNumberFormat="1" applyAlignment="1">
      <alignment horizontal="center" vertical="center"/>
    </xf>
    <xf numFmtId="483" fontId="0" fillId="0" borderId="0" xfId="0" applyFont="1" applyNumberFormat="1" applyAlignment="1">
      <alignment horizontal="right" vertical="center"/>
    </xf>
    <xf numFmtId="484" fontId="0" fillId="0" borderId="0" xfId="0" applyFont="1" applyNumberFormat="1" applyAlignment="1">
      <alignment horizontal="right" vertical="center"/>
    </xf>
    <xf numFmtId="485" fontId="0" fillId="0" borderId="0" xfId="0" applyFont="1" applyNumberFormat="1" applyAlignment="1">
      <alignment horizontal="right" vertical="center"/>
    </xf>
    <xf numFmtId="486" fontId="0" fillId="0" borderId="0" xfId="0" applyFont="1" applyNumberFormat="1" applyAlignment="1">
      <alignment horizontal="right" vertical="center"/>
    </xf>
    <xf numFmtId="487" fontId="0" fillId="0" borderId="0" xfId="0" applyFont="1" applyNumberFormat="1" applyAlignment="1">
      <alignment horizontal="right" vertical="center"/>
    </xf>
    <xf numFmtId="488" fontId="0" fillId="0" borderId="0" xfId="0" applyFont="1" applyNumberFormat="1" applyAlignment="1">
      <alignment horizontal="right" vertical="center"/>
    </xf>
    <xf numFmtId="489" fontId="0" fillId="0" borderId="0" xfId="0" applyFont="1" applyNumberFormat="1" applyAlignment="1">
      <alignment horizontal="right" vertical="center"/>
    </xf>
    <xf numFmtId="490" fontId="0" fillId="0" borderId="0" xfId="0" applyFont="1" applyNumberFormat="1" applyAlignment="1">
      <alignment horizontal="right" vertical="center"/>
    </xf>
    <xf numFmtId="482" fontId="0" fillId="0" borderId="3" xfId="0" applyFont="1" applyNumberFormat="1" applyBorder="1" applyAlignment="1">
      <alignment horizontal="center" vertical="center"/>
    </xf>
    <xf numFmtId="483" fontId="0" fillId="0" borderId="3" xfId="0" applyFont="1" applyNumberFormat="1" applyBorder="1" applyAlignment="1">
      <alignment horizontal="right" vertical="center"/>
    </xf>
    <xf numFmtId="484" fontId="0" fillId="0" borderId="3" xfId="0" applyFont="1" applyNumberFormat="1" applyBorder="1" applyAlignment="1">
      <alignment horizontal="right" vertical="center"/>
    </xf>
    <xf numFmtId="485" fontId="0" fillId="0" borderId="3" xfId="0" applyFont="1" applyNumberFormat="1" applyBorder="1" applyAlignment="1">
      <alignment horizontal="right" vertical="center"/>
    </xf>
    <xf numFmtId="486" fontId="0" fillId="0" borderId="3" xfId="0" applyFont="1" applyNumberFormat="1" applyBorder="1" applyAlignment="1">
      <alignment horizontal="right" vertical="center"/>
    </xf>
    <xf numFmtId="487" fontId="0" fillId="0" borderId="3" xfId="0" applyFont="1" applyNumberFormat="1" applyBorder="1" applyAlignment="1">
      <alignment horizontal="right" vertical="center"/>
    </xf>
    <xf numFmtId="488" fontId="0" fillId="0" borderId="3" xfId="0" applyFont="1" applyNumberFormat="1" applyBorder="1" applyAlignment="1">
      <alignment horizontal="right" vertical="center"/>
    </xf>
    <xf numFmtId="489" fontId="0" fillId="0" borderId="3" xfId="0" applyFont="1" applyNumberFormat="1" applyBorder="1" applyAlignment="1">
      <alignment horizontal="right" vertical="center"/>
    </xf>
    <xf numFmtId="490" fontId="0" fillId="0" borderId="3" xfId="0" applyFont="1" applyNumberFormat="1" applyBorder="1" applyAlignment="1">
      <alignment horizontal="right" vertical="center"/>
    </xf>
    <xf numFmtId="491" fontId="0" fillId="0" borderId="0" xfId="0" applyFont="1" applyNumberFormat="1" applyAlignment="1">
      <alignment horizontal="right" vertical="center"/>
    </xf>
    <xf numFmtId="492" fontId="0" fillId="0" borderId="0" xfId="0" applyFont="1" applyNumberFormat="1" applyAlignment="1">
      <alignment horizontal="right" vertical="center"/>
    </xf>
    <xf numFmtId="493" fontId="0" fillId="0" borderId="0" xfId="0" applyFont="1" applyNumberFormat="1" applyAlignment="1">
      <alignment horizontal="right" vertical="center"/>
    </xf>
    <xf numFmtId="494" fontId="0" fillId="0" borderId="0" xfId="0" applyFont="1" applyNumberFormat="1" applyAlignment="1">
      <alignment horizontal="right" vertical="center"/>
    </xf>
    <xf numFmtId="495" fontId="0" fillId="0" borderId="0" xfId="0" applyFont="1" applyNumberFormat="1" applyAlignment="1">
      <alignment horizontal="right" vertical="center"/>
    </xf>
    <xf numFmtId="496" fontId="0" fillId="0" borderId="0" xfId="0" applyFont="1" applyNumberFormat="1" applyAlignment="1">
      <alignment horizontal="right" vertical="center"/>
    </xf>
    <xf numFmtId="497" fontId="0" fillId="0" borderId="0" xfId="0" applyFont="1" applyNumberFormat="1" applyAlignment="1">
      <alignment horizontal="right" vertical="center"/>
    </xf>
    <xf numFmtId="498" fontId="0" fillId="0" borderId="0" xfId="0" applyFont="1" applyNumberFormat="1" applyAlignment="1">
      <alignment horizontal="right" vertical="center"/>
    </xf>
    <xf numFmtId="499" fontId="0" fillId="0" borderId="0" xfId="0" applyFont="1" applyNumberFormat="1" applyAlignment="1">
      <alignment horizontal="right" vertical="center"/>
    </xf>
    <xf numFmtId="500" fontId="0" fillId="0" borderId="0" xfId="0" applyFont="1" applyNumberFormat="1" applyAlignment="1">
      <alignment horizontal="right" vertical="center"/>
    </xf>
    <xf numFmtId="501" fontId="0" fillId="0" borderId="0" xfId="0" applyFont="1" applyNumberFormat="1" applyAlignment="1">
      <alignment horizontal="right" vertical="center"/>
    </xf>
    <xf numFmtId="491" fontId="7" fillId="0" borderId="3" xfId="0" applyFont="1" applyNumberFormat="1" applyBorder="1" applyAlignment="1">
      <alignment horizontal="right" vertical="center"/>
    </xf>
    <xf numFmtId="492" fontId="7" fillId="0" borderId="3" xfId="0" applyFont="1" applyNumberFormat="1" applyBorder="1" applyAlignment="1">
      <alignment horizontal="right" vertical="center"/>
    </xf>
    <xf numFmtId="493" fontId="7" fillId="0" borderId="3" xfId="0" applyFont="1" applyNumberFormat="1" applyBorder="1" applyAlignment="1">
      <alignment horizontal="right" vertical="center"/>
    </xf>
    <xf numFmtId="494" fontId="7" fillId="0" borderId="3" xfId="0" applyFont="1" applyNumberFormat="1" applyBorder="1" applyAlignment="1">
      <alignment horizontal="right" vertical="center"/>
    </xf>
    <xf numFmtId="495" fontId="7" fillId="0" borderId="3" xfId="0" applyFont="1" applyNumberFormat="1" applyBorder="1" applyAlignment="1">
      <alignment horizontal="right" vertical="center"/>
    </xf>
    <xf numFmtId="496" fontId="7" fillId="0" borderId="3" xfId="0" applyFont="1" applyNumberFormat="1" applyBorder="1" applyAlignment="1">
      <alignment horizontal="right" vertical="center"/>
    </xf>
    <xf numFmtId="497" fontId="7" fillId="0" borderId="3" xfId="0" applyFont="1" applyNumberFormat="1" applyBorder="1" applyAlignment="1">
      <alignment horizontal="right" vertical="center"/>
    </xf>
    <xf numFmtId="498" fontId="7" fillId="0" borderId="3" xfId="0" applyFont="1" applyNumberFormat="1" applyBorder="1" applyAlignment="1">
      <alignment horizontal="right" vertical="center"/>
    </xf>
    <xf numFmtId="499" fontId="7" fillId="0" borderId="3" xfId="0" applyFont="1" applyNumberFormat="1" applyBorder="1" applyAlignment="1">
      <alignment horizontal="right" vertical="center"/>
    </xf>
    <xf numFmtId="500" fontId="7" fillId="0" borderId="3" xfId="0" applyFont="1" applyNumberFormat="1" applyBorder="1" applyAlignment="1">
      <alignment horizontal="right" vertical="center"/>
    </xf>
    <xf numFmtId="501" fontId="7" fillId="0" borderId="3" xfId="0" applyFont="1" applyNumberFormat="1" applyBorder="1" applyAlignment="1">
      <alignment horizontal="right" vertical="center"/>
    </xf>
    <xf numFmtId="502" fontId="0" fillId="0" borderId="0" xfId="0" applyFont="1" applyNumberFormat="1" applyAlignment="1">
      <alignment horizontal="right" vertical="center"/>
    </xf>
    <xf numFmtId="503" fontId="0" fillId="0" borderId="0" xfId="0" applyFont="1" applyNumberFormat="1" applyAlignment="1">
      <alignment horizontal="right" vertical="center"/>
    </xf>
    <xf numFmtId="504" fontId="0" fillId="0" borderId="0" xfId="0" applyFont="1" applyNumberFormat="1" applyAlignment="1">
      <alignment horizontal="right" vertical="center"/>
    </xf>
    <xf numFmtId="505" fontId="0" fillId="0" borderId="0" xfId="0" applyFont="1" applyNumberFormat="1" applyAlignment="1">
      <alignment horizontal="right" vertical="center"/>
    </xf>
    <xf numFmtId="506" fontId="0" fillId="0" borderId="0" xfId="0" applyFont="1" applyNumberFormat="1" applyAlignment="1">
      <alignment horizontal="right" vertical="center"/>
    </xf>
    <xf numFmtId="507" fontId="0" fillId="0" borderId="0" xfId="0" applyFont="1" applyNumberFormat="1" applyAlignment="1">
      <alignment horizontal="right" vertical="center"/>
    </xf>
    <xf numFmtId="508" fontId="0" fillId="0" borderId="0" xfId="0" applyFont="1" applyNumberFormat="1" applyAlignment="1">
      <alignment horizontal="right" vertical="center"/>
    </xf>
    <xf numFmtId="509" fontId="0" fillId="0" borderId="0" xfId="0" applyFont="1" applyNumberFormat="1" applyAlignment="1">
      <alignment horizontal="right" vertical="center"/>
    </xf>
    <xf numFmtId="510" fontId="0" fillId="0" borderId="0" xfId="0" applyFont="1" applyNumberFormat="1" applyAlignment="1">
      <alignment horizontal="right" vertical="center"/>
    </xf>
    <xf numFmtId="511" fontId="0" fillId="0" borderId="0" xfId="0" applyFont="1" applyNumberFormat="1" applyAlignment="1">
      <alignment horizontal="right" vertical="center"/>
    </xf>
    <xf numFmtId="512" fontId="0" fillId="0" borderId="0" xfId="0" applyFont="1" applyNumberFormat="1" applyAlignment="1">
      <alignment horizontal="right" vertical="center"/>
    </xf>
    <xf numFmtId="502" fontId="7" fillId="0" borderId="0" xfId="0" applyFont="1" applyNumberFormat="1" applyAlignment="1">
      <alignment horizontal="right" vertical="center"/>
    </xf>
    <xf numFmtId="503" fontId="7" fillId="0" borderId="0" xfId="0" applyFont="1" applyNumberFormat="1" applyAlignment="1">
      <alignment horizontal="right" vertical="center"/>
    </xf>
    <xf numFmtId="504" fontId="7" fillId="0" borderId="0" xfId="0" applyFont="1" applyNumberFormat="1" applyAlignment="1">
      <alignment horizontal="right" vertical="center"/>
    </xf>
    <xf numFmtId="505" fontId="7" fillId="0" borderId="0" xfId="0" applyFont="1" applyNumberFormat="1" applyAlignment="1">
      <alignment horizontal="right" vertical="center"/>
    </xf>
    <xf numFmtId="506" fontId="7" fillId="0" borderId="0" xfId="0" applyFont="1" applyNumberFormat="1" applyAlignment="1">
      <alignment horizontal="right" vertical="center"/>
    </xf>
    <xf numFmtId="507" fontId="7" fillId="0" borderId="0" xfId="0" applyFont="1" applyNumberFormat="1" applyAlignment="1">
      <alignment horizontal="right" vertical="center"/>
    </xf>
    <xf numFmtId="508" fontId="7" fillId="0" borderId="0" xfId="0" applyFont="1" applyNumberFormat="1" applyAlignment="1">
      <alignment horizontal="right" vertical="center"/>
    </xf>
    <xf numFmtId="509" fontId="7" fillId="0" borderId="0" xfId="0" applyFont="1" applyNumberFormat="1" applyAlignment="1">
      <alignment horizontal="right" vertical="center"/>
    </xf>
    <xf numFmtId="510" fontId="7" fillId="0" borderId="0" xfId="0" applyFont="1" applyNumberFormat="1" applyAlignment="1">
      <alignment horizontal="right" vertical="center"/>
    </xf>
    <xf numFmtId="511" fontId="7" fillId="0" borderId="0" xfId="0" applyFont="1" applyNumberFormat="1" applyAlignment="1">
      <alignment horizontal="right" vertical="center"/>
    </xf>
    <xf numFmtId="512" fontId="7" fillId="0" borderId="0" xfId="0" applyFont="1" applyNumberFormat="1" applyAlignment="1">
      <alignment horizontal="right" vertical="center"/>
    </xf>
    <xf numFmtId="502" fontId="0" fillId="0" borderId="3" xfId="0" applyFont="1" applyNumberFormat="1" applyBorder="1" applyAlignment="1">
      <alignment horizontal="right" vertical="center"/>
    </xf>
    <xf numFmtId="503" fontId="0" fillId="0" borderId="3" xfId="0" applyFont="1" applyNumberFormat="1" applyBorder="1" applyAlignment="1">
      <alignment horizontal="right" vertical="center"/>
    </xf>
    <xf numFmtId="504" fontId="0" fillId="0" borderId="3" xfId="0" applyFont="1" applyNumberFormat="1" applyBorder="1" applyAlignment="1">
      <alignment horizontal="right" vertical="center"/>
    </xf>
    <xf numFmtId="505" fontId="0" fillId="0" borderId="3" xfId="0" applyFont="1" applyNumberFormat="1" applyBorder="1" applyAlignment="1">
      <alignment horizontal="right" vertical="center"/>
    </xf>
    <xf numFmtId="506" fontId="0" fillId="0" borderId="3" xfId="0" applyFont="1" applyNumberFormat="1" applyBorder="1" applyAlignment="1">
      <alignment horizontal="right" vertical="center"/>
    </xf>
    <xf numFmtId="507" fontId="0" fillId="0" borderId="3" xfId="0" applyFont="1" applyNumberFormat="1" applyBorder="1" applyAlignment="1">
      <alignment horizontal="right" vertical="center"/>
    </xf>
    <xf numFmtId="508" fontId="0" fillId="0" borderId="3" xfId="0" applyFont="1" applyNumberFormat="1" applyBorder="1" applyAlignment="1">
      <alignment horizontal="right" vertical="center"/>
    </xf>
    <xf numFmtId="509" fontId="0" fillId="0" borderId="3" xfId="0" applyFont="1" applyNumberFormat="1" applyBorder="1" applyAlignment="1">
      <alignment horizontal="right" vertical="center"/>
    </xf>
    <xf numFmtId="510" fontId="0" fillId="0" borderId="3" xfId="0" applyFont="1" applyNumberFormat="1" applyBorder="1" applyAlignment="1">
      <alignment horizontal="right" vertical="center"/>
    </xf>
    <xf numFmtId="511" fontId="0" fillId="0" borderId="3" xfId="0" applyFont="1" applyNumberFormat="1" applyBorder="1" applyAlignment="1">
      <alignment horizontal="right" vertical="center"/>
    </xf>
    <xf numFmtId="512" fontId="0" fillId="0" borderId="3" xfId="0" applyFont="1" applyNumberFormat="1" applyBorder="1" applyAlignment="1">
      <alignment horizontal="right" vertical="center"/>
    </xf>
    <xf numFmtId="513" fontId="0" fillId="0" borderId="0" xfId="0" applyFont="1" applyNumberFormat="1" applyAlignment="1">
      <alignment horizontal="right" vertical="center"/>
    </xf>
    <xf numFmtId="514" fontId="0" fillId="0" borderId="0" xfId="0" applyFont="1" applyNumberFormat="1" applyAlignment="1">
      <alignment horizontal="right" vertical="center"/>
    </xf>
    <xf numFmtId="515" fontId="0" fillId="0" borderId="0" xfId="0" applyFont="1" applyNumberFormat="1" applyAlignment="1">
      <alignment horizontal="right" vertical="center"/>
    </xf>
    <xf numFmtId="516" fontId="0" fillId="0" borderId="0" xfId="0" applyFont="1" applyNumberFormat="1" applyAlignment="1">
      <alignment horizontal="right" vertical="center"/>
    </xf>
    <xf numFmtId="517" fontId="0" fillId="0" borderId="0" xfId="0" applyFont="1" applyNumberFormat="1" applyAlignment="1">
      <alignment horizontal="right" vertical="center"/>
    </xf>
    <xf numFmtId="518" fontId="0" fillId="0" borderId="0" xfId="0" applyFont="1" applyNumberFormat="1" applyAlignment="1">
      <alignment horizontal="right" vertical="center"/>
    </xf>
    <xf numFmtId="519" fontId="0" fillId="0" borderId="0" xfId="0" applyFont="1" applyNumberFormat="1" applyAlignment="1">
      <alignment horizontal="right" vertical="center"/>
    </xf>
    <xf numFmtId="520" fontId="0" fillId="0" borderId="0" xfId="0" applyFont="1" applyNumberFormat="1" applyAlignment="1">
      <alignment horizontal="right" vertical="center"/>
    </xf>
    <xf numFmtId="521" fontId="0" fillId="0" borderId="0" xfId="0" applyFont="1" applyNumberFormat="1" applyAlignment="1">
      <alignment horizontal="right" vertical="center"/>
    </xf>
    <xf numFmtId="522" fontId="0" fillId="0" borderId="0" xfId="0" applyFont="1" applyNumberFormat="1" applyAlignment="1">
      <alignment horizontal="right" vertical="center"/>
    </xf>
    <xf numFmtId="523" fontId="0" fillId="0" borderId="0" xfId="0" applyFont="1" applyNumberFormat="1" applyAlignment="1">
      <alignment horizontal="right" vertical="center"/>
    </xf>
    <xf numFmtId="513" fontId="7" fillId="0" borderId="0" xfId="0" applyFont="1" applyNumberFormat="1" applyAlignment="1">
      <alignment horizontal="right" vertical="center"/>
    </xf>
    <xf numFmtId="514" fontId="7" fillId="0" borderId="0" xfId="0" applyFont="1" applyNumberFormat="1" applyAlignment="1">
      <alignment horizontal="right" vertical="center"/>
    </xf>
    <xf numFmtId="515" fontId="7" fillId="0" borderId="0" xfId="0" applyFont="1" applyNumberFormat="1" applyAlignment="1">
      <alignment horizontal="right" vertical="center"/>
    </xf>
    <xf numFmtId="516" fontId="7" fillId="0" borderId="0" xfId="0" applyFont="1" applyNumberFormat="1" applyAlignment="1">
      <alignment horizontal="right" vertical="center"/>
    </xf>
    <xf numFmtId="517" fontId="7" fillId="0" borderId="0" xfId="0" applyFont="1" applyNumberFormat="1" applyAlignment="1">
      <alignment horizontal="right" vertical="center"/>
    </xf>
    <xf numFmtId="518" fontId="7" fillId="0" borderId="0" xfId="0" applyFont="1" applyNumberFormat="1" applyAlignment="1">
      <alignment horizontal="right" vertical="center"/>
    </xf>
    <xf numFmtId="519" fontId="7" fillId="0" borderId="0" xfId="0" applyFont="1" applyNumberFormat="1" applyAlignment="1">
      <alignment horizontal="right" vertical="center"/>
    </xf>
    <xf numFmtId="520" fontId="7" fillId="0" borderId="0" xfId="0" applyFont="1" applyNumberFormat="1" applyAlignment="1">
      <alignment horizontal="right" vertical="center"/>
    </xf>
    <xf numFmtId="521" fontId="7" fillId="0" borderId="0" xfId="0" applyFont="1" applyNumberFormat="1" applyAlignment="1">
      <alignment horizontal="right" vertical="center"/>
    </xf>
    <xf numFmtId="522" fontId="7" fillId="0" borderId="0" xfId="0" applyFont="1" applyNumberFormat="1" applyAlignment="1">
      <alignment horizontal="right" vertical="center"/>
    </xf>
    <xf numFmtId="523" fontId="7" fillId="0" borderId="0" xfId="0" applyFont="1" applyNumberFormat="1" applyAlignment="1">
      <alignment horizontal="right" vertical="center"/>
    </xf>
    <xf numFmtId="513" fontId="0" fillId="0" borderId="3" xfId="0" applyFont="1" applyNumberFormat="1" applyBorder="1" applyAlignment="1">
      <alignment horizontal="right" vertical="center"/>
    </xf>
    <xf numFmtId="514" fontId="0" fillId="0" borderId="3" xfId="0" applyFont="1" applyNumberFormat="1" applyBorder="1" applyAlignment="1">
      <alignment horizontal="right" vertical="center"/>
    </xf>
    <xf numFmtId="515" fontId="0" fillId="0" borderId="3" xfId="0" applyFont="1" applyNumberFormat="1" applyBorder="1" applyAlignment="1">
      <alignment horizontal="right" vertical="center"/>
    </xf>
    <xf numFmtId="516" fontId="0" fillId="0" borderId="3" xfId="0" applyFont="1" applyNumberFormat="1" applyBorder="1" applyAlignment="1">
      <alignment horizontal="right" vertical="center"/>
    </xf>
    <xf numFmtId="517" fontId="0" fillId="0" borderId="3" xfId="0" applyFont="1" applyNumberFormat="1" applyBorder="1" applyAlignment="1">
      <alignment horizontal="right" vertical="center"/>
    </xf>
    <xf numFmtId="518" fontId="0" fillId="0" borderId="3" xfId="0" applyFont="1" applyNumberFormat="1" applyBorder="1" applyAlignment="1">
      <alignment horizontal="right" vertical="center"/>
    </xf>
    <xf numFmtId="519" fontId="0" fillId="0" borderId="3" xfId="0" applyFont="1" applyNumberFormat="1" applyBorder="1" applyAlignment="1">
      <alignment horizontal="right" vertical="center"/>
    </xf>
    <xf numFmtId="520" fontId="0" fillId="0" borderId="3" xfId="0" applyFont="1" applyNumberFormat="1" applyBorder="1" applyAlignment="1">
      <alignment horizontal="right" vertical="center"/>
    </xf>
    <xf numFmtId="521" fontId="0" fillId="0" borderId="3" xfId="0" applyFont="1" applyNumberFormat="1" applyBorder="1" applyAlignment="1">
      <alignment horizontal="right" vertical="center"/>
    </xf>
    <xf numFmtId="522" fontId="0" fillId="0" borderId="3" xfId="0" applyFont="1" applyNumberFormat="1" applyBorder="1" applyAlignment="1">
      <alignment horizontal="right" vertical="center"/>
    </xf>
    <xf numFmtId="523" fontId="0" fillId="0" borderId="3" xfId="0" applyFont="1" applyNumberFormat="1" applyBorder="1" applyAlignment="1">
      <alignment horizontal="right" vertical="center"/>
    </xf>
    <xf numFmtId="524" fontId="0" fillId="0" borderId="0" xfId="0" applyFont="1" applyNumberFormat="1" applyAlignment="1">
      <alignment horizontal="right" vertical="center"/>
    </xf>
    <xf numFmtId="525" fontId="0" fillId="0" borderId="0" xfId="0" applyFont="1" applyNumberFormat="1" applyAlignment="1">
      <alignment horizontal="right" vertical="center"/>
    </xf>
    <xf numFmtId="526" fontId="0" fillId="0" borderId="0" xfId="0" applyFont="1" applyNumberFormat="1" applyAlignment="1">
      <alignment horizontal="right" vertical="center"/>
    </xf>
    <xf numFmtId="527" fontId="0" fillId="0" borderId="0" xfId="0" applyFont="1" applyNumberFormat="1" applyAlignment="1">
      <alignment horizontal="right" vertical="center"/>
    </xf>
    <xf numFmtId="528" fontId="0" fillId="0" borderId="0" xfId="0" applyFont="1" applyNumberFormat="1" applyAlignment="1">
      <alignment horizontal="right" vertical="center"/>
    </xf>
    <xf numFmtId="529" fontId="0" fillId="0" borderId="0" xfId="0" applyFont="1" applyNumberFormat="1" applyAlignment="1">
      <alignment horizontal="right" vertical="center"/>
    </xf>
    <xf numFmtId="530" fontId="0" fillId="0" borderId="0" xfId="0" applyFont="1" applyNumberFormat="1" applyAlignment="1">
      <alignment horizontal="right" vertical="center"/>
    </xf>
    <xf numFmtId="531" fontId="0" fillId="0" borderId="0" xfId="0" applyFont="1" applyNumberFormat="1" applyAlignment="1">
      <alignment horizontal="right" vertical="center"/>
    </xf>
    <xf numFmtId="532" fontId="0" fillId="0" borderId="0" xfId="0" applyFont="1" applyNumberFormat="1" applyAlignment="1">
      <alignment horizontal="right" vertical="center"/>
    </xf>
    <xf numFmtId="533" fontId="0" fillId="0" borderId="0" xfId="0" applyFont="1" applyNumberFormat="1" applyAlignment="1">
      <alignment horizontal="right" vertical="center"/>
    </xf>
    <xf numFmtId="534" fontId="0" fillId="0" borderId="0" xfId="0" applyFont="1" applyNumberFormat="1" applyAlignment="1">
      <alignment horizontal="right" vertical="center"/>
    </xf>
    <xf numFmtId="524" fontId="7" fillId="0" borderId="0" xfId="0" applyFont="1" applyNumberFormat="1" applyAlignment="1">
      <alignment horizontal="right" vertical="center"/>
    </xf>
    <xf numFmtId="525" fontId="7" fillId="0" borderId="0" xfId="0" applyFont="1" applyNumberFormat="1" applyAlignment="1">
      <alignment horizontal="right" vertical="center"/>
    </xf>
    <xf numFmtId="526" fontId="7" fillId="0" borderId="0" xfId="0" applyFont="1" applyNumberFormat="1" applyAlignment="1">
      <alignment horizontal="right" vertical="center"/>
    </xf>
    <xf numFmtId="527" fontId="7" fillId="0" borderId="0" xfId="0" applyFont="1" applyNumberFormat="1" applyAlignment="1">
      <alignment horizontal="right" vertical="center"/>
    </xf>
    <xf numFmtId="528" fontId="7" fillId="0" borderId="0" xfId="0" applyFont="1" applyNumberFormat="1" applyAlignment="1">
      <alignment horizontal="right" vertical="center"/>
    </xf>
    <xf numFmtId="529" fontId="7" fillId="0" borderId="0" xfId="0" applyFont="1" applyNumberFormat="1" applyAlignment="1">
      <alignment horizontal="right" vertical="center"/>
    </xf>
    <xf numFmtId="530" fontId="7" fillId="0" borderId="0" xfId="0" applyFont="1" applyNumberFormat="1" applyAlignment="1">
      <alignment horizontal="right" vertical="center"/>
    </xf>
    <xf numFmtId="531" fontId="7" fillId="0" borderId="0" xfId="0" applyFont="1" applyNumberFormat="1" applyAlignment="1">
      <alignment horizontal="right" vertical="center"/>
    </xf>
    <xf numFmtId="532" fontId="7" fillId="0" borderId="0" xfId="0" applyFont="1" applyNumberFormat="1" applyAlignment="1">
      <alignment horizontal="right" vertical="center"/>
    </xf>
    <xf numFmtId="533" fontId="7" fillId="0" borderId="0" xfId="0" applyFont="1" applyNumberFormat="1" applyAlignment="1">
      <alignment horizontal="right" vertical="center"/>
    </xf>
    <xf numFmtId="534" fontId="7" fillId="0" borderId="0" xfId="0" applyFont="1" applyNumberFormat="1" applyAlignment="1">
      <alignment horizontal="right" vertical="center"/>
    </xf>
    <xf numFmtId="524" fontId="0" fillId="0" borderId="3" xfId="0" applyFont="1" applyNumberFormat="1" applyBorder="1" applyAlignment="1">
      <alignment horizontal="right" vertical="center"/>
    </xf>
    <xf numFmtId="525" fontId="0" fillId="0" borderId="3" xfId="0" applyFont="1" applyNumberFormat="1" applyBorder="1" applyAlignment="1">
      <alignment horizontal="right" vertical="center"/>
    </xf>
    <xf numFmtId="526" fontId="0" fillId="0" borderId="3" xfId="0" applyFont="1" applyNumberFormat="1" applyBorder="1" applyAlignment="1">
      <alignment horizontal="right" vertical="center"/>
    </xf>
    <xf numFmtId="527" fontId="0" fillId="0" borderId="3" xfId="0" applyFont="1" applyNumberFormat="1" applyBorder="1" applyAlignment="1">
      <alignment horizontal="right" vertical="center"/>
    </xf>
    <xf numFmtId="528" fontId="0" fillId="0" borderId="3" xfId="0" applyFont="1" applyNumberFormat="1" applyBorder="1" applyAlignment="1">
      <alignment horizontal="right" vertical="center"/>
    </xf>
    <xf numFmtId="529" fontId="0" fillId="0" borderId="3" xfId="0" applyFont="1" applyNumberFormat="1" applyBorder="1" applyAlignment="1">
      <alignment horizontal="right" vertical="center"/>
    </xf>
    <xf numFmtId="530" fontId="0" fillId="0" borderId="3" xfId="0" applyFont="1" applyNumberFormat="1" applyBorder="1" applyAlignment="1">
      <alignment horizontal="right" vertical="center"/>
    </xf>
    <xf numFmtId="531" fontId="0" fillId="0" borderId="3" xfId="0" applyFont="1" applyNumberFormat="1" applyBorder="1" applyAlignment="1">
      <alignment horizontal="right" vertical="center"/>
    </xf>
    <xf numFmtId="532" fontId="0" fillId="0" borderId="3" xfId="0" applyFont="1" applyNumberFormat="1" applyBorder="1" applyAlignment="1">
      <alignment horizontal="right" vertical="center"/>
    </xf>
    <xf numFmtId="533" fontId="0" fillId="0" borderId="3" xfId="0" applyFont="1" applyNumberFormat="1" applyBorder="1" applyAlignment="1">
      <alignment horizontal="right" vertical="center"/>
    </xf>
    <xf numFmtId="534" fontId="0" fillId="0" borderId="3" xfId="0" applyFont="1" applyNumberFormat="1" applyBorder="1" applyAlignment="1">
      <alignment horizontal="right" vertical="center"/>
    </xf>
    <xf numFmtId="535" fontId="0" fillId="0" borderId="0" xfId="0" applyFont="1" applyNumberFormat="1" applyAlignment="1">
      <alignment horizontal="right" vertical="center"/>
    </xf>
    <xf numFmtId="536" fontId="0" fillId="0" borderId="0" xfId="0" applyFont="1" applyNumberFormat="1" applyAlignment="1">
      <alignment horizontal="right" vertical="center"/>
    </xf>
    <xf numFmtId="537" fontId="0" fillId="0" borderId="0" xfId="0" applyFont="1" applyNumberFormat="1" applyAlignment="1">
      <alignment horizontal="right" vertical="center"/>
    </xf>
    <xf numFmtId="538" fontId="0" fillId="0" borderId="0" xfId="0" applyFont="1" applyNumberFormat="1" applyAlignment="1">
      <alignment horizontal="right" vertical="center"/>
    </xf>
    <xf numFmtId="539" fontId="0" fillId="0" borderId="0" xfId="0" applyFont="1" applyNumberFormat="1" applyAlignment="1">
      <alignment horizontal="right" vertical="center"/>
    </xf>
    <xf numFmtId="540" fontId="0" fillId="0" borderId="0" xfId="0" applyFont="1" applyNumberFormat="1" applyAlignment="1">
      <alignment horizontal="right" vertical="center"/>
    </xf>
    <xf numFmtId="541" fontId="0" fillId="0" borderId="0" xfId="0" applyFont="1" applyNumberFormat="1" applyAlignment="1">
      <alignment horizontal="right" vertical="center"/>
    </xf>
    <xf numFmtId="542" fontId="0" fillId="0" borderId="0" xfId="0" applyFont="1" applyNumberFormat="1" applyAlignment="1">
      <alignment horizontal="right" vertical="center"/>
    </xf>
    <xf numFmtId="543" fontId="0" fillId="0" borderId="0" xfId="0" applyFont="1" applyNumberFormat="1" applyAlignment="1">
      <alignment horizontal="right" vertical="center"/>
    </xf>
    <xf numFmtId="544" fontId="0" fillId="0" borderId="0" xfId="0" applyFont="1" applyNumberFormat="1" applyAlignment="1">
      <alignment horizontal="right" vertical="center"/>
    </xf>
    <xf numFmtId="545" fontId="0" fillId="0" borderId="0" xfId="0" applyFont="1" applyNumberFormat="1" applyAlignment="1">
      <alignment horizontal="right" vertical="center"/>
    </xf>
    <xf numFmtId="535" fontId="7" fillId="0" borderId="0" xfId="0" applyFont="1" applyNumberFormat="1" applyAlignment="1">
      <alignment horizontal="right" vertical="center"/>
    </xf>
    <xf numFmtId="536" fontId="7" fillId="0" borderId="0" xfId="0" applyFont="1" applyNumberFormat="1" applyAlignment="1">
      <alignment horizontal="right" vertical="center"/>
    </xf>
    <xf numFmtId="537" fontId="7" fillId="0" borderId="0" xfId="0" applyFont="1" applyNumberFormat="1" applyAlignment="1">
      <alignment horizontal="right" vertical="center"/>
    </xf>
    <xf numFmtId="538" fontId="7" fillId="0" borderId="0" xfId="0" applyFont="1" applyNumberFormat="1" applyAlignment="1">
      <alignment horizontal="right" vertical="center"/>
    </xf>
    <xf numFmtId="539" fontId="7" fillId="0" borderId="0" xfId="0" applyFont="1" applyNumberFormat="1" applyAlignment="1">
      <alignment horizontal="right" vertical="center"/>
    </xf>
    <xf numFmtId="540" fontId="7" fillId="0" borderId="0" xfId="0" applyFont="1" applyNumberFormat="1" applyAlignment="1">
      <alignment horizontal="right" vertical="center"/>
    </xf>
    <xf numFmtId="541" fontId="7" fillId="0" borderId="0" xfId="0" applyFont="1" applyNumberFormat="1" applyAlignment="1">
      <alignment horizontal="right" vertical="center"/>
    </xf>
    <xf numFmtId="542" fontId="7" fillId="0" borderId="0" xfId="0" applyFont="1" applyNumberFormat="1" applyAlignment="1">
      <alignment horizontal="right" vertical="center"/>
    </xf>
    <xf numFmtId="543" fontId="7" fillId="0" borderId="0" xfId="0" applyFont="1" applyNumberFormat="1" applyAlignment="1">
      <alignment horizontal="right" vertical="center"/>
    </xf>
    <xf numFmtId="544" fontId="7" fillId="0" borderId="0" xfId="0" applyFont="1" applyNumberFormat="1" applyAlignment="1">
      <alignment horizontal="right" vertical="center"/>
    </xf>
    <xf numFmtId="545" fontId="7" fillId="0" borderId="0" xfId="0" applyFont="1" applyNumberFormat="1" applyAlignment="1">
      <alignment horizontal="right" vertical="center"/>
    </xf>
    <xf numFmtId="535" fontId="0" fillId="0" borderId="3" xfId="0" applyFont="1" applyNumberFormat="1" applyBorder="1" applyAlignment="1">
      <alignment horizontal="right" vertical="center"/>
    </xf>
    <xf numFmtId="536" fontId="0" fillId="0" borderId="3" xfId="0" applyFont="1" applyNumberFormat="1" applyBorder="1" applyAlignment="1">
      <alignment horizontal="right" vertical="center"/>
    </xf>
    <xf numFmtId="537" fontId="0" fillId="0" borderId="3" xfId="0" applyFont="1" applyNumberFormat="1" applyBorder="1" applyAlignment="1">
      <alignment horizontal="right" vertical="center"/>
    </xf>
    <xf numFmtId="538" fontId="0" fillId="0" borderId="3" xfId="0" applyFont="1" applyNumberFormat="1" applyBorder="1" applyAlignment="1">
      <alignment horizontal="right" vertical="center"/>
    </xf>
    <xf numFmtId="539" fontId="0" fillId="0" borderId="3" xfId="0" applyFont="1" applyNumberFormat="1" applyBorder="1" applyAlignment="1">
      <alignment horizontal="right" vertical="center"/>
    </xf>
    <xf numFmtId="540" fontId="0" fillId="0" borderId="3" xfId="0" applyFont="1" applyNumberFormat="1" applyBorder="1" applyAlignment="1">
      <alignment horizontal="right" vertical="center"/>
    </xf>
    <xf numFmtId="541" fontId="0" fillId="0" borderId="3" xfId="0" applyFont="1" applyNumberFormat="1" applyBorder="1" applyAlignment="1">
      <alignment horizontal="right" vertical="center"/>
    </xf>
    <xf numFmtId="542" fontId="0" fillId="0" borderId="3" xfId="0" applyFont="1" applyNumberFormat="1" applyBorder="1" applyAlignment="1">
      <alignment horizontal="right" vertical="center"/>
    </xf>
    <xf numFmtId="543" fontId="0" fillId="0" borderId="3" xfId="0" applyFont="1" applyNumberFormat="1" applyBorder="1" applyAlignment="1">
      <alignment horizontal="right" vertical="center"/>
    </xf>
    <xf numFmtId="544" fontId="0" fillId="0" borderId="3" xfId="0" applyFont="1" applyNumberFormat="1" applyBorder="1" applyAlignment="1">
      <alignment horizontal="right" vertical="center"/>
    </xf>
    <xf numFmtId="545" fontId="0" fillId="0" borderId="3" xfId="0" applyFont="1" applyNumberFormat="1" applyBorder="1" applyAlignment="1">
      <alignment horizontal="right" vertical="center"/>
    </xf>
    <xf numFmtId="546" fontId="0" fillId="0" borderId="0" xfId="0" applyFont="1" applyNumberFormat="1" applyAlignment="1">
      <alignment horizontal="right" vertical="center"/>
    </xf>
    <xf numFmtId="547" fontId="0" fillId="0" borderId="0" xfId="0" applyFont="1" applyNumberFormat="1" applyAlignment="1">
      <alignment horizontal="right" vertical="center"/>
    </xf>
    <xf numFmtId="548" fontId="0" fillId="0" borderId="0" xfId="0" applyFont="1" applyNumberFormat="1" applyAlignment="1">
      <alignment horizontal="right" vertical="center"/>
    </xf>
    <xf numFmtId="549" fontId="0" fillId="0" borderId="0" xfId="0" applyFont="1" applyNumberFormat="1" applyAlignment="1">
      <alignment horizontal="right" vertical="center"/>
    </xf>
    <xf numFmtId="550" fontId="0" fillId="0" borderId="0" xfId="0" applyFont="1" applyNumberFormat="1" applyAlignment="1">
      <alignment horizontal="right" vertical="center"/>
    </xf>
    <xf numFmtId="551" fontId="0" fillId="0" borderId="0" xfId="0" applyFont="1" applyNumberFormat="1" applyAlignment="1">
      <alignment horizontal="right" vertical="center"/>
    </xf>
    <xf numFmtId="552" fontId="0" fillId="0" borderId="0" xfId="0" applyFont="1" applyNumberFormat="1" applyAlignment="1">
      <alignment horizontal="right" vertical="center"/>
    </xf>
    <xf numFmtId="553" fontId="0" fillId="0" borderId="0" xfId="0" applyFont="1" applyNumberFormat="1" applyAlignment="1">
      <alignment horizontal="right" vertical="center"/>
    </xf>
    <xf numFmtId="554" fontId="0" fillId="0" borderId="0" xfId="0" applyFont="1" applyNumberFormat="1" applyAlignment="1">
      <alignment horizontal="right" vertical="center"/>
    </xf>
    <xf numFmtId="555" fontId="0" fillId="0" borderId="0" xfId="0" applyFont="1" applyNumberFormat="1" applyAlignment="1">
      <alignment horizontal="right" vertical="center"/>
    </xf>
    <xf numFmtId="556" fontId="0" fillId="0" borderId="0" xfId="0" applyFont="1" applyNumberFormat="1" applyAlignment="1">
      <alignment horizontal="right" vertical="center"/>
    </xf>
    <xf numFmtId="546" fontId="7" fillId="0" borderId="0" xfId="0" applyFont="1" applyNumberFormat="1" applyAlignment="1">
      <alignment horizontal="right" vertical="center"/>
    </xf>
    <xf numFmtId="547" fontId="7" fillId="0" borderId="0" xfId="0" applyFont="1" applyNumberFormat="1" applyAlignment="1">
      <alignment horizontal="right" vertical="center"/>
    </xf>
    <xf numFmtId="548" fontId="7" fillId="0" borderId="0" xfId="0" applyFont="1" applyNumberFormat="1" applyAlignment="1">
      <alignment horizontal="right" vertical="center"/>
    </xf>
    <xf numFmtId="549" fontId="7" fillId="0" borderId="0" xfId="0" applyFont="1" applyNumberFormat="1" applyAlignment="1">
      <alignment horizontal="right" vertical="center"/>
    </xf>
    <xf numFmtId="550" fontId="7" fillId="0" borderId="0" xfId="0" applyFont="1" applyNumberFormat="1" applyAlignment="1">
      <alignment horizontal="right" vertical="center"/>
    </xf>
    <xf numFmtId="551" fontId="7" fillId="0" borderId="0" xfId="0" applyFont="1" applyNumberFormat="1" applyAlignment="1">
      <alignment horizontal="right" vertical="center"/>
    </xf>
    <xf numFmtId="552" fontId="7" fillId="0" borderId="0" xfId="0" applyFont="1" applyNumberFormat="1" applyAlignment="1">
      <alignment horizontal="right" vertical="center"/>
    </xf>
    <xf numFmtId="553" fontId="7" fillId="0" borderId="0" xfId="0" applyFont="1" applyNumberFormat="1" applyAlignment="1">
      <alignment horizontal="right" vertical="center"/>
    </xf>
    <xf numFmtId="554" fontId="7" fillId="0" borderId="0" xfId="0" applyFont="1" applyNumberFormat="1" applyAlignment="1">
      <alignment horizontal="right" vertical="center"/>
    </xf>
    <xf numFmtId="555" fontId="7" fillId="0" borderId="0" xfId="0" applyFont="1" applyNumberFormat="1" applyAlignment="1">
      <alignment horizontal="right" vertical="center"/>
    </xf>
    <xf numFmtId="556" fontId="7" fillId="0" borderId="0" xfId="0" applyFont="1" applyNumberFormat="1" applyAlignment="1">
      <alignment horizontal="right" vertical="center"/>
    </xf>
    <xf numFmtId="546" fontId="0" fillId="0" borderId="3" xfId="0" applyFont="1" applyNumberFormat="1" applyBorder="1" applyAlignment="1">
      <alignment horizontal="right" vertical="center"/>
    </xf>
    <xf numFmtId="547" fontId="0" fillId="0" borderId="3" xfId="0" applyFont="1" applyNumberFormat="1" applyBorder="1" applyAlignment="1">
      <alignment horizontal="right" vertical="center"/>
    </xf>
    <xf numFmtId="548" fontId="0" fillId="0" borderId="3" xfId="0" applyFont="1" applyNumberFormat="1" applyBorder="1" applyAlignment="1">
      <alignment horizontal="right" vertical="center"/>
    </xf>
    <xf numFmtId="549" fontId="0" fillId="0" borderId="3" xfId="0" applyFont="1" applyNumberFormat="1" applyBorder="1" applyAlignment="1">
      <alignment horizontal="right" vertical="center"/>
    </xf>
    <xf numFmtId="550" fontId="0" fillId="0" borderId="3" xfId="0" applyFont="1" applyNumberFormat="1" applyBorder="1" applyAlignment="1">
      <alignment horizontal="right" vertical="center"/>
    </xf>
    <xf numFmtId="551" fontId="0" fillId="0" borderId="3" xfId="0" applyFont="1" applyNumberFormat="1" applyBorder="1" applyAlignment="1">
      <alignment horizontal="right" vertical="center"/>
    </xf>
    <xf numFmtId="552" fontId="0" fillId="0" borderId="3" xfId="0" applyFont="1" applyNumberFormat="1" applyBorder="1" applyAlignment="1">
      <alignment horizontal="right" vertical="center"/>
    </xf>
    <xf numFmtId="553" fontId="0" fillId="0" borderId="3" xfId="0" applyFont="1" applyNumberFormat="1" applyBorder="1" applyAlignment="1">
      <alignment horizontal="right" vertical="center"/>
    </xf>
    <xf numFmtId="554" fontId="0" fillId="0" borderId="3" xfId="0" applyFont="1" applyNumberFormat="1" applyBorder="1" applyAlignment="1">
      <alignment horizontal="right" vertical="center"/>
    </xf>
    <xf numFmtId="555" fontId="0" fillId="0" borderId="3" xfId="0" applyFont="1" applyNumberFormat="1" applyBorder="1" applyAlignment="1">
      <alignment horizontal="right" vertical="center"/>
    </xf>
    <xf numFmtId="556" fontId="0" fillId="0" borderId="3" xfId="0" applyFont="1" applyNumberFormat="1" applyBorder="1" applyAlignment="1">
      <alignment horizontal="right" vertical="center"/>
    </xf>
    <xf numFmtId="0" fontId="0" fillId="0" borderId="0" xfId="0" applyFont="1" applyAlignment="1">
      <alignment horizontal="left" vertical="top" indent="0" wrapText="1"/>
    </xf>
    <xf numFmtId="0" fontId="7" fillId="0" borderId="0" xfId="0" applyFont="1"/>
  </cellXfs>
  <cellStyles count="1">
    <cellStyle name="Normal" xfId="0" builtinId="0"/>
  </cellStyles>
  <dxfs count="0"/>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theme" Target="theme/theme1.xml"/><Relationship Id="rId34" Type="http://schemas.openxmlformats.org/officeDocument/2006/relationships/styles" Target="styles.xml"/><Relationship Id="rId35" Type="http://schemas.openxmlformats.org/officeDocument/2006/relationships/sharedStrings" Target="sharedStrings.xml"/></Relationships>
</file>

<file path=xl/drawings/_rels/drawing10.xml.rels><?xml version="1.0" encoding="UTF-8" standalone="yes"?><Relationships xmlns="http://schemas.openxmlformats.org/package/2006/relationships"><Relationship Id="rId1" Type="http://schemas.openxmlformats.org/officeDocument/2006/relationships/image" Target="../media/image3.png"/></Relationships>
</file>

<file path=xl/drawings/_rels/drawing12.xml.rels><?xml version="1.0" encoding="UTF-8" standalone="yes"?><Relationships xmlns="http://schemas.openxmlformats.org/package/2006/relationships"><Relationship Id="rId1" Type="http://schemas.openxmlformats.org/officeDocument/2006/relationships/image" Target="../media/image4.png"/></Relationships>
</file>

<file path=xl/drawings/_rels/drawing13.xml.rels><?xml version="1.0" encoding="UTF-8" standalone="yes"?><Relationships xmlns="http://schemas.openxmlformats.org/package/2006/relationships"><Relationship Id="rId1" Type="http://schemas.openxmlformats.org/officeDocument/2006/relationships/image" Target="../media/image5.png"/></Relationships>
</file>

<file path=xl/drawings/_rels/drawing16.xml.rels><?xml version="1.0" encoding="UTF-8" standalone="yes"?><Relationships xmlns="http://schemas.openxmlformats.org/package/2006/relationships"><Relationship Id="rId1" Type="http://schemas.openxmlformats.org/officeDocument/2006/relationships/image" Target="../media/image6.png"/></Relationships>
</file>

<file path=xl/drawings/_rels/drawing21.xml.rels><?xml version="1.0" encoding="UTF-8" standalone="yes"?><Relationships xmlns="http://schemas.openxmlformats.org/package/2006/relationships"><Relationship Id="rId1" Type="http://schemas.openxmlformats.org/officeDocument/2006/relationships/image" Target="../media/image7.png"/></Relationships>
</file>

<file path=xl/drawings/_rels/drawing29.xml.rels><?xml version="1.0" encoding="UTF-8" standalone="yes"?><Relationships xmlns="http://schemas.openxmlformats.org/package/2006/relationships"><Relationship Id="rId1" Type="http://schemas.openxmlformats.org/officeDocument/2006/relationships/image" Target="../media/image8.png"/></Relationships>
</file>

<file path=xl/drawings/_rels/drawing30.xml.rels><?xml version="1.0" encoding="UTF-8" standalone="yes"?><Relationships xmlns="http://schemas.openxmlformats.org/package/2006/relationships"><Relationship Id="rId1" Type="http://schemas.openxmlformats.org/officeDocument/2006/relationships/image" Target="../media/image9.png"/></Relationships>
</file>

<file path=xl/drawings/_rels/drawing4.xml.rels><?xml version="1.0" encoding="UTF-8" standalone="yes"?><Relationships xmlns="http://schemas.openxmlformats.org/package/2006/relationships"><Relationship Id="rId1" Type="http://schemas.openxmlformats.org/officeDocument/2006/relationships/image" Target="../media/image1.png"/></Relationships>
</file>

<file path=xl/drawings/_rels/drawing7.xml.rels><?xml version="1.0" encoding="UTF-8" standalone="yes"?><Relationships xmlns="http://schemas.openxmlformats.org/package/2006/relationships"><Relationship Id="rId1" Type="http://schemas.openxmlformats.org/officeDocument/2006/relationships/image" Target="../media/image2.png"/></Relationships>
</file>

<file path=xl/drawings/drawing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24</xdr:row>
      <xdr:rowOff xmlns:xdr="http://schemas.openxmlformats.org/drawingml/2006/spreadsheetDrawing">0</xdr:rowOff>
    </xdr:from>
    <xdr:ext xmlns:xdr="http://schemas.openxmlformats.org/drawingml/2006/spreadsheetDrawing" cx="8640000" cy="5616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67</xdr:row>
      <xdr:rowOff xmlns:xdr="http://schemas.openxmlformats.org/drawingml/2006/spreadsheetDrawing">0</xdr:rowOff>
    </xdr:from>
    <xdr:ext xmlns:xdr="http://schemas.openxmlformats.org/drawingml/2006/spreadsheetDrawing" cx="8640000" cy="5616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21</xdr:row>
      <xdr:rowOff xmlns:xdr="http://schemas.openxmlformats.org/drawingml/2006/spreadsheetDrawing">0</xdr:rowOff>
    </xdr:from>
    <xdr:ext xmlns:xdr="http://schemas.openxmlformats.org/drawingml/2006/spreadsheetDrawing" cx="8640000" cy="5616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50</xdr:row>
      <xdr:rowOff xmlns:xdr="http://schemas.openxmlformats.org/drawingml/2006/spreadsheetDrawing">0</xdr:rowOff>
    </xdr:from>
    <xdr:ext xmlns:xdr="http://schemas.openxmlformats.org/drawingml/2006/spreadsheetDrawing" cx="8640000" cy="5616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67</xdr:row>
      <xdr:rowOff xmlns:xdr="http://schemas.openxmlformats.org/drawingml/2006/spreadsheetDrawing">0</xdr:rowOff>
    </xdr:from>
    <xdr:ext xmlns:xdr="http://schemas.openxmlformats.org/drawingml/2006/spreadsheetDrawing" cx="8640000" cy="5616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3</xdr:row>
      <xdr:rowOff xmlns:xdr="http://schemas.openxmlformats.org/drawingml/2006/spreadsheetDrawing">0</xdr:rowOff>
    </xdr:from>
    <xdr:ext xmlns:xdr="http://schemas.openxmlformats.org/drawingml/2006/spreadsheetDrawing" cx="10800000" cy="1080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3</xdr:row>
      <xdr:rowOff xmlns:xdr="http://schemas.openxmlformats.org/drawingml/2006/spreadsheetDrawing">0</xdr:rowOff>
    </xdr:from>
    <xdr:ext xmlns:xdr="http://schemas.openxmlformats.org/drawingml/2006/spreadsheetDrawing" cx="10800000" cy="1080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67</xdr:row>
      <xdr:rowOff xmlns:xdr="http://schemas.openxmlformats.org/drawingml/2006/spreadsheetDrawing">0</xdr:rowOff>
    </xdr:from>
    <xdr:ext xmlns:xdr="http://schemas.openxmlformats.org/drawingml/2006/spreadsheetDrawing" cx="8640000" cy="5616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58</xdr:row>
      <xdr:rowOff xmlns:xdr="http://schemas.openxmlformats.org/drawingml/2006/spreadsheetDrawing">0</xdr:rowOff>
    </xdr:from>
    <xdr:ext xmlns:xdr="http://schemas.openxmlformats.org/drawingml/2006/spreadsheetDrawing" cx="8640000" cy="5616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Relationship Id="rId2" Type="http://schemas.openxmlformats.org/officeDocument/2006/relationships/printerSettings" Target="../printerSettings/printerSettings12.bin"/><Relationship Id="rIdvml" Type="http://schemas.openxmlformats.org/officeDocument/2006/relationships/vmlDrawing" Target="../drawings/vmlDrawing12.v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Relationship Id="rId2" Type="http://schemas.openxmlformats.org/officeDocument/2006/relationships/printerSettings" Target="../printerSettings/printerSettings13.bin"/><Relationship Id="rIdvml" Type="http://schemas.openxmlformats.org/officeDocument/2006/relationships/vmlDrawing" Target="../drawings/vmlDrawing13.v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Relationship Id="rId2" Type="http://schemas.openxmlformats.org/officeDocument/2006/relationships/printerSettings" Target="../printerSettings/printerSettings14.bin"/><Relationship Id="rIdvml" Type="http://schemas.openxmlformats.org/officeDocument/2006/relationships/vmlDrawing" Target="../drawings/vmlDrawing14.v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Relationship Id="rId2" Type="http://schemas.openxmlformats.org/officeDocument/2006/relationships/printerSettings" Target="../printerSettings/printerSettings15.bin"/><Relationship Id="rIdvml" Type="http://schemas.openxmlformats.org/officeDocument/2006/relationships/vmlDrawing" Target="../drawings/vmlDrawing15.v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Relationship Id="rId2" Type="http://schemas.openxmlformats.org/officeDocument/2006/relationships/printerSettings" Target="../printerSettings/printerSettings16.bin"/><Relationship Id="rIdvml" Type="http://schemas.openxmlformats.org/officeDocument/2006/relationships/vmlDrawing" Target="../drawings/vmlDrawing16.vml"/></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7.xml"/><Relationship Id="rId2" Type="http://schemas.openxmlformats.org/officeDocument/2006/relationships/printerSettings" Target="../printerSettings/printerSettings17.bin"/><Relationship Id="rIdvml" Type="http://schemas.openxmlformats.org/officeDocument/2006/relationships/vmlDrawing" Target="../drawings/vmlDrawing17.vml"/></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8.xml"/><Relationship Id="rId2" Type="http://schemas.openxmlformats.org/officeDocument/2006/relationships/printerSettings" Target="../printerSettings/printerSettings18.bin"/><Relationship Id="rIdvml" Type="http://schemas.openxmlformats.org/officeDocument/2006/relationships/vmlDrawing" Target="../drawings/vmlDrawing18.vml"/></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9.xml"/><Relationship Id="rId2" Type="http://schemas.openxmlformats.org/officeDocument/2006/relationships/printerSettings" Target="../printerSettings/printerSettings19.bin"/><Relationship Id="rIdvml" Type="http://schemas.openxmlformats.org/officeDocument/2006/relationships/vmlDrawing" Target="../drawings/vmlDrawing19.v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20.xml"/><Relationship Id="rId2" Type="http://schemas.openxmlformats.org/officeDocument/2006/relationships/printerSettings" Target="../printerSettings/printerSettings20.bin"/><Relationship Id="rIdvml" Type="http://schemas.openxmlformats.org/officeDocument/2006/relationships/vmlDrawing" Target="../drawings/vmlDrawing20.vml"/></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1.xml"/><Relationship Id="rId2" Type="http://schemas.openxmlformats.org/officeDocument/2006/relationships/printerSettings" Target="../printerSettings/printerSettings21.bin"/><Relationship Id="rIdvml" Type="http://schemas.openxmlformats.org/officeDocument/2006/relationships/vmlDrawing" Target="../drawings/vmlDrawing21.vml"/></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2.xml"/><Relationship Id="rId2" Type="http://schemas.openxmlformats.org/officeDocument/2006/relationships/printerSettings" Target="../printerSettings/printerSettings22.bin"/><Relationship Id="rIdvml" Type="http://schemas.openxmlformats.org/officeDocument/2006/relationships/vmlDrawing" Target="../drawings/vmlDrawing22.vml"/></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3.xml"/><Relationship Id="rId2" Type="http://schemas.openxmlformats.org/officeDocument/2006/relationships/printerSettings" Target="../printerSettings/printerSettings23.bin"/><Relationship Id="rIdvml" Type="http://schemas.openxmlformats.org/officeDocument/2006/relationships/vmlDrawing" Target="../drawings/vmlDrawing23.vml"/></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4.xml"/><Relationship Id="rId2" Type="http://schemas.openxmlformats.org/officeDocument/2006/relationships/printerSettings" Target="../printerSettings/printerSettings24.bin"/><Relationship Id="rIdvml" Type="http://schemas.openxmlformats.org/officeDocument/2006/relationships/vmlDrawing" Target="../drawings/vmlDrawing24.vml"/></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5.xml"/><Relationship Id="rId2" Type="http://schemas.openxmlformats.org/officeDocument/2006/relationships/printerSettings" Target="../printerSettings/printerSettings25.bin"/><Relationship Id="rIdvml" Type="http://schemas.openxmlformats.org/officeDocument/2006/relationships/vmlDrawing" Target="../drawings/vmlDrawing25.vml"/></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6.xml"/><Relationship Id="rId2" Type="http://schemas.openxmlformats.org/officeDocument/2006/relationships/printerSettings" Target="../printerSettings/printerSettings26.bin"/><Relationship Id="rIdvml" Type="http://schemas.openxmlformats.org/officeDocument/2006/relationships/vmlDrawing" Target="../drawings/vmlDrawing26.vml"/></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7.xml"/><Relationship Id="rId2" Type="http://schemas.openxmlformats.org/officeDocument/2006/relationships/printerSettings" Target="../printerSettings/printerSettings27.bin"/><Relationship Id="rIdvml" Type="http://schemas.openxmlformats.org/officeDocument/2006/relationships/vmlDrawing" Target="../drawings/vmlDrawing27.vml"/></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8.xml"/><Relationship Id="rId2" Type="http://schemas.openxmlformats.org/officeDocument/2006/relationships/printerSettings" Target="../printerSettings/printerSettings28.bin"/><Relationship Id="rIdvml" Type="http://schemas.openxmlformats.org/officeDocument/2006/relationships/vmlDrawing" Target="../drawings/vmlDrawing28.vml"/></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29.xml"/><Relationship Id="rId2" Type="http://schemas.openxmlformats.org/officeDocument/2006/relationships/printerSettings" Target="../printerSettings/printerSettings29.bin"/><Relationship Id="rIdvml" Type="http://schemas.openxmlformats.org/officeDocument/2006/relationships/vmlDrawing" Target="../drawings/vmlDrawing29.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30.xml.rels><?xml version="1.0" encoding="UTF-8" standalone="yes"?><Relationships xmlns="http://schemas.openxmlformats.org/package/2006/relationships"><Relationship Id="rId1" Type="http://schemas.openxmlformats.org/officeDocument/2006/relationships/drawing" Target="../drawings/drawing30.xml"/><Relationship Id="rId2" Type="http://schemas.openxmlformats.org/officeDocument/2006/relationships/printerSettings" Target="../printerSettings/printerSettings30.bin"/><Relationship Id="rIdvml" Type="http://schemas.openxmlformats.org/officeDocument/2006/relationships/vmlDrawing" Target="../drawings/vmlDrawing30.vml"/></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1.xml"/><Relationship Id="rId2" Type="http://schemas.openxmlformats.org/officeDocument/2006/relationships/printerSettings" Target="../printerSettings/printerSettings31.bin"/><Relationship Id="rIdvml" Type="http://schemas.openxmlformats.org/officeDocument/2006/relationships/vmlDrawing" Target="../drawings/vmlDrawing31.vml"/></Relationships>
</file>

<file path=xl/worksheets/_rels/sheet32.xml.rels><?xml version="1.0" encoding="UTF-8" standalone="yes"?><Relationships xmlns="http://schemas.openxmlformats.org/package/2006/relationships"><Relationship Id="rId1" Type="http://schemas.openxmlformats.org/officeDocument/2006/relationships/drawing" Target="../drawings/drawing32.xml"/><Relationship Id="rId2" Type="http://schemas.openxmlformats.org/officeDocument/2006/relationships/printerSettings" Target="../printerSettings/printerSettings32.bin"/><Relationship Id="rIdvml" Type="http://schemas.openxmlformats.org/officeDocument/2006/relationships/vmlDrawing" Target="../drawings/vmlDrawing32.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pageSetUpPr fitToPage="1"/>
  </sheetPr>
  <dimension ref="A1"/>
  <sheetViews>
    <sheetView workbookViewId="0" zoomScale="100" showGridLines="0" tabSelected="true"/>
  </sheetViews>
  <sheetFormatPr defaultRowHeight="15.0" baseColWidth="10"/>
  <cols>
    <col min="1" max="1" width="2.57" hidden="0" customWidth="1"/>
    <col min="2" max="2" width="12.6" hidden="0" customWidth="1"/>
    <col min="3" max="3" width="3.6" hidden="0" customWidth="1"/>
    <col min="4" max="4" width="105.6" hidden="0" customWidth="1"/>
  </cols>
  <sheetData>
    <row r="4" ht="14.4" customHeight="1">
      <c r="B4" s="1"/>
      <c r="C4" s="1"/>
      <c r="D4" s="1"/>
    </row>
    <row r="5" ht="14.4" customHeight="1">
      <c r="B5" s="1"/>
      <c r="C5" s="1"/>
      <c r="D5" s="1"/>
    </row>
    <row r="6" ht="21" customHeight="1">
      <c r="B6" s="1" t="s">
        <v>0</v>
      </c>
      <c r="C6" s="1"/>
      <c r="D6" s="1"/>
    </row>
    <row r="7" ht="6" customHeight="1"/>
    <row r="8">
      <c r="B8" t="s">
        <v>1</v>
      </c>
    </row>
    <row r="9">
      <c r="B9" t="s">
        <v>2</v>
      </c>
    </row>
    <row r="10">
      <c r="B10" t="s">
        <v>3</v>
      </c>
    </row>
    <row r="15">
      <c r="B15" s="2" t="s">
        <v>4</v>
      </c>
    </row>
    <row r="17">
      <c r="B17" s="4" t="s">
        <v>15</v>
      </c>
    </row>
    <row r="18">
      <c r="B18" s="5" t="str">
        <f>HYPERLINK("#'T1'!A1", "Tabelle 1:")</f>
      </c>
      <c r="C18" t="s">
        <v>16</v>
      </c>
      <c r="D18" s="6" t="str">
        <f>HYPERLINK("#'T1'!A1", "Bauausgaben zu laufenden Preisen nach Art der Arbeit, in 1’000 Franken, 1979–2023")</f>
      </c>
    </row>
    <row r="19">
      <c r="B19" s="5" t="str">
        <f>HYPERLINK("#'T2'!A1", "Tabelle 2:")</f>
      </c>
      <c r="C19" t="s">
        <v>16</v>
      </c>
      <c r="D19" s="6" t="str">
        <f>HYPERLINK("#'T2'!A1", "Bautätigkeit und Arbeitsvorräte nach Bauobjektart, 2022 und 2023")</f>
      </c>
    </row>
    <row r="20">
      <c r="B20" s="5" t="str">
        <f>HYPERLINK("#'T3'!A1", "Tabelle 3:")</f>
      </c>
      <c r="C20" t="s">
        <v>16</v>
      </c>
      <c r="D20" s="6" t="str">
        <f>HYPERLINK("#'T3'!A1", "Bautätigkeit nach Bausparte, in Millionen Franken, 1970–2023")</f>
      </c>
    </row>
    <row r="21">
      <c r="B21" s="5" t="str">
        <f>HYPERLINK("#'T4'!A1", "Tabelle 4:")</f>
      </c>
      <c r="C21" t="s">
        <v>16</v>
      </c>
      <c r="D21" s="6" t="str">
        <f>HYPERLINK("#'T4'!A1", "Bautätigkeit nach Bausparte, Bezirk und Kanton, in 1’000 Franken, 2023¹")</f>
      </c>
    </row>
    <row r="22">
      <c r="B22" s="5" t="str">
        <f>HYPERLINK("#'T5'!A1", "Tabelle 5:")</f>
      </c>
      <c r="C22" t="s">
        <v>16</v>
      </c>
      <c r="D22" s="6" t="str">
        <f>HYPERLINK("#'T5'!A1", "Bautätigkeit nach Bausparte, Bezirk und Kanton, in Franken pro Einwohner/in, 2023¹")</f>
      </c>
    </row>
    <row r="23">
      <c r="B23" s="5" t="str">
        <f>HYPERLINK("#'T6'!A1", "Tabelle 6:")</f>
      </c>
      <c r="C23" t="s">
        <v>16</v>
      </c>
      <c r="D23" s="6" t="str">
        <f>HYPERLINK("#'T6'!A1", "Bautätigkeit nach Auftraggeber, in Millionen Franken, 1979–2023")</f>
      </c>
    </row>
    <row r="24">
      <c r="B24" s="5" t="str">
        <f>HYPERLINK("#'T7'!A1", "Tabelle 7:")</f>
      </c>
      <c r="C24" t="s">
        <v>16</v>
      </c>
      <c r="D24" s="6" t="str">
        <f>HYPERLINK("#'T7'!A1", "Bautätigkeit nach Bauobjektkategorie (ohne öffentliche Unterhaltsarbeiten),  in 1'000 Franken, 1979–2023")</f>
      </c>
    </row>
    <row r="25">
      <c r="B25" s="5" t="str">
        <f>HYPERLINK("#'T8'!A1", "Tabelle 8:")</f>
      </c>
      <c r="C25" t="s">
        <v>16</v>
      </c>
      <c r="D25" s="6" t="str">
        <f>HYPERLINK("#'T8'!A1", "Bautätigkeit ausgewählter Bauobjektkategorien nach Bauart, in 1’000 Franken, 2022 und 2023")</f>
      </c>
    </row>
    <row r="26">
      <c r="B26" s="5" t="str">
        <f>HYPERLINK("#'T9'!A1", "Tabelle 9:")</f>
      </c>
      <c r="C26" t="s">
        <v>16</v>
      </c>
      <c r="D26" s="6" t="str">
        <f>HYPERLINK("#'T9'!A1", "Arbeitsvorräte für das Folgejahr nach Auftraggeber, 2022 und 2023")</f>
      </c>
    </row>
    <row r="27">
      <c r="B27" s="5" t="str">
        <f>HYPERLINK("#'T10'!A1", "Tabelle 10:")</f>
      </c>
      <c r="C27" t="s">
        <v>16</v>
      </c>
      <c r="D27" s="6" t="str">
        <f>HYPERLINK("#'T10'!A1", "Arbeitsvorräte nach Bausparte, Bezirk und Kanton, in 1’000 Franken, 2023¹")</f>
      </c>
    </row>
    <row r="29">
      <c r="B29" s="4" t="s">
        <v>21</v>
      </c>
    </row>
    <row r="30">
      <c r="B30" s="7" t="str">
        <f>HYPERLINK("#'T11'!A1", "Tabelle 11:")</f>
      </c>
      <c r="C30" t="s">
        <v>16</v>
      </c>
      <c r="D30" s="6" t="str">
        <f>HYPERLINK("#'T11'!A1", "Neu erstellte Gebäude mit Wohnungen und neu erstellte Wohnungen nach Gebäudekategorie, 1971–2023")</f>
      </c>
    </row>
    <row r="31">
      <c r="B31" s="7" t="str">
        <f>HYPERLINK("#'T12'!A1", "Tabelle 12:")</f>
      </c>
      <c r="C31" t="s">
        <v>16</v>
      </c>
      <c r="D31" s="6" t="str">
        <f>HYPERLINK("#'T12'!A1", "Neu erstellte Gebäude mit Wohnungen und neu erstellte Wohnungen nach Gebäudekategorie, Bezirk und Kanton, 2023")</f>
      </c>
    </row>
    <row r="32">
      <c r="B32" s="7" t="str">
        <f>HYPERLINK("#'T13'!A1", "Tabelle 13:")</f>
      </c>
      <c r="C32" t="s">
        <v>16</v>
      </c>
      <c r="D32" s="6" t="str">
        <f>HYPERLINK("#'T13'!A1", "Neu erstellte Wohnungen nach Anzahl Zimmer, Bezirk und Kanton, 2023")</f>
      </c>
    </row>
    <row r="33">
      <c r="B33" s="7" t="str">
        <f>HYPERLINK("#'T14'!A1", "Tabelle 14:")</f>
      </c>
      <c r="C33" t="s">
        <v>16</v>
      </c>
      <c r="D33" s="6" t="str">
        <f>HYPERLINK("#'T14'!A1", "Wohnbaubilanz, 1971–2024")</f>
      </c>
    </row>
    <row r="35">
      <c r="B35" s="4" t="s">
        <v>26</v>
      </c>
    </row>
    <row r="36">
      <c r="B36" s="8" t="str">
        <f>HYPERLINK("#'T15'!A1", "Tabelle 15:")</f>
      </c>
      <c r="C36" t="s">
        <v>16</v>
      </c>
      <c r="D36" s="6" t="str">
        <f>HYPERLINK("#'T15'!A1", "Wohnungen nach Bezirk, Heizsystem der Heizung, Heizsystem Warmwasser, Energiequelle der Heizung und Energiequelle Warmwasser, 2024")</f>
      </c>
    </row>
    <row r="37">
      <c r="B37" s="8" t="str">
        <f>HYPERLINK("#'T16'!A1", "Tabelle 16:")</f>
      </c>
      <c r="C37" t="s">
        <v>16</v>
      </c>
      <c r="D37" s="6" t="str">
        <f>HYPERLINK("#'T16'!A1", "Wohnungsbestand nach Anzahl Zimmer und Bewohner/in pro Wohnung, 1980–2024")</f>
      </c>
    </row>
    <row r="38">
      <c r="B38" s="8" t="str">
        <f>HYPERLINK("#'T17'!A1", "Tabelle 17:")</f>
      </c>
      <c r="C38" t="s">
        <v>16</v>
      </c>
      <c r="D38" s="6" t="str">
        <f>HYPERLINK("#'T17'!A1", "Wohnungen nach Bauperiode, Anzahl Zimmer und Fläche, 2024")</f>
      </c>
    </row>
    <row r="39">
      <c r="B39" s="8" t="str">
        <f>HYPERLINK("#'T18'!A1", "Tabelle 18:")</f>
      </c>
      <c r="C39" t="s">
        <v>16</v>
      </c>
      <c r="D39" s="6" t="str">
        <f>HYPERLINK("#'T18'!A1", "Gebäude mit Wohnnutzung nach Kategorie, Bauperiode, Wohnungs- und Geschosszahl, Energiequelle der Heizung sowie der Warmwasseraufbereitung und Eigentümertyp, 2024")</f>
      </c>
    </row>
    <row r="41">
      <c r="B41" s="4" t="s">
        <v>31</v>
      </c>
    </row>
    <row r="42">
      <c r="B42" s="9" t="str">
        <f>HYPERLINK("#'T19'!A1", "Tabelle 19:")</f>
      </c>
      <c r="C42" t="s">
        <v>16</v>
      </c>
      <c r="D42" s="6" t="str">
        <f>HYPERLINK("#'T19'!A1", "Leerwohnungsbestand nach Anzahl Zimmer, 1974–2025")</f>
      </c>
    </row>
    <row r="43">
      <c r="B43" s="9" t="str">
        <f>HYPERLINK("#'T20'!A1", "Tabelle 20:")</f>
      </c>
      <c r="C43" t="s">
        <v>16</v>
      </c>
      <c r="D43" s="6" t="str">
        <f>HYPERLINK("#'T20'!A1", "Wohnungsbestand, Reinzugang an Wohnungen, leer stehende Wohnungen und Leerwohnungsziffer, 1974–2025")</f>
      </c>
    </row>
    <row r="44">
      <c r="B44" s="9" t="str">
        <f>HYPERLINK("#'T21'!A1", "Tabelle 21:")</f>
      </c>
      <c r="C44" t="s">
        <v>16</v>
      </c>
      <c r="D44" s="6" t="str">
        <f>HYPERLINK("#'T21'!A1", "Leerwohnungsziffern nach Anzahl Zimmer, 1980–2025")</f>
      </c>
    </row>
    <row r="45">
      <c r="B45" s="9" t="str">
        <f>HYPERLINK("#'T22'!A1", "Tabelle 22:")</f>
      </c>
      <c r="C45" t="s">
        <v>16</v>
      </c>
      <c r="D45" s="6" t="str">
        <f>HYPERLINK("#'T22'!A1", "Leer stehende Wohnungen nach Anzahl Zimmer und Bezirk, per 1. Juni 2025")</f>
      </c>
    </row>
    <row r="47">
      <c r="B47" s="4" t="s">
        <v>37</v>
      </c>
    </row>
    <row r="48">
      <c r="B48" s="10" t="str">
        <f>HYPERLINK("#'T23'!A1", "Tabelle 23:")</f>
      </c>
      <c r="C48" t="s">
        <v>16</v>
      </c>
      <c r="D48" s="6" t="str">
        <f>HYPERLINK("#'T23'!A1", "Bautätigkeit und Arbeitsvorräte, Wohnungen, Wohnbautätigkeit und Leerwohnungen, nach Bezirk und Gemeinde")</f>
      </c>
    </row>
    <row r="49">
      <c r="B49" s="10" t="str">
        <f>HYPERLINK("#'T24'!A1", "Tabelle 24:")</f>
      </c>
      <c r="C49" t="s">
        <v>16</v>
      </c>
      <c r="D49" s="6" t="str">
        <f>HYPERLINK("#'T24'!A1", "Bautätigkeit 2023 und Arbeitsvorräte 2023 für das Folgejahr 2024 nach Bausparte, Bezirk und Gemeinde")</f>
      </c>
    </row>
    <row r="50">
      <c r="B50" s="10" t="str">
        <f>HYPERLINK("#'T25'!A1", "Tabelle 25:")</f>
      </c>
      <c r="C50" t="s">
        <v>16</v>
      </c>
      <c r="D50" s="6" t="str">
        <f>HYPERLINK("#'T25'!A1", "Wohnungsbestand per 31. Dezember 2024 und leer stehende Wohnungen per 1. Juni 2025, nach Bezirk und Gemeinde")</f>
      </c>
    </row>
    <row r="51">
      <c r="B51" s="10" t="str">
        <f>HYPERLINK("#'T26'!A1", "Tabelle 26:")</f>
      </c>
      <c r="C51" t="s">
        <v>16</v>
      </c>
      <c r="D51" s="6" t="str">
        <f>HYPERLINK("#'T26'!A1", "Wohnungen nach Anzahl Zimmer und Bauperiode, nach Bezirk und Gemeinde, 2024")</f>
      </c>
    </row>
    <row r="52">
      <c r="B52" s="10" t="str">
        <f>HYPERLINK("#'T27'!A1", "Tabelle 27:")</f>
      </c>
      <c r="C52" t="s">
        <v>16</v>
      </c>
      <c r="D52" s="6" t="str">
        <f>HYPERLINK("#'T27'!A1", "Gebäude nach Kategorie und Bauperiode, nach Bezirk und Gemeinde, 2024")</f>
      </c>
    </row>
    <row r="54">
      <c r="B54" s="4" t="s">
        <v>40</v>
      </c>
    </row>
    <row r="55">
      <c r="B55" s="11" t="str">
        <f>HYPERLINK("#'Karte 1'!A1", "Karte 1:")</f>
      </c>
      <c r="C55" t="s">
        <v>16</v>
      </c>
      <c r="D55" s="6" t="str">
        <f>HYPERLINK("#'Karte 1'!A1", "Ausgaben für den Wohnungsbau, in Franken pro Einwohner/in, 2023¹")</f>
      </c>
    </row>
    <row r="56">
      <c r="B56" s="11" t="str">
        <f>HYPERLINK("#'Karte 2'!A1", "Karte 2:")</f>
      </c>
      <c r="C56" t="s">
        <v>16</v>
      </c>
      <c r="D56" s="6" t="str">
        <f>HYPERLINK("#'Karte 2'!A1", "Anteil der Einfamilienhäuser am Gesamtwohnungsbestand, in Prozent, 2024¹")</f>
      </c>
    </row>
    <row r="58">
      <c r="B58" s="12" t="str">
        <f>HYPERLINK("#'Begriffe'!A1", "Begriffe")</f>
      </c>
    </row>
    <row r="60">
      <c r="B60" s="13" t="str">
        <f>HYPERLINK("#'Methodische Hinweise'!A1", "Methodische Hinweise")</f>
      </c>
    </row>
  </sheetData>
  <mergeCells count="1">
    <mergeCell ref="B6:D6"/>
  </mergeCells>
  <pageMargins left="0.7" right="0.7" top="0.75" bottom="0.75" header="0.3" footer="0.3"/>
  <pageSetup paperSize="9" orientation="portrait" scale="100" fitToWidth="1" fitToHeight="0" horizontalDpi="300" verticalDpi="300" r:id="rId2"/>
  <headerFooter differentOddEven="0" differentFirst="1" scaleWithDoc="0" alignWithMargins="0">
    <firstHeader>&amp;L&amp;C&amp;R&amp;B DEPARTEMENT FINANZEN UND RESSOURCEN
Statistik Aargau</first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7AB8"/>
  </sheetPr>
  <dimension ref="A1"/>
  <sheetViews>
    <sheetView workbookViewId="0" zoomScale="100" showGridLines="0" tabSelected="false"/>
  </sheetViews>
  <sheetFormatPr defaultRowHeight="15.0" baseColWidth="10"/>
  <cols>
    <col min="1" max="1" width="2.57" hidden="0" customWidth="1"/>
    <col min="2" max="2" width="40.71" hidden="0" customWidth="1"/>
    <col min="3" max="3" width="10.71" hidden="0" customWidth="1"/>
    <col min="4" max="4" width="10.71" hidden="0" customWidth="1"/>
    <col min="5" max="5" width="10.71" hidden="0" customWidth="1"/>
  </cols>
  <sheetData>
    <row r="1">
      <c r="B1" s="3" t="s">
        <v>13</v>
      </c>
    </row>
    <row r="4" ht="42" customHeight="1">
      <c r="B4" s="14" t="s">
        <v>57</v>
      </c>
      <c r="C4" s="15" t="s">
        <v>462</v>
      </c>
      <c r="D4" s="15" t="s">
        <v>462</v>
      </c>
      <c r="E4" s="15" t="s">
        <v>463</v>
      </c>
    </row>
    <row r="5">
      <c r="B5" s="14" t="s">
        <v>57</v>
      </c>
      <c r="C5" s="16" t="n">
        <v>2022</v>
      </c>
      <c r="D5" s="16" t="n">
        <v>2023</v>
      </c>
      <c r="E5" s="15" t="s">
        <v>463</v>
      </c>
    </row>
    <row r="6">
      <c r="B6" s="174" t="s">
        <v>353</v>
      </c>
      <c r="C6" s="187"/>
      <c r="D6" s="188"/>
      <c r="E6" s="189"/>
    </row>
    <row r="7">
      <c r="B7" s="17" t="s">
        <v>429</v>
      </c>
      <c r="C7" s="187" t="n">
        <v>413721</v>
      </c>
      <c r="D7" s="188" t="n">
        <v>392255</v>
      </c>
      <c r="E7" s="189" t="s">
        <v>465</v>
      </c>
    </row>
    <row r="8">
      <c r="B8" s="17" t="s">
        <v>430</v>
      </c>
      <c r="C8" s="187" t="n">
        <v>358546</v>
      </c>
      <c r="D8" s="188" t="n">
        <v>379839</v>
      </c>
      <c r="E8" s="189" t="s">
        <v>466</v>
      </c>
    </row>
    <row r="9">
      <c r="B9" s="17" t="s">
        <v>464</v>
      </c>
      <c r="C9" s="187" t="n">
        <v>491079</v>
      </c>
      <c r="D9" s="188" t="n">
        <v>539064</v>
      </c>
      <c r="E9" s="189" t="s">
        <v>333</v>
      </c>
    </row>
    <row r="10">
      <c r="B10" s="202" t="s">
        <v>46</v>
      </c>
      <c r="C10" s="203" t="n">
        <v>1263346</v>
      </c>
      <c r="D10" s="204" t="n">
        <v>1311158</v>
      </c>
      <c r="E10" s="205" t="s">
        <v>467</v>
      </c>
    </row>
    <row r="11">
      <c r="B11" s="174" t="s">
        <v>354</v>
      </c>
      <c r="C11" s="190"/>
      <c r="D11" s="191"/>
      <c r="E11" s="192"/>
    </row>
    <row r="12">
      <c r="B12" s="17" t="s">
        <v>468</v>
      </c>
      <c r="C12" s="190" t="n">
        <v>463179</v>
      </c>
      <c r="D12" s="191" t="n">
        <v>437511</v>
      </c>
      <c r="E12" s="192" t="s">
        <v>474</v>
      </c>
    </row>
    <row r="13">
      <c r="B13" s="17" t="s">
        <v>469</v>
      </c>
      <c r="C13" s="190" t="n">
        <v>22426</v>
      </c>
      <c r="D13" s="191" t="n">
        <v>58536</v>
      </c>
      <c r="E13" s="192" t="s">
        <v>475</v>
      </c>
    </row>
    <row r="14">
      <c r="B14" s="17" t="s">
        <v>470</v>
      </c>
      <c r="C14" s="190" t="n">
        <v>788348</v>
      </c>
      <c r="D14" s="191" t="n">
        <v>701207</v>
      </c>
      <c r="E14" s="192" t="s">
        <v>476</v>
      </c>
    </row>
    <row r="15">
      <c r="B15" s="17" t="s">
        <v>471</v>
      </c>
      <c r="C15" s="190" t="n">
        <v>12622</v>
      </c>
      <c r="D15" s="191" t="n">
        <v>16189</v>
      </c>
      <c r="E15" s="192" t="s">
        <v>477</v>
      </c>
    </row>
    <row r="16">
      <c r="B16" s="17" t="s">
        <v>472</v>
      </c>
      <c r="C16" s="190" t="n">
        <v>69827</v>
      </c>
      <c r="D16" s="191" t="n">
        <v>54595</v>
      </c>
      <c r="E16" s="192" t="s">
        <v>478</v>
      </c>
    </row>
    <row r="17">
      <c r="B17" s="17" t="s">
        <v>473</v>
      </c>
      <c r="C17" s="190" t="n">
        <v>785066</v>
      </c>
      <c r="D17" s="191" t="n">
        <v>913037</v>
      </c>
      <c r="E17" s="192" t="s">
        <v>479</v>
      </c>
    </row>
    <row r="18">
      <c r="B18" s="42" t="s">
        <v>46</v>
      </c>
      <c r="C18" s="193" t="n">
        <v>2141468</v>
      </c>
      <c r="D18" s="194" t="n">
        <v>2181075</v>
      </c>
      <c r="E18" s="195" t="s">
        <v>334</v>
      </c>
    </row>
    <row r="19">
      <c r="B19" s="174" t="s">
        <v>46</v>
      </c>
      <c r="C19" s="196"/>
      <c r="D19" s="197"/>
      <c r="E19" s="198"/>
    </row>
    <row r="20">
      <c r="B20" s="49" t="s">
        <v>480</v>
      </c>
      <c r="C20" s="199" t="n">
        <v>3404814</v>
      </c>
      <c r="D20" s="200" t="n">
        <v>3492233</v>
      </c>
      <c r="E20" s="201" t="s">
        <v>292</v>
      </c>
    </row>
    <row r="22" ht="29.9428571428571" customHeight="1">
      <c r="B22" s="35" t="s">
        <v>352</v>
      </c>
    </row>
  </sheetData>
  <mergeCells count="7">
    <mergeCell ref="B4:B5"/>
    <mergeCell ref="C4:D4"/>
    <mergeCell ref="E4:E5"/>
    <mergeCell ref="B6:E6"/>
    <mergeCell ref="B11:E11"/>
    <mergeCell ref="B19:E19"/>
    <mergeCell ref="B22:E22"/>
  </mergeCells>
  <pageMargins left="0.7" right="0.7" top="0.75" bottom="0.75" header="0.3" footer="0.3"/>
  <pageSetup paperSize="9" orientation="landscape" scale="50" fitToWidth="0" fitToHeight="0" horizontalDpi="300" verticalDpi="300" r:id="rId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7AB8"/>
  </sheetPr>
  <dimension ref="A1"/>
  <sheetViews>
    <sheetView workbookViewId="0" zoomScale="100" showGridLines="0" tabSelected="false"/>
  </sheetViews>
  <sheetFormatPr defaultRowHeight="15.0" baseColWidth="10"/>
  <cols>
    <col min="1" max="1" width="2.57" hidden="0" customWidth="1"/>
    <col min="2" max="2" width="20.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s>
  <sheetData>
    <row r="1">
      <c r="B1" s="3" t="s">
        <v>14</v>
      </c>
    </row>
    <row r="4">
      <c r="B4" s="14" t="s">
        <v>370</v>
      </c>
      <c r="C4" s="15" t="s">
        <v>353</v>
      </c>
      <c r="D4" s="15" t="s">
        <v>353</v>
      </c>
      <c r="E4" s="15" t="s">
        <v>353</v>
      </c>
      <c r="F4" s="15" t="s">
        <v>353</v>
      </c>
      <c r="G4" s="15" t="s">
        <v>353</v>
      </c>
      <c r="H4" s="15" t="s">
        <v>354</v>
      </c>
      <c r="I4" s="15" t="s">
        <v>354</v>
      </c>
      <c r="J4" s="15" t="s">
        <v>354</v>
      </c>
      <c r="K4" s="15" t="s">
        <v>354</v>
      </c>
      <c r="L4" s="15" t="s">
        <v>355</v>
      </c>
    </row>
    <row r="5" ht="21" customHeight="1">
      <c r="B5" s="14" t="s">
        <v>370</v>
      </c>
      <c r="C5" s="15" t="s">
        <v>356</v>
      </c>
      <c r="D5" s="15" t="s">
        <v>356</v>
      </c>
      <c r="E5" s="15" t="s">
        <v>357</v>
      </c>
      <c r="F5" s="15" t="s">
        <v>357</v>
      </c>
      <c r="G5" s="16" t="s">
        <v>46</v>
      </c>
      <c r="H5" s="16" t="s">
        <v>358</v>
      </c>
      <c r="I5" s="16" t="s">
        <v>481</v>
      </c>
      <c r="J5" s="16" t="s">
        <v>360</v>
      </c>
      <c r="K5" s="16" t="s">
        <v>361</v>
      </c>
      <c r="L5" s="15" t="s">
        <v>355</v>
      </c>
    </row>
    <row r="6" ht="42" customHeight="1">
      <c r="B6" s="14" t="s">
        <v>370</v>
      </c>
      <c r="C6" s="16" t="s">
        <v>46</v>
      </c>
      <c r="D6" s="16" t="s">
        <v>373</v>
      </c>
      <c r="E6" s="16" t="s">
        <v>46</v>
      </c>
      <c r="F6" s="16" t="s">
        <v>373</v>
      </c>
      <c r="G6" s="16" t="s">
        <v>46</v>
      </c>
      <c r="H6" s="16" t="s">
        <v>358</v>
      </c>
      <c r="I6" s="16" t="s">
        <v>481</v>
      </c>
      <c r="J6" s="16" t="s">
        <v>360</v>
      </c>
      <c r="K6" s="16" t="s">
        <v>361</v>
      </c>
      <c r="L6" s="15" t="s">
        <v>355</v>
      </c>
    </row>
    <row r="7">
      <c r="B7" s="17" t="s">
        <v>374</v>
      </c>
      <c r="C7" s="206" t="n">
        <v>48641</v>
      </c>
      <c r="D7" s="207" t="n">
        <v>19335</v>
      </c>
      <c r="E7" s="208" t="n">
        <v>96896</v>
      </c>
      <c r="F7" s="209" t="n">
        <v>5619</v>
      </c>
      <c r="G7" s="210" t="n">
        <v>145537</v>
      </c>
      <c r="H7" s="211" t="n">
        <v>116542</v>
      </c>
      <c r="I7" s="212" t="n">
        <v>44773</v>
      </c>
      <c r="J7" s="213" t="n">
        <v>145449</v>
      </c>
      <c r="K7" s="214" t="n">
        <v>306764</v>
      </c>
      <c r="L7" s="215" t="n">
        <v>452301</v>
      </c>
    </row>
    <row r="8">
      <c r="B8" s="17" t="s">
        <v>375</v>
      </c>
      <c r="C8" s="206" t="n">
        <v>71148</v>
      </c>
      <c r="D8" s="207" t="n">
        <v>22853</v>
      </c>
      <c r="E8" s="208" t="n">
        <v>82942</v>
      </c>
      <c r="F8" s="209" t="n">
        <v>14470</v>
      </c>
      <c r="G8" s="210" t="n">
        <v>154090</v>
      </c>
      <c r="H8" s="211" t="n">
        <v>245590</v>
      </c>
      <c r="I8" s="212" t="n">
        <v>78830</v>
      </c>
      <c r="J8" s="213" t="n">
        <v>110454</v>
      </c>
      <c r="K8" s="214" t="n">
        <v>434874</v>
      </c>
      <c r="L8" s="215" t="n">
        <v>588964</v>
      </c>
    </row>
    <row r="9">
      <c r="B9" s="17" t="s">
        <v>376</v>
      </c>
      <c r="C9" s="206" t="n">
        <v>29913</v>
      </c>
      <c r="D9" s="207" t="n">
        <v>16798</v>
      </c>
      <c r="E9" s="208" t="n">
        <v>78956</v>
      </c>
      <c r="F9" s="209" t="n">
        <v>9502</v>
      </c>
      <c r="G9" s="210" t="n">
        <v>108869</v>
      </c>
      <c r="H9" s="211" t="n">
        <v>175144</v>
      </c>
      <c r="I9" s="212" t="n">
        <v>50577</v>
      </c>
      <c r="J9" s="213" t="n">
        <v>22620</v>
      </c>
      <c r="K9" s="214" t="n">
        <v>248341</v>
      </c>
      <c r="L9" s="215" t="n">
        <v>357210</v>
      </c>
    </row>
    <row r="10">
      <c r="B10" s="17" t="s">
        <v>377</v>
      </c>
      <c r="C10" s="206" t="n">
        <v>81379</v>
      </c>
      <c r="D10" s="207" t="n">
        <v>20320</v>
      </c>
      <c r="E10" s="208" t="n">
        <v>32093</v>
      </c>
      <c r="F10" s="209" t="n">
        <v>22872</v>
      </c>
      <c r="G10" s="210" t="n">
        <v>113472</v>
      </c>
      <c r="H10" s="211" t="n">
        <v>79005</v>
      </c>
      <c r="I10" s="212" t="n">
        <v>32667</v>
      </c>
      <c r="J10" s="213" t="n">
        <v>24645</v>
      </c>
      <c r="K10" s="214" t="n">
        <v>136317</v>
      </c>
      <c r="L10" s="215" t="n">
        <v>249789</v>
      </c>
    </row>
    <row r="11">
      <c r="B11" s="17" t="s">
        <v>378</v>
      </c>
      <c r="C11" s="206" t="n">
        <v>22161</v>
      </c>
      <c r="D11" s="207" t="n">
        <v>18877</v>
      </c>
      <c r="E11" s="208" t="n">
        <v>11575</v>
      </c>
      <c r="F11" s="209" t="n">
        <v>7358</v>
      </c>
      <c r="G11" s="210" t="n">
        <v>33736</v>
      </c>
      <c r="H11" s="211" t="n">
        <v>92296</v>
      </c>
      <c r="I11" s="212" t="n">
        <v>3433</v>
      </c>
      <c r="J11" s="213" t="n">
        <v>10583</v>
      </c>
      <c r="K11" s="214" t="n">
        <v>106312</v>
      </c>
      <c r="L11" s="215" t="n">
        <v>140048</v>
      </c>
    </row>
    <row r="12">
      <c r="B12" s="17" t="s">
        <v>379</v>
      </c>
      <c r="C12" s="206" t="n">
        <v>34716</v>
      </c>
      <c r="D12" s="207" t="n">
        <v>27970</v>
      </c>
      <c r="E12" s="208" t="n">
        <v>11880</v>
      </c>
      <c r="F12" s="209" t="n">
        <v>8777</v>
      </c>
      <c r="G12" s="210" t="n">
        <v>46596</v>
      </c>
      <c r="H12" s="211" t="n">
        <v>99614</v>
      </c>
      <c r="I12" s="212" t="n">
        <v>17841</v>
      </c>
      <c r="J12" s="213" t="n">
        <v>21179</v>
      </c>
      <c r="K12" s="214" t="n">
        <v>138634</v>
      </c>
      <c r="L12" s="215" t="n">
        <v>185230</v>
      </c>
    </row>
    <row r="13">
      <c r="B13" s="17" t="s">
        <v>380</v>
      </c>
      <c r="C13" s="206" t="n">
        <v>72417</v>
      </c>
      <c r="D13" s="207" t="n">
        <v>19394</v>
      </c>
      <c r="E13" s="208" t="n">
        <v>33691</v>
      </c>
      <c r="F13" s="209" t="n">
        <v>9770</v>
      </c>
      <c r="G13" s="210" t="n">
        <v>106108</v>
      </c>
      <c r="H13" s="211" t="n">
        <v>174007</v>
      </c>
      <c r="I13" s="212" t="n">
        <v>17711</v>
      </c>
      <c r="J13" s="213" t="n">
        <v>5442</v>
      </c>
      <c r="K13" s="214" t="n">
        <v>197160</v>
      </c>
      <c r="L13" s="215" t="n">
        <v>303268</v>
      </c>
    </row>
    <row r="14">
      <c r="B14" s="17" t="s">
        <v>381</v>
      </c>
      <c r="C14" s="206" t="n">
        <v>26329</v>
      </c>
      <c r="D14" s="207" t="n">
        <v>11449</v>
      </c>
      <c r="E14" s="208" t="n">
        <v>34098</v>
      </c>
      <c r="F14" s="209" t="n">
        <v>17418</v>
      </c>
      <c r="G14" s="210" t="n">
        <v>60427</v>
      </c>
      <c r="H14" s="211" t="n">
        <v>100987</v>
      </c>
      <c r="I14" s="212" t="n">
        <v>11234</v>
      </c>
      <c r="J14" s="213" t="n">
        <v>8936</v>
      </c>
      <c r="K14" s="214" t="n">
        <v>121157</v>
      </c>
      <c r="L14" s="215" t="n">
        <v>181584</v>
      </c>
    </row>
    <row r="15">
      <c r="B15" s="17" t="s">
        <v>382</v>
      </c>
      <c r="C15" s="206" t="n">
        <v>48426</v>
      </c>
      <c r="D15" s="207" t="n">
        <v>26663</v>
      </c>
      <c r="E15" s="208" t="n">
        <v>35886</v>
      </c>
      <c r="F15" s="209" t="n">
        <v>22809</v>
      </c>
      <c r="G15" s="210" t="n">
        <v>84312</v>
      </c>
      <c r="H15" s="211" t="n">
        <v>119329</v>
      </c>
      <c r="I15" s="212" t="n">
        <v>94631</v>
      </c>
      <c r="J15" s="213" t="n">
        <v>16372</v>
      </c>
      <c r="K15" s="214" t="n">
        <v>230332</v>
      </c>
      <c r="L15" s="215" t="n">
        <v>314644</v>
      </c>
    </row>
    <row r="16">
      <c r="B16" s="17" t="s">
        <v>383</v>
      </c>
      <c r="C16" s="206" t="n">
        <v>36055</v>
      </c>
      <c r="D16" s="207" t="n">
        <v>18160</v>
      </c>
      <c r="E16" s="208" t="n">
        <v>35103</v>
      </c>
      <c r="F16" s="209" t="n">
        <v>16059</v>
      </c>
      <c r="G16" s="210" t="n">
        <v>71158</v>
      </c>
      <c r="H16" s="211" t="n">
        <v>104565</v>
      </c>
      <c r="I16" s="212" t="n">
        <v>40100</v>
      </c>
      <c r="J16" s="213" t="n">
        <v>10005</v>
      </c>
      <c r="K16" s="214" t="n">
        <v>154670</v>
      </c>
      <c r="L16" s="215" t="n">
        <v>225828</v>
      </c>
    </row>
    <row r="17">
      <c r="B17" s="17" t="s">
        <v>384</v>
      </c>
      <c r="C17" s="206" t="n">
        <v>48377</v>
      </c>
      <c r="D17" s="207" t="n">
        <v>7872</v>
      </c>
      <c r="E17" s="208" t="n">
        <v>9307</v>
      </c>
      <c r="F17" s="209" t="n">
        <v>7519</v>
      </c>
      <c r="G17" s="210" t="n">
        <v>57684</v>
      </c>
      <c r="H17" s="211" t="n">
        <v>80815</v>
      </c>
      <c r="I17" s="212" t="n">
        <v>16268</v>
      </c>
      <c r="J17" s="213" t="n">
        <v>9302</v>
      </c>
      <c r="K17" s="214" t="n">
        <v>106385</v>
      </c>
      <c r="L17" s="215" t="n">
        <v>164069</v>
      </c>
    </row>
    <row r="18">
      <c r="B18" s="17" t="s">
        <v>385</v>
      </c>
      <c r="C18" s="206" t="n">
        <v>313668</v>
      </c>
      <c r="D18" s="207" t="n">
        <v>94523</v>
      </c>
      <c r="E18" s="208" t="n">
        <v>15501</v>
      </c>
      <c r="F18" s="209" t="n">
        <v>15501</v>
      </c>
      <c r="G18" s="210" t="n">
        <v>329169</v>
      </c>
      <c r="H18" s="211" t="n">
        <v>0</v>
      </c>
      <c r="I18" s="212" t="n">
        <v>0</v>
      </c>
      <c r="J18" s="213" t="n">
        <v>129</v>
      </c>
      <c r="K18" s="214" t="n">
        <v>129</v>
      </c>
      <c r="L18" s="215" t="n">
        <v>329298</v>
      </c>
    </row>
    <row r="19">
      <c r="B19" s="42" t="s">
        <v>482</v>
      </c>
      <c r="C19" s="216" t="n">
        <v>833230</v>
      </c>
      <c r="D19" s="217" t="n">
        <v>304214</v>
      </c>
      <c r="E19" s="218" t="n">
        <v>477928</v>
      </c>
      <c r="F19" s="219" t="n">
        <v>157674</v>
      </c>
      <c r="G19" s="220" t="n">
        <v>1311158</v>
      </c>
      <c r="H19" s="221" t="n">
        <v>1387894</v>
      </c>
      <c r="I19" s="222" t="n">
        <v>408065</v>
      </c>
      <c r="J19" s="223" t="n">
        <v>385116</v>
      </c>
      <c r="K19" s="224" t="n">
        <v>2181075</v>
      </c>
      <c r="L19" s="225" t="n">
        <v>3492233</v>
      </c>
    </row>
    <row r="20">
      <c r="B20" s="26" t="s">
        <v>483</v>
      </c>
      <c r="C20" s="226" t="n">
        <v>823209</v>
      </c>
      <c r="D20" s="227" t="n">
        <v>293755</v>
      </c>
      <c r="E20" s="228" t="n">
        <v>440137</v>
      </c>
      <c r="F20" s="229" t="n">
        <v>145616</v>
      </c>
      <c r="G20" s="230" t="n">
        <v>1263346</v>
      </c>
      <c r="H20" s="231" t="n">
        <v>1373883</v>
      </c>
      <c r="I20" s="232" t="n">
        <v>394619</v>
      </c>
      <c r="J20" s="233" t="n">
        <v>372966</v>
      </c>
      <c r="K20" s="234" t="n">
        <v>2141468</v>
      </c>
      <c r="L20" s="235" t="n">
        <v>3404814</v>
      </c>
    </row>
    <row r="22">
      <c r="B22" s="35" t="s">
        <v>484</v>
      </c>
    </row>
    <row r="23">
      <c r="B23" s="35" t="s">
        <v>388</v>
      </c>
    </row>
    <row r="24">
      <c r="B24" s="35" t="s">
        <v>389</v>
      </c>
    </row>
  </sheetData>
  <mergeCells count="14">
    <mergeCell ref="B4:B6"/>
    <mergeCell ref="C4:G4"/>
    <mergeCell ref="H4:K4"/>
    <mergeCell ref="L4:L6"/>
    <mergeCell ref="C5:D5"/>
    <mergeCell ref="E5:F5"/>
    <mergeCell ref="G5:G6"/>
    <mergeCell ref="H5:H6"/>
    <mergeCell ref="I5:I6"/>
    <mergeCell ref="J5:J6"/>
    <mergeCell ref="K5:K6"/>
    <mergeCell ref="B22:L22"/>
    <mergeCell ref="B23:L23"/>
    <mergeCell ref="B24:L24"/>
  </mergeCells>
  <pageMargins left="0.7" right="0.7" top="0.75" bottom="0.75" header="0.3" footer="0.3"/>
  <pageSetup paperSize="9" orientation="landscape" scale="50" fitToWidth="0" fitToHeight="0" horizontalDpi="300" verticalDpi="300"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96D4FF"/>
  </sheetPr>
  <dimension ref="A1"/>
  <sheetViews>
    <sheetView workbookViewId="0" zoomScale="100" showGridLines="0" tabSelected="false">
      <pane ySplit="6" topLeftCell="A7" activePane="bottomLeft" state="frozen"/>
      <selection pane="bottomLeft"/>
    </sheetView>
  </sheetViews>
  <sheetFormatPr defaultRowHeight="15.0" baseColWidth="10"/>
  <cols>
    <col min="1" max="1" width="2.57" hidden="0" customWidth="1"/>
    <col min="2" max="2" width="5.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1.71" hidden="0" customWidth="1"/>
    <col min="10" max="10" width="11.71" hidden="0" customWidth="1"/>
    <col min="11" max="11" width="11.71" hidden="0" customWidth="1"/>
    <col min="12" max="12" width="11.71" hidden="0" customWidth="1"/>
    <col min="13" max="13" width="11.71" hidden="0" customWidth="1"/>
    <col min="14" max="14" width="11.71" hidden="0" customWidth="1"/>
    <col min="15" max="15" width="10.71" hidden="0" customWidth="1"/>
  </cols>
  <sheetData>
    <row r="1">
      <c r="B1" s="3" t="s">
        <v>17</v>
      </c>
    </row>
    <row r="4" ht="18.6666666666667" customHeight="1">
      <c r="B4" s="15" t="s">
        <v>43</v>
      </c>
      <c r="C4" s="15" t="s">
        <v>485</v>
      </c>
      <c r="D4" s="15" t="s">
        <v>485</v>
      </c>
      <c r="E4" s="15" t="s">
        <v>485</v>
      </c>
      <c r="F4" s="15" t="s">
        <v>485</v>
      </c>
      <c r="G4" s="15" t="s">
        <v>485</v>
      </c>
      <c r="H4" s="15" t="s">
        <v>486</v>
      </c>
      <c r="I4" s="15" t="s">
        <v>486</v>
      </c>
      <c r="J4" s="15" t="s">
        <v>486</v>
      </c>
      <c r="K4" s="15" t="s">
        <v>486</v>
      </c>
      <c r="L4" s="15" t="s">
        <v>486</v>
      </c>
      <c r="M4" s="15" t="s">
        <v>486</v>
      </c>
      <c r="N4" s="15" t="s">
        <v>486</v>
      </c>
      <c r="O4" s="15" t="s">
        <v>487</v>
      </c>
    </row>
    <row r="5" ht="28" customHeight="1">
      <c r="B5" s="15" t="s">
        <v>43</v>
      </c>
      <c r="C5" s="16" t="s">
        <v>46</v>
      </c>
      <c r="D5" s="15" t="s">
        <v>488</v>
      </c>
      <c r="E5" s="15" t="s">
        <v>488</v>
      </c>
      <c r="F5" s="15" t="s">
        <v>489</v>
      </c>
      <c r="G5" s="15" t="s">
        <v>489</v>
      </c>
      <c r="H5" s="16" t="s">
        <v>46</v>
      </c>
      <c r="I5" s="15" t="s">
        <v>490</v>
      </c>
      <c r="J5" s="15" t="s">
        <v>490</v>
      </c>
      <c r="K5" s="15" t="s">
        <v>491</v>
      </c>
      <c r="L5" s="15" t="s">
        <v>491</v>
      </c>
      <c r="M5" s="15" t="s">
        <v>492</v>
      </c>
      <c r="N5" s="15" t="s">
        <v>492</v>
      </c>
      <c r="O5" s="15" t="s">
        <v>487</v>
      </c>
    </row>
    <row r="6" ht="18.6666666666667" customHeight="1">
      <c r="B6" s="15" t="s">
        <v>43</v>
      </c>
      <c r="C6" s="16" t="s">
        <v>46</v>
      </c>
      <c r="D6" s="16" t="s">
        <v>493</v>
      </c>
      <c r="E6" s="16" t="s">
        <v>494</v>
      </c>
      <c r="F6" s="16" t="s">
        <v>493</v>
      </c>
      <c r="G6" s="16" t="s">
        <v>494</v>
      </c>
      <c r="H6" s="16" t="s">
        <v>46</v>
      </c>
      <c r="I6" s="16" t="s">
        <v>493</v>
      </c>
      <c r="J6" s="16" t="s">
        <v>494</v>
      </c>
      <c r="K6" s="16" t="s">
        <v>493</v>
      </c>
      <c r="L6" s="16" t="s">
        <v>494</v>
      </c>
      <c r="M6" s="16" t="s">
        <v>493</v>
      </c>
      <c r="N6" s="16" t="s">
        <v>494</v>
      </c>
      <c r="O6" s="15" t="s">
        <v>487</v>
      </c>
    </row>
    <row r="7">
      <c r="B7" s="236" t="n">
        <v>1971</v>
      </c>
      <c r="C7" s="237" t="n">
        <v>1424</v>
      </c>
      <c r="D7" s="238" t="n">
        <v>1116</v>
      </c>
      <c r="E7" s="239" t="s">
        <v>298</v>
      </c>
      <c r="F7" s="240" t="s">
        <v>366</v>
      </c>
      <c r="G7" s="241" t="s">
        <v>366</v>
      </c>
      <c r="H7" s="242" t="n">
        <v>4143</v>
      </c>
      <c r="I7" s="243" t="n">
        <v>1116</v>
      </c>
      <c r="J7" s="244" t="s">
        <v>278</v>
      </c>
      <c r="K7" s="245" t="s">
        <v>366</v>
      </c>
      <c r="L7" s="246" t="s">
        <v>366</v>
      </c>
      <c r="M7" s="247" t="s">
        <v>366</v>
      </c>
      <c r="N7" s="248" t="s">
        <v>366</v>
      </c>
      <c r="O7" s="249" t="s">
        <v>366</v>
      </c>
    </row>
    <row r="8">
      <c r="B8" s="236" t="n">
        <v>1972</v>
      </c>
      <c r="C8" s="237" t="n">
        <v>1642</v>
      </c>
      <c r="D8" s="238" t="n">
        <v>1275</v>
      </c>
      <c r="E8" s="239" t="s">
        <v>495</v>
      </c>
      <c r="F8" s="240" t="s">
        <v>366</v>
      </c>
      <c r="G8" s="241" t="s">
        <v>366</v>
      </c>
      <c r="H8" s="242" t="n">
        <v>4914</v>
      </c>
      <c r="I8" s="243" t="n">
        <v>1275</v>
      </c>
      <c r="J8" s="244" t="s">
        <v>399</v>
      </c>
      <c r="K8" s="245" t="s">
        <v>366</v>
      </c>
      <c r="L8" s="246" t="s">
        <v>366</v>
      </c>
      <c r="M8" s="247" t="s">
        <v>366</v>
      </c>
      <c r="N8" s="248" t="s">
        <v>366</v>
      </c>
      <c r="O8" s="249" t="s">
        <v>366</v>
      </c>
    </row>
    <row r="9">
      <c r="B9" s="236" t="n">
        <v>1973</v>
      </c>
      <c r="C9" s="237" t="n">
        <v>1864</v>
      </c>
      <c r="D9" s="238" t="n">
        <v>1428</v>
      </c>
      <c r="E9" s="239" t="s">
        <v>496</v>
      </c>
      <c r="F9" s="240" t="s">
        <v>366</v>
      </c>
      <c r="G9" s="241" t="s">
        <v>366</v>
      </c>
      <c r="H9" s="242" t="n">
        <v>6342</v>
      </c>
      <c r="I9" s="243" t="n">
        <v>1428</v>
      </c>
      <c r="J9" s="244" t="s">
        <v>397</v>
      </c>
      <c r="K9" s="245" t="s">
        <v>366</v>
      </c>
      <c r="L9" s="246" t="s">
        <v>366</v>
      </c>
      <c r="M9" s="247" t="s">
        <v>366</v>
      </c>
      <c r="N9" s="248" t="s">
        <v>366</v>
      </c>
      <c r="O9" s="249" t="s">
        <v>366</v>
      </c>
    </row>
    <row r="10">
      <c r="B10" s="236" t="n">
        <v>1974</v>
      </c>
      <c r="C10" s="237" t="n">
        <v>1799</v>
      </c>
      <c r="D10" s="238" t="n">
        <v>1380</v>
      </c>
      <c r="E10" s="239" t="s">
        <v>497</v>
      </c>
      <c r="F10" s="240" t="s">
        <v>366</v>
      </c>
      <c r="G10" s="241" t="s">
        <v>366</v>
      </c>
      <c r="H10" s="242" t="n">
        <v>6520</v>
      </c>
      <c r="I10" s="243" t="n">
        <v>1380</v>
      </c>
      <c r="J10" s="244" t="s">
        <v>555</v>
      </c>
      <c r="K10" s="245" t="s">
        <v>366</v>
      </c>
      <c r="L10" s="246" t="s">
        <v>366</v>
      </c>
      <c r="M10" s="247" t="s">
        <v>366</v>
      </c>
      <c r="N10" s="248" t="s">
        <v>366</v>
      </c>
      <c r="O10" s="249" t="s">
        <v>366</v>
      </c>
    </row>
    <row r="11">
      <c r="B11" s="236" t="n">
        <v>1975</v>
      </c>
      <c r="C11" s="237" t="n">
        <v>1089</v>
      </c>
      <c r="D11" s="238" t="n">
        <v>889</v>
      </c>
      <c r="E11" s="239" t="s">
        <v>498</v>
      </c>
      <c r="F11" s="240" t="s">
        <v>366</v>
      </c>
      <c r="G11" s="241" t="s">
        <v>366</v>
      </c>
      <c r="H11" s="242" t="n">
        <v>2715</v>
      </c>
      <c r="I11" s="243" t="n">
        <v>889</v>
      </c>
      <c r="J11" s="244" t="s">
        <v>556</v>
      </c>
      <c r="K11" s="245" t="s">
        <v>366</v>
      </c>
      <c r="L11" s="246" t="s">
        <v>366</v>
      </c>
      <c r="M11" s="247" t="s">
        <v>366</v>
      </c>
      <c r="N11" s="248" t="s">
        <v>366</v>
      </c>
      <c r="O11" s="249" t="s">
        <v>366</v>
      </c>
    </row>
    <row r="12">
      <c r="B12" s="236" t="n">
        <v>1976</v>
      </c>
      <c r="C12" s="237" t="n">
        <v>896</v>
      </c>
      <c r="D12" s="238" t="n">
        <v>707</v>
      </c>
      <c r="E12" s="239" t="s">
        <v>499</v>
      </c>
      <c r="F12" s="240" t="s">
        <v>366</v>
      </c>
      <c r="G12" s="241" t="s">
        <v>366</v>
      </c>
      <c r="H12" s="242" t="n">
        <v>2221</v>
      </c>
      <c r="I12" s="243" t="n">
        <v>707</v>
      </c>
      <c r="J12" s="244" t="s">
        <v>557</v>
      </c>
      <c r="K12" s="245" t="s">
        <v>366</v>
      </c>
      <c r="L12" s="246" t="s">
        <v>366</v>
      </c>
      <c r="M12" s="247" t="s">
        <v>366</v>
      </c>
      <c r="N12" s="248" t="s">
        <v>366</v>
      </c>
      <c r="O12" s="249" t="s">
        <v>366</v>
      </c>
    </row>
    <row r="13">
      <c r="B13" s="236" t="n">
        <v>1977</v>
      </c>
      <c r="C13" s="237" t="n">
        <v>1262</v>
      </c>
      <c r="D13" s="238" t="n">
        <v>1112</v>
      </c>
      <c r="E13" s="239" t="s">
        <v>500</v>
      </c>
      <c r="F13" s="240" t="s">
        <v>366</v>
      </c>
      <c r="G13" s="241" t="s">
        <v>366</v>
      </c>
      <c r="H13" s="242" t="n">
        <v>2184</v>
      </c>
      <c r="I13" s="243" t="n">
        <v>1112</v>
      </c>
      <c r="J13" s="244" t="s">
        <v>558</v>
      </c>
      <c r="K13" s="245" t="s">
        <v>366</v>
      </c>
      <c r="L13" s="246" t="s">
        <v>366</v>
      </c>
      <c r="M13" s="247" t="s">
        <v>366</v>
      </c>
      <c r="N13" s="248" t="s">
        <v>366</v>
      </c>
      <c r="O13" s="249" t="s">
        <v>366</v>
      </c>
    </row>
    <row r="14">
      <c r="B14" s="236" t="n">
        <v>1978</v>
      </c>
      <c r="C14" s="237" t="n">
        <v>1549</v>
      </c>
      <c r="D14" s="238" t="n">
        <v>1408</v>
      </c>
      <c r="E14" s="239" t="s">
        <v>501</v>
      </c>
      <c r="F14" s="240" t="s">
        <v>366</v>
      </c>
      <c r="G14" s="241" t="s">
        <v>366</v>
      </c>
      <c r="H14" s="242" t="n">
        <v>2541</v>
      </c>
      <c r="I14" s="243" t="n">
        <v>1408</v>
      </c>
      <c r="J14" s="244" t="s">
        <v>559</v>
      </c>
      <c r="K14" s="245" t="s">
        <v>366</v>
      </c>
      <c r="L14" s="246" t="s">
        <v>366</v>
      </c>
      <c r="M14" s="247" t="s">
        <v>366</v>
      </c>
      <c r="N14" s="248" t="s">
        <v>366</v>
      </c>
      <c r="O14" s="249" t="s">
        <v>366</v>
      </c>
    </row>
    <row r="15">
      <c r="B15" s="236" t="n">
        <v>1979</v>
      </c>
      <c r="C15" s="237" t="n">
        <v>1772</v>
      </c>
      <c r="D15" s="238" t="n">
        <v>1630</v>
      </c>
      <c r="E15" s="239" t="s">
        <v>502</v>
      </c>
      <c r="F15" s="240" t="s">
        <v>366</v>
      </c>
      <c r="G15" s="241" t="s">
        <v>366</v>
      </c>
      <c r="H15" s="242" t="n">
        <v>2761</v>
      </c>
      <c r="I15" s="243" t="n">
        <v>1630</v>
      </c>
      <c r="J15" s="244" t="s">
        <v>560</v>
      </c>
      <c r="K15" s="245" t="s">
        <v>366</v>
      </c>
      <c r="L15" s="246" t="s">
        <v>366</v>
      </c>
      <c r="M15" s="247" t="s">
        <v>366</v>
      </c>
      <c r="N15" s="248" t="s">
        <v>366</v>
      </c>
      <c r="O15" s="249" t="s">
        <v>366</v>
      </c>
    </row>
    <row r="16">
      <c r="B16" s="236" t="n">
        <v>1980</v>
      </c>
      <c r="C16" s="237" t="n">
        <v>2192</v>
      </c>
      <c r="D16" s="238" t="n">
        <v>2025</v>
      </c>
      <c r="E16" s="239" t="s">
        <v>503</v>
      </c>
      <c r="F16" s="240" t="s">
        <v>366</v>
      </c>
      <c r="G16" s="241" t="s">
        <v>366</v>
      </c>
      <c r="H16" s="242" t="n">
        <v>3183</v>
      </c>
      <c r="I16" s="243" t="n">
        <v>2025</v>
      </c>
      <c r="J16" s="244" t="s">
        <v>561</v>
      </c>
      <c r="K16" s="245" t="s">
        <v>366</v>
      </c>
      <c r="L16" s="246" t="s">
        <v>366</v>
      </c>
      <c r="M16" s="247" t="s">
        <v>366</v>
      </c>
      <c r="N16" s="248" t="s">
        <v>366</v>
      </c>
      <c r="O16" s="249" t="s">
        <v>366</v>
      </c>
    </row>
    <row r="17">
      <c r="B17" s="236" t="n">
        <v>1981</v>
      </c>
      <c r="C17" s="237" t="n">
        <v>1836</v>
      </c>
      <c r="D17" s="238" t="n">
        <v>1605</v>
      </c>
      <c r="E17" s="239" t="s">
        <v>504</v>
      </c>
      <c r="F17" s="240" t="s">
        <v>366</v>
      </c>
      <c r="G17" s="241" t="s">
        <v>366</v>
      </c>
      <c r="H17" s="242" t="n">
        <v>3244</v>
      </c>
      <c r="I17" s="243" t="n">
        <v>1605</v>
      </c>
      <c r="J17" s="244" t="s">
        <v>410</v>
      </c>
      <c r="K17" s="245" t="s">
        <v>366</v>
      </c>
      <c r="L17" s="246" t="s">
        <v>366</v>
      </c>
      <c r="M17" s="247" t="s">
        <v>366</v>
      </c>
      <c r="N17" s="248" t="s">
        <v>366</v>
      </c>
      <c r="O17" s="249" t="s">
        <v>366</v>
      </c>
    </row>
    <row r="18">
      <c r="B18" s="236" t="n">
        <v>1982</v>
      </c>
      <c r="C18" s="237" t="n">
        <v>1647</v>
      </c>
      <c r="D18" s="238" t="n">
        <v>1372</v>
      </c>
      <c r="E18" s="239" t="s">
        <v>505</v>
      </c>
      <c r="F18" s="240" t="s">
        <v>366</v>
      </c>
      <c r="G18" s="241" t="s">
        <v>366</v>
      </c>
      <c r="H18" s="242" t="n">
        <v>3301</v>
      </c>
      <c r="I18" s="243" t="n">
        <v>1372</v>
      </c>
      <c r="J18" s="244" t="s">
        <v>554</v>
      </c>
      <c r="K18" s="245" t="s">
        <v>366</v>
      </c>
      <c r="L18" s="246" t="s">
        <v>366</v>
      </c>
      <c r="M18" s="247" t="s">
        <v>366</v>
      </c>
      <c r="N18" s="248" t="s">
        <v>366</v>
      </c>
      <c r="O18" s="249" t="s">
        <v>366</v>
      </c>
    </row>
    <row r="19">
      <c r="B19" s="236" t="n">
        <v>1983</v>
      </c>
      <c r="C19" s="237" t="n">
        <v>1571</v>
      </c>
      <c r="D19" s="238" t="n">
        <v>1261</v>
      </c>
      <c r="E19" s="239" t="s">
        <v>506</v>
      </c>
      <c r="F19" s="240" t="s">
        <v>366</v>
      </c>
      <c r="G19" s="241" t="s">
        <v>366</v>
      </c>
      <c r="H19" s="242" t="n">
        <v>3516</v>
      </c>
      <c r="I19" s="243" t="n">
        <v>1261</v>
      </c>
      <c r="J19" s="244" t="s">
        <v>562</v>
      </c>
      <c r="K19" s="245" t="s">
        <v>366</v>
      </c>
      <c r="L19" s="246" t="s">
        <v>366</v>
      </c>
      <c r="M19" s="247" t="s">
        <v>366</v>
      </c>
      <c r="N19" s="248" t="s">
        <v>366</v>
      </c>
      <c r="O19" s="249" t="s">
        <v>366</v>
      </c>
    </row>
    <row r="20">
      <c r="B20" s="236" t="n">
        <v>1984</v>
      </c>
      <c r="C20" s="237" t="n">
        <v>1849</v>
      </c>
      <c r="D20" s="238" t="n">
        <v>1470</v>
      </c>
      <c r="E20" s="239" t="s">
        <v>507</v>
      </c>
      <c r="F20" s="240" t="s">
        <v>366</v>
      </c>
      <c r="G20" s="241" t="s">
        <v>366</v>
      </c>
      <c r="H20" s="242" t="n">
        <v>4019</v>
      </c>
      <c r="I20" s="243" t="n">
        <v>1470</v>
      </c>
      <c r="J20" s="244" t="s">
        <v>563</v>
      </c>
      <c r="K20" s="245" t="s">
        <v>366</v>
      </c>
      <c r="L20" s="246" t="s">
        <v>366</v>
      </c>
      <c r="M20" s="247" t="s">
        <v>366</v>
      </c>
      <c r="N20" s="248" t="s">
        <v>366</v>
      </c>
      <c r="O20" s="249" t="s">
        <v>366</v>
      </c>
    </row>
    <row r="21">
      <c r="B21" s="236" t="n">
        <v>1985</v>
      </c>
      <c r="C21" s="237" t="n">
        <v>1883</v>
      </c>
      <c r="D21" s="238" t="n">
        <v>1547</v>
      </c>
      <c r="E21" s="239" t="s">
        <v>508</v>
      </c>
      <c r="F21" s="240" t="s">
        <v>366</v>
      </c>
      <c r="G21" s="241" t="s">
        <v>366</v>
      </c>
      <c r="H21" s="242" t="n">
        <v>3725</v>
      </c>
      <c r="I21" s="243" t="n">
        <v>1547</v>
      </c>
      <c r="J21" s="244" t="s">
        <v>564</v>
      </c>
      <c r="K21" s="245" t="s">
        <v>366</v>
      </c>
      <c r="L21" s="246" t="s">
        <v>366</v>
      </c>
      <c r="M21" s="247" t="s">
        <v>366</v>
      </c>
      <c r="N21" s="248" t="s">
        <v>366</v>
      </c>
      <c r="O21" s="249" t="s">
        <v>366</v>
      </c>
    </row>
    <row r="22">
      <c r="B22" s="236" t="n">
        <v>1986</v>
      </c>
      <c r="C22" s="237" t="n">
        <v>1927</v>
      </c>
      <c r="D22" s="238" t="n">
        <v>1578</v>
      </c>
      <c r="E22" s="239" t="s">
        <v>509</v>
      </c>
      <c r="F22" s="240" t="s">
        <v>366</v>
      </c>
      <c r="G22" s="241" t="s">
        <v>366</v>
      </c>
      <c r="H22" s="242" t="n">
        <v>3785</v>
      </c>
      <c r="I22" s="243" t="n">
        <v>1578</v>
      </c>
      <c r="J22" s="244" t="s">
        <v>565</v>
      </c>
      <c r="K22" s="245" t="s">
        <v>366</v>
      </c>
      <c r="L22" s="246" t="s">
        <v>366</v>
      </c>
      <c r="M22" s="247" t="s">
        <v>366</v>
      </c>
      <c r="N22" s="248" t="s">
        <v>366</v>
      </c>
      <c r="O22" s="249" t="s">
        <v>366</v>
      </c>
    </row>
    <row r="23">
      <c r="B23" s="236" t="n">
        <v>1987</v>
      </c>
      <c r="C23" s="237" t="n">
        <v>1839</v>
      </c>
      <c r="D23" s="238" t="n">
        <v>1484</v>
      </c>
      <c r="E23" s="239" t="s">
        <v>263</v>
      </c>
      <c r="F23" s="240" t="s">
        <v>366</v>
      </c>
      <c r="G23" s="241" t="s">
        <v>366</v>
      </c>
      <c r="H23" s="242" t="n">
        <v>3953</v>
      </c>
      <c r="I23" s="243" t="n">
        <v>1484</v>
      </c>
      <c r="J23" s="244" t="s">
        <v>566</v>
      </c>
      <c r="K23" s="245" t="s">
        <v>366</v>
      </c>
      <c r="L23" s="246" t="s">
        <v>366</v>
      </c>
      <c r="M23" s="247" t="s">
        <v>366</v>
      </c>
      <c r="N23" s="248" t="s">
        <v>366</v>
      </c>
      <c r="O23" s="249" t="s">
        <v>366</v>
      </c>
    </row>
    <row r="24">
      <c r="B24" s="236" t="n">
        <v>1988</v>
      </c>
      <c r="C24" s="237" t="n">
        <v>1936</v>
      </c>
      <c r="D24" s="238" t="n">
        <v>1612</v>
      </c>
      <c r="E24" s="239" t="s">
        <v>505</v>
      </c>
      <c r="F24" s="240" t="s">
        <v>366</v>
      </c>
      <c r="G24" s="241" t="s">
        <v>366</v>
      </c>
      <c r="H24" s="242" t="n">
        <v>3612</v>
      </c>
      <c r="I24" s="243" t="n">
        <v>1612</v>
      </c>
      <c r="J24" s="244" t="s">
        <v>567</v>
      </c>
      <c r="K24" s="245" t="s">
        <v>366</v>
      </c>
      <c r="L24" s="246" t="s">
        <v>366</v>
      </c>
      <c r="M24" s="247" t="s">
        <v>366</v>
      </c>
      <c r="N24" s="248" t="s">
        <v>366</v>
      </c>
      <c r="O24" s="249" t="s">
        <v>366</v>
      </c>
    </row>
    <row r="25">
      <c r="B25" s="236" t="n">
        <v>1989</v>
      </c>
      <c r="C25" s="237" t="n">
        <v>1681</v>
      </c>
      <c r="D25" s="238" t="n">
        <v>1394</v>
      </c>
      <c r="E25" s="239" t="s">
        <v>510</v>
      </c>
      <c r="F25" s="240" t="s">
        <v>366</v>
      </c>
      <c r="G25" s="241" t="s">
        <v>366</v>
      </c>
      <c r="H25" s="242" t="n">
        <v>3280</v>
      </c>
      <c r="I25" s="243" t="n">
        <v>1394</v>
      </c>
      <c r="J25" s="244" t="s">
        <v>153</v>
      </c>
      <c r="K25" s="245" t="s">
        <v>366</v>
      </c>
      <c r="L25" s="246" t="s">
        <v>366</v>
      </c>
      <c r="M25" s="247" t="s">
        <v>366</v>
      </c>
      <c r="N25" s="248" t="s">
        <v>366</v>
      </c>
      <c r="O25" s="249" t="s">
        <v>366</v>
      </c>
    </row>
    <row r="26">
      <c r="B26" s="236" t="n">
        <v>1990</v>
      </c>
      <c r="C26" s="237" t="n">
        <v>1666</v>
      </c>
      <c r="D26" s="238" t="n">
        <v>1338</v>
      </c>
      <c r="E26" s="239" t="s">
        <v>506</v>
      </c>
      <c r="F26" s="240" t="s">
        <v>366</v>
      </c>
      <c r="G26" s="241" t="s">
        <v>366</v>
      </c>
      <c r="H26" s="242" t="n">
        <v>2911</v>
      </c>
      <c r="I26" s="243" t="n">
        <v>1338</v>
      </c>
      <c r="J26" s="244" t="s">
        <v>568</v>
      </c>
      <c r="K26" s="245" t="s">
        <v>366</v>
      </c>
      <c r="L26" s="246" t="s">
        <v>366</v>
      </c>
      <c r="M26" s="247" t="s">
        <v>366</v>
      </c>
      <c r="N26" s="248" t="s">
        <v>366</v>
      </c>
      <c r="O26" s="249" t="s">
        <v>366</v>
      </c>
    </row>
    <row r="27">
      <c r="B27" s="236" t="n">
        <v>1991</v>
      </c>
      <c r="C27" s="237" t="n">
        <v>1408</v>
      </c>
      <c r="D27" s="238" t="n">
        <v>1070</v>
      </c>
      <c r="E27" s="239" t="s">
        <v>511</v>
      </c>
      <c r="F27" s="240" t="s">
        <v>366</v>
      </c>
      <c r="G27" s="241" t="s">
        <v>366</v>
      </c>
      <c r="H27" s="242" t="n">
        <v>2751</v>
      </c>
      <c r="I27" s="243" t="n">
        <v>1070</v>
      </c>
      <c r="J27" s="244" t="s">
        <v>569</v>
      </c>
      <c r="K27" s="245" t="s">
        <v>366</v>
      </c>
      <c r="L27" s="246" t="s">
        <v>366</v>
      </c>
      <c r="M27" s="247" t="s">
        <v>366</v>
      </c>
      <c r="N27" s="248" t="s">
        <v>366</v>
      </c>
      <c r="O27" s="249" t="s">
        <v>366</v>
      </c>
    </row>
    <row r="28">
      <c r="B28" s="236" t="n">
        <v>1992</v>
      </c>
      <c r="C28" s="237" t="n">
        <v>1221</v>
      </c>
      <c r="D28" s="238" t="n">
        <v>911</v>
      </c>
      <c r="E28" s="239" t="s">
        <v>512</v>
      </c>
      <c r="F28" s="240" t="s">
        <v>366</v>
      </c>
      <c r="G28" s="241" t="s">
        <v>366</v>
      </c>
      <c r="H28" s="242" t="n">
        <v>2670</v>
      </c>
      <c r="I28" s="243" t="n">
        <v>911</v>
      </c>
      <c r="J28" s="244" t="s">
        <v>570</v>
      </c>
      <c r="K28" s="245" t="s">
        <v>366</v>
      </c>
      <c r="L28" s="246" t="s">
        <v>366</v>
      </c>
      <c r="M28" s="247" t="s">
        <v>366</v>
      </c>
      <c r="N28" s="248" t="s">
        <v>366</v>
      </c>
      <c r="O28" s="249" t="s">
        <v>366</v>
      </c>
    </row>
    <row r="29">
      <c r="B29" s="236" t="n">
        <v>1993</v>
      </c>
      <c r="C29" s="237" t="n">
        <v>1414</v>
      </c>
      <c r="D29" s="238" t="n">
        <v>1017</v>
      </c>
      <c r="E29" s="239" t="s">
        <v>513</v>
      </c>
      <c r="F29" s="240" t="s">
        <v>366</v>
      </c>
      <c r="G29" s="241" t="s">
        <v>366</v>
      </c>
      <c r="H29" s="242" t="n">
        <v>3160</v>
      </c>
      <c r="I29" s="243" t="n">
        <v>1017</v>
      </c>
      <c r="J29" s="244" t="s">
        <v>571</v>
      </c>
      <c r="K29" s="245" t="s">
        <v>366</v>
      </c>
      <c r="L29" s="246" t="s">
        <v>366</v>
      </c>
      <c r="M29" s="247" t="s">
        <v>366</v>
      </c>
      <c r="N29" s="248" t="s">
        <v>366</v>
      </c>
      <c r="O29" s="249" t="s">
        <v>366</v>
      </c>
    </row>
    <row r="30">
      <c r="B30" s="236" t="n">
        <v>1994</v>
      </c>
      <c r="C30" s="237" t="n">
        <v>2326</v>
      </c>
      <c r="D30" s="238" t="n">
        <v>1636</v>
      </c>
      <c r="E30" s="239" t="s">
        <v>514</v>
      </c>
      <c r="F30" s="240" t="n">
        <v>584</v>
      </c>
      <c r="G30" s="241" t="s">
        <v>538</v>
      </c>
      <c r="H30" s="242" t="n">
        <v>5445</v>
      </c>
      <c r="I30" s="243" t="n">
        <v>1636</v>
      </c>
      <c r="J30" s="244" t="s">
        <v>572</v>
      </c>
      <c r="K30" s="245" t="n">
        <v>3323</v>
      </c>
      <c r="L30" s="246" t="s">
        <v>593</v>
      </c>
      <c r="M30" s="247" t="n">
        <v>486</v>
      </c>
      <c r="N30" s="248" t="s">
        <v>615</v>
      </c>
      <c r="O30" s="249" t="s">
        <v>635</v>
      </c>
    </row>
    <row r="31">
      <c r="B31" s="236" t="n">
        <v>1995</v>
      </c>
      <c r="C31" s="237" t="n">
        <v>2112</v>
      </c>
      <c r="D31" s="238" t="n">
        <v>1679</v>
      </c>
      <c r="E31" s="239" t="s">
        <v>507</v>
      </c>
      <c r="F31" s="240" t="n">
        <v>373</v>
      </c>
      <c r="G31" s="241" t="s">
        <v>539</v>
      </c>
      <c r="H31" s="242" t="n">
        <v>4442</v>
      </c>
      <c r="I31" s="243" t="n">
        <v>1679</v>
      </c>
      <c r="J31" s="244" t="s">
        <v>237</v>
      </c>
      <c r="K31" s="245" t="n">
        <v>2470</v>
      </c>
      <c r="L31" s="246" t="s">
        <v>594</v>
      </c>
      <c r="M31" s="247" t="n">
        <v>293</v>
      </c>
      <c r="N31" s="248" t="s">
        <v>194</v>
      </c>
      <c r="O31" s="249" t="s">
        <v>636</v>
      </c>
    </row>
    <row r="32">
      <c r="B32" s="236" t="n">
        <v>1996</v>
      </c>
      <c r="C32" s="237" t="n">
        <v>1929</v>
      </c>
      <c r="D32" s="238" t="n">
        <v>1547</v>
      </c>
      <c r="E32" s="239" t="s">
        <v>515</v>
      </c>
      <c r="F32" s="240" t="n">
        <v>312</v>
      </c>
      <c r="G32" s="241" t="s">
        <v>540</v>
      </c>
      <c r="H32" s="242" t="n">
        <v>3957</v>
      </c>
      <c r="I32" s="243" t="n">
        <v>1547</v>
      </c>
      <c r="J32" s="244" t="s">
        <v>573</v>
      </c>
      <c r="K32" s="245" t="n">
        <v>2156</v>
      </c>
      <c r="L32" s="246" t="s">
        <v>595</v>
      </c>
      <c r="M32" s="247" t="n">
        <v>254</v>
      </c>
      <c r="N32" s="248" t="s">
        <v>616</v>
      </c>
      <c r="O32" s="249" t="s">
        <v>637</v>
      </c>
    </row>
    <row r="33">
      <c r="B33" s="236" t="n">
        <v>1997</v>
      </c>
      <c r="C33" s="237" t="n">
        <v>1770</v>
      </c>
      <c r="D33" s="238" t="n">
        <v>1480</v>
      </c>
      <c r="E33" s="239" t="s">
        <v>516</v>
      </c>
      <c r="F33" s="240" t="n">
        <v>248</v>
      </c>
      <c r="G33" s="241" t="s">
        <v>269</v>
      </c>
      <c r="H33" s="242" t="n">
        <v>3351</v>
      </c>
      <c r="I33" s="243" t="n">
        <v>1480</v>
      </c>
      <c r="J33" s="244" t="s">
        <v>574</v>
      </c>
      <c r="K33" s="245" t="n">
        <v>1675</v>
      </c>
      <c r="L33" s="246" t="s">
        <v>596</v>
      </c>
      <c r="M33" s="247" t="n">
        <v>196</v>
      </c>
      <c r="N33" s="248" t="s">
        <v>617</v>
      </c>
      <c r="O33" s="249" t="s">
        <v>638</v>
      </c>
    </row>
    <row r="34">
      <c r="B34" s="236" t="n">
        <v>1998</v>
      </c>
      <c r="C34" s="237" t="n">
        <v>1987</v>
      </c>
      <c r="D34" s="238" t="n">
        <v>1687</v>
      </c>
      <c r="E34" s="239" t="s">
        <v>517</v>
      </c>
      <c r="F34" s="240" t="n">
        <v>250</v>
      </c>
      <c r="G34" s="241" t="s">
        <v>291</v>
      </c>
      <c r="H34" s="242" t="n">
        <v>3519</v>
      </c>
      <c r="I34" s="243" t="n">
        <v>1687</v>
      </c>
      <c r="J34" s="244" t="s">
        <v>575</v>
      </c>
      <c r="K34" s="245" t="n">
        <v>1619</v>
      </c>
      <c r="L34" s="246" t="s">
        <v>568</v>
      </c>
      <c r="M34" s="247" t="n">
        <v>213</v>
      </c>
      <c r="N34" s="248" t="s">
        <v>618</v>
      </c>
      <c r="O34" s="249" t="s">
        <v>639</v>
      </c>
    </row>
    <row r="35">
      <c r="B35" s="236" t="n">
        <v>1999</v>
      </c>
      <c r="C35" s="237" t="n">
        <v>1971</v>
      </c>
      <c r="D35" s="238" t="n">
        <v>1661</v>
      </c>
      <c r="E35" s="239" t="s">
        <v>518</v>
      </c>
      <c r="F35" s="240" t="n">
        <v>249</v>
      </c>
      <c r="G35" s="241" t="s">
        <v>291</v>
      </c>
      <c r="H35" s="242" t="n">
        <v>3187</v>
      </c>
      <c r="I35" s="243" t="n">
        <v>1661</v>
      </c>
      <c r="J35" s="244" t="s">
        <v>576</v>
      </c>
      <c r="K35" s="245" t="n">
        <v>1273</v>
      </c>
      <c r="L35" s="246" t="s">
        <v>296</v>
      </c>
      <c r="M35" s="247" t="n">
        <v>253</v>
      </c>
      <c r="N35" s="248" t="s">
        <v>619</v>
      </c>
      <c r="O35" s="249" t="s">
        <v>640</v>
      </c>
    </row>
    <row r="36">
      <c r="B36" s="236" t="n">
        <v>2000</v>
      </c>
      <c r="C36" s="237" t="n">
        <v>1840</v>
      </c>
      <c r="D36" s="238" t="n">
        <v>1593</v>
      </c>
      <c r="E36" s="239" t="s">
        <v>519</v>
      </c>
      <c r="F36" s="240" t="n">
        <v>185</v>
      </c>
      <c r="G36" s="241" t="s">
        <v>188</v>
      </c>
      <c r="H36" s="242" t="n">
        <v>2832</v>
      </c>
      <c r="I36" s="243" t="n">
        <v>1593</v>
      </c>
      <c r="J36" s="244" t="s">
        <v>577</v>
      </c>
      <c r="K36" s="245" t="n">
        <v>926</v>
      </c>
      <c r="L36" s="246" t="s">
        <v>556</v>
      </c>
      <c r="M36" s="247" t="n">
        <v>313</v>
      </c>
      <c r="N36" s="248" t="s">
        <v>620</v>
      </c>
      <c r="O36" s="249" t="s">
        <v>641</v>
      </c>
    </row>
    <row r="37">
      <c r="B37" s="236" t="n">
        <v>2001</v>
      </c>
      <c r="C37" s="237" t="n">
        <v>1439</v>
      </c>
      <c r="D37" s="238" t="n">
        <v>1215</v>
      </c>
      <c r="E37" s="239" t="s">
        <v>520</v>
      </c>
      <c r="F37" s="240" t="n">
        <v>188</v>
      </c>
      <c r="G37" s="241" t="s">
        <v>233</v>
      </c>
      <c r="H37" s="242" t="n">
        <v>2491</v>
      </c>
      <c r="I37" s="243" t="n">
        <v>1215</v>
      </c>
      <c r="J37" s="244" t="s">
        <v>578</v>
      </c>
      <c r="K37" s="245" t="n">
        <v>1068</v>
      </c>
      <c r="L37" s="246" t="s">
        <v>597</v>
      </c>
      <c r="M37" s="247" t="n">
        <v>208</v>
      </c>
      <c r="N37" s="248" t="s">
        <v>621</v>
      </c>
      <c r="O37" s="249" t="s">
        <v>642</v>
      </c>
    </row>
    <row r="38">
      <c r="B38" s="236" t="n">
        <v>2002</v>
      </c>
      <c r="C38" s="237" t="n">
        <v>1540</v>
      </c>
      <c r="D38" s="238" t="n">
        <v>1277</v>
      </c>
      <c r="E38" s="239" t="s">
        <v>510</v>
      </c>
      <c r="F38" s="240" t="n">
        <v>220</v>
      </c>
      <c r="G38" s="241" t="s">
        <v>349</v>
      </c>
      <c r="H38" s="242" t="n">
        <v>2698</v>
      </c>
      <c r="I38" s="243" t="n">
        <v>1277</v>
      </c>
      <c r="J38" s="244" t="s">
        <v>579</v>
      </c>
      <c r="K38" s="245" t="n">
        <v>1306</v>
      </c>
      <c r="L38" s="246" t="s">
        <v>598</v>
      </c>
      <c r="M38" s="247" t="n">
        <v>115</v>
      </c>
      <c r="N38" s="248" t="s">
        <v>622</v>
      </c>
      <c r="O38" s="249" t="s">
        <v>643</v>
      </c>
    </row>
    <row r="39">
      <c r="B39" s="236" t="n">
        <v>2003</v>
      </c>
      <c r="C39" s="237" t="n">
        <v>1566</v>
      </c>
      <c r="D39" s="238" t="n">
        <v>1234</v>
      </c>
      <c r="E39" s="239" t="s">
        <v>521</v>
      </c>
      <c r="F39" s="240" t="n">
        <v>272</v>
      </c>
      <c r="G39" s="241" t="s">
        <v>541</v>
      </c>
      <c r="H39" s="242" t="n">
        <v>2806</v>
      </c>
      <c r="I39" s="243" t="n">
        <v>1234</v>
      </c>
      <c r="J39" s="244" t="s">
        <v>580</v>
      </c>
      <c r="K39" s="245" t="n">
        <v>1359</v>
      </c>
      <c r="L39" s="246" t="s">
        <v>599</v>
      </c>
      <c r="M39" s="247" t="n">
        <v>213</v>
      </c>
      <c r="N39" s="248" t="s">
        <v>623</v>
      </c>
      <c r="O39" s="249" t="s">
        <v>644</v>
      </c>
    </row>
    <row r="40">
      <c r="B40" s="236" t="n">
        <v>2004</v>
      </c>
      <c r="C40" s="237" t="n">
        <v>1856</v>
      </c>
      <c r="D40" s="238" t="n">
        <v>1458</v>
      </c>
      <c r="E40" s="239" t="s">
        <v>522</v>
      </c>
      <c r="F40" s="240" t="n">
        <v>322</v>
      </c>
      <c r="G40" s="241" t="s">
        <v>542</v>
      </c>
      <c r="H40" s="242" t="n">
        <v>3386</v>
      </c>
      <c r="I40" s="243" t="n">
        <v>1458</v>
      </c>
      <c r="J40" s="244" t="s">
        <v>581</v>
      </c>
      <c r="K40" s="245" t="n">
        <v>1717</v>
      </c>
      <c r="L40" s="246" t="s">
        <v>532</v>
      </c>
      <c r="M40" s="247" t="n">
        <v>211</v>
      </c>
      <c r="N40" s="248" t="s">
        <v>624</v>
      </c>
      <c r="O40" s="249" t="s">
        <v>645</v>
      </c>
    </row>
    <row r="41">
      <c r="B41" s="236" t="n">
        <v>2005</v>
      </c>
      <c r="C41" s="237" t="n">
        <v>1798</v>
      </c>
      <c r="D41" s="238" t="n">
        <v>1386</v>
      </c>
      <c r="E41" s="239" t="s">
        <v>523</v>
      </c>
      <c r="F41" s="240" t="n">
        <v>368</v>
      </c>
      <c r="G41" s="241" t="s">
        <v>543</v>
      </c>
      <c r="H41" s="242" t="n">
        <v>3618</v>
      </c>
      <c r="I41" s="243" t="n">
        <v>1386</v>
      </c>
      <c r="J41" s="244" t="s">
        <v>582</v>
      </c>
      <c r="K41" s="245" t="n">
        <v>2085</v>
      </c>
      <c r="L41" s="246" t="s">
        <v>600</v>
      </c>
      <c r="M41" s="247" t="n">
        <v>147</v>
      </c>
      <c r="N41" s="248" t="s">
        <v>625</v>
      </c>
      <c r="O41" s="249" t="s">
        <v>646</v>
      </c>
    </row>
    <row r="42">
      <c r="B42" s="236" t="n">
        <v>2006</v>
      </c>
      <c r="C42" s="237" t="n">
        <v>1913</v>
      </c>
      <c r="D42" s="238" t="n">
        <v>1360</v>
      </c>
      <c r="E42" s="239" t="s">
        <v>524</v>
      </c>
      <c r="F42" s="240" t="n">
        <v>471</v>
      </c>
      <c r="G42" s="241" t="s">
        <v>218</v>
      </c>
      <c r="H42" s="242" t="n">
        <v>4170</v>
      </c>
      <c r="I42" s="243" t="n">
        <v>1360</v>
      </c>
      <c r="J42" s="244" t="s">
        <v>583</v>
      </c>
      <c r="K42" s="245" t="n">
        <v>2438</v>
      </c>
      <c r="L42" s="246" t="s">
        <v>601</v>
      </c>
      <c r="M42" s="247" t="n">
        <v>372</v>
      </c>
      <c r="N42" s="248" t="s">
        <v>615</v>
      </c>
      <c r="O42" s="249" t="s">
        <v>647</v>
      </c>
    </row>
    <row r="43">
      <c r="B43" s="236" t="n">
        <v>2007</v>
      </c>
      <c r="C43" s="237" t="n">
        <v>1820</v>
      </c>
      <c r="D43" s="238" t="n">
        <v>1376</v>
      </c>
      <c r="E43" s="239" t="s">
        <v>250</v>
      </c>
      <c r="F43" s="240" t="n">
        <v>392</v>
      </c>
      <c r="G43" s="241" t="s">
        <v>544</v>
      </c>
      <c r="H43" s="242" t="n">
        <v>3774</v>
      </c>
      <c r="I43" s="243" t="n">
        <v>1376</v>
      </c>
      <c r="J43" s="244" t="s">
        <v>584</v>
      </c>
      <c r="K43" s="245" t="n">
        <v>2238</v>
      </c>
      <c r="L43" s="246" t="s">
        <v>224</v>
      </c>
      <c r="M43" s="247" t="n">
        <v>160</v>
      </c>
      <c r="N43" s="248" t="s">
        <v>327</v>
      </c>
      <c r="O43" s="249" t="s">
        <v>642</v>
      </c>
    </row>
    <row r="44">
      <c r="B44" s="236" t="n">
        <v>2008</v>
      </c>
      <c r="C44" s="237" t="n">
        <v>1752</v>
      </c>
      <c r="D44" s="238" t="n">
        <v>1176</v>
      </c>
      <c r="E44" s="239" t="s">
        <v>525</v>
      </c>
      <c r="F44" s="240" t="n">
        <v>487</v>
      </c>
      <c r="G44" s="241" t="s">
        <v>238</v>
      </c>
      <c r="H44" s="242" t="n">
        <v>4747</v>
      </c>
      <c r="I44" s="243" t="n">
        <v>1176</v>
      </c>
      <c r="J44" s="244" t="s">
        <v>324</v>
      </c>
      <c r="K44" s="245" t="n">
        <v>2970</v>
      </c>
      <c r="L44" s="246" t="s">
        <v>602</v>
      </c>
      <c r="M44" s="247" t="n">
        <v>601</v>
      </c>
      <c r="N44" s="248" t="s">
        <v>626</v>
      </c>
      <c r="O44" s="249" t="s">
        <v>648</v>
      </c>
    </row>
    <row r="45">
      <c r="B45" s="236" t="n">
        <v>2009</v>
      </c>
      <c r="C45" s="237" t="n">
        <v>1506</v>
      </c>
      <c r="D45" s="238" t="n">
        <v>1022</v>
      </c>
      <c r="E45" s="239" t="s">
        <v>526</v>
      </c>
      <c r="F45" s="240" t="n">
        <v>409</v>
      </c>
      <c r="G45" s="241" t="s">
        <v>406</v>
      </c>
      <c r="H45" s="242" t="n">
        <v>3900</v>
      </c>
      <c r="I45" s="243" t="n">
        <v>1022</v>
      </c>
      <c r="J45" s="244" t="s">
        <v>585</v>
      </c>
      <c r="K45" s="245" t="n">
        <v>2617</v>
      </c>
      <c r="L45" s="246" t="s">
        <v>525</v>
      </c>
      <c r="M45" s="247" t="n">
        <v>261</v>
      </c>
      <c r="N45" s="248" t="s">
        <v>267</v>
      </c>
      <c r="O45" s="249" t="s">
        <v>649</v>
      </c>
    </row>
    <row r="46">
      <c r="B46" s="236" t="n">
        <v>2010</v>
      </c>
      <c r="C46" s="237" t="n">
        <v>1336</v>
      </c>
      <c r="D46" s="238" t="n">
        <v>913</v>
      </c>
      <c r="E46" s="239" t="s">
        <v>527</v>
      </c>
      <c r="F46" s="240" t="n">
        <v>339</v>
      </c>
      <c r="G46" s="241" t="s">
        <v>545</v>
      </c>
      <c r="H46" s="242" t="n">
        <v>3666</v>
      </c>
      <c r="I46" s="243" t="n">
        <v>913</v>
      </c>
      <c r="J46" s="244" t="s">
        <v>586</v>
      </c>
      <c r="K46" s="245" t="n">
        <v>2261</v>
      </c>
      <c r="L46" s="246" t="s">
        <v>603</v>
      </c>
      <c r="M46" s="247" t="n">
        <v>492</v>
      </c>
      <c r="N46" s="248" t="s">
        <v>303</v>
      </c>
      <c r="O46" s="249" t="s">
        <v>650</v>
      </c>
    </row>
    <row r="47">
      <c r="B47" s="236" t="n">
        <v>2011</v>
      </c>
      <c r="C47" s="237" t="n">
        <v>1386</v>
      </c>
      <c r="D47" s="238" t="n">
        <v>862</v>
      </c>
      <c r="E47" s="239" t="s">
        <v>528</v>
      </c>
      <c r="F47" s="240" t="n">
        <v>469</v>
      </c>
      <c r="G47" s="241" t="s">
        <v>546</v>
      </c>
      <c r="H47" s="242" t="n">
        <v>4612</v>
      </c>
      <c r="I47" s="243" t="n">
        <v>862</v>
      </c>
      <c r="J47" s="244" t="s">
        <v>268</v>
      </c>
      <c r="K47" s="245" t="n">
        <v>3432</v>
      </c>
      <c r="L47" s="246" t="s">
        <v>604</v>
      </c>
      <c r="M47" s="247" t="n">
        <v>318</v>
      </c>
      <c r="N47" s="248" t="s">
        <v>627</v>
      </c>
      <c r="O47" s="249" t="s">
        <v>651</v>
      </c>
    </row>
    <row r="48">
      <c r="B48" s="236" t="s">
        <v>364</v>
      </c>
      <c r="C48" s="237" t="n">
        <v>1628</v>
      </c>
      <c r="D48" s="238" t="n">
        <v>1115</v>
      </c>
      <c r="E48" s="239" t="s">
        <v>529</v>
      </c>
      <c r="F48" s="240" t="n">
        <v>433</v>
      </c>
      <c r="G48" s="241" t="s">
        <v>547</v>
      </c>
      <c r="H48" s="242" t="n">
        <v>4578</v>
      </c>
      <c r="I48" s="243" t="n">
        <v>1115</v>
      </c>
      <c r="J48" s="244" t="s">
        <v>587</v>
      </c>
      <c r="K48" s="245" t="n">
        <v>3112</v>
      </c>
      <c r="L48" s="246" t="s">
        <v>605</v>
      </c>
      <c r="M48" s="247" t="n">
        <v>351</v>
      </c>
      <c r="N48" s="248" t="s">
        <v>628</v>
      </c>
      <c r="O48" s="249" t="s">
        <v>652</v>
      </c>
    </row>
    <row r="49">
      <c r="B49" s="236" t="s">
        <v>50</v>
      </c>
      <c r="C49" s="237" t="n">
        <v>1445</v>
      </c>
      <c r="D49" s="238" t="n">
        <v>987</v>
      </c>
      <c r="E49" s="239" t="s">
        <v>527</v>
      </c>
      <c r="F49" s="240" t="n">
        <v>405</v>
      </c>
      <c r="G49" s="241" t="s">
        <v>287</v>
      </c>
      <c r="H49" s="242" t="n">
        <v>4316</v>
      </c>
      <c r="I49" s="243" t="n">
        <v>987</v>
      </c>
      <c r="J49" s="244" t="s">
        <v>588</v>
      </c>
      <c r="K49" s="245" t="n">
        <v>3109</v>
      </c>
      <c r="L49" s="246" t="s">
        <v>606</v>
      </c>
      <c r="M49" s="247" t="n">
        <v>220</v>
      </c>
      <c r="N49" s="248" t="s">
        <v>155</v>
      </c>
      <c r="O49" s="249" t="s">
        <v>653</v>
      </c>
    </row>
    <row r="50">
      <c r="B50" s="236" t="n">
        <v>2013</v>
      </c>
      <c r="C50" s="237" t="n">
        <v>1319</v>
      </c>
      <c r="D50" s="238" t="n">
        <v>841</v>
      </c>
      <c r="E50" s="239" t="s">
        <v>530</v>
      </c>
      <c r="F50" s="240" t="n">
        <v>414</v>
      </c>
      <c r="G50" s="241" t="s">
        <v>548</v>
      </c>
      <c r="H50" s="242" t="n">
        <v>4307</v>
      </c>
      <c r="I50" s="243" t="n">
        <v>841</v>
      </c>
      <c r="J50" s="244" t="s">
        <v>276</v>
      </c>
      <c r="K50" s="245" t="n">
        <v>3107</v>
      </c>
      <c r="L50" s="246" t="s">
        <v>607</v>
      </c>
      <c r="M50" s="247" t="n">
        <v>359</v>
      </c>
      <c r="N50" s="248" t="s">
        <v>254</v>
      </c>
      <c r="O50" s="249" t="s">
        <v>654</v>
      </c>
    </row>
    <row r="51">
      <c r="B51" s="236" t="n">
        <v>2014</v>
      </c>
      <c r="C51" s="237" t="n">
        <v>1212</v>
      </c>
      <c r="D51" s="238" t="n">
        <v>694</v>
      </c>
      <c r="E51" s="239" t="s">
        <v>531</v>
      </c>
      <c r="F51" s="240" t="n">
        <v>456</v>
      </c>
      <c r="G51" s="241" t="s">
        <v>549</v>
      </c>
      <c r="H51" s="242" t="n">
        <v>4937</v>
      </c>
      <c r="I51" s="243" t="n">
        <v>694</v>
      </c>
      <c r="J51" s="244" t="s">
        <v>589</v>
      </c>
      <c r="K51" s="245" t="n">
        <v>3672</v>
      </c>
      <c r="L51" s="246" t="s">
        <v>608</v>
      </c>
      <c r="M51" s="247" t="n">
        <v>571</v>
      </c>
      <c r="N51" s="248" t="s">
        <v>629</v>
      </c>
      <c r="O51" s="249" t="s">
        <v>655</v>
      </c>
    </row>
    <row r="52">
      <c r="B52" s="236" t="n">
        <v>2015</v>
      </c>
      <c r="C52" s="237" t="n">
        <v>1310</v>
      </c>
      <c r="D52" s="238" t="n">
        <v>730</v>
      </c>
      <c r="E52" s="239" t="s">
        <v>257</v>
      </c>
      <c r="F52" s="240" t="n">
        <v>485</v>
      </c>
      <c r="G52" s="241" t="s">
        <v>229</v>
      </c>
      <c r="H52" s="242" t="n">
        <v>4839</v>
      </c>
      <c r="I52" s="243" t="n">
        <v>730</v>
      </c>
      <c r="J52" s="244" t="s">
        <v>590</v>
      </c>
      <c r="K52" s="245" t="n">
        <v>3472</v>
      </c>
      <c r="L52" s="246" t="s">
        <v>609</v>
      </c>
      <c r="M52" s="247" t="n">
        <v>637</v>
      </c>
      <c r="N52" s="248" t="s">
        <v>351</v>
      </c>
      <c r="O52" s="249" t="s">
        <v>656</v>
      </c>
    </row>
    <row r="53">
      <c r="B53" s="236" t="n">
        <v>2016</v>
      </c>
      <c r="C53" s="237" t="n">
        <v>1181</v>
      </c>
      <c r="D53" s="238" t="n">
        <v>621</v>
      </c>
      <c r="E53" s="239" t="s">
        <v>306</v>
      </c>
      <c r="F53" s="240" t="n">
        <v>495</v>
      </c>
      <c r="G53" s="241" t="s">
        <v>550</v>
      </c>
      <c r="H53" s="242" t="n">
        <v>5011</v>
      </c>
      <c r="I53" s="243" t="n">
        <v>621</v>
      </c>
      <c r="J53" s="244" t="s">
        <v>243</v>
      </c>
      <c r="K53" s="245" t="n">
        <v>3830</v>
      </c>
      <c r="L53" s="246" t="s">
        <v>610</v>
      </c>
      <c r="M53" s="247" t="n">
        <v>560</v>
      </c>
      <c r="N53" s="248" t="s">
        <v>630</v>
      </c>
      <c r="O53" s="249" t="s">
        <v>657</v>
      </c>
    </row>
    <row r="54">
      <c r="B54" s="236" t="s">
        <v>365</v>
      </c>
      <c r="C54" s="237" t="n">
        <v>1281</v>
      </c>
      <c r="D54" s="238" t="n">
        <v>649</v>
      </c>
      <c r="E54" s="239" t="s">
        <v>532</v>
      </c>
      <c r="F54" s="240" t="n">
        <v>553</v>
      </c>
      <c r="G54" s="241" t="s">
        <v>551</v>
      </c>
      <c r="H54" s="242" t="n">
        <v>5680</v>
      </c>
      <c r="I54" s="243" t="n">
        <v>649</v>
      </c>
      <c r="J54" s="244" t="s">
        <v>591</v>
      </c>
      <c r="K54" s="245" t="n">
        <v>4359</v>
      </c>
      <c r="L54" s="246" t="s">
        <v>497</v>
      </c>
      <c r="M54" s="247" t="n">
        <v>672</v>
      </c>
      <c r="N54" s="248" t="s">
        <v>258</v>
      </c>
      <c r="O54" s="249" t="s">
        <v>658</v>
      </c>
    </row>
    <row r="55">
      <c r="B55" s="236" t="n">
        <v>2018</v>
      </c>
      <c r="C55" s="237" t="n">
        <v>1086</v>
      </c>
      <c r="D55" s="238" t="n">
        <v>509</v>
      </c>
      <c r="E55" s="239" t="s">
        <v>533</v>
      </c>
      <c r="F55" s="240" t="n">
        <v>499</v>
      </c>
      <c r="G55" s="241" t="s">
        <v>552</v>
      </c>
      <c r="H55" s="242" t="n">
        <v>5113</v>
      </c>
      <c r="I55" s="243" t="n">
        <v>509</v>
      </c>
      <c r="J55" s="244" t="s">
        <v>149</v>
      </c>
      <c r="K55" s="245" t="n">
        <v>3743</v>
      </c>
      <c r="L55" s="246" t="s">
        <v>611</v>
      </c>
      <c r="M55" s="247" t="n">
        <v>861</v>
      </c>
      <c r="N55" s="248" t="s">
        <v>631</v>
      </c>
      <c r="O55" s="249" t="s">
        <v>654</v>
      </c>
    </row>
    <row r="56">
      <c r="B56" s="236" t="n">
        <v>2019</v>
      </c>
      <c r="C56" s="237" t="n">
        <v>1157</v>
      </c>
      <c r="D56" s="238" t="n">
        <v>629</v>
      </c>
      <c r="E56" s="239" t="s">
        <v>534</v>
      </c>
      <c r="F56" s="240" t="n">
        <v>471</v>
      </c>
      <c r="G56" s="241" t="s">
        <v>553</v>
      </c>
      <c r="H56" s="242" t="n">
        <v>4775</v>
      </c>
      <c r="I56" s="243" t="n">
        <v>629</v>
      </c>
      <c r="J56" s="244" t="s">
        <v>351</v>
      </c>
      <c r="K56" s="245" t="n">
        <v>3675</v>
      </c>
      <c r="L56" s="246" t="s">
        <v>612</v>
      </c>
      <c r="M56" s="247" t="n">
        <v>471</v>
      </c>
      <c r="N56" s="248" t="s">
        <v>239</v>
      </c>
      <c r="O56" s="249" t="s">
        <v>659</v>
      </c>
    </row>
    <row r="57">
      <c r="B57" s="236" t="n">
        <v>2020</v>
      </c>
      <c r="C57" s="237" t="n">
        <v>1059</v>
      </c>
      <c r="D57" s="238" t="n">
        <v>591</v>
      </c>
      <c r="E57" s="239" t="s">
        <v>535</v>
      </c>
      <c r="F57" s="240" t="n">
        <v>416</v>
      </c>
      <c r="G57" s="241" t="s">
        <v>176</v>
      </c>
      <c r="H57" s="242" t="n">
        <v>3771</v>
      </c>
      <c r="I57" s="243" t="n">
        <v>591</v>
      </c>
      <c r="J57" s="244" t="s">
        <v>592</v>
      </c>
      <c r="K57" s="245" t="n">
        <v>2862</v>
      </c>
      <c r="L57" s="246" t="s">
        <v>613</v>
      </c>
      <c r="M57" s="247" t="n">
        <v>318</v>
      </c>
      <c r="N57" s="248" t="s">
        <v>621</v>
      </c>
      <c r="O57" s="249" t="s">
        <v>660</v>
      </c>
    </row>
    <row r="58">
      <c r="B58" s="236" t="n">
        <v>2021</v>
      </c>
      <c r="C58" s="237" t="n">
        <v>1002</v>
      </c>
      <c r="D58" s="238" t="n">
        <v>538</v>
      </c>
      <c r="E58" s="239" t="s">
        <v>536</v>
      </c>
      <c r="F58" s="240" t="n">
        <v>417</v>
      </c>
      <c r="G58" s="241" t="s">
        <v>554</v>
      </c>
      <c r="H58" s="242" t="n">
        <v>3815</v>
      </c>
      <c r="I58" s="243" t="n">
        <v>538</v>
      </c>
      <c r="J58" s="244" t="s">
        <v>589</v>
      </c>
      <c r="K58" s="245" t="n">
        <v>2996</v>
      </c>
      <c r="L58" s="246" t="s">
        <v>614</v>
      </c>
      <c r="M58" s="247" t="n">
        <v>281</v>
      </c>
      <c r="N58" s="248" t="s">
        <v>632</v>
      </c>
      <c r="O58" s="249" t="s">
        <v>661</v>
      </c>
    </row>
    <row r="59">
      <c r="B59" s="236" t="n">
        <v>2022</v>
      </c>
      <c r="C59" s="237" t="n">
        <v>1045</v>
      </c>
      <c r="D59" s="238" t="n">
        <v>600</v>
      </c>
      <c r="E59" s="239" t="s">
        <v>537</v>
      </c>
      <c r="F59" s="240" t="n">
        <v>393</v>
      </c>
      <c r="G59" s="241" t="s">
        <v>549</v>
      </c>
      <c r="H59" s="242" t="n">
        <v>3679</v>
      </c>
      <c r="I59" s="243" t="n">
        <v>600</v>
      </c>
      <c r="J59" s="244" t="s">
        <v>479</v>
      </c>
      <c r="K59" s="245" t="n">
        <v>2682</v>
      </c>
      <c r="L59" s="246" t="s">
        <v>411</v>
      </c>
      <c r="M59" s="247" t="n">
        <v>397</v>
      </c>
      <c r="N59" s="248" t="s">
        <v>633</v>
      </c>
      <c r="O59" s="249" t="s">
        <v>662</v>
      </c>
    </row>
    <row r="60">
      <c r="B60" s="250" t="n">
        <v>2023</v>
      </c>
      <c r="C60" s="251" t="n">
        <v>1055</v>
      </c>
      <c r="D60" s="252" t="n">
        <v>589</v>
      </c>
      <c r="E60" s="253" t="s">
        <v>535</v>
      </c>
      <c r="F60" s="254" t="n">
        <v>397</v>
      </c>
      <c r="G60" s="255" t="s">
        <v>549</v>
      </c>
      <c r="H60" s="256" t="n">
        <v>4193</v>
      </c>
      <c r="I60" s="257" t="n">
        <v>589</v>
      </c>
      <c r="J60" s="258" t="s">
        <v>269</v>
      </c>
      <c r="K60" s="259" t="n">
        <v>3058</v>
      </c>
      <c r="L60" s="260" t="s">
        <v>411</v>
      </c>
      <c r="M60" s="261" t="n">
        <v>546</v>
      </c>
      <c r="N60" s="262" t="s">
        <v>634</v>
      </c>
      <c r="O60" s="263" t="s">
        <v>663</v>
      </c>
    </row>
    <row r="62">
      <c r="B62" s="35" t="s">
        <v>367</v>
      </c>
    </row>
    <row r="63">
      <c r="B63" s="35" t="s">
        <v>368</v>
      </c>
    </row>
    <row r="64">
      <c r="B64" s="35" t="s">
        <v>369</v>
      </c>
    </row>
    <row r="65">
      <c r="B65" s="35" t="s">
        <v>664</v>
      </c>
    </row>
  </sheetData>
  <mergeCells count="15">
    <mergeCell ref="B4:B6"/>
    <mergeCell ref="C4:G4"/>
    <mergeCell ref="H4:N4"/>
    <mergeCell ref="O4:O6"/>
    <mergeCell ref="C5:C6"/>
    <mergeCell ref="D5:E5"/>
    <mergeCell ref="F5:G5"/>
    <mergeCell ref="H5:H6"/>
    <mergeCell ref="I5:J5"/>
    <mergeCell ref="K5:L5"/>
    <mergeCell ref="M5:N5"/>
    <mergeCell ref="B62:O62"/>
    <mergeCell ref="B63:O63"/>
    <mergeCell ref="B64:O64"/>
    <mergeCell ref="B65:O65"/>
  </mergeCells>
  <pageMargins left="0.7" right="0.7" top="0.75" bottom="0.75" header="0.3" footer="0.3"/>
  <pageSetup paperSize="9" orientation="landscape" scale="50" fitToWidth="0" fitToHeight="0" horizontalDpi="300" verticalDpi="300" r:id="rId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96D4FF"/>
  </sheetPr>
  <dimension ref="A1"/>
  <sheetViews>
    <sheetView workbookViewId="0" zoomScale="100" showGridLines="0" tabSelected="false"/>
  </sheetViews>
  <sheetFormatPr defaultRowHeight="15.0" baseColWidth="10"/>
  <cols>
    <col min="1" max="1" width="2.57" hidden="0" customWidth="1"/>
    <col min="2" max="2" width="13.9766666666667" hidden="0" customWidth="1"/>
    <col min="3" max="3" width="10.31" hidden="0" customWidth="1"/>
    <col min="4" max="4" width="10.31" hidden="0" customWidth="1"/>
    <col min="5" max="5" width="9.49095238095238" hidden="0" customWidth="1"/>
    <col min="6" max="6" width="10.9528571428571" hidden="0" customWidth="1"/>
    <col min="7" max="7" width="10.9528571428571" hidden="0" customWidth="1"/>
    <col min="8" max="8" width="10.31" hidden="0" customWidth="1"/>
    <col min="9" max="9" width="10.31" hidden="0" customWidth="1"/>
  </cols>
  <sheetData>
    <row r="1">
      <c r="B1" s="3" t="s">
        <v>18</v>
      </c>
    </row>
    <row r="4" ht="21" customHeight="1">
      <c r="B4" s="14" t="s">
        <v>665</v>
      </c>
      <c r="C4" s="15" t="s">
        <v>46</v>
      </c>
      <c r="D4" s="15" t="s">
        <v>46</v>
      </c>
      <c r="E4" s="15" t="s">
        <v>666</v>
      </c>
      <c r="F4" s="15" t="s">
        <v>450</v>
      </c>
      <c r="G4" s="15" t="s">
        <v>450</v>
      </c>
      <c r="H4" s="15" t="s">
        <v>667</v>
      </c>
      <c r="I4" s="15" t="s">
        <v>667</v>
      </c>
    </row>
    <row r="5" ht="28" customHeight="1">
      <c r="B5" s="14" t="s">
        <v>665</v>
      </c>
      <c r="C5" s="16" t="s">
        <v>668</v>
      </c>
      <c r="D5" s="16" t="s">
        <v>669</v>
      </c>
      <c r="E5" s="15" t="s">
        <v>666</v>
      </c>
      <c r="F5" s="16" t="s">
        <v>668</v>
      </c>
      <c r="G5" s="16" t="s">
        <v>669</v>
      </c>
      <c r="H5" s="16" t="s">
        <v>668</v>
      </c>
      <c r="I5" s="16" t="s">
        <v>669</v>
      </c>
    </row>
    <row r="6">
      <c r="B6" s="17" t="s">
        <v>374</v>
      </c>
      <c r="C6" s="264" t="n">
        <v>127</v>
      </c>
      <c r="D6" s="265" t="n">
        <v>759</v>
      </c>
      <c r="E6" s="266" t="n">
        <v>66</v>
      </c>
      <c r="F6" s="267" t="n">
        <v>48</v>
      </c>
      <c r="G6" s="268" t="n">
        <v>590</v>
      </c>
      <c r="H6" s="269" t="n">
        <v>13</v>
      </c>
      <c r="I6" s="270" t="n">
        <v>103</v>
      </c>
    </row>
    <row r="7">
      <c r="B7" s="17" t="s">
        <v>375</v>
      </c>
      <c r="C7" s="264" t="n">
        <v>167</v>
      </c>
      <c r="D7" s="265" t="n">
        <v>818</v>
      </c>
      <c r="E7" s="266" t="n">
        <v>75</v>
      </c>
      <c r="F7" s="267" t="n">
        <v>84</v>
      </c>
      <c r="G7" s="268" t="n">
        <v>536</v>
      </c>
      <c r="H7" s="269" t="n">
        <v>8</v>
      </c>
      <c r="I7" s="270" t="n">
        <v>207</v>
      </c>
    </row>
    <row r="8">
      <c r="B8" s="17" t="s">
        <v>376</v>
      </c>
      <c r="C8" s="264" t="n">
        <v>110</v>
      </c>
      <c r="D8" s="265" t="n">
        <v>397</v>
      </c>
      <c r="E8" s="266" t="n">
        <v>52</v>
      </c>
      <c r="F8" s="267" t="n">
        <v>45</v>
      </c>
      <c r="G8" s="268" t="n">
        <v>313</v>
      </c>
      <c r="H8" s="269" t="n">
        <v>13</v>
      </c>
      <c r="I8" s="270" t="n">
        <v>32</v>
      </c>
    </row>
    <row r="9">
      <c r="B9" s="17" t="s">
        <v>377</v>
      </c>
      <c r="C9" s="264" t="n">
        <v>71</v>
      </c>
      <c r="D9" s="265" t="n">
        <v>289</v>
      </c>
      <c r="E9" s="266" t="n">
        <v>36</v>
      </c>
      <c r="F9" s="267" t="n">
        <v>33</v>
      </c>
      <c r="G9" s="268" t="n">
        <v>225</v>
      </c>
      <c r="H9" s="269" t="n">
        <v>2</v>
      </c>
      <c r="I9" s="270" t="n">
        <v>28</v>
      </c>
    </row>
    <row r="10">
      <c r="B10" s="17" t="s">
        <v>378</v>
      </c>
      <c r="C10" s="264" t="n">
        <v>84</v>
      </c>
      <c r="D10" s="265" t="n">
        <v>319</v>
      </c>
      <c r="E10" s="266" t="n">
        <v>48</v>
      </c>
      <c r="F10" s="267" t="n">
        <v>30</v>
      </c>
      <c r="G10" s="268" t="n">
        <v>244</v>
      </c>
      <c r="H10" s="269" t="n">
        <v>6</v>
      </c>
      <c r="I10" s="270" t="n">
        <v>27</v>
      </c>
    </row>
    <row r="11">
      <c r="B11" s="17" t="s">
        <v>379</v>
      </c>
      <c r="C11" s="264" t="n">
        <v>84</v>
      </c>
      <c r="D11" s="265" t="n">
        <v>185</v>
      </c>
      <c r="E11" s="266" t="n">
        <v>50</v>
      </c>
      <c r="F11" s="267" t="n">
        <v>31</v>
      </c>
      <c r="G11" s="268" t="n">
        <v>132</v>
      </c>
      <c r="H11" s="269" t="n">
        <v>3</v>
      </c>
      <c r="I11" s="270" t="n">
        <v>3</v>
      </c>
    </row>
    <row r="12">
      <c r="B12" s="17" t="s">
        <v>380</v>
      </c>
      <c r="C12" s="264" t="n">
        <v>112</v>
      </c>
      <c r="D12" s="265" t="n">
        <v>325</v>
      </c>
      <c r="E12" s="266" t="n">
        <v>74</v>
      </c>
      <c r="F12" s="267" t="n">
        <v>32</v>
      </c>
      <c r="G12" s="268" t="n">
        <v>201</v>
      </c>
      <c r="H12" s="269" t="n">
        <v>6</v>
      </c>
      <c r="I12" s="270" t="n">
        <v>50</v>
      </c>
    </row>
    <row r="13">
      <c r="B13" s="17" t="s">
        <v>381</v>
      </c>
      <c r="C13" s="264" t="n">
        <v>58</v>
      </c>
      <c r="D13" s="265" t="n">
        <v>278</v>
      </c>
      <c r="E13" s="266" t="n">
        <v>24</v>
      </c>
      <c r="F13" s="267" t="n">
        <v>21</v>
      </c>
      <c r="G13" s="268" t="n">
        <v>212</v>
      </c>
      <c r="H13" s="269" t="n">
        <v>13</v>
      </c>
      <c r="I13" s="270" t="n">
        <v>42</v>
      </c>
    </row>
    <row r="14">
      <c r="B14" s="17" t="s">
        <v>382</v>
      </c>
      <c r="C14" s="264" t="n">
        <v>38</v>
      </c>
      <c r="D14" s="265" t="n">
        <v>78</v>
      </c>
      <c r="E14" s="266" t="n">
        <v>26</v>
      </c>
      <c r="F14" s="267" t="n">
        <v>12</v>
      </c>
      <c r="G14" s="268" t="n">
        <v>52</v>
      </c>
      <c r="H14" s="269" t="n">
        <v>0</v>
      </c>
      <c r="I14" s="270" t="n">
        <v>0</v>
      </c>
    </row>
    <row r="15">
      <c r="B15" s="17" t="s">
        <v>383</v>
      </c>
      <c r="C15" s="264" t="n">
        <v>122</v>
      </c>
      <c r="D15" s="265" t="n">
        <v>430</v>
      </c>
      <c r="E15" s="266" t="n">
        <v>86</v>
      </c>
      <c r="F15" s="267" t="n">
        <v>32</v>
      </c>
      <c r="G15" s="268" t="n">
        <v>292</v>
      </c>
      <c r="H15" s="269" t="n">
        <v>4</v>
      </c>
      <c r="I15" s="270" t="n">
        <v>52</v>
      </c>
    </row>
    <row r="16">
      <c r="B16" s="17" t="s">
        <v>384</v>
      </c>
      <c r="C16" s="264" t="n">
        <v>82</v>
      </c>
      <c r="D16" s="265" t="n">
        <v>315</v>
      </c>
      <c r="E16" s="266" t="n">
        <v>52</v>
      </c>
      <c r="F16" s="267" t="n">
        <v>29</v>
      </c>
      <c r="G16" s="268" t="n">
        <v>261</v>
      </c>
      <c r="H16" s="269" t="n">
        <v>1</v>
      </c>
      <c r="I16" s="270" t="n">
        <v>2</v>
      </c>
    </row>
    <row r="17">
      <c r="B17" s="49" t="s">
        <v>386</v>
      </c>
      <c r="C17" s="271" t="n">
        <v>1055</v>
      </c>
      <c r="D17" s="272" t="n">
        <v>4193</v>
      </c>
      <c r="E17" s="273" t="n">
        <v>589</v>
      </c>
      <c r="F17" s="274" t="n">
        <v>397</v>
      </c>
      <c r="G17" s="275" t="n">
        <v>3058</v>
      </c>
      <c r="H17" s="276" t="n">
        <v>69</v>
      </c>
      <c r="I17" s="277" t="n">
        <v>546</v>
      </c>
    </row>
    <row r="19">
      <c r="B19" s="35" t="s">
        <v>670</v>
      </c>
    </row>
  </sheetData>
  <mergeCells count="6">
    <mergeCell ref="B4:B5"/>
    <mergeCell ref="C4:D4"/>
    <mergeCell ref="E4:E5"/>
    <mergeCell ref="F4:G4"/>
    <mergeCell ref="H4:I4"/>
    <mergeCell ref="B19:I19"/>
  </mergeCells>
  <pageMargins left="0.7" right="0.7" top="0.75" bottom="0.75" header="0.3" footer="0.3"/>
  <pageSetup paperSize="9" orientation="landscape" scale="50" fitToWidth="0" fitToHeight="0" horizontalDpi="300" verticalDpi="300" r:id="rId2"/>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96D4FF"/>
  </sheetPr>
  <dimension ref="A1"/>
  <sheetViews>
    <sheetView workbookViewId="0" zoomScale="100" showGridLines="0" tabSelected="false"/>
  </sheetViews>
  <sheetFormatPr defaultRowHeight="15.0" baseColWidth="10"/>
  <cols>
    <col min="1" max="1" width="2.57" hidden="0" customWidth="1"/>
    <col min="2" max="2" width="18.9861904761905" hidden="0" customWidth="1"/>
    <col min="3" max="3" width="11.0909523809524" hidden="0" customWidth="1"/>
    <col min="4" max="4" width="11.0909523809524" hidden="0" customWidth="1"/>
    <col min="5" max="5" width="11.0909523809524" hidden="0" customWidth="1"/>
    <col min="6" max="6" width="11.0909523809524" hidden="0" customWidth="1"/>
    <col min="7" max="7" width="11.0909523809524" hidden="0" customWidth="1"/>
    <col min="8" max="8" width="11.0909523809524" hidden="0" customWidth="1"/>
    <col min="9" max="9" width="11.0909523809524" hidden="0" customWidth="1"/>
    <col min="10" max="10" width="11.0909523809524" hidden="0" customWidth="1"/>
    <col min="11" max="11" width="11.0909523809524" hidden="0" customWidth="1"/>
    <col min="12" max="12" width="11.0909523809524" hidden="0" customWidth="1"/>
    <col min="13" max="13" width="11.0909523809524" hidden="0" customWidth="1"/>
    <col min="14" max="14" width="11.0909523809524" hidden="0" customWidth="1"/>
    <col min="15" max="15" width="5.65285714285714" hidden="0" customWidth="1"/>
  </cols>
  <sheetData>
    <row r="1">
      <c r="B1" s="3" t="s">
        <v>19</v>
      </c>
    </row>
    <row r="4">
      <c r="B4" s="14" t="s">
        <v>665</v>
      </c>
      <c r="C4" s="15" t="s">
        <v>671</v>
      </c>
      <c r="D4" s="15" t="s">
        <v>671</v>
      </c>
      <c r="E4" s="15" t="s">
        <v>671</v>
      </c>
      <c r="F4" s="15" t="s">
        <v>671</v>
      </c>
      <c r="G4" s="15" t="s">
        <v>671</v>
      </c>
      <c r="H4" s="15" t="s">
        <v>671</v>
      </c>
      <c r="I4" s="15" t="s">
        <v>671</v>
      </c>
      <c r="J4" s="15" t="s">
        <v>671</v>
      </c>
      <c r="K4" s="15" t="s">
        <v>671</v>
      </c>
      <c r="L4" s="15" t="s">
        <v>671</v>
      </c>
      <c r="M4" s="15" t="s">
        <v>671</v>
      </c>
      <c r="N4" s="15" t="s">
        <v>671</v>
      </c>
      <c r="O4" s="15" t="s">
        <v>46</v>
      </c>
    </row>
    <row r="5">
      <c r="B5" s="14" t="s">
        <v>665</v>
      </c>
      <c r="C5" s="15" t="n">
        <v>1</v>
      </c>
      <c r="D5" s="15" t="n">
        <v>1</v>
      </c>
      <c r="E5" s="15" t="n">
        <v>2</v>
      </c>
      <c r="F5" s="15" t="n">
        <v>2</v>
      </c>
      <c r="G5" s="15" t="n">
        <v>3</v>
      </c>
      <c r="H5" s="15" t="n">
        <v>3</v>
      </c>
      <c r="I5" s="15" t="n">
        <v>4</v>
      </c>
      <c r="J5" s="15" t="n">
        <v>4</v>
      </c>
      <c r="K5" s="15" t="n">
        <v>5</v>
      </c>
      <c r="L5" s="15" t="n">
        <v>5</v>
      </c>
      <c r="M5" s="15" t="s">
        <v>672</v>
      </c>
      <c r="N5" s="15" t="s">
        <v>672</v>
      </c>
      <c r="O5" s="15" t="s">
        <v>46</v>
      </c>
    </row>
    <row r="6">
      <c r="B6" s="14" t="s">
        <v>665</v>
      </c>
      <c r="C6" s="16" t="s">
        <v>493</v>
      </c>
      <c r="D6" s="16" t="s">
        <v>494</v>
      </c>
      <c r="E6" s="16" t="s">
        <v>493</v>
      </c>
      <c r="F6" s="16" t="s">
        <v>494</v>
      </c>
      <c r="G6" s="16" t="s">
        <v>493</v>
      </c>
      <c r="H6" s="16" t="s">
        <v>494</v>
      </c>
      <c r="I6" s="16" t="s">
        <v>493</v>
      </c>
      <c r="J6" s="16" t="s">
        <v>494</v>
      </c>
      <c r="K6" s="16" t="s">
        <v>493</v>
      </c>
      <c r="L6" s="16" t="s">
        <v>494</v>
      </c>
      <c r="M6" s="16" t="s">
        <v>493</v>
      </c>
      <c r="N6" s="16" t="s">
        <v>494</v>
      </c>
      <c r="O6" s="15" t="s">
        <v>46</v>
      </c>
    </row>
    <row r="7">
      <c r="B7" s="17" t="s">
        <v>374</v>
      </c>
      <c r="C7" s="278" t="n">
        <v>53</v>
      </c>
      <c r="D7" s="279" t="s">
        <v>304</v>
      </c>
      <c r="E7" s="280" t="n">
        <v>245</v>
      </c>
      <c r="F7" s="281" t="s">
        <v>674</v>
      </c>
      <c r="G7" s="282" t="n">
        <v>197</v>
      </c>
      <c r="H7" s="283" t="s">
        <v>680</v>
      </c>
      <c r="I7" s="284" t="n">
        <v>188</v>
      </c>
      <c r="J7" s="285" t="s">
        <v>324</v>
      </c>
      <c r="K7" s="286" t="n">
        <v>56</v>
      </c>
      <c r="L7" s="287" t="s">
        <v>632</v>
      </c>
      <c r="M7" s="288" t="n">
        <v>20</v>
      </c>
      <c r="N7" s="289" t="s">
        <v>292</v>
      </c>
      <c r="O7" s="290" t="n">
        <v>759</v>
      </c>
    </row>
    <row r="8">
      <c r="B8" s="17" t="s">
        <v>375</v>
      </c>
      <c r="C8" s="278" t="n">
        <v>56</v>
      </c>
      <c r="D8" s="279" t="s">
        <v>673</v>
      </c>
      <c r="E8" s="280" t="n">
        <v>207</v>
      </c>
      <c r="F8" s="281" t="s">
        <v>675</v>
      </c>
      <c r="G8" s="282" t="n">
        <v>182</v>
      </c>
      <c r="H8" s="283" t="s">
        <v>126</v>
      </c>
      <c r="I8" s="284" t="n">
        <v>218</v>
      </c>
      <c r="J8" s="285" t="s">
        <v>687</v>
      </c>
      <c r="K8" s="286" t="n">
        <v>118</v>
      </c>
      <c r="L8" s="287" t="s">
        <v>693</v>
      </c>
      <c r="M8" s="288" t="n">
        <v>37</v>
      </c>
      <c r="N8" s="289" t="s">
        <v>282</v>
      </c>
      <c r="O8" s="290" t="n">
        <v>818</v>
      </c>
    </row>
    <row r="9">
      <c r="B9" s="17" t="s">
        <v>376</v>
      </c>
      <c r="C9" s="278" t="n">
        <v>5</v>
      </c>
      <c r="D9" s="279" t="s">
        <v>151</v>
      </c>
      <c r="E9" s="280" t="n">
        <v>68</v>
      </c>
      <c r="F9" s="281" t="s">
        <v>676</v>
      </c>
      <c r="G9" s="282" t="n">
        <v>108</v>
      </c>
      <c r="H9" s="283" t="s">
        <v>406</v>
      </c>
      <c r="I9" s="284" t="n">
        <v>124</v>
      </c>
      <c r="J9" s="285" t="s">
        <v>688</v>
      </c>
      <c r="K9" s="286" t="n">
        <v>53</v>
      </c>
      <c r="L9" s="287" t="s">
        <v>303</v>
      </c>
      <c r="M9" s="288" t="n">
        <v>39</v>
      </c>
      <c r="N9" s="289" t="s">
        <v>333</v>
      </c>
      <c r="O9" s="290" t="n">
        <v>397</v>
      </c>
    </row>
    <row r="10">
      <c r="B10" s="17" t="s">
        <v>377</v>
      </c>
      <c r="C10" s="278" t="n">
        <v>10</v>
      </c>
      <c r="D10" s="279" t="s">
        <v>270</v>
      </c>
      <c r="E10" s="280" t="n">
        <v>72</v>
      </c>
      <c r="F10" s="281" t="s">
        <v>586</v>
      </c>
      <c r="G10" s="282" t="n">
        <v>79</v>
      </c>
      <c r="H10" s="283" t="s">
        <v>681</v>
      </c>
      <c r="I10" s="284" t="n">
        <v>78</v>
      </c>
      <c r="J10" s="285" t="s">
        <v>689</v>
      </c>
      <c r="K10" s="286" t="n">
        <v>38</v>
      </c>
      <c r="L10" s="287" t="s">
        <v>233</v>
      </c>
      <c r="M10" s="288" t="n">
        <v>12</v>
      </c>
      <c r="N10" s="289" t="s">
        <v>327</v>
      </c>
      <c r="O10" s="290" t="n">
        <v>289</v>
      </c>
    </row>
    <row r="11">
      <c r="B11" s="17" t="s">
        <v>378</v>
      </c>
      <c r="C11" s="278" t="n">
        <v>4</v>
      </c>
      <c r="D11" s="279" t="s">
        <v>151</v>
      </c>
      <c r="E11" s="280" t="n">
        <v>81</v>
      </c>
      <c r="F11" s="281" t="s">
        <v>545</v>
      </c>
      <c r="G11" s="282" t="n">
        <v>95</v>
      </c>
      <c r="H11" s="283" t="s">
        <v>682</v>
      </c>
      <c r="I11" s="284" t="n">
        <v>91</v>
      </c>
      <c r="J11" s="285" t="s">
        <v>690</v>
      </c>
      <c r="K11" s="286" t="n">
        <v>34</v>
      </c>
      <c r="L11" s="287" t="s">
        <v>694</v>
      </c>
      <c r="M11" s="288" t="n">
        <v>14</v>
      </c>
      <c r="N11" s="289" t="s">
        <v>155</v>
      </c>
      <c r="O11" s="290" t="n">
        <v>319</v>
      </c>
    </row>
    <row r="12">
      <c r="B12" s="17" t="s">
        <v>379</v>
      </c>
      <c r="C12" s="278" t="n">
        <v>0</v>
      </c>
      <c r="D12" s="279" t="s">
        <v>141</v>
      </c>
      <c r="E12" s="280" t="n">
        <v>12</v>
      </c>
      <c r="F12" s="281" t="s">
        <v>677</v>
      </c>
      <c r="G12" s="282" t="n">
        <v>38</v>
      </c>
      <c r="H12" s="283" t="s">
        <v>543</v>
      </c>
      <c r="I12" s="284" t="n">
        <v>52</v>
      </c>
      <c r="J12" s="285" t="s">
        <v>691</v>
      </c>
      <c r="K12" s="286" t="n">
        <v>76</v>
      </c>
      <c r="L12" s="287" t="s">
        <v>695</v>
      </c>
      <c r="M12" s="288" t="n">
        <v>7</v>
      </c>
      <c r="N12" s="289" t="s">
        <v>467</v>
      </c>
      <c r="O12" s="290" t="n">
        <v>185</v>
      </c>
    </row>
    <row r="13">
      <c r="B13" s="17" t="s">
        <v>380</v>
      </c>
      <c r="C13" s="278" t="n">
        <v>9</v>
      </c>
      <c r="D13" s="279" t="s">
        <v>220</v>
      </c>
      <c r="E13" s="280" t="n">
        <v>55</v>
      </c>
      <c r="F13" s="281" t="s">
        <v>227</v>
      </c>
      <c r="G13" s="282" t="n">
        <v>85</v>
      </c>
      <c r="H13" s="283" t="s">
        <v>585</v>
      </c>
      <c r="I13" s="284" t="n">
        <v>71</v>
      </c>
      <c r="J13" s="285" t="s">
        <v>219</v>
      </c>
      <c r="K13" s="286" t="n">
        <v>78</v>
      </c>
      <c r="L13" s="287" t="s">
        <v>696</v>
      </c>
      <c r="M13" s="288" t="n">
        <v>27</v>
      </c>
      <c r="N13" s="289" t="s">
        <v>254</v>
      </c>
      <c r="O13" s="290" t="n">
        <v>325</v>
      </c>
    </row>
    <row r="14">
      <c r="B14" s="17" t="s">
        <v>381</v>
      </c>
      <c r="C14" s="278" t="n">
        <v>5</v>
      </c>
      <c r="D14" s="279" t="s">
        <v>334</v>
      </c>
      <c r="E14" s="280" t="n">
        <v>37</v>
      </c>
      <c r="F14" s="281" t="s">
        <v>678</v>
      </c>
      <c r="G14" s="282" t="n">
        <v>49</v>
      </c>
      <c r="H14" s="283" t="s">
        <v>123</v>
      </c>
      <c r="I14" s="284" t="n">
        <v>110</v>
      </c>
      <c r="J14" s="285" t="s">
        <v>185</v>
      </c>
      <c r="K14" s="286" t="n">
        <v>61</v>
      </c>
      <c r="L14" s="287" t="s">
        <v>697</v>
      </c>
      <c r="M14" s="288" t="n">
        <v>16</v>
      </c>
      <c r="N14" s="289" t="s">
        <v>617</v>
      </c>
      <c r="O14" s="290" t="n">
        <v>278</v>
      </c>
    </row>
    <row r="15">
      <c r="B15" s="17" t="s">
        <v>382</v>
      </c>
      <c r="C15" s="278" t="n">
        <v>0</v>
      </c>
      <c r="D15" s="279" t="s">
        <v>141</v>
      </c>
      <c r="E15" s="280" t="n">
        <v>7</v>
      </c>
      <c r="F15" s="281" t="s">
        <v>175</v>
      </c>
      <c r="G15" s="282" t="n">
        <v>27</v>
      </c>
      <c r="H15" s="283" t="s">
        <v>683</v>
      </c>
      <c r="I15" s="284" t="n">
        <v>27</v>
      </c>
      <c r="J15" s="285" t="s">
        <v>683</v>
      </c>
      <c r="K15" s="286" t="n">
        <v>3</v>
      </c>
      <c r="L15" s="287" t="s">
        <v>467</v>
      </c>
      <c r="M15" s="288" t="n">
        <v>14</v>
      </c>
      <c r="N15" s="289" t="s">
        <v>699</v>
      </c>
      <c r="O15" s="290" t="n">
        <v>78</v>
      </c>
    </row>
    <row r="16">
      <c r="B16" s="17" t="s">
        <v>383</v>
      </c>
      <c r="C16" s="278" t="n">
        <v>9</v>
      </c>
      <c r="D16" s="279" t="s">
        <v>168</v>
      </c>
      <c r="E16" s="280" t="n">
        <v>105</v>
      </c>
      <c r="F16" s="281" t="s">
        <v>587</v>
      </c>
      <c r="G16" s="282" t="n">
        <v>132</v>
      </c>
      <c r="H16" s="283" t="s">
        <v>684</v>
      </c>
      <c r="I16" s="284" t="n">
        <v>108</v>
      </c>
      <c r="J16" s="285" t="s">
        <v>538</v>
      </c>
      <c r="K16" s="286" t="n">
        <v>47</v>
      </c>
      <c r="L16" s="287" t="s">
        <v>180</v>
      </c>
      <c r="M16" s="288" t="n">
        <v>29</v>
      </c>
      <c r="N16" s="289" t="s">
        <v>267</v>
      </c>
      <c r="O16" s="290" t="n">
        <v>430</v>
      </c>
    </row>
    <row r="17">
      <c r="B17" s="17" t="s">
        <v>384</v>
      </c>
      <c r="C17" s="278" t="n">
        <v>16</v>
      </c>
      <c r="D17" s="279" t="s">
        <v>329</v>
      </c>
      <c r="E17" s="280" t="n">
        <v>59</v>
      </c>
      <c r="F17" s="281" t="s">
        <v>268</v>
      </c>
      <c r="G17" s="282" t="n">
        <v>106</v>
      </c>
      <c r="H17" s="283" t="s">
        <v>685</v>
      </c>
      <c r="I17" s="284" t="n">
        <v>65</v>
      </c>
      <c r="J17" s="285" t="s">
        <v>692</v>
      </c>
      <c r="K17" s="286" t="n">
        <v>42</v>
      </c>
      <c r="L17" s="287" t="s">
        <v>678</v>
      </c>
      <c r="M17" s="288" t="n">
        <v>27</v>
      </c>
      <c r="N17" s="289" t="s">
        <v>341</v>
      </c>
      <c r="O17" s="290" t="n">
        <v>315</v>
      </c>
    </row>
    <row r="18">
      <c r="B18" s="42" t="s">
        <v>482</v>
      </c>
      <c r="C18" s="291" t="n">
        <v>167</v>
      </c>
      <c r="D18" s="292" t="s">
        <v>127</v>
      </c>
      <c r="E18" s="293" t="n">
        <v>948</v>
      </c>
      <c r="F18" s="294" t="s">
        <v>403</v>
      </c>
      <c r="G18" s="295" t="n">
        <v>1098</v>
      </c>
      <c r="H18" s="296" t="s">
        <v>585</v>
      </c>
      <c r="I18" s="297" t="n">
        <v>1132</v>
      </c>
      <c r="J18" s="298" t="s">
        <v>689</v>
      </c>
      <c r="K18" s="299" t="n">
        <v>606</v>
      </c>
      <c r="L18" s="300" t="s">
        <v>698</v>
      </c>
      <c r="M18" s="301" t="n">
        <v>242</v>
      </c>
      <c r="N18" s="302" t="s">
        <v>617</v>
      </c>
      <c r="O18" s="303" t="n">
        <v>4193</v>
      </c>
    </row>
    <row r="19">
      <c r="B19" s="26" t="s">
        <v>483</v>
      </c>
      <c r="C19" s="304" t="n">
        <v>186</v>
      </c>
      <c r="D19" s="305" t="s">
        <v>329</v>
      </c>
      <c r="E19" s="306" t="n">
        <v>665</v>
      </c>
      <c r="F19" s="307" t="s">
        <v>679</v>
      </c>
      <c r="G19" s="308" t="n">
        <v>998</v>
      </c>
      <c r="H19" s="309" t="s">
        <v>686</v>
      </c>
      <c r="I19" s="310" t="n">
        <v>1006</v>
      </c>
      <c r="J19" s="311" t="s">
        <v>681</v>
      </c>
      <c r="K19" s="312" t="n">
        <v>629</v>
      </c>
      <c r="L19" s="313" t="s">
        <v>676</v>
      </c>
      <c r="M19" s="314" t="n">
        <v>195</v>
      </c>
      <c r="N19" s="315" t="s">
        <v>236</v>
      </c>
      <c r="O19" s="316" t="n">
        <v>3679</v>
      </c>
    </row>
    <row r="21">
      <c r="B21" s="35" t="s">
        <v>670</v>
      </c>
    </row>
  </sheetData>
  <mergeCells count="10">
    <mergeCell ref="B4:B6"/>
    <mergeCell ref="C4:N4"/>
    <mergeCell ref="O4:O6"/>
    <mergeCell ref="C5:D5"/>
    <mergeCell ref="E5:F5"/>
    <mergeCell ref="G5:H5"/>
    <mergeCell ref="I5:J5"/>
    <mergeCell ref="K5:L5"/>
    <mergeCell ref="M5:N5"/>
    <mergeCell ref="B21:O21"/>
  </mergeCells>
  <pageMargins left="0.7" right="0.7" top="0.75" bottom="0.75" header="0.3" footer="0.3"/>
  <pageSetup paperSize="9" orientation="landscape" scale="50" fitToWidth="0" fitToHeight="0" horizontalDpi="300" verticalDpi="300"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96D4FF"/>
  </sheetPr>
  <dimension ref="A1"/>
  <sheetViews>
    <sheetView workbookViewId="0" zoomScale="100" showGridLines="0" tabSelected="false">
      <pane ySplit="6" topLeftCell="A7" activePane="bottomLeft" state="frozen"/>
      <selection pane="bottomLeft"/>
    </sheetView>
  </sheetViews>
  <sheetFormatPr defaultRowHeight="15.0" baseColWidth="10"/>
  <cols>
    <col min="1" max="1" width="2.57" hidden="0" customWidth="1"/>
    <col min="2" max="2" width="5.83380952380952" hidden="0" customWidth="1"/>
    <col min="3" max="3" width="13.3766666666667" hidden="0" customWidth="1"/>
    <col min="4" max="4" width="13.3766666666667" hidden="0" customWidth="1"/>
    <col min="5" max="5" width="13.3766666666667" hidden="0" customWidth="1"/>
    <col min="6" max="6" width="8.98619047619048" hidden="0" customWidth="1"/>
    <col min="7" max="7" width="7.52904761904762" hidden="0" customWidth="1"/>
    <col min="8" max="8" width="8.71" hidden="0" customWidth="1"/>
    <col min="9" max="9" width="6.93585034013605" hidden="0" customWidth="1"/>
    <col min="10" max="10" width="6.93585034013605" hidden="0" customWidth="1"/>
    <col min="11" max="11" width="6.93585034013605" hidden="0" customWidth="1"/>
    <col min="12" max="12" width="6.93585034013605" hidden="0" customWidth="1"/>
    <col min="13" max="13" width="6.93585034013605" hidden="0" customWidth="1"/>
    <col min="14" max="14" width="6.93585034013605" hidden="0" customWidth="1"/>
    <col min="15" max="15" width="6.93585034013605" hidden="0" customWidth="1"/>
  </cols>
  <sheetData>
    <row r="1">
      <c r="B1" s="3" t="s">
        <v>20</v>
      </c>
    </row>
    <row r="4">
      <c r="B4" s="15" t="s">
        <v>43</v>
      </c>
      <c r="C4" s="15" t="s">
        <v>700</v>
      </c>
      <c r="D4" s="15" t="s">
        <v>700</v>
      </c>
      <c r="E4" s="15" t="s">
        <v>700</v>
      </c>
      <c r="F4" s="15" t="s">
        <v>701</v>
      </c>
      <c r="G4" s="15" t="s">
        <v>702</v>
      </c>
      <c r="H4" s="15" t="s">
        <v>703</v>
      </c>
      <c r="I4" s="15" t="s">
        <v>704</v>
      </c>
      <c r="J4" s="15" t="s">
        <v>704</v>
      </c>
      <c r="K4" s="15" t="s">
        <v>704</v>
      </c>
      <c r="L4" s="15" t="s">
        <v>704</v>
      </c>
      <c r="M4" s="15" t="s">
        <v>704</v>
      </c>
      <c r="N4" s="15" t="s">
        <v>704</v>
      </c>
      <c r="O4" s="15" t="s">
        <v>704</v>
      </c>
    </row>
    <row r="5">
      <c r="B5" s="15" t="s">
        <v>43</v>
      </c>
      <c r="C5" s="16" t="s">
        <v>46</v>
      </c>
      <c r="D5" s="15" t="s">
        <v>705</v>
      </c>
      <c r="E5" s="15" t="s">
        <v>705</v>
      </c>
      <c r="F5" s="15" t="s">
        <v>701</v>
      </c>
      <c r="G5" s="15" t="s">
        <v>702</v>
      </c>
      <c r="H5" s="15" t="s">
        <v>703</v>
      </c>
      <c r="I5" s="16" t="n">
        <v>1</v>
      </c>
      <c r="J5" s="16" t="n">
        <v>2</v>
      </c>
      <c r="K5" s="16" t="n">
        <v>3</v>
      </c>
      <c r="L5" s="16" t="n">
        <v>4</v>
      </c>
      <c r="M5" s="16" t="n">
        <v>5</v>
      </c>
      <c r="N5" s="16" t="s">
        <v>672</v>
      </c>
      <c r="O5" s="16" t="s">
        <v>46</v>
      </c>
    </row>
    <row r="6">
      <c r="B6" s="15" t="s">
        <v>43</v>
      </c>
      <c r="C6" s="16" t="s">
        <v>46</v>
      </c>
      <c r="D6" s="16" t="s">
        <v>493</v>
      </c>
      <c r="E6" s="16" t="s">
        <v>494</v>
      </c>
      <c r="F6" s="15" t="s">
        <v>701</v>
      </c>
      <c r="G6" s="15" t="s">
        <v>702</v>
      </c>
      <c r="H6" s="15" t="s">
        <v>703</v>
      </c>
      <c r="I6" s="16" t="n">
        <v>1</v>
      </c>
      <c r="J6" s="16" t="n">
        <v>2</v>
      </c>
      <c r="K6" s="16" t="n">
        <v>3</v>
      </c>
      <c r="L6" s="16" t="n">
        <v>4</v>
      </c>
      <c r="M6" s="16" t="n">
        <v>5</v>
      </c>
      <c r="N6" s="16" t="s">
        <v>672</v>
      </c>
      <c r="O6" s="16" t="s">
        <v>46</v>
      </c>
    </row>
    <row r="7">
      <c r="B7" s="317" t="n">
        <v>1971</v>
      </c>
      <c r="C7" s="318" t="n">
        <v>4143</v>
      </c>
      <c r="D7" s="319" t="n">
        <v>1116</v>
      </c>
      <c r="E7" s="320" t="n">
        <v>26.9</v>
      </c>
      <c r="F7" s="321" t="n">
        <v>123</v>
      </c>
      <c r="G7" s="322" t="n">
        <v>197</v>
      </c>
      <c r="H7" s="323" t="n">
        <v>-74</v>
      </c>
      <c r="I7" s="324" t="s">
        <v>711</v>
      </c>
      <c r="J7" s="325" t="s">
        <v>711</v>
      </c>
      <c r="K7" s="326" t="s">
        <v>711</v>
      </c>
      <c r="L7" s="327" t="s">
        <v>711</v>
      </c>
      <c r="M7" s="328" t="s">
        <v>711</v>
      </c>
      <c r="N7" s="329" t="s">
        <v>711</v>
      </c>
      <c r="O7" s="330" t="n">
        <v>4069</v>
      </c>
    </row>
    <row r="8">
      <c r="B8" s="317" t="n">
        <v>1972</v>
      </c>
      <c r="C8" s="318" t="n">
        <v>4914</v>
      </c>
      <c r="D8" s="319" t="n">
        <v>1275</v>
      </c>
      <c r="E8" s="320" t="n">
        <v>26</v>
      </c>
      <c r="F8" s="321" t="n">
        <v>92</v>
      </c>
      <c r="G8" s="322" t="n">
        <v>119</v>
      </c>
      <c r="H8" s="323" t="n">
        <v>-27</v>
      </c>
      <c r="I8" s="324" t="s">
        <v>711</v>
      </c>
      <c r="J8" s="325" t="s">
        <v>711</v>
      </c>
      <c r="K8" s="326" t="s">
        <v>711</v>
      </c>
      <c r="L8" s="327" t="s">
        <v>711</v>
      </c>
      <c r="M8" s="328" t="s">
        <v>711</v>
      </c>
      <c r="N8" s="329" t="s">
        <v>711</v>
      </c>
      <c r="O8" s="330" t="n">
        <v>4887</v>
      </c>
    </row>
    <row r="9">
      <c r="B9" s="317" t="n">
        <v>1973</v>
      </c>
      <c r="C9" s="318" t="n">
        <v>6342</v>
      </c>
      <c r="D9" s="319" t="n">
        <v>1428</v>
      </c>
      <c r="E9" s="320" t="n">
        <v>22.5</v>
      </c>
      <c r="F9" s="321" t="n">
        <v>113</v>
      </c>
      <c r="G9" s="322" t="n">
        <v>160</v>
      </c>
      <c r="H9" s="323" t="n">
        <v>-47</v>
      </c>
      <c r="I9" s="324" t="s">
        <v>711</v>
      </c>
      <c r="J9" s="325" t="s">
        <v>711</v>
      </c>
      <c r="K9" s="326" t="s">
        <v>711</v>
      </c>
      <c r="L9" s="327" t="s">
        <v>711</v>
      </c>
      <c r="M9" s="328" t="s">
        <v>711</v>
      </c>
      <c r="N9" s="329" t="s">
        <v>711</v>
      </c>
      <c r="O9" s="330" t="n">
        <v>6295</v>
      </c>
    </row>
    <row r="10">
      <c r="B10" s="317" t="n">
        <v>1974</v>
      </c>
      <c r="C10" s="318" t="n">
        <v>6520</v>
      </c>
      <c r="D10" s="319" t="n">
        <v>1380</v>
      </c>
      <c r="E10" s="320" t="n">
        <v>21.2</v>
      </c>
      <c r="F10" s="321" t="n">
        <v>196</v>
      </c>
      <c r="G10" s="322" t="n">
        <v>122</v>
      </c>
      <c r="H10" s="323" t="n">
        <v>74</v>
      </c>
      <c r="I10" s="324" t="s">
        <v>711</v>
      </c>
      <c r="J10" s="325" t="s">
        <v>711</v>
      </c>
      <c r="K10" s="326" t="s">
        <v>711</v>
      </c>
      <c r="L10" s="327" t="s">
        <v>711</v>
      </c>
      <c r="M10" s="328" t="s">
        <v>711</v>
      </c>
      <c r="N10" s="329" t="s">
        <v>711</v>
      </c>
      <c r="O10" s="330" t="n">
        <v>6594</v>
      </c>
    </row>
    <row r="11">
      <c r="B11" s="317" t="n">
        <v>1975</v>
      </c>
      <c r="C11" s="318" t="n">
        <v>2715</v>
      </c>
      <c r="D11" s="319" t="n">
        <v>889</v>
      </c>
      <c r="E11" s="320" t="n">
        <v>32.7</v>
      </c>
      <c r="F11" s="321" t="n">
        <v>124</v>
      </c>
      <c r="G11" s="322" t="n">
        <v>150</v>
      </c>
      <c r="H11" s="323" t="n">
        <v>-26</v>
      </c>
      <c r="I11" s="324" t="s">
        <v>711</v>
      </c>
      <c r="J11" s="325" t="s">
        <v>711</v>
      </c>
      <c r="K11" s="326" t="s">
        <v>711</v>
      </c>
      <c r="L11" s="327" t="s">
        <v>711</v>
      </c>
      <c r="M11" s="328" t="s">
        <v>711</v>
      </c>
      <c r="N11" s="329" t="s">
        <v>711</v>
      </c>
      <c r="O11" s="330" t="n">
        <v>2689</v>
      </c>
    </row>
    <row r="12">
      <c r="B12" s="317" t="n">
        <v>1976</v>
      </c>
      <c r="C12" s="318" t="n">
        <v>2221</v>
      </c>
      <c r="D12" s="319" t="n">
        <v>707</v>
      </c>
      <c r="E12" s="320" t="n">
        <v>31.8</v>
      </c>
      <c r="F12" s="321" t="n">
        <v>203</v>
      </c>
      <c r="G12" s="322" t="n">
        <v>130</v>
      </c>
      <c r="H12" s="323" t="n">
        <v>73</v>
      </c>
      <c r="I12" s="324" t="s">
        <v>711</v>
      </c>
      <c r="J12" s="325" t="s">
        <v>711</v>
      </c>
      <c r="K12" s="326" t="s">
        <v>711</v>
      </c>
      <c r="L12" s="327" t="s">
        <v>711</v>
      </c>
      <c r="M12" s="328" t="s">
        <v>711</v>
      </c>
      <c r="N12" s="329" t="s">
        <v>711</v>
      </c>
      <c r="O12" s="330" t="n">
        <v>2294</v>
      </c>
    </row>
    <row r="13">
      <c r="B13" s="317" t="n">
        <v>1977</v>
      </c>
      <c r="C13" s="318" t="n">
        <v>2184</v>
      </c>
      <c r="D13" s="319" t="n">
        <v>1112</v>
      </c>
      <c r="E13" s="320" t="n">
        <v>50.9</v>
      </c>
      <c r="F13" s="321" t="n">
        <v>113</v>
      </c>
      <c r="G13" s="322" t="n">
        <v>126</v>
      </c>
      <c r="H13" s="323" t="n">
        <v>-13</v>
      </c>
      <c r="I13" s="324" t="n">
        <v>80</v>
      </c>
      <c r="J13" s="325" t="n">
        <v>186</v>
      </c>
      <c r="K13" s="326" t="n">
        <v>263</v>
      </c>
      <c r="L13" s="327" t="n">
        <v>567</v>
      </c>
      <c r="M13" s="328" t="n">
        <v>694</v>
      </c>
      <c r="N13" s="329" t="n">
        <v>381</v>
      </c>
      <c r="O13" s="330" t="n">
        <v>2171</v>
      </c>
    </row>
    <row r="14">
      <c r="B14" s="317" t="n">
        <v>1978</v>
      </c>
      <c r="C14" s="318" t="n">
        <v>2541</v>
      </c>
      <c r="D14" s="319" t="n">
        <v>1408</v>
      </c>
      <c r="E14" s="320" t="n">
        <v>55.4</v>
      </c>
      <c r="F14" s="321" t="n">
        <v>146</v>
      </c>
      <c r="G14" s="322" t="n">
        <v>136</v>
      </c>
      <c r="H14" s="323" t="n">
        <v>10</v>
      </c>
      <c r="I14" s="324" t="n">
        <v>272</v>
      </c>
      <c r="J14" s="325" t="n">
        <v>249</v>
      </c>
      <c r="K14" s="326" t="n">
        <v>147</v>
      </c>
      <c r="L14" s="327" t="n">
        <v>611</v>
      </c>
      <c r="M14" s="328" t="n">
        <v>854</v>
      </c>
      <c r="N14" s="329" t="n">
        <v>418</v>
      </c>
      <c r="O14" s="330" t="n">
        <v>2551</v>
      </c>
    </row>
    <row r="15">
      <c r="B15" s="317" t="n">
        <v>1979</v>
      </c>
      <c r="C15" s="318" t="n">
        <v>2761</v>
      </c>
      <c r="D15" s="319" t="n">
        <v>1630</v>
      </c>
      <c r="E15" s="320" t="n">
        <v>59</v>
      </c>
      <c r="F15" s="321" t="n">
        <v>112</v>
      </c>
      <c r="G15" s="322" t="n">
        <v>136</v>
      </c>
      <c r="H15" s="323" t="n">
        <v>-24</v>
      </c>
      <c r="I15" s="324" t="n">
        <v>156</v>
      </c>
      <c r="J15" s="325" t="n">
        <v>215</v>
      </c>
      <c r="K15" s="326" t="n">
        <v>250</v>
      </c>
      <c r="L15" s="327" t="n">
        <v>587</v>
      </c>
      <c r="M15" s="328" t="n">
        <v>1023</v>
      </c>
      <c r="N15" s="329" t="n">
        <v>506</v>
      </c>
      <c r="O15" s="330" t="n">
        <v>2737</v>
      </c>
    </row>
    <row r="16">
      <c r="B16" s="317" t="n">
        <v>1980</v>
      </c>
      <c r="C16" s="318" t="n">
        <v>3183</v>
      </c>
      <c r="D16" s="319" t="n">
        <v>2025</v>
      </c>
      <c r="E16" s="320" t="n">
        <v>63.6</v>
      </c>
      <c r="F16" s="321" t="n">
        <v>122</v>
      </c>
      <c r="G16" s="322" t="n">
        <v>121</v>
      </c>
      <c r="H16" s="323" t="n">
        <v>1</v>
      </c>
      <c r="I16" s="324" t="n">
        <v>112</v>
      </c>
      <c r="J16" s="325" t="n">
        <v>184</v>
      </c>
      <c r="K16" s="326" t="n">
        <v>312</v>
      </c>
      <c r="L16" s="327" t="n">
        <v>637</v>
      </c>
      <c r="M16" s="328" t="n">
        <v>1348</v>
      </c>
      <c r="N16" s="329" t="n">
        <v>591</v>
      </c>
      <c r="O16" s="330" t="n">
        <v>3184</v>
      </c>
    </row>
    <row r="17">
      <c r="B17" s="317" t="n">
        <v>1981</v>
      </c>
      <c r="C17" s="318" t="n">
        <v>3244</v>
      </c>
      <c r="D17" s="319" t="n">
        <v>1605</v>
      </c>
      <c r="E17" s="320" t="n">
        <v>49.5</v>
      </c>
      <c r="F17" s="321" t="n">
        <v>161</v>
      </c>
      <c r="G17" s="322" t="n">
        <v>116</v>
      </c>
      <c r="H17" s="323" t="n">
        <v>45</v>
      </c>
      <c r="I17" s="324" t="n">
        <v>119</v>
      </c>
      <c r="J17" s="325" t="n">
        <v>297</v>
      </c>
      <c r="K17" s="326" t="n">
        <v>430</v>
      </c>
      <c r="L17" s="327" t="n">
        <v>835</v>
      </c>
      <c r="M17" s="328" t="n">
        <v>1194</v>
      </c>
      <c r="N17" s="329" t="n">
        <v>414</v>
      </c>
      <c r="O17" s="330" t="n">
        <v>3289</v>
      </c>
    </row>
    <row r="18">
      <c r="B18" s="317" t="n">
        <v>1982</v>
      </c>
      <c r="C18" s="318" t="n">
        <v>3301</v>
      </c>
      <c r="D18" s="319" t="n">
        <v>1372</v>
      </c>
      <c r="E18" s="320" t="n">
        <v>41.6</v>
      </c>
      <c r="F18" s="321" t="n">
        <v>202</v>
      </c>
      <c r="G18" s="322" t="n">
        <v>107</v>
      </c>
      <c r="H18" s="323" t="n">
        <v>95</v>
      </c>
      <c r="I18" s="324" t="n">
        <v>106</v>
      </c>
      <c r="J18" s="325" t="n">
        <v>313</v>
      </c>
      <c r="K18" s="326" t="n">
        <v>456</v>
      </c>
      <c r="L18" s="327" t="n">
        <v>1027</v>
      </c>
      <c r="M18" s="328" t="n">
        <v>1114</v>
      </c>
      <c r="N18" s="329" t="n">
        <v>380</v>
      </c>
      <c r="O18" s="330" t="n">
        <v>3396</v>
      </c>
    </row>
    <row r="19">
      <c r="B19" s="317" t="n">
        <v>1983</v>
      </c>
      <c r="C19" s="318" t="n">
        <v>3516</v>
      </c>
      <c r="D19" s="319" t="n">
        <v>1261</v>
      </c>
      <c r="E19" s="320" t="n">
        <v>35.9</v>
      </c>
      <c r="F19" s="321" t="n">
        <v>259</v>
      </c>
      <c r="G19" s="322" t="n">
        <v>148</v>
      </c>
      <c r="H19" s="323" t="n">
        <v>111</v>
      </c>
      <c r="I19" s="324" t="n">
        <v>73</v>
      </c>
      <c r="J19" s="325" t="n">
        <v>397</v>
      </c>
      <c r="K19" s="326" t="n">
        <v>614</v>
      </c>
      <c r="L19" s="327" t="n">
        <v>1042</v>
      </c>
      <c r="M19" s="328" t="n">
        <v>1147</v>
      </c>
      <c r="N19" s="329" t="n">
        <v>354</v>
      </c>
      <c r="O19" s="330" t="n">
        <v>3627</v>
      </c>
    </row>
    <row r="20">
      <c r="B20" s="317" t="n">
        <v>1984</v>
      </c>
      <c r="C20" s="318" t="n">
        <v>4019</v>
      </c>
      <c r="D20" s="319" t="n">
        <v>1470</v>
      </c>
      <c r="E20" s="320" t="n">
        <v>36.6</v>
      </c>
      <c r="F20" s="321" t="n">
        <v>220</v>
      </c>
      <c r="G20" s="322" t="n">
        <v>105</v>
      </c>
      <c r="H20" s="323" t="n">
        <v>115</v>
      </c>
      <c r="I20" s="324" t="n">
        <v>168</v>
      </c>
      <c r="J20" s="325" t="n">
        <v>406</v>
      </c>
      <c r="K20" s="326" t="n">
        <v>678</v>
      </c>
      <c r="L20" s="327" t="n">
        <v>1281</v>
      </c>
      <c r="M20" s="328" t="n">
        <v>1207</v>
      </c>
      <c r="N20" s="329" t="n">
        <v>394</v>
      </c>
      <c r="O20" s="330" t="n">
        <v>4134</v>
      </c>
    </row>
    <row r="21">
      <c r="B21" s="317" t="n">
        <v>1985</v>
      </c>
      <c r="C21" s="318" t="n">
        <v>3725</v>
      </c>
      <c r="D21" s="319" t="n">
        <v>1547</v>
      </c>
      <c r="E21" s="320" t="n">
        <v>41.5</v>
      </c>
      <c r="F21" s="321" t="n">
        <v>228</v>
      </c>
      <c r="G21" s="322" t="n">
        <v>80</v>
      </c>
      <c r="H21" s="323" t="n">
        <v>148</v>
      </c>
      <c r="I21" s="324" t="n">
        <v>157</v>
      </c>
      <c r="J21" s="325" t="n">
        <v>307</v>
      </c>
      <c r="K21" s="326" t="n">
        <v>689</v>
      </c>
      <c r="L21" s="327" t="n">
        <v>1173</v>
      </c>
      <c r="M21" s="328" t="n">
        <v>1111</v>
      </c>
      <c r="N21" s="329" t="n">
        <v>436</v>
      </c>
      <c r="O21" s="330" t="n">
        <v>3873</v>
      </c>
    </row>
    <row r="22">
      <c r="B22" s="317" t="n">
        <v>1986</v>
      </c>
      <c r="C22" s="318" t="n">
        <v>3785</v>
      </c>
      <c r="D22" s="319" t="n">
        <v>1578</v>
      </c>
      <c r="E22" s="320" t="n">
        <v>41.7</v>
      </c>
      <c r="F22" s="321" t="n">
        <v>238</v>
      </c>
      <c r="G22" s="322" t="n">
        <v>96</v>
      </c>
      <c r="H22" s="323" t="n">
        <v>142</v>
      </c>
      <c r="I22" s="324" t="n">
        <v>150</v>
      </c>
      <c r="J22" s="325" t="n">
        <v>344</v>
      </c>
      <c r="K22" s="326" t="n">
        <v>600</v>
      </c>
      <c r="L22" s="327" t="n">
        <v>1105</v>
      </c>
      <c r="M22" s="328" t="n">
        <v>1189</v>
      </c>
      <c r="N22" s="329" t="n">
        <v>539</v>
      </c>
      <c r="O22" s="330" t="n">
        <v>3927</v>
      </c>
    </row>
    <row r="23">
      <c r="B23" s="317" t="n">
        <v>1987</v>
      </c>
      <c r="C23" s="318" t="n">
        <v>3953</v>
      </c>
      <c r="D23" s="319" t="n">
        <v>1484</v>
      </c>
      <c r="E23" s="320" t="n">
        <v>37.5</v>
      </c>
      <c r="F23" s="321" t="n">
        <v>178</v>
      </c>
      <c r="G23" s="322" t="n">
        <v>106</v>
      </c>
      <c r="H23" s="323" t="n">
        <v>72</v>
      </c>
      <c r="I23" s="324" t="n">
        <v>92</v>
      </c>
      <c r="J23" s="325" t="n">
        <v>340</v>
      </c>
      <c r="K23" s="326" t="n">
        <v>697</v>
      </c>
      <c r="L23" s="327" t="n">
        <v>1224</v>
      </c>
      <c r="M23" s="328" t="n">
        <v>1160</v>
      </c>
      <c r="N23" s="329" t="n">
        <v>512</v>
      </c>
      <c r="O23" s="330" t="n">
        <v>4025</v>
      </c>
    </row>
    <row r="24">
      <c r="B24" s="317" t="n">
        <v>1988</v>
      </c>
      <c r="C24" s="318" t="n">
        <v>3612</v>
      </c>
      <c r="D24" s="319" t="n">
        <v>1612</v>
      </c>
      <c r="E24" s="320" t="n">
        <v>44.6</v>
      </c>
      <c r="F24" s="321" t="n">
        <v>253</v>
      </c>
      <c r="G24" s="322" t="n">
        <v>142</v>
      </c>
      <c r="H24" s="323" t="n">
        <v>111</v>
      </c>
      <c r="I24" s="324" t="n">
        <v>109</v>
      </c>
      <c r="J24" s="325" t="n">
        <v>261</v>
      </c>
      <c r="K24" s="326" t="n">
        <v>671</v>
      </c>
      <c r="L24" s="327" t="n">
        <v>1134</v>
      </c>
      <c r="M24" s="328" t="n">
        <v>1198</v>
      </c>
      <c r="N24" s="329" t="n">
        <v>350</v>
      </c>
      <c r="O24" s="330" t="n">
        <v>3723</v>
      </c>
    </row>
    <row r="25">
      <c r="B25" s="317" t="n">
        <v>1989</v>
      </c>
      <c r="C25" s="318" t="n">
        <v>3280</v>
      </c>
      <c r="D25" s="319" t="n">
        <v>1394</v>
      </c>
      <c r="E25" s="320" t="n">
        <v>42.5</v>
      </c>
      <c r="F25" s="321" t="n">
        <v>278</v>
      </c>
      <c r="G25" s="322" t="n">
        <v>125</v>
      </c>
      <c r="H25" s="323" t="n">
        <v>153</v>
      </c>
      <c r="I25" s="324" t="n">
        <v>68</v>
      </c>
      <c r="J25" s="325" t="n">
        <v>283</v>
      </c>
      <c r="K25" s="326" t="n">
        <v>540</v>
      </c>
      <c r="L25" s="327" t="n">
        <v>1079</v>
      </c>
      <c r="M25" s="328" t="n">
        <v>1098</v>
      </c>
      <c r="N25" s="329" t="n">
        <v>365</v>
      </c>
      <c r="O25" s="330" t="n">
        <v>3433</v>
      </c>
    </row>
    <row r="26">
      <c r="B26" s="317" t="n">
        <v>1990</v>
      </c>
      <c r="C26" s="318" t="n">
        <v>2911</v>
      </c>
      <c r="D26" s="319" t="n">
        <v>1338</v>
      </c>
      <c r="E26" s="320" t="n">
        <v>46</v>
      </c>
      <c r="F26" s="321" t="n">
        <v>284</v>
      </c>
      <c r="G26" s="322" t="n">
        <v>107</v>
      </c>
      <c r="H26" s="323" t="n">
        <v>177</v>
      </c>
      <c r="I26" s="324" t="n">
        <v>60</v>
      </c>
      <c r="J26" s="325" t="n">
        <v>250</v>
      </c>
      <c r="K26" s="326" t="n">
        <v>491</v>
      </c>
      <c r="L26" s="327" t="n">
        <v>858</v>
      </c>
      <c r="M26" s="328" t="n">
        <v>1039</v>
      </c>
      <c r="N26" s="329" t="n">
        <v>390</v>
      </c>
      <c r="O26" s="330" t="n">
        <v>3088</v>
      </c>
    </row>
    <row r="27">
      <c r="B27" s="317" t="n">
        <v>1991</v>
      </c>
      <c r="C27" s="318" t="n">
        <v>2751</v>
      </c>
      <c r="D27" s="319" t="n">
        <v>1070</v>
      </c>
      <c r="E27" s="320" t="n">
        <v>38.9</v>
      </c>
      <c r="F27" s="321" t="n">
        <v>267</v>
      </c>
      <c r="G27" s="322" t="n">
        <v>102</v>
      </c>
      <c r="H27" s="323" t="n">
        <v>165</v>
      </c>
      <c r="I27" s="324" t="n">
        <v>87</v>
      </c>
      <c r="J27" s="325" t="n">
        <v>257</v>
      </c>
      <c r="K27" s="326" t="n">
        <v>515</v>
      </c>
      <c r="L27" s="327" t="n">
        <v>892</v>
      </c>
      <c r="M27" s="328" t="n">
        <v>872</v>
      </c>
      <c r="N27" s="329" t="n">
        <v>293</v>
      </c>
      <c r="O27" s="330" t="n">
        <v>2916</v>
      </c>
    </row>
    <row r="28">
      <c r="B28" s="317" t="n">
        <v>1992</v>
      </c>
      <c r="C28" s="318" t="n">
        <v>2670</v>
      </c>
      <c r="D28" s="319" t="n">
        <v>911</v>
      </c>
      <c r="E28" s="320" t="n">
        <v>34.1</v>
      </c>
      <c r="F28" s="321" t="n">
        <v>316</v>
      </c>
      <c r="G28" s="322" t="n">
        <v>81</v>
      </c>
      <c r="H28" s="323" t="n">
        <v>235</v>
      </c>
      <c r="I28" s="324" t="n">
        <v>85</v>
      </c>
      <c r="J28" s="325" t="n">
        <v>332</v>
      </c>
      <c r="K28" s="326" t="n">
        <v>544</v>
      </c>
      <c r="L28" s="327" t="n">
        <v>917</v>
      </c>
      <c r="M28" s="328" t="n">
        <v>714</v>
      </c>
      <c r="N28" s="329" t="n">
        <v>313</v>
      </c>
      <c r="O28" s="330" t="n">
        <v>2905</v>
      </c>
    </row>
    <row r="29">
      <c r="B29" s="317" t="n">
        <v>1993</v>
      </c>
      <c r="C29" s="318" t="n">
        <v>3160</v>
      </c>
      <c r="D29" s="319" t="n">
        <v>1017</v>
      </c>
      <c r="E29" s="320" t="n">
        <v>32.2</v>
      </c>
      <c r="F29" s="321" t="n">
        <v>308</v>
      </c>
      <c r="G29" s="322" t="n">
        <v>108</v>
      </c>
      <c r="H29" s="323" t="n">
        <v>200</v>
      </c>
      <c r="I29" s="324" t="n">
        <v>33</v>
      </c>
      <c r="J29" s="325" t="n">
        <v>307</v>
      </c>
      <c r="K29" s="326" t="n">
        <v>655</v>
      </c>
      <c r="L29" s="327" t="n">
        <v>1263</v>
      </c>
      <c r="M29" s="328" t="n">
        <v>862</v>
      </c>
      <c r="N29" s="329" t="n">
        <v>240</v>
      </c>
      <c r="O29" s="330" t="n">
        <v>3360</v>
      </c>
    </row>
    <row r="30">
      <c r="B30" s="317" t="s">
        <v>706</v>
      </c>
      <c r="C30" s="318" t="n">
        <v>5445</v>
      </c>
      <c r="D30" s="319" t="n">
        <v>1636</v>
      </c>
      <c r="E30" s="320" t="n">
        <v>30</v>
      </c>
      <c r="F30" s="321" t="n">
        <v>527</v>
      </c>
      <c r="G30" s="322" t="n">
        <v>116</v>
      </c>
      <c r="H30" s="323" t="n">
        <v>411</v>
      </c>
      <c r="I30" s="324" t="n">
        <v>91</v>
      </c>
      <c r="J30" s="325" t="n">
        <v>570</v>
      </c>
      <c r="K30" s="326" t="n">
        <v>1212</v>
      </c>
      <c r="L30" s="327" t="n">
        <v>2189</v>
      </c>
      <c r="M30" s="328" t="n">
        <v>1430</v>
      </c>
      <c r="N30" s="329" t="n">
        <v>364</v>
      </c>
      <c r="O30" s="330" t="n">
        <v>5856</v>
      </c>
    </row>
    <row r="31">
      <c r="B31" s="317" t="n">
        <v>1995</v>
      </c>
      <c r="C31" s="318" t="n">
        <v>4442</v>
      </c>
      <c r="D31" s="319" t="n">
        <v>1679</v>
      </c>
      <c r="E31" s="320" t="n">
        <v>37.8</v>
      </c>
      <c r="F31" s="321" t="n">
        <v>340</v>
      </c>
      <c r="G31" s="322" t="n">
        <v>95</v>
      </c>
      <c r="H31" s="323" t="n">
        <v>245</v>
      </c>
      <c r="I31" s="324" t="n">
        <v>95</v>
      </c>
      <c r="J31" s="325" t="n">
        <v>419</v>
      </c>
      <c r="K31" s="326" t="n">
        <v>925</v>
      </c>
      <c r="L31" s="327" t="n">
        <v>1673</v>
      </c>
      <c r="M31" s="328" t="n">
        <v>1237</v>
      </c>
      <c r="N31" s="329" t="n">
        <v>338</v>
      </c>
      <c r="O31" s="330" t="n">
        <v>4687</v>
      </c>
    </row>
    <row r="32">
      <c r="B32" s="317" t="n">
        <v>1996</v>
      </c>
      <c r="C32" s="318" t="n">
        <v>3957</v>
      </c>
      <c r="D32" s="319" t="n">
        <v>1547</v>
      </c>
      <c r="E32" s="320" t="n">
        <v>39.1</v>
      </c>
      <c r="F32" s="321" t="n">
        <v>242</v>
      </c>
      <c r="G32" s="322" t="n">
        <v>68</v>
      </c>
      <c r="H32" s="323" t="n">
        <v>174</v>
      </c>
      <c r="I32" s="324" t="n">
        <v>44</v>
      </c>
      <c r="J32" s="325" t="n">
        <v>355</v>
      </c>
      <c r="K32" s="326" t="n">
        <v>771</v>
      </c>
      <c r="L32" s="327" t="n">
        <v>1583</v>
      </c>
      <c r="M32" s="328" t="n">
        <v>1067</v>
      </c>
      <c r="N32" s="329" t="n">
        <v>311</v>
      </c>
      <c r="O32" s="330" t="n">
        <v>4131</v>
      </c>
    </row>
    <row r="33">
      <c r="B33" s="317" t="n">
        <v>1997</v>
      </c>
      <c r="C33" s="318" t="n">
        <v>3351</v>
      </c>
      <c r="D33" s="319" t="n">
        <v>1480</v>
      </c>
      <c r="E33" s="320" t="n">
        <v>44.2</v>
      </c>
      <c r="F33" s="321" t="n">
        <v>193</v>
      </c>
      <c r="G33" s="322" t="n">
        <v>64</v>
      </c>
      <c r="H33" s="323" t="n">
        <v>129</v>
      </c>
      <c r="I33" s="324" t="n">
        <v>45</v>
      </c>
      <c r="J33" s="325" t="n">
        <v>257</v>
      </c>
      <c r="K33" s="326" t="n">
        <v>563</v>
      </c>
      <c r="L33" s="327" t="n">
        <v>1179</v>
      </c>
      <c r="M33" s="328" t="n">
        <v>1103</v>
      </c>
      <c r="N33" s="329" t="n">
        <v>333</v>
      </c>
      <c r="O33" s="330" t="n">
        <v>3480</v>
      </c>
    </row>
    <row r="34">
      <c r="B34" s="317" t="n">
        <v>1998</v>
      </c>
      <c r="C34" s="318" t="n">
        <v>3519</v>
      </c>
      <c r="D34" s="319" t="n">
        <v>1687</v>
      </c>
      <c r="E34" s="320" t="n">
        <v>47.9</v>
      </c>
      <c r="F34" s="321" t="n">
        <v>165</v>
      </c>
      <c r="G34" s="322" t="n">
        <v>127</v>
      </c>
      <c r="H34" s="323" t="n">
        <v>38</v>
      </c>
      <c r="I34" s="324" t="n">
        <v>42</v>
      </c>
      <c r="J34" s="325" t="n">
        <v>181</v>
      </c>
      <c r="K34" s="326" t="n">
        <v>501</v>
      </c>
      <c r="L34" s="327" t="n">
        <v>1227</v>
      </c>
      <c r="M34" s="328" t="n">
        <v>1252</v>
      </c>
      <c r="N34" s="329" t="n">
        <v>354</v>
      </c>
      <c r="O34" s="330" t="n">
        <v>3557</v>
      </c>
    </row>
    <row r="35">
      <c r="B35" s="317" t="n">
        <v>1999</v>
      </c>
      <c r="C35" s="318" t="n">
        <v>3187</v>
      </c>
      <c r="D35" s="319" t="n">
        <v>1661</v>
      </c>
      <c r="E35" s="320" t="n">
        <v>52.1</v>
      </c>
      <c r="F35" s="321" t="n">
        <v>196</v>
      </c>
      <c r="G35" s="322" t="n">
        <v>69</v>
      </c>
      <c r="H35" s="323" t="n">
        <v>127</v>
      </c>
      <c r="I35" s="324" t="n">
        <v>36</v>
      </c>
      <c r="J35" s="325" t="n">
        <v>93</v>
      </c>
      <c r="K35" s="326" t="n">
        <v>463</v>
      </c>
      <c r="L35" s="327" t="n">
        <v>919</v>
      </c>
      <c r="M35" s="328" t="n">
        <v>1488</v>
      </c>
      <c r="N35" s="329" t="n">
        <v>315</v>
      </c>
      <c r="O35" s="330" t="n">
        <v>3314</v>
      </c>
    </row>
    <row r="36">
      <c r="B36" s="317" t="n">
        <v>2000</v>
      </c>
      <c r="C36" s="318" t="n">
        <v>2832</v>
      </c>
      <c r="D36" s="319" t="n">
        <v>1593</v>
      </c>
      <c r="E36" s="320" t="n">
        <v>56.2</v>
      </c>
      <c r="F36" s="321" t="n">
        <v>131</v>
      </c>
      <c r="G36" s="322" t="n">
        <v>98</v>
      </c>
      <c r="H36" s="323" t="n">
        <v>33</v>
      </c>
      <c r="I36" s="324" t="n">
        <v>14</v>
      </c>
      <c r="J36" s="325" t="n">
        <v>82</v>
      </c>
      <c r="K36" s="326" t="n">
        <v>302</v>
      </c>
      <c r="L36" s="327" t="n">
        <v>782</v>
      </c>
      <c r="M36" s="328" t="n">
        <v>1347</v>
      </c>
      <c r="N36" s="329" t="n">
        <v>338</v>
      </c>
      <c r="O36" s="330" t="n">
        <v>2865</v>
      </c>
    </row>
    <row r="37">
      <c r="B37" s="317" t="n">
        <v>2001</v>
      </c>
      <c r="C37" s="318" t="n">
        <v>2491</v>
      </c>
      <c r="D37" s="319" t="n">
        <v>1215</v>
      </c>
      <c r="E37" s="320" t="n">
        <v>48.8</v>
      </c>
      <c r="F37" s="321" t="n">
        <v>90</v>
      </c>
      <c r="G37" s="322" t="n">
        <v>92</v>
      </c>
      <c r="H37" s="323" t="n">
        <v>-2</v>
      </c>
      <c r="I37" s="324" t="n">
        <v>7</v>
      </c>
      <c r="J37" s="325" t="n">
        <v>108</v>
      </c>
      <c r="K37" s="326" t="n">
        <v>281</v>
      </c>
      <c r="L37" s="327" t="n">
        <v>698</v>
      </c>
      <c r="M37" s="328" t="n">
        <v>908</v>
      </c>
      <c r="N37" s="329" t="n">
        <v>491</v>
      </c>
      <c r="O37" s="330" t="n">
        <v>2489</v>
      </c>
    </row>
    <row r="38">
      <c r="B38" s="317" t="n">
        <v>2002</v>
      </c>
      <c r="C38" s="318" t="n">
        <v>2698</v>
      </c>
      <c r="D38" s="319" t="n">
        <v>1277</v>
      </c>
      <c r="E38" s="320" t="n">
        <v>47.3</v>
      </c>
      <c r="F38" s="321" t="n">
        <v>130</v>
      </c>
      <c r="G38" s="322" t="n">
        <v>95</v>
      </c>
      <c r="H38" s="323" t="n">
        <v>35</v>
      </c>
      <c r="I38" s="324" t="n">
        <v>22</v>
      </c>
      <c r="J38" s="325" t="n">
        <v>57</v>
      </c>
      <c r="K38" s="326" t="n">
        <v>367</v>
      </c>
      <c r="L38" s="327" t="n">
        <v>898</v>
      </c>
      <c r="M38" s="328" t="n">
        <v>980</v>
      </c>
      <c r="N38" s="329" t="n">
        <v>409</v>
      </c>
      <c r="O38" s="330" t="n">
        <v>2733</v>
      </c>
    </row>
    <row r="39">
      <c r="B39" s="317" t="n">
        <v>2003</v>
      </c>
      <c r="C39" s="318" t="n">
        <v>2806</v>
      </c>
      <c r="D39" s="319" t="n">
        <v>1234</v>
      </c>
      <c r="E39" s="320" t="n">
        <v>44</v>
      </c>
      <c r="F39" s="321" t="n">
        <v>213</v>
      </c>
      <c r="G39" s="322" t="n">
        <v>157</v>
      </c>
      <c r="H39" s="323" t="n">
        <v>56</v>
      </c>
      <c r="I39" s="324" t="n">
        <v>39</v>
      </c>
      <c r="J39" s="325" t="n">
        <v>68</v>
      </c>
      <c r="K39" s="326" t="n">
        <v>309</v>
      </c>
      <c r="L39" s="327" t="n">
        <v>921</v>
      </c>
      <c r="M39" s="328" t="n">
        <v>1137</v>
      </c>
      <c r="N39" s="329" t="n">
        <v>388</v>
      </c>
      <c r="O39" s="330" t="n">
        <v>2862</v>
      </c>
    </row>
    <row r="40">
      <c r="B40" s="317" t="n">
        <v>2004</v>
      </c>
      <c r="C40" s="318" t="n">
        <v>3386</v>
      </c>
      <c r="D40" s="319" t="n">
        <v>1458</v>
      </c>
      <c r="E40" s="320" t="n">
        <v>43.1</v>
      </c>
      <c r="F40" s="321" t="n">
        <v>188</v>
      </c>
      <c r="G40" s="322" t="n">
        <v>140</v>
      </c>
      <c r="H40" s="323" t="n">
        <v>48</v>
      </c>
      <c r="I40" s="324" t="n">
        <v>-18</v>
      </c>
      <c r="J40" s="325" t="n">
        <v>141</v>
      </c>
      <c r="K40" s="326" t="n">
        <v>409</v>
      </c>
      <c r="L40" s="327" t="n">
        <v>1258</v>
      </c>
      <c r="M40" s="328" t="n">
        <v>1217</v>
      </c>
      <c r="N40" s="329" t="n">
        <v>427</v>
      </c>
      <c r="O40" s="330" t="n">
        <v>3434</v>
      </c>
    </row>
    <row r="41">
      <c r="B41" s="317" t="n">
        <v>2005</v>
      </c>
      <c r="C41" s="318" t="n">
        <v>3618</v>
      </c>
      <c r="D41" s="319" t="n">
        <v>1386</v>
      </c>
      <c r="E41" s="320" t="n">
        <v>38.3</v>
      </c>
      <c r="F41" s="321" t="n">
        <v>261</v>
      </c>
      <c r="G41" s="322" t="n">
        <v>185</v>
      </c>
      <c r="H41" s="323" t="n">
        <v>76</v>
      </c>
      <c r="I41" s="324" t="n">
        <v>18</v>
      </c>
      <c r="J41" s="325" t="n">
        <v>106</v>
      </c>
      <c r="K41" s="326" t="n">
        <v>382</v>
      </c>
      <c r="L41" s="327" t="n">
        <v>1507</v>
      </c>
      <c r="M41" s="328" t="n">
        <v>1287</v>
      </c>
      <c r="N41" s="329" t="n">
        <v>394</v>
      </c>
      <c r="O41" s="330" t="n">
        <v>3694</v>
      </c>
    </row>
    <row r="42">
      <c r="B42" s="317" t="n">
        <v>2006</v>
      </c>
      <c r="C42" s="318" t="n">
        <v>4170</v>
      </c>
      <c r="D42" s="319" t="n">
        <v>1360</v>
      </c>
      <c r="E42" s="320" t="n">
        <v>32.6</v>
      </c>
      <c r="F42" s="321" t="n">
        <v>169</v>
      </c>
      <c r="G42" s="322" t="n">
        <v>278</v>
      </c>
      <c r="H42" s="323" t="n">
        <v>-109</v>
      </c>
      <c r="I42" s="324" t="n">
        <v>17</v>
      </c>
      <c r="J42" s="325" t="n">
        <v>107</v>
      </c>
      <c r="K42" s="326" t="n">
        <v>493</v>
      </c>
      <c r="L42" s="327" t="n">
        <v>1578</v>
      </c>
      <c r="M42" s="328" t="n">
        <v>1395</v>
      </c>
      <c r="N42" s="329" t="n">
        <v>471</v>
      </c>
      <c r="O42" s="330" t="n">
        <v>4061</v>
      </c>
    </row>
    <row r="43">
      <c r="B43" s="317" t="n">
        <v>2007</v>
      </c>
      <c r="C43" s="318" t="n">
        <v>3774</v>
      </c>
      <c r="D43" s="319" t="n">
        <v>1376</v>
      </c>
      <c r="E43" s="320" t="n">
        <v>36.5</v>
      </c>
      <c r="F43" s="321" t="n">
        <v>230</v>
      </c>
      <c r="G43" s="322" t="n">
        <v>149</v>
      </c>
      <c r="H43" s="323" t="n">
        <v>81</v>
      </c>
      <c r="I43" s="324" t="n">
        <v>25</v>
      </c>
      <c r="J43" s="325" t="n">
        <v>152</v>
      </c>
      <c r="K43" s="326" t="n">
        <v>492</v>
      </c>
      <c r="L43" s="327" t="n">
        <v>1348</v>
      </c>
      <c r="M43" s="328" t="n">
        <v>1385</v>
      </c>
      <c r="N43" s="329" t="n">
        <v>453</v>
      </c>
      <c r="O43" s="330" t="n">
        <v>3855</v>
      </c>
    </row>
    <row r="44">
      <c r="B44" s="317" t="n">
        <v>2008</v>
      </c>
      <c r="C44" s="318" t="n">
        <v>4747</v>
      </c>
      <c r="D44" s="319" t="n">
        <v>1176</v>
      </c>
      <c r="E44" s="320" t="n">
        <v>24.8</v>
      </c>
      <c r="F44" s="321" t="n">
        <v>230</v>
      </c>
      <c r="G44" s="322" t="n">
        <v>168</v>
      </c>
      <c r="H44" s="323" t="n">
        <v>62</v>
      </c>
      <c r="I44" s="324" t="n">
        <v>22</v>
      </c>
      <c r="J44" s="325" t="n">
        <v>248</v>
      </c>
      <c r="K44" s="326" t="n">
        <v>957</v>
      </c>
      <c r="L44" s="327" t="n">
        <v>1924</v>
      </c>
      <c r="M44" s="328" t="n">
        <v>1239</v>
      </c>
      <c r="N44" s="329" t="n">
        <v>419</v>
      </c>
      <c r="O44" s="330" t="n">
        <v>4809</v>
      </c>
    </row>
    <row r="45">
      <c r="B45" s="317" t="n">
        <v>2009</v>
      </c>
      <c r="C45" s="318" t="n">
        <v>3900</v>
      </c>
      <c r="D45" s="319" t="n">
        <v>1022</v>
      </c>
      <c r="E45" s="320" t="n">
        <v>26.2</v>
      </c>
      <c r="F45" s="321" t="n">
        <v>143</v>
      </c>
      <c r="G45" s="322" t="n">
        <v>179</v>
      </c>
      <c r="H45" s="323" t="n">
        <v>-36</v>
      </c>
      <c r="I45" s="324" t="n">
        <v>34</v>
      </c>
      <c r="J45" s="325" t="n">
        <v>224</v>
      </c>
      <c r="K45" s="326" t="n">
        <v>754</v>
      </c>
      <c r="L45" s="327" t="n">
        <v>1441</v>
      </c>
      <c r="M45" s="328" t="n">
        <v>1013</v>
      </c>
      <c r="N45" s="329" t="n">
        <v>398</v>
      </c>
      <c r="O45" s="330" t="n">
        <v>3864</v>
      </c>
    </row>
    <row r="46">
      <c r="B46" s="317" t="s">
        <v>707</v>
      </c>
      <c r="C46" s="318" t="n">
        <v>3666</v>
      </c>
      <c r="D46" s="319" t="n">
        <v>913</v>
      </c>
      <c r="E46" s="320" t="n">
        <v>24.9</v>
      </c>
      <c r="F46" s="321" t="n">
        <v>572</v>
      </c>
      <c r="G46" s="322" t="n">
        <v>129</v>
      </c>
      <c r="H46" s="323" t="n">
        <v>5163</v>
      </c>
      <c r="I46" s="324" t="n">
        <v>106</v>
      </c>
      <c r="J46" s="325" t="n">
        <v>1514</v>
      </c>
      <c r="K46" s="326" t="n">
        <v>2425</v>
      </c>
      <c r="L46" s="327" t="n">
        <v>1929</v>
      </c>
      <c r="M46" s="328" t="n">
        <v>682</v>
      </c>
      <c r="N46" s="329" t="n">
        <v>2665</v>
      </c>
      <c r="O46" s="330" t="n">
        <v>9271</v>
      </c>
    </row>
    <row r="47">
      <c r="B47" s="317" t="n">
        <v>2011</v>
      </c>
      <c r="C47" s="318" t="n">
        <v>4612</v>
      </c>
      <c r="D47" s="319" t="n">
        <v>862</v>
      </c>
      <c r="E47" s="320" t="n">
        <v>18.7</v>
      </c>
      <c r="F47" s="321" t="n">
        <v>172</v>
      </c>
      <c r="G47" s="322" t="n">
        <v>161</v>
      </c>
      <c r="H47" s="323" t="n">
        <v>523</v>
      </c>
      <c r="I47" s="324" t="n">
        <v>113</v>
      </c>
      <c r="J47" s="325" t="n">
        <v>753</v>
      </c>
      <c r="K47" s="326" t="n">
        <v>1771</v>
      </c>
      <c r="L47" s="327" t="n">
        <v>2685</v>
      </c>
      <c r="M47" s="328" t="n">
        <v>1744</v>
      </c>
      <c r="N47" s="329" t="n">
        <v>-1920</v>
      </c>
      <c r="O47" s="330" t="n">
        <v>5146</v>
      </c>
    </row>
    <row r="48">
      <c r="B48" s="317" t="s">
        <v>51</v>
      </c>
      <c r="C48" s="318" t="n">
        <v>4578</v>
      </c>
      <c r="D48" s="319" t="n">
        <v>1115</v>
      </c>
      <c r="E48" s="320" t="n">
        <v>24.4</v>
      </c>
      <c r="F48" s="321" t="n">
        <v>183</v>
      </c>
      <c r="G48" s="322" t="n">
        <v>207</v>
      </c>
      <c r="H48" s="323" t="n">
        <v>-447</v>
      </c>
      <c r="I48" s="324" t="n">
        <v>134</v>
      </c>
      <c r="J48" s="325" t="n">
        <v>488</v>
      </c>
      <c r="K48" s="326" t="n">
        <v>921</v>
      </c>
      <c r="L48" s="327" t="n">
        <v>1407</v>
      </c>
      <c r="M48" s="328" t="n">
        <v>839</v>
      </c>
      <c r="N48" s="329" t="n">
        <v>318</v>
      </c>
      <c r="O48" s="330" t="n">
        <v>4107</v>
      </c>
    </row>
    <row r="49">
      <c r="B49" s="317" t="s">
        <v>708</v>
      </c>
      <c r="C49" s="318" t="n">
        <v>4316</v>
      </c>
      <c r="D49" s="319" t="n">
        <v>987</v>
      </c>
      <c r="E49" s="320" t="n">
        <v>22.9</v>
      </c>
      <c r="F49" s="321" t="n">
        <v>183</v>
      </c>
      <c r="G49" s="322" t="n">
        <v>207</v>
      </c>
      <c r="H49" s="323" t="n">
        <v>-185</v>
      </c>
      <c r="I49" s="324" t="n">
        <v>134</v>
      </c>
      <c r="J49" s="325" t="n">
        <v>488</v>
      </c>
      <c r="K49" s="326" t="n">
        <v>921</v>
      </c>
      <c r="L49" s="327" t="n">
        <v>1407</v>
      </c>
      <c r="M49" s="328" t="n">
        <v>839</v>
      </c>
      <c r="N49" s="329" t="n">
        <v>318</v>
      </c>
      <c r="O49" s="330" t="n">
        <v>4107</v>
      </c>
    </row>
    <row r="50">
      <c r="B50" s="317" t="n">
        <v>2013</v>
      </c>
      <c r="C50" s="318" t="n">
        <v>4307</v>
      </c>
      <c r="D50" s="319" t="n">
        <v>841</v>
      </c>
      <c r="E50" s="320" t="n">
        <v>19.5</v>
      </c>
      <c r="F50" s="321" t="n">
        <v>184</v>
      </c>
      <c r="G50" s="322" t="n">
        <v>172</v>
      </c>
      <c r="H50" s="323" t="n">
        <v>1099</v>
      </c>
      <c r="I50" s="324" t="n">
        <v>168</v>
      </c>
      <c r="J50" s="325" t="n">
        <v>842</v>
      </c>
      <c r="K50" s="326" t="n">
        <v>1622</v>
      </c>
      <c r="L50" s="327" t="n">
        <v>1701</v>
      </c>
      <c r="M50" s="328" t="n">
        <v>825</v>
      </c>
      <c r="N50" s="329" t="n">
        <v>240</v>
      </c>
      <c r="O50" s="330" t="n">
        <v>5418</v>
      </c>
    </row>
    <row r="51">
      <c r="B51" s="317" t="n">
        <v>2014</v>
      </c>
      <c r="C51" s="318" t="n">
        <v>4937</v>
      </c>
      <c r="D51" s="319" t="n">
        <v>694</v>
      </c>
      <c r="E51" s="320" t="n">
        <v>14</v>
      </c>
      <c r="F51" s="321" t="n">
        <v>204</v>
      </c>
      <c r="G51" s="322" t="n">
        <v>160</v>
      </c>
      <c r="H51" s="323" t="n">
        <v>148</v>
      </c>
      <c r="I51" s="324" t="n">
        <v>185</v>
      </c>
      <c r="J51" s="325" t="n">
        <v>751</v>
      </c>
      <c r="K51" s="326" t="n">
        <v>1537</v>
      </c>
      <c r="L51" s="327" t="n">
        <v>1766</v>
      </c>
      <c r="M51" s="328" t="n">
        <v>674</v>
      </c>
      <c r="N51" s="329" t="n">
        <v>216</v>
      </c>
      <c r="O51" s="330" t="n">
        <v>5129</v>
      </c>
    </row>
    <row r="52">
      <c r="B52" s="317" t="n">
        <v>2015</v>
      </c>
      <c r="C52" s="318" t="n">
        <v>4839</v>
      </c>
      <c r="D52" s="319" t="n">
        <v>730</v>
      </c>
      <c r="E52" s="320" t="n">
        <v>15.1</v>
      </c>
      <c r="F52" s="321" t="n">
        <v>506</v>
      </c>
      <c r="G52" s="322" t="n">
        <v>248</v>
      </c>
      <c r="H52" s="323" t="n">
        <v>41</v>
      </c>
      <c r="I52" s="324" t="n">
        <v>299</v>
      </c>
      <c r="J52" s="325" t="n">
        <v>932</v>
      </c>
      <c r="K52" s="326" t="n">
        <v>1466</v>
      </c>
      <c r="L52" s="327" t="n">
        <v>1505</v>
      </c>
      <c r="M52" s="328" t="n">
        <v>729</v>
      </c>
      <c r="N52" s="329" t="n">
        <v>207</v>
      </c>
      <c r="O52" s="330" t="n">
        <v>5138</v>
      </c>
    </row>
    <row r="53">
      <c r="B53" s="317" t="n">
        <v>2016</v>
      </c>
      <c r="C53" s="318" t="n">
        <v>5011</v>
      </c>
      <c r="D53" s="319" t="n">
        <v>621</v>
      </c>
      <c r="E53" s="320" t="n">
        <v>12.4</v>
      </c>
      <c r="F53" s="321" t="n">
        <v>502</v>
      </c>
      <c r="G53" s="322" t="n">
        <v>153</v>
      </c>
      <c r="H53" s="323" t="n">
        <v>611</v>
      </c>
      <c r="I53" s="324" t="n">
        <v>369</v>
      </c>
      <c r="J53" s="325" t="n">
        <v>1297</v>
      </c>
      <c r="K53" s="326" t="n">
        <v>1823</v>
      </c>
      <c r="L53" s="327" t="n">
        <v>1621</v>
      </c>
      <c r="M53" s="328" t="n">
        <v>616</v>
      </c>
      <c r="N53" s="329" t="n">
        <v>245</v>
      </c>
      <c r="O53" s="330" t="n">
        <v>5971</v>
      </c>
    </row>
    <row r="54">
      <c r="B54" s="317" t="s">
        <v>709</v>
      </c>
      <c r="C54" s="318" t="n">
        <v>5680</v>
      </c>
      <c r="D54" s="319" t="n">
        <v>649</v>
      </c>
      <c r="E54" s="320" t="n">
        <v>11.4</v>
      </c>
      <c r="F54" s="321" t="n">
        <v>308</v>
      </c>
      <c r="G54" s="322" t="n">
        <v>41</v>
      </c>
      <c r="H54" s="323" t="n">
        <v>-168</v>
      </c>
      <c r="I54" s="324" t="n">
        <v>241</v>
      </c>
      <c r="J54" s="325" t="n">
        <v>1272</v>
      </c>
      <c r="K54" s="326" t="n">
        <v>1962</v>
      </c>
      <c r="L54" s="327" t="n">
        <v>1507</v>
      </c>
      <c r="M54" s="328" t="n">
        <v>650</v>
      </c>
      <c r="N54" s="329" t="n">
        <v>147</v>
      </c>
      <c r="O54" s="330" t="n">
        <v>5779</v>
      </c>
    </row>
    <row r="55">
      <c r="B55" s="317" t="n">
        <v>2018</v>
      </c>
      <c r="C55" s="318" t="n">
        <v>5113</v>
      </c>
      <c r="D55" s="319" t="n">
        <v>509</v>
      </c>
      <c r="E55" s="320" t="n">
        <v>10</v>
      </c>
      <c r="F55" s="321" t="n">
        <v>376</v>
      </c>
      <c r="G55" s="322" t="n">
        <v>224</v>
      </c>
      <c r="H55" s="323" t="n">
        <v>241</v>
      </c>
      <c r="I55" s="324" t="n">
        <v>247</v>
      </c>
      <c r="J55" s="325" t="n">
        <v>1438</v>
      </c>
      <c r="K55" s="326" t="n">
        <v>1809</v>
      </c>
      <c r="L55" s="327" t="n">
        <v>1457</v>
      </c>
      <c r="M55" s="328" t="n">
        <v>418</v>
      </c>
      <c r="N55" s="329" t="n">
        <v>137</v>
      </c>
      <c r="O55" s="330" t="n">
        <v>5506</v>
      </c>
    </row>
    <row r="56">
      <c r="B56" s="317" t="s">
        <v>710</v>
      </c>
      <c r="C56" s="318" t="n">
        <v>4775</v>
      </c>
      <c r="D56" s="319" t="n">
        <v>629</v>
      </c>
      <c r="E56" s="320" t="n">
        <v>13.2</v>
      </c>
      <c r="F56" s="321" t="n">
        <v>571</v>
      </c>
      <c r="G56" s="322" t="n">
        <v>228</v>
      </c>
      <c r="H56" s="323" t="n">
        <v>-120</v>
      </c>
      <c r="I56" s="324" t="n">
        <v>212</v>
      </c>
      <c r="J56" s="325" t="n">
        <v>1412</v>
      </c>
      <c r="K56" s="326" t="n">
        <v>1666</v>
      </c>
      <c r="L56" s="327" t="n">
        <v>1113</v>
      </c>
      <c r="M56" s="328" t="n">
        <v>440</v>
      </c>
      <c r="N56" s="329" t="n">
        <v>155</v>
      </c>
      <c r="O56" s="330" t="n">
        <v>4998</v>
      </c>
    </row>
    <row r="57">
      <c r="B57" s="317" t="n">
        <v>2020</v>
      </c>
      <c r="C57" s="318" t="n">
        <v>3771</v>
      </c>
      <c r="D57" s="319" t="n">
        <v>591</v>
      </c>
      <c r="E57" s="320" t="n">
        <v>15.7</v>
      </c>
      <c r="F57" s="321" t="n">
        <v>536</v>
      </c>
      <c r="G57" s="322" t="n">
        <v>235</v>
      </c>
      <c r="H57" s="323" t="n">
        <v>-26</v>
      </c>
      <c r="I57" s="324" t="n">
        <v>119</v>
      </c>
      <c r="J57" s="325" t="n">
        <v>930</v>
      </c>
      <c r="K57" s="326" t="n">
        <v>1378</v>
      </c>
      <c r="L57" s="327" t="n">
        <v>1060</v>
      </c>
      <c r="M57" s="328" t="n">
        <v>466</v>
      </c>
      <c r="N57" s="329" t="n">
        <v>93</v>
      </c>
      <c r="O57" s="330" t="n">
        <v>4046</v>
      </c>
    </row>
    <row r="58">
      <c r="B58" s="317" t="n">
        <v>2021</v>
      </c>
      <c r="C58" s="318" t="n">
        <v>3815</v>
      </c>
      <c r="D58" s="319" t="n">
        <v>538</v>
      </c>
      <c r="E58" s="320" t="n">
        <v>14.1</v>
      </c>
      <c r="F58" s="321" t="n">
        <v>421</v>
      </c>
      <c r="G58" s="322" t="n">
        <v>266</v>
      </c>
      <c r="H58" s="323" t="n">
        <v>-287</v>
      </c>
      <c r="I58" s="324" t="n">
        <v>189</v>
      </c>
      <c r="J58" s="325" t="n">
        <v>908</v>
      </c>
      <c r="K58" s="326" t="n">
        <v>1114</v>
      </c>
      <c r="L58" s="327" t="n">
        <v>942</v>
      </c>
      <c r="M58" s="328" t="n">
        <v>349</v>
      </c>
      <c r="N58" s="329" t="n">
        <v>181</v>
      </c>
      <c r="O58" s="330" t="n">
        <v>3683</v>
      </c>
    </row>
    <row r="59">
      <c r="B59" s="317" t="n">
        <v>2022</v>
      </c>
      <c r="C59" s="318" t="n">
        <v>3679</v>
      </c>
      <c r="D59" s="319" t="n">
        <v>600</v>
      </c>
      <c r="E59" s="320" t="n">
        <v>16.3</v>
      </c>
      <c r="F59" s="321" t="n">
        <v>448</v>
      </c>
      <c r="G59" s="322" t="n">
        <v>287</v>
      </c>
      <c r="H59" s="323" t="n">
        <v>384</v>
      </c>
      <c r="I59" s="324" t="n">
        <v>287</v>
      </c>
      <c r="J59" s="325" t="n">
        <v>983</v>
      </c>
      <c r="K59" s="326" t="n">
        <v>1231</v>
      </c>
      <c r="L59" s="327" t="n">
        <v>1007</v>
      </c>
      <c r="M59" s="328" t="n">
        <v>546</v>
      </c>
      <c r="N59" s="329" t="n">
        <v>170</v>
      </c>
      <c r="O59" s="330" t="n">
        <v>4224</v>
      </c>
    </row>
    <row r="60">
      <c r="B60" s="317" t="n">
        <v>2023</v>
      </c>
      <c r="C60" s="318" t="n">
        <v>4193</v>
      </c>
      <c r="D60" s="319" t="n">
        <v>589</v>
      </c>
      <c r="E60" s="320" t="n">
        <v>14</v>
      </c>
      <c r="F60" s="321" t="n">
        <v>89</v>
      </c>
      <c r="G60" s="322" t="n">
        <v>49</v>
      </c>
      <c r="H60" s="323" t="n">
        <v>-84</v>
      </c>
      <c r="I60" s="324" t="n">
        <v>262</v>
      </c>
      <c r="J60" s="325" t="n">
        <v>992</v>
      </c>
      <c r="K60" s="326" t="n">
        <v>1091</v>
      </c>
      <c r="L60" s="327" t="n">
        <v>1026</v>
      </c>
      <c r="M60" s="328" t="n">
        <v>597</v>
      </c>
      <c r="N60" s="329" t="n">
        <v>181</v>
      </c>
      <c r="O60" s="330" t="n">
        <v>4149</v>
      </c>
    </row>
    <row r="61">
      <c r="B61" s="331" t="n">
        <v>2024</v>
      </c>
      <c r="C61" s="332" t="s">
        <v>366</v>
      </c>
      <c r="D61" s="333" t="s">
        <v>366</v>
      </c>
      <c r="E61" s="334" t="s">
        <v>366</v>
      </c>
      <c r="F61" s="335" t="s">
        <v>366</v>
      </c>
      <c r="G61" s="336" t="s">
        <v>366</v>
      </c>
      <c r="H61" s="337" t="s">
        <v>366</v>
      </c>
      <c r="I61" s="338" t="n">
        <v>218</v>
      </c>
      <c r="J61" s="339" t="n">
        <v>895</v>
      </c>
      <c r="K61" s="340" t="n">
        <v>985</v>
      </c>
      <c r="L61" s="341" t="n">
        <v>837</v>
      </c>
      <c r="M61" s="342" t="n">
        <v>506</v>
      </c>
      <c r="N61" s="343" t="n">
        <v>152</v>
      </c>
      <c r="O61" s="344" t="n">
        <v>3593</v>
      </c>
    </row>
    <row r="63">
      <c r="B63" s="35" t="s">
        <v>712</v>
      </c>
    </row>
    <row r="64" ht="63" customHeight="1">
      <c r="B64" s="35" t="s">
        <v>713</v>
      </c>
    </row>
    <row r="65">
      <c r="B65" s="35" t="s">
        <v>714</v>
      </c>
    </row>
    <row r="66">
      <c r="B66" s="35" t="s">
        <v>715</v>
      </c>
    </row>
    <row r="67" ht="22" customHeight="1">
      <c r="B67" s="35" t="s">
        <v>716</v>
      </c>
    </row>
    <row r="68" ht="22" customHeight="1">
      <c r="B68" s="35" t="s">
        <v>717</v>
      </c>
    </row>
    <row r="69" ht="12.75" customHeight="1">
      <c r="B69" s="35" t="s">
        <v>664</v>
      </c>
    </row>
  </sheetData>
  <mergeCells count="22">
    <mergeCell ref="B4:B6"/>
    <mergeCell ref="C4:E4"/>
    <mergeCell ref="F4:F6"/>
    <mergeCell ref="G4:G6"/>
    <mergeCell ref="H4:H6"/>
    <mergeCell ref="I4:O4"/>
    <mergeCell ref="C5:C6"/>
    <mergeCell ref="D5:E5"/>
    <mergeCell ref="I5:I6"/>
    <mergeCell ref="J5:J6"/>
    <mergeCell ref="K5:K6"/>
    <mergeCell ref="L5:L6"/>
    <mergeCell ref="M5:M6"/>
    <mergeCell ref="N5:N6"/>
    <mergeCell ref="O5:O6"/>
    <mergeCell ref="B63:O63"/>
    <mergeCell ref="B64:O64"/>
    <mergeCell ref="B65:O65"/>
    <mergeCell ref="B66:O66"/>
    <mergeCell ref="B67:O67"/>
    <mergeCell ref="B68:O68"/>
    <mergeCell ref="B69:O69"/>
  </mergeCells>
  <pageMargins left="0.7" right="0.7" top="0.75" bottom="0.75" header="0.3" footer="0.3"/>
  <pageSetup paperSize="9" orientation="landscape" scale="50" fitToWidth="0" fitToHeight="0" horizontalDpi="300" verticalDpi="300"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A81F"/>
  </sheetPr>
  <dimension ref="A1"/>
  <sheetViews>
    <sheetView workbookViewId="0" zoomScale="100" showGridLines="0" tabSelected="false"/>
  </sheetViews>
  <sheetFormatPr defaultRowHeight="15.0" baseColWidth="10"/>
  <cols>
    <col min="1" max="1" width="2.57" hidden="0" customWidth="1"/>
    <col min="2" max="2" width="33.71" hidden="0" customWidth="1"/>
    <col min="3" max="3" width="12.71" hidden="0" customWidth="1"/>
    <col min="4" max="4" width="12.71" hidden="0" customWidth="1"/>
    <col min="5" max="5" width="12.71" hidden="0" customWidth="1"/>
    <col min="6" max="6" width="12.71" hidden="0" customWidth="1"/>
    <col min="7" max="7" width="12.71" hidden="0" customWidth="1"/>
    <col min="8" max="8" width="12.71" hidden="0" customWidth="1"/>
    <col min="9" max="9" width="12.71" hidden="0" customWidth="1"/>
    <col min="10" max="10" width="12.71" hidden="0" customWidth="1"/>
    <col min="11" max="11" width="12.71" hidden="0" customWidth="1"/>
    <col min="12" max="12" width="12.71" hidden="0" customWidth="1"/>
    <col min="13" max="13" width="12.71" hidden="0" customWidth="1"/>
    <col min="14" max="14" width="12.71" hidden="0" customWidth="1"/>
  </cols>
  <sheetData>
    <row r="1">
      <c r="B1" s="3" t="s">
        <v>22</v>
      </c>
    </row>
    <row r="4">
      <c r="B4" s="14" t="s">
        <v>718</v>
      </c>
      <c r="C4" s="15" t="s">
        <v>486</v>
      </c>
      <c r="D4" s="15" t="s">
        <v>486</v>
      </c>
      <c r="E4" s="15" t="s">
        <v>486</v>
      </c>
      <c r="F4" s="15" t="s">
        <v>486</v>
      </c>
      <c r="G4" s="15" t="s">
        <v>486</v>
      </c>
      <c r="H4" s="15" t="s">
        <v>486</v>
      </c>
      <c r="I4" s="15" t="s">
        <v>486</v>
      </c>
      <c r="J4" s="15" t="s">
        <v>486</v>
      </c>
      <c r="K4" s="15" t="s">
        <v>486</v>
      </c>
      <c r="L4" s="15" t="s">
        <v>486</v>
      </c>
      <c r="M4" s="15" t="s">
        <v>486</v>
      </c>
      <c r="N4" s="15" t="s">
        <v>486</v>
      </c>
    </row>
    <row r="5">
      <c r="B5" s="14" t="s">
        <v>718</v>
      </c>
      <c r="C5" s="16" t="s">
        <v>386</v>
      </c>
      <c r="D5" s="15" t="s">
        <v>719</v>
      </c>
      <c r="E5" s="15" t="s">
        <v>719</v>
      </c>
      <c r="F5" s="15" t="s">
        <v>719</v>
      </c>
      <c r="G5" s="15" t="s">
        <v>719</v>
      </c>
      <c r="H5" s="15" t="s">
        <v>719</v>
      </c>
      <c r="I5" s="15" t="s">
        <v>719</v>
      </c>
      <c r="J5" s="15" t="s">
        <v>719</v>
      </c>
      <c r="K5" s="15" t="s">
        <v>719</v>
      </c>
      <c r="L5" s="15" t="s">
        <v>719</v>
      </c>
      <c r="M5" s="15" t="s">
        <v>719</v>
      </c>
      <c r="N5" s="15" t="s">
        <v>719</v>
      </c>
    </row>
    <row r="6">
      <c r="B6" s="14" t="s">
        <v>718</v>
      </c>
      <c r="C6" s="16" t="s">
        <v>386</v>
      </c>
      <c r="D6" s="16" t="s">
        <v>374</v>
      </c>
      <c r="E6" s="16" t="s">
        <v>375</v>
      </c>
      <c r="F6" s="16" t="s">
        <v>376</v>
      </c>
      <c r="G6" s="16" t="s">
        <v>377</v>
      </c>
      <c r="H6" s="16" t="s">
        <v>378</v>
      </c>
      <c r="I6" s="16" t="s">
        <v>379</v>
      </c>
      <c r="J6" s="16" t="s">
        <v>380</v>
      </c>
      <c r="K6" s="16" t="s">
        <v>381</v>
      </c>
      <c r="L6" s="16" t="s">
        <v>382</v>
      </c>
      <c r="M6" s="16" t="s">
        <v>383</v>
      </c>
      <c r="N6" s="16" t="s">
        <v>384</v>
      </c>
    </row>
    <row r="7">
      <c r="B7" s="174" t="s">
        <v>46</v>
      </c>
      <c r="C7" s="345"/>
      <c r="D7" s="346"/>
      <c r="E7" s="347"/>
      <c r="F7" s="348"/>
      <c r="G7" s="349"/>
      <c r="H7" s="350"/>
      <c r="I7" s="351"/>
      <c r="J7" s="352"/>
      <c r="K7" s="353"/>
      <c r="L7" s="354"/>
      <c r="M7" s="355"/>
      <c r="N7" s="356"/>
    </row>
    <row r="8">
      <c r="B8" s="17" t="s">
        <v>486</v>
      </c>
      <c r="C8" s="345" t="n">
        <v>348656</v>
      </c>
      <c r="D8" s="346" t="n">
        <v>41343</v>
      </c>
      <c r="E8" s="347" t="n">
        <v>72842</v>
      </c>
      <c r="F8" s="348" t="n">
        <v>38508</v>
      </c>
      <c r="G8" s="349" t="n">
        <v>25147</v>
      </c>
      <c r="H8" s="350" t="n">
        <v>22664</v>
      </c>
      <c r="I8" s="351" t="n">
        <v>17600</v>
      </c>
      <c r="J8" s="352" t="n">
        <v>32915</v>
      </c>
      <c r="K8" s="353" t="n">
        <v>17948</v>
      </c>
      <c r="L8" s="354" t="n">
        <v>24101</v>
      </c>
      <c r="M8" s="355" t="n">
        <v>37521</v>
      </c>
      <c r="N8" s="356" t="n">
        <v>18067</v>
      </c>
    </row>
    <row r="9">
      <c r="B9" s="174" t="s">
        <v>720</v>
      </c>
      <c r="C9" s="357"/>
      <c r="D9" s="358"/>
      <c r="E9" s="359"/>
      <c r="F9" s="360"/>
      <c r="G9" s="361"/>
      <c r="H9" s="362"/>
      <c r="I9" s="363"/>
      <c r="J9" s="364"/>
      <c r="K9" s="365"/>
      <c r="L9" s="366"/>
      <c r="M9" s="367"/>
      <c r="N9" s="368"/>
    </row>
    <row r="10">
      <c r="B10" s="17" t="s">
        <v>721</v>
      </c>
      <c r="C10" s="357" t="n">
        <v>92456</v>
      </c>
      <c r="D10" s="358" t="n">
        <v>10887</v>
      </c>
      <c r="E10" s="359" t="n">
        <v>15801</v>
      </c>
      <c r="F10" s="360" t="n">
        <v>11109</v>
      </c>
      <c r="G10" s="361" t="n">
        <v>5685</v>
      </c>
      <c r="H10" s="362" t="n">
        <v>7138</v>
      </c>
      <c r="I10" s="363" t="n">
        <v>7022</v>
      </c>
      <c r="J10" s="364" t="n">
        <v>9734</v>
      </c>
      <c r="K10" s="365" t="n">
        <v>6926</v>
      </c>
      <c r="L10" s="366" t="n">
        <v>4883</v>
      </c>
      <c r="M10" s="367" t="n">
        <v>8984</v>
      </c>
      <c r="N10" s="368" t="n">
        <v>4287</v>
      </c>
    </row>
    <row r="11">
      <c r="B11" s="17" t="s">
        <v>722</v>
      </c>
      <c r="C11" s="357" t="n">
        <v>485</v>
      </c>
      <c r="D11" s="358" t="n">
        <v>65</v>
      </c>
      <c r="E11" s="359" t="n">
        <v>65</v>
      </c>
      <c r="F11" s="360" t="n">
        <v>41</v>
      </c>
      <c r="G11" s="361" t="n">
        <v>49</v>
      </c>
      <c r="H11" s="362" t="n">
        <v>37</v>
      </c>
      <c r="I11" s="363" t="n">
        <v>44</v>
      </c>
      <c r="J11" s="364" t="n">
        <v>34</v>
      </c>
      <c r="K11" s="365" t="n">
        <v>32</v>
      </c>
      <c r="L11" s="366" t="n">
        <v>39</v>
      </c>
      <c r="M11" s="367" t="n">
        <v>28</v>
      </c>
      <c r="N11" s="368" t="n">
        <v>51</v>
      </c>
    </row>
    <row r="12">
      <c r="B12" s="17" t="s">
        <v>723</v>
      </c>
      <c r="C12" s="357" t="n">
        <v>210260</v>
      </c>
      <c r="D12" s="358" t="n">
        <v>26279</v>
      </c>
      <c r="E12" s="359" t="n">
        <v>46721</v>
      </c>
      <c r="F12" s="360" t="n">
        <v>23823</v>
      </c>
      <c r="G12" s="361" t="n">
        <v>16452</v>
      </c>
      <c r="H12" s="362" t="n">
        <v>13553</v>
      </c>
      <c r="I12" s="363" t="n">
        <v>8607</v>
      </c>
      <c r="J12" s="364" t="n">
        <v>19080</v>
      </c>
      <c r="K12" s="365" t="n">
        <v>8890</v>
      </c>
      <c r="L12" s="366" t="n">
        <v>14037</v>
      </c>
      <c r="M12" s="367" t="n">
        <v>25055</v>
      </c>
      <c r="N12" s="368" t="n">
        <v>7763</v>
      </c>
    </row>
    <row r="13">
      <c r="B13" s="17" t="s">
        <v>724</v>
      </c>
      <c r="C13" s="357" t="n">
        <v>4747</v>
      </c>
      <c r="D13" s="358" t="n">
        <v>433</v>
      </c>
      <c r="E13" s="359" t="n">
        <v>446</v>
      </c>
      <c r="F13" s="360" t="n">
        <v>468</v>
      </c>
      <c r="G13" s="361" t="n">
        <v>356</v>
      </c>
      <c r="H13" s="362" t="n">
        <v>669</v>
      </c>
      <c r="I13" s="363" t="n">
        <v>384</v>
      </c>
      <c r="J13" s="364" t="n">
        <v>454</v>
      </c>
      <c r="K13" s="365" t="n">
        <v>392</v>
      </c>
      <c r="L13" s="366" t="n">
        <v>242</v>
      </c>
      <c r="M13" s="367" t="n">
        <v>570</v>
      </c>
      <c r="N13" s="368" t="n">
        <v>333</v>
      </c>
    </row>
    <row r="14">
      <c r="B14" s="17" t="s">
        <v>725</v>
      </c>
      <c r="C14" s="357" t="n">
        <v>11370</v>
      </c>
      <c r="D14" s="358" t="n">
        <v>1736</v>
      </c>
      <c r="E14" s="359" t="n">
        <v>1512</v>
      </c>
      <c r="F14" s="360" t="n">
        <v>925</v>
      </c>
      <c r="G14" s="361" t="n">
        <v>915</v>
      </c>
      <c r="H14" s="362" t="n">
        <v>781</v>
      </c>
      <c r="I14" s="363" t="n">
        <v>1033</v>
      </c>
      <c r="J14" s="364" t="n">
        <v>1104</v>
      </c>
      <c r="K14" s="365" t="n">
        <v>421</v>
      </c>
      <c r="L14" s="366" t="n">
        <v>693</v>
      </c>
      <c r="M14" s="367" t="n">
        <v>1280</v>
      </c>
      <c r="N14" s="368" t="n">
        <v>970</v>
      </c>
    </row>
    <row r="15">
      <c r="B15" s="17" t="s">
        <v>726</v>
      </c>
      <c r="C15" s="357" t="n">
        <v>27919</v>
      </c>
      <c r="D15" s="358" t="n">
        <v>1891</v>
      </c>
      <c r="E15" s="359" t="n">
        <v>8190</v>
      </c>
      <c r="F15" s="360" t="n">
        <v>2041</v>
      </c>
      <c r="G15" s="361" t="n">
        <v>1634</v>
      </c>
      <c r="H15" s="362" t="n">
        <v>357</v>
      </c>
      <c r="I15" s="363" t="n">
        <v>398</v>
      </c>
      <c r="J15" s="364" t="n">
        <v>2249</v>
      </c>
      <c r="K15" s="365" t="n">
        <v>1223</v>
      </c>
      <c r="L15" s="366" t="n">
        <v>4063</v>
      </c>
      <c r="M15" s="367" t="n">
        <v>1255</v>
      </c>
      <c r="N15" s="368" t="n">
        <v>4618</v>
      </c>
    </row>
    <row r="16">
      <c r="B16" s="17" t="s">
        <v>727</v>
      </c>
      <c r="C16" s="357" t="n">
        <v>1319</v>
      </c>
      <c r="D16" s="358" t="n">
        <v>47</v>
      </c>
      <c r="E16" s="359" t="n">
        <v>90</v>
      </c>
      <c r="F16" s="360" t="n">
        <v>95</v>
      </c>
      <c r="G16" s="361" t="n">
        <v>54</v>
      </c>
      <c r="H16" s="362" t="n">
        <v>124</v>
      </c>
      <c r="I16" s="363" t="n">
        <v>95</v>
      </c>
      <c r="J16" s="364" t="n">
        <v>229</v>
      </c>
      <c r="K16" s="365" t="n">
        <v>57</v>
      </c>
      <c r="L16" s="366" t="n">
        <v>140</v>
      </c>
      <c r="M16" s="367" t="n">
        <v>345</v>
      </c>
      <c r="N16" s="368" t="n">
        <v>43</v>
      </c>
    </row>
    <row r="17">
      <c r="B17" s="17" t="s">
        <v>728</v>
      </c>
      <c r="C17" s="357" t="n">
        <v>100</v>
      </c>
      <c r="D17" s="358" t="n">
        <v>5</v>
      </c>
      <c r="E17" s="359" t="n">
        <v>17</v>
      </c>
      <c r="F17" s="360" t="n">
        <v>6</v>
      </c>
      <c r="G17" s="361" t="n">
        <v>2</v>
      </c>
      <c r="H17" s="362" t="n">
        <v>5</v>
      </c>
      <c r="I17" s="363" t="n">
        <v>17</v>
      </c>
      <c r="J17" s="364" t="n">
        <v>31</v>
      </c>
      <c r="K17" s="365" t="n">
        <v>7</v>
      </c>
      <c r="L17" s="366" t="n">
        <v>4</v>
      </c>
      <c r="M17" s="367" t="n">
        <v>4</v>
      </c>
      <c r="N17" s="368" t="n">
        <v>2</v>
      </c>
    </row>
    <row r="18">
      <c r="B18" s="174" t="s">
        <v>729</v>
      </c>
      <c r="C18" s="369"/>
      <c r="D18" s="370"/>
      <c r="E18" s="371"/>
      <c r="F18" s="372"/>
      <c r="G18" s="373"/>
      <c r="H18" s="374"/>
      <c r="I18" s="375"/>
      <c r="J18" s="376"/>
      <c r="K18" s="377"/>
      <c r="L18" s="378"/>
      <c r="M18" s="379"/>
      <c r="N18" s="380"/>
    </row>
    <row r="19">
      <c r="B19" s="17" t="s">
        <v>721</v>
      </c>
      <c r="C19" s="369" t="n">
        <v>69693</v>
      </c>
      <c r="D19" s="370" t="n">
        <v>8797</v>
      </c>
      <c r="E19" s="371" t="n">
        <v>11881</v>
      </c>
      <c r="F19" s="372" t="n">
        <v>8482</v>
      </c>
      <c r="G19" s="373" t="n">
        <v>4923</v>
      </c>
      <c r="H19" s="374" t="n">
        <v>5426</v>
      </c>
      <c r="I19" s="375" t="n">
        <v>4489</v>
      </c>
      <c r="J19" s="376" t="n">
        <v>7461</v>
      </c>
      <c r="K19" s="377" t="n">
        <v>5273</v>
      </c>
      <c r="L19" s="378" t="n">
        <v>2678</v>
      </c>
      <c r="M19" s="379" t="n">
        <v>6891</v>
      </c>
      <c r="N19" s="380" t="n">
        <v>3392</v>
      </c>
    </row>
    <row r="20">
      <c r="B20" s="17" t="s">
        <v>722</v>
      </c>
      <c r="C20" s="369" t="n">
        <v>4072</v>
      </c>
      <c r="D20" s="370" t="n">
        <v>421</v>
      </c>
      <c r="E20" s="371" t="n">
        <v>729</v>
      </c>
      <c r="F20" s="372" t="n">
        <v>294</v>
      </c>
      <c r="G20" s="373" t="n">
        <v>473</v>
      </c>
      <c r="H20" s="374" t="n">
        <v>176</v>
      </c>
      <c r="I20" s="375" t="n">
        <v>320</v>
      </c>
      <c r="J20" s="376" t="n">
        <v>457</v>
      </c>
      <c r="K20" s="377" t="n">
        <v>360</v>
      </c>
      <c r="L20" s="378" t="n">
        <v>240</v>
      </c>
      <c r="M20" s="379" t="n">
        <v>458</v>
      </c>
      <c r="N20" s="380" t="n">
        <v>144</v>
      </c>
    </row>
    <row r="21">
      <c r="B21" s="17" t="s">
        <v>723</v>
      </c>
      <c r="C21" s="369" t="n">
        <v>146195</v>
      </c>
      <c r="D21" s="370" t="n">
        <v>17157</v>
      </c>
      <c r="E21" s="371" t="n">
        <v>34484</v>
      </c>
      <c r="F21" s="372" t="n">
        <v>17199</v>
      </c>
      <c r="G21" s="373" t="n">
        <v>11679</v>
      </c>
      <c r="H21" s="374" t="n">
        <v>7956</v>
      </c>
      <c r="I21" s="375" t="n">
        <v>5377</v>
      </c>
      <c r="J21" s="376" t="n">
        <v>12847</v>
      </c>
      <c r="K21" s="377" t="n">
        <v>5460</v>
      </c>
      <c r="L21" s="378" t="n">
        <v>11208</v>
      </c>
      <c r="M21" s="379" t="n">
        <v>17451</v>
      </c>
      <c r="N21" s="380" t="n">
        <v>5377</v>
      </c>
    </row>
    <row r="22">
      <c r="B22" s="17" t="s">
        <v>730</v>
      </c>
      <c r="C22" s="369" t="n">
        <v>102537</v>
      </c>
      <c r="D22" s="370" t="n">
        <v>13103</v>
      </c>
      <c r="E22" s="371" t="n">
        <v>17668</v>
      </c>
      <c r="F22" s="372" t="n">
        <v>10345</v>
      </c>
      <c r="G22" s="373" t="n">
        <v>6515</v>
      </c>
      <c r="H22" s="374" t="n">
        <v>8584</v>
      </c>
      <c r="I22" s="375" t="n">
        <v>6933</v>
      </c>
      <c r="J22" s="376" t="n">
        <v>10231</v>
      </c>
      <c r="K22" s="377" t="n">
        <v>6193</v>
      </c>
      <c r="L22" s="378" t="n">
        <v>6561</v>
      </c>
      <c r="M22" s="379" t="n">
        <v>11140</v>
      </c>
      <c r="N22" s="380" t="n">
        <v>5264</v>
      </c>
    </row>
    <row r="23">
      <c r="B23" s="17" t="s">
        <v>726</v>
      </c>
      <c r="C23" s="369" t="n">
        <v>21246</v>
      </c>
      <c r="D23" s="370" t="n">
        <v>1176</v>
      </c>
      <c r="E23" s="371" t="n">
        <v>6708</v>
      </c>
      <c r="F23" s="372" t="n">
        <v>1639</v>
      </c>
      <c r="G23" s="373" t="n">
        <v>1230</v>
      </c>
      <c r="H23" s="374" t="n">
        <v>252</v>
      </c>
      <c r="I23" s="375" t="n">
        <v>230</v>
      </c>
      <c r="J23" s="376" t="n">
        <v>1547</v>
      </c>
      <c r="K23" s="377" t="n">
        <v>599</v>
      </c>
      <c r="L23" s="378" t="n">
        <v>3078</v>
      </c>
      <c r="M23" s="379" t="n">
        <v>1047</v>
      </c>
      <c r="N23" s="380" t="n">
        <v>3740</v>
      </c>
    </row>
    <row r="24">
      <c r="B24" s="17" t="s">
        <v>727</v>
      </c>
      <c r="C24" s="369" t="n">
        <v>4788</v>
      </c>
      <c r="D24" s="370" t="n">
        <v>686</v>
      </c>
      <c r="E24" s="371" t="n">
        <v>1304</v>
      </c>
      <c r="F24" s="372" t="n">
        <v>546</v>
      </c>
      <c r="G24" s="373" t="n">
        <v>324</v>
      </c>
      <c r="H24" s="374" t="n">
        <v>264</v>
      </c>
      <c r="I24" s="375" t="n">
        <v>243</v>
      </c>
      <c r="J24" s="376" t="n">
        <v>365</v>
      </c>
      <c r="K24" s="377" t="n">
        <v>62</v>
      </c>
      <c r="L24" s="378" t="n">
        <v>325</v>
      </c>
      <c r="M24" s="379" t="n">
        <v>527</v>
      </c>
      <c r="N24" s="380" t="n">
        <v>142</v>
      </c>
    </row>
    <row r="25">
      <c r="B25" s="17" t="s">
        <v>728</v>
      </c>
      <c r="C25" s="369" t="n">
        <v>125</v>
      </c>
      <c r="D25" s="370" t="n">
        <v>3</v>
      </c>
      <c r="E25" s="371" t="n">
        <v>68</v>
      </c>
      <c r="F25" s="372" t="n">
        <v>3</v>
      </c>
      <c r="G25" s="373" t="n">
        <v>3</v>
      </c>
      <c r="H25" s="374" t="n">
        <v>6</v>
      </c>
      <c r="I25" s="375" t="n">
        <v>8</v>
      </c>
      <c r="J25" s="376" t="n">
        <v>7</v>
      </c>
      <c r="K25" s="377" t="n">
        <v>1</v>
      </c>
      <c r="L25" s="378" t="n">
        <v>11</v>
      </c>
      <c r="M25" s="379" t="n">
        <v>7</v>
      </c>
      <c r="N25" s="380" t="n">
        <v>8</v>
      </c>
    </row>
    <row r="26">
      <c r="B26" s="174" t="s">
        <v>731</v>
      </c>
      <c r="C26" s="381"/>
      <c r="D26" s="382"/>
      <c r="E26" s="383"/>
      <c r="F26" s="384"/>
      <c r="G26" s="385"/>
      <c r="H26" s="386"/>
      <c r="I26" s="387"/>
      <c r="J26" s="388"/>
      <c r="K26" s="389"/>
      <c r="L26" s="390"/>
      <c r="M26" s="391"/>
      <c r="N26" s="392"/>
    </row>
    <row r="27">
      <c r="B27" s="17" t="s">
        <v>732</v>
      </c>
      <c r="C27" s="381" t="n">
        <v>92456</v>
      </c>
      <c r="D27" s="382" t="n">
        <v>10887</v>
      </c>
      <c r="E27" s="383" t="n">
        <v>15801</v>
      </c>
      <c r="F27" s="384" t="n">
        <v>11109</v>
      </c>
      <c r="G27" s="385" t="n">
        <v>5685</v>
      </c>
      <c r="H27" s="386" t="n">
        <v>7138</v>
      </c>
      <c r="I27" s="387" t="n">
        <v>7022</v>
      </c>
      <c r="J27" s="388" t="n">
        <v>9734</v>
      </c>
      <c r="K27" s="389" t="n">
        <v>6926</v>
      </c>
      <c r="L27" s="390" t="n">
        <v>4883</v>
      </c>
      <c r="M27" s="391" t="n">
        <v>8984</v>
      </c>
      <c r="N27" s="392" t="n">
        <v>4287</v>
      </c>
    </row>
    <row r="28">
      <c r="B28" s="17" t="s">
        <v>733</v>
      </c>
      <c r="C28" s="381" t="n">
        <v>58620</v>
      </c>
      <c r="D28" s="382" t="n">
        <v>10625</v>
      </c>
      <c r="E28" s="383" t="n">
        <v>15524</v>
      </c>
      <c r="F28" s="384" t="n">
        <v>4205</v>
      </c>
      <c r="G28" s="385" t="n">
        <v>7027</v>
      </c>
      <c r="H28" s="386" t="n">
        <v>854</v>
      </c>
      <c r="I28" s="387" t="n">
        <v>589</v>
      </c>
      <c r="J28" s="388" t="n">
        <v>6368</v>
      </c>
      <c r="K28" s="389" t="n">
        <v>507</v>
      </c>
      <c r="L28" s="390" t="n">
        <v>4352</v>
      </c>
      <c r="M28" s="391" t="n">
        <v>8448</v>
      </c>
      <c r="N28" s="392" t="n">
        <v>121</v>
      </c>
    </row>
    <row r="29">
      <c r="B29" s="17" t="s">
        <v>734</v>
      </c>
      <c r="C29" s="381" t="n">
        <v>135574</v>
      </c>
      <c r="D29" s="382" t="n">
        <v>14677</v>
      </c>
      <c r="E29" s="383" t="n">
        <v>29175</v>
      </c>
      <c r="F29" s="384" t="n">
        <v>18083</v>
      </c>
      <c r="G29" s="385" t="n">
        <v>8235</v>
      </c>
      <c r="H29" s="386" t="n">
        <v>11419</v>
      </c>
      <c r="I29" s="387" t="n">
        <v>6511</v>
      </c>
      <c r="J29" s="388" t="n">
        <v>10974</v>
      </c>
      <c r="K29" s="389" t="n">
        <v>6706</v>
      </c>
      <c r="L29" s="390" t="n">
        <v>8295</v>
      </c>
      <c r="M29" s="391" t="n">
        <v>14744</v>
      </c>
      <c r="N29" s="392" t="n">
        <v>6755</v>
      </c>
    </row>
    <row r="30">
      <c r="B30" s="17" t="s">
        <v>735</v>
      </c>
      <c r="C30" s="381" t="n">
        <v>20709</v>
      </c>
      <c r="D30" s="382" t="n">
        <v>1351</v>
      </c>
      <c r="E30" s="383" t="n">
        <v>2123</v>
      </c>
      <c r="F30" s="384" t="n">
        <v>1950</v>
      </c>
      <c r="G30" s="385" t="n">
        <v>1537</v>
      </c>
      <c r="H30" s="386" t="n">
        <v>2029</v>
      </c>
      <c r="I30" s="387" t="n">
        <v>1947</v>
      </c>
      <c r="J30" s="388" t="n">
        <v>2234</v>
      </c>
      <c r="K30" s="389" t="n">
        <v>2069</v>
      </c>
      <c r="L30" s="390" t="n">
        <v>1740</v>
      </c>
      <c r="M30" s="391" t="n">
        <v>2497</v>
      </c>
      <c r="N30" s="392" t="n">
        <v>1232</v>
      </c>
    </row>
    <row r="31">
      <c r="B31" s="17" t="s">
        <v>736</v>
      </c>
      <c r="C31" s="381" t="n">
        <v>11373</v>
      </c>
      <c r="D31" s="382" t="n">
        <v>1737</v>
      </c>
      <c r="E31" s="383" t="n">
        <v>1512</v>
      </c>
      <c r="F31" s="384" t="n">
        <v>926</v>
      </c>
      <c r="G31" s="385" t="n">
        <v>915</v>
      </c>
      <c r="H31" s="386" t="n">
        <v>781</v>
      </c>
      <c r="I31" s="387" t="n">
        <v>1033</v>
      </c>
      <c r="J31" s="388" t="n">
        <v>1104</v>
      </c>
      <c r="K31" s="389" t="n">
        <v>421</v>
      </c>
      <c r="L31" s="390" t="n">
        <v>693</v>
      </c>
      <c r="M31" s="391" t="n">
        <v>1281</v>
      </c>
      <c r="N31" s="392" t="n">
        <v>970</v>
      </c>
    </row>
    <row r="32">
      <c r="B32" s="17" t="s">
        <v>737</v>
      </c>
      <c r="C32" s="381" t="n">
        <v>485</v>
      </c>
      <c r="D32" s="382" t="n">
        <v>65</v>
      </c>
      <c r="E32" s="383" t="n">
        <v>65</v>
      </c>
      <c r="F32" s="384" t="n">
        <v>41</v>
      </c>
      <c r="G32" s="385" t="n">
        <v>49</v>
      </c>
      <c r="H32" s="386" t="n">
        <v>37</v>
      </c>
      <c r="I32" s="387" t="n">
        <v>44</v>
      </c>
      <c r="J32" s="388" t="n">
        <v>34</v>
      </c>
      <c r="K32" s="389" t="n">
        <v>32</v>
      </c>
      <c r="L32" s="390" t="n">
        <v>39</v>
      </c>
      <c r="M32" s="391" t="n">
        <v>28</v>
      </c>
      <c r="N32" s="392" t="n">
        <v>51</v>
      </c>
    </row>
    <row r="33">
      <c r="B33" s="17" t="s">
        <v>738</v>
      </c>
      <c r="C33" s="381" t="n">
        <v>27869</v>
      </c>
      <c r="D33" s="382" t="n">
        <v>1887</v>
      </c>
      <c r="E33" s="383" t="n">
        <v>8188</v>
      </c>
      <c r="F33" s="384" t="n">
        <v>2024</v>
      </c>
      <c r="G33" s="385" t="n">
        <v>1617</v>
      </c>
      <c r="H33" s="386" t="n">
        <v>357</v>
      </c>
      <c r="I33" s="387" t="n">
        <v>391</v>
      </c>
      <c r="J33" s="388" t="n">
        <v>2249</v>
      </c>
      <c r="K33" s="389" t="n">
        <v>1233</v>
      </c>
      <c r="L33" s="390" t="n">
        <v>4064</v>
      </c>
      <c r="M33" s="391" t="n">
        <v>1241</v>
      </c>
      <c r="N33" s="392" t="n">
        <v>4618</v>
      </c>
    </row>
    <row r="34">
      <c r="B34" s="17" t="s">
        <v>739</v>
      </c>
      <c r="C34" s="381" t="n">
        <v>1470</v>
      </c>
      <c r="D34" s="382" t="n">
        <v>109</v>
      </c>
      <c r="E34" s="383" t="n">
        <v>437</v>
      </c>
      <c r="F34" s="384" t="n">
        <v>164</v>
      </c>
      <c r="G34" s="385" t="n">
        <v>80</v>
      </c>
      <c r="H34" s="386" t="n">
        <v>44</v>
      </c>
      <c r="I34" s="387" t="n">
        <v>46</v>
      </c>
      <c r="J34" s="388" t="n">
        <v>187</v>
      </c>
      <c r="K34" s="389" t="n">
        <v>47</v>
      </c>
      <c r="L34" s="390" t="n">
        <v>31</v>
      </c>
      <c r="M34" s="391" t="n">
        <v>294</v>
      </c>
      <c r="N34" s="392" t="n">
        <v>31</v>
      </c>
    </row>
    <row r="35">
      <c r="B35" s="17" t="s">
        <v>740</v>
      </c>
      <c r="C35" s="381" t="n">
        <v>100</v>
      </c>
      <c r="D35" s="382" t="n">
        <v>5</v>
      </c>
      <c r="E35" s="383" t="n">
        <v>17</v>
      </c>
      <c r="F35" s="384" t="n">
        <v>6</v>
      </c>
      <c r="G35" s="385" t="n">
        <v>2</v>
      </c>
      <c r="H35" s="386" t="n">
        <v>5</v>
      </c>
      <c r="I35" s="387" t="n">
        <v>17</v>
      </c>
      <c r="J35" s="388" t="n">
        <v>31</v>
      </c>
      <c r="K35" s="389" t="n">
        <v>7</v>
      </c>
      <c r="L35" s="390" t="n">
        <v>4</v>
      </c>
      <c r="M35" s="391" t="n">
        <v>4</v>
      </c>
      <c r="N35" s="392" t="n">
        <v>2</v>
      </c>
    </row>
    <row r="36">
      <c r="B36" s="174" t="s">
        <v>741</v>
      </c>
      <c r="C36" s="393"/>
      <c r="D36" s="394"/>
      <c r="E36" s="395"/>
      <c r="F36" s="396"/>
      <c r="G36" s="397"/>
      <c r="H36" s="398"/>
      <c r="I36" s="399"/>
      <c r="J36" s="400"/>
      <c r="K36" s="401"/>
      <c r="L36" s="402"/>
      <c r="M36" s="403"/>
      <c r="N36" s="404"/>
    </row>
    <row r="37">
      <c r="B37" s="17" t="s">
        <v>732</v>
      </c>
      <c r="C37" s="393" t="n">
        <v>69693</v>
      </c>
      <c r="D37" s="394" t="n">
        <v>8797</v>
      </c>
      <c r="E37" s="395" t="n">
        <v>11881</v>
      </c>
      <c r="F37" s="396" t="n">
        <v>8482</v>
      </c>
      <c r="G37" s="397" t="n">
        <v>4923</v>
      </c>
      <c r="H37" s="398" t="n">
        <v>5426</v>
      </c>
      <c r="I37" s="399" t="n">
        <v>4489</v>
      </c>
      <c r="J37" s="400" t="n">
        <v>7461</v>
      </c>
      <c r="K37" s="401" t="n">
        <v>5273</v>
      </c>
      <c r="L37" s="402" t="n">
        <v>2678</v>
      </c>
      <c r="M37" s="403" t="n">
        <v>6891</v>
      </c>
      <c r="N37" s="404" t="n">
        <v>3392</v>
      </c>
    </row>
    <row r="38">
      <c r="B38" s="17" t="s">
        <v>733</v>
      </c>
      <c r="C38" s="393" t="n">
        <v>42595</v>
      </c>
      <c r="D38" s="394" t="n">
        <v>6959</v>
      </c>
      <c r="E38" s="395" t="n">
        <v>12216</v>
      </c>
      <c r="F38" s="396" t="n">
        <v>3045</v>
      </c>
      <c r="G38" s="397" t="n">
        <v>5292</v>
      </c>
      <c r="H38" s="398" t="n">
        <v>659</v>
      </c>
      <c r="I38" s="399" t="n">
        <v>316</v>
      </c>
      <c r="J38" s="400" t="n">
        <v>4460</v>
      </c>
      <c r="K38" s="401" t="n">
        <v>347</v>
      </c>
      <c r="L38" s="402" t="n">
        <v>3448</v>
      </c>
      <c r="M38" s="403" t="n">
        <v>5787</v>
      </c>
      <c r="N38" s="404" t="n">
        <v>66</v>
      </c>
    </row>
    <row r="39">
      <c r="B39" s="17" t="s">
        <v>734</v>
      </c>
      <c r="C39" s="393" t="n">
        <v>91651</v>
      </c>
      <c r="D39" s="394" t="n">
        <v>9210</v>
      </c>
      <c r="E39" s="395" t="n">
        <v>21084</v>
      </c>
      <c r="F39" s="396" t="n">
        <v>13004</v>
      </c>
      <c r="G39" s="397" t="n">
        <v>5554</v>
      </c>
      <c r="H39" s="398" t="n">
        <v>6412</v>
      </c>
      <c r="I39" s="399" t="n">
        <v>3941</v>
      </c>
      <c r="J39" s="400" t="n">
        <v>6983</v>
      </c>
      <c r="K39" s="401" t="n">
        <v>3996</v>
      </c>
      <c r="L39" s="402" t="n">
        <v>6692</v>
      </c>
      <c r="M39" s="403" t="n">
        <v>10277</v>
      </c>
      <c r="N39" s="404" t="n">
        <v>4498</v>
      </c>
    </row>
    <row r="40">
      <c r="B40" s="17" t="s">
        <v>735</v>
      </c>
      <c r="C40" s="393" t="n">
        <v>12164</v>
      </c>
      <c r="D40" s="394" t="n">
        <v>1005</v>
      </c>
      <c r="E40" s="395" t="n">
        <v>1183</v>
      </c>
      <c r="F40" s="396" t="n">
        <v>1135</v>
      </c>
      <c r="G40" s="397" t="n">
        <v>840</v>
      </c>
      <c r="H40" s="398" t="n">
        <v>991</v>
      </c>
      <c r="I40" s="399" t="n">
        <v>1168</v>
      </c>
      <c r="J40" s="400" t="n">
        <v>1439</v>
      </c>
      <c r="K40" s="401" t="n">
        <v>1120</v>
      </c>
      <c r="L40" s="402" t="n">
        <v>1072</v>
      </c>
      <c r="M40" s="403" t="n">
        <v>1387</v>
      </c>
      <c r="N40" s="404" t="n">
        <v>824</v>
      </c>
    </row>
    <row r="41">
      <c r="B41" s="17" t="s">
        <v>736</v>
      </c>
      <c r="C41" s="393" t="n">
        <v>102539</v>
      </c>
      <c r="D41" s="394" t="n">
        <v>13103</v>
      </c>
      <c r="E41" s="395" t="n">
        <v>17669</v>
      </c>
      <c r="F41" s="396" t="n">
        <v>10345</v>
      </c>
      <c r="G41" s="397" t="n">
        <v>6515</v>
      </c>
      <c r="H41" s="398" t="n">
        <v>8584</v>
      </c>
      <c r="I41" s="399" t="n">
        <v>6933</v>
      </c>
      <c r="J41" s="400" t="n">
        <v>10231</v>
      </c>
      <c r="K41" s="401" t="n">
        <v>6191</v>
      </c>
      <c r="L41" s="402" t="n">
        <v>6564</v>
      </c>
      <c r="M41" s="403" t="n">
        <v>11140</v>
      </c>
      <c r="N41" s="404" t="n">
        <v>5264</v>
      </c>
    </row>
    <row r="42">
      <c r="B42" s="17" t="s">
        <v>737</v>
      </c>
      <c r="C42" s="393" t="n">
        <v>4073</v>
      </c>
      <c r="D42" s="394" t="n">
        <v>422</v>
      </c>
      <c r="E42" s="395" t="n">
        <v>729</v>
      </c>
      <c r="F42" s="396" t="n">
        <v>294</v>
      </c>
      <c r="G42" s="397" t="n">
        <v>473</v>
      </c>
      <c r="H42" s="398" t="n">
        <v>176</v>
      </c>
      <c r="I42" s="399" t="n">
        <v>320</v>
      </c>
      <c r="J42" s="400" t="n">
        <v>457</v>
      </c>
      <c r="K42" s="401" t="n">
        <v>360</v>
      </c>
      <c r="L42" s="402" t="n">
        <v>240</v>
      </c>
      <c r="M42" s="403" t="n">
        <v>458</v>
      </c>
      <c r="N42" s="404" t="n">
        <v>144</v>
      </c>
    </row>
    <row r="43">
      <c r="B43" s="17" t="s">
        <v>738</v>
      </c>
      <c r="C43" s="393" t="n">
        <v>21297</v>
      </c>
      <c r="D43" s="394" t="n">
        <v>1174</v>
      </c>
      <c r="E43" s="395" t="n">
        <v>6760</v>
      </c>
      <c r="F43" s="396" t="n">
        <v>1639</v>
      </c>
      <c r="G43" s="397" t="n">
        <v>1231</v>
      </c>
      <c r="H43" s="398" t="n">
        <v>252</v>
      </c>
      <c r="I43" s="399" t="n">
        <v>233</v>
      </c>
      <c r="J43" s="400" t="n">
        <v>1547</v>
      </c>
      <c r="K43" s="401" t="n">
        <v>599</v>
      </c>
      <c r="L43" s="402" t="n">
        <v>3074</v>
      </c>
      <c r="M43" s="403" t="n">
        <v>1048</v>
      </c>
      <c r="N43" s="404" t="n">
        <v>3740</v>
      </c>
    </row>
    <row r="44">
      <c r="B44" s="17" t="s">
        <v>739</v>
      </c>
      <c r="C44" s="393" t="n">
        <v>4519</v>
      </c>
      <c r="D44" s="394" t="n">
        <v>670</v>
      </c>
      <c r="E44" s="395" t="n">
        <v>1252</v>
      </c>
      <c r="F44" s="396" t="n">
        <v>561</v>
      </c>
      <c r="G44" s="397" t="n">
        <v>316</v>
      </c>
      <c r="H44" s="398" t="n">
        <v>158</v>
      </c>
      <c r="I44" s="399" t="n">
        <v>192</v>
      </c>
      <c r="J44" s="400" t="n">
        <v>330</v>
      </c>
      <c r="K44" s="401" t="n">
        <v>61</v>
      </c>
      <c r="L44" s="402" t="n">
        <v>322</v>
      </c>
      <c r="M44" s="403" t="n">
        <v>526</v>
      </c>
      <c r="N44" s="404" t="n">
        <v>131</v>
      </c>
    </row>
    <row r="45">
      <c r="B45" s="26" t="s">
        <v>740</v>
      </c>
      <c r="C45" s="405" t="n">
        <v>125</v>
      </c>
      <c r="D45" s="406" t="n">
        <v>3</v>
      </c>
      <c r="E45" s="407" t="n">
        <v>68</v>
      </c>
      <c r="F45" s="408" t="n">
        <v>3</v>
      </c>
      <c r="G45" s="409" t="n">
        <v>3</v>
      </c>
      <c r="H45" s="410" t="n">
        <v>6</v>
      </c>
      <c r="I45" s="411" t="n">
        <v>8</v>
      </c>
      <c r="J45" s="412" t="n">
        <v>7</v>
      </c>
      <c r="K45" s="413" t="n">
        <v>1</v>
      </c>
      <c r="L45" s="414" t="n">
        <v>11</v>
      </c>
      <c r="M45" s="415" t="n">
        <v>7</v>
      </c>
      <c r="N45" s="416" t="n">
        <v>8</v>
      </c>
    </row>
    <row r="47" ht="34.0790960451977" customHeight="1">
      <c r="B47" s="35" t="s">
        <v>742</v>
      </c>
    </row>
    <row r="48">
      <c r="B48" s="35" t="s">
        <v>743</v>
      </c>
    </row>
  </sheetData>
  <mergeCells count="11">
    <mergeCell ref="B4:B6"/>
    <mergeCell ref="C4:N4"/>
    <mergeCell ref="C5:C6"/>
    <mergeCell ref="D5:N5"/>
    <mergeCell ref="B7:N7"/>
    <mergeCell ref="B9:N9"/>
    <mergeCell ref="B18:N18"/>
    <mergeCell ref="B26:N26"/>
    <mergeCell ref="B36:N36"/>
    <mergeCell ref="B47:N47"/>
    <mergeCell ref="B48:N48"/>
  </mergeCells>
  <pageMargins left="0.7" right="0.7" top="0.75" bottom="0.75" header="0.3" footer="0.3"/>
  <pageSetup paperSize="9" orientation="landscape" scale="50" fitToWidth="0" fitToHeight="0" horizontalDpi="300" verticalDpi="300"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A81F"/>
  </sheetPr>
  <dimension ref="A1"/>
  <sheetViews>
    <sheetView workbookViewId="0" zoomScale="100" showGridLines="0" tabSelected="false">
      <pane ySplit="6" topLeftCell="A7" activePane="bottomLeft" state="frozen"/>
      <selection pane="bottomLeft"/>
    </sheetView>
  </sheetViews>
  <sheetFormatPr defaultRowHeight="15.0" baseColWidth="10"/>
  <cols>
    <col min="1" max="1" width="2.57" hidden="0" customWidth="1"/>
    <col min="2" max="2" width="5.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s>
  <sheetData>
    <row r="1">
      <c r="B1" s="3" t="s">
        <v>23</v>
      </c>
    </row>
    <row r="4">
      <c r="B4" s="15" t="s">
        <v>43</v>
      </c>
      <c r="C4" s="15" t="s">
        <v>744</v>
      </c>
      <c r="D4" s="15" t="s">
        <v>744</v>
      </c>
      <c r="E4" s="15" t="s">
        <v>744</v>
      </c>
      <c r="F4" s="15" t="s">
        <v>745</v>
      </c>
      <c r="G4" s="15" t="s">
        <v>745</v>
      </c>
      <c r="H4" s="15" t="s">
        <v>745</v>
      </c>
      <c r="I4" s="15" t="s">
        <v>745</v>
      </c>
      <c r="J4" s="15" t="s">
        <v>745</v>
      </c>
      <c r="K4" s="15" t="s">
        <v>745</v>
      </c>
      <c r="L4" s="15" t="s">
        <v>746</v>
      </c>
    </row>
    <row r="5" ht="28" customHeight="1">
      <c r="B5" s="15" t="s">
        <v>43</v>
      </c>
      <c r="C5" s="16" t="s">
        <v>46</v>
      </c>
      <c r="D5" s="15" t="s">
        <v>488</v>
      </c>
      <c r="E5" s="15" t="s">
        <v>488</v>
      </c>
      <c r="F5" s="16" t="n">
        <v>1</v>
      </c>
      <c r="G5" s="16" t="n">
        <v>2</v>
      </c>
      <c r="H5" s="16" t="n">
        <v>3</v>
      </c>
      <c r="I5" s="16" t="n">
        <v>4</v>
      </c>
      <c r="J5" s="16" t="n">
        <v>5</v>
      </c>
      <c r="K5" s="16" t="s">
        <v>672</v>
      </c>
      <c r="L5" s="15" t="s">
        <v>746</v>
      </c>
    </row>
    <row r="6">
      <c r="B6" s="15" t="s">
        <v>43</v>
      </c>
      <c r="C6" s="16" t="s">
        <v>46</v>
      </c>
      <c r="D6" s="16" t="s">
        <v>493</v>
      </c>
      <c r="E6" s="16" t="s">
        <v>494</v>
      </c>
      <c r="F6" s="16" t="n">
        <v>1</v>
      </c>
      <c r="G6" s="16" t="n">
        <v>2</v>
      </c>
      <c r="H6" s="16" t="n">
        <v>3</v>
      </c>
      <c r="I6" s="16" t="n">
        <v>4</v>
      </c>
      <c r="J6" s="16" t="n">
        <v>5</v>
      </c>
      <c r="K6" s="16" t="s">
        <v>672</v>
      </c>
      <c r="L6" s="15" t="s">
        <v>746</v>
      </c>
    </row>
    <row r="7">
      <c r="B7" s="417" t="s">
        <v>747</v>
      </c>
      <c r="C7" s="418" t="n">
        <v>166192</v>
      </c>
      <c r="D7" s="419" t="n">
        <v>51174</v>
      </c>
      <c r="E7" s="420" t="s">
        <v>165</v>
      </c>
      <c r="F7" s="421" t="n">
        <v>7215</v>
      </c>
      <c r="G7" s="422" t="n">
        <v>14272</v>
      </c>
      <c r="H7" s="423" t="n">
        <v>42784</v>
      </c>
      <c r="I7" s="424" t="n">
        <v>45035</v>
      </c>
      <c r="J7" s="425" t="n">
        <v>31623</v>
      </c>
      <c r="K7" s="426" t="n">
        <v>25263</v>
      </c>
      <c r="L7" s="427" t="s">
        <v>770</v>
      </c>
    </row>
    <row r="8">
      <c r="B8" s="417" t="n">
        <v>1981</v>
      </c>
      <c r="C8" s="418" t="n">
        <v>169545</v>
      </c>
      <c r="D8" s="419" t="n">
        <v>52779</v>
      </c>
      <c r="E8" s="420" t="s">
        <v>751</v>
      </c>
      <c r="F8" s="421" t="n">
        <v>7336</v>
      </c>
      <c r="G8" s="422" t="n">
        <v>14575</v>
      </c>
      <c r="H8" s="423" t="n">
        <v>43222</v>
      </c>
      <c r="I8" s="424" t="n">
        <v>45886</v>
      </c>
      <c r="J8" s="425" t="n">
        <v>32841</v>
      </c>
      <c r="K8" s="426" t="n">
        <v>25685</v>
      </c>
      <c r="L8" s="427" t="s">
        <v>771</v>
      </c>
    </row>
    <row r="9">
      <c r="B9" s="417" t="n">
        <v>1982</v>
      </c>
      <c r="C9" s="418" t="n">
        <v>172941</v>
      </c>
      <c r="D9" s="419" t="n">
        <v>54151</v>
      </c>
      <c r="E9" s="420" t="s">
        <v>752</v>
      </c>
      <c r="F9" s="421" t="n">
        <v>7442</v>
      </c>
      <c r="G9" s="422" t="n">
        <v>14888</v>
      </c>
      <c r="H9" s="423" t="n">
        <v>43678</v>
      </c>
      <c r="I9" s="424" t="n">
        <v>46913</v>
      </c>
      <c r="J9" s="425" t="n">
        <v>33955</v>
      </c>
      <c r="K9" s="426" t="n">
        <v>26065</v>
      </c>
      <c r="L9" s="427" t="s">
        <v>772</v>
      </c>
    </row>
    <row r="10">
      <c r="B10" s="417" t="n">
        <v>1983</v>
      </c>
      <c r="C10" s="418" t="n">
        <v>176568</v>
      </c>
      <c r="D10" s="419" t="n">
        <v>55412</v>
      </c>
      <c r="E10" s="420" t="s">
        <v>548</v>
      </c>
      <c r="F10" s="421" t="n">
        <v>7515</v>
      </c>
      <c r="G10" s="422" t="n">
        <v>15285</v>
      </c>
      <c r="H10" s="423" t="n">
        <v>44292</v>
      </c>
      <c r="I10" s="424" t="n">
        <v>47955</v>
      </c>
      <c r="J10" s="425" t="n">
        <v>35102</v>
      </c>
      <c r="K10" s="426" t="n">
        <v>26419</v>
      </c>
      <c r="L10" s="427" t="s">
        <v>773</v>
      </c>
    </row>
    <row r="11">
      <c r="B11" s="417" t="n">
        <v>1984</v>
      </c>
      <c r="C11" s="418" t="n">
        <v>180702</v>
      </c>
      <c r="D11" s="419" t="n">
        <v>56882</v>
      </c>
      <c r="E11" s="420" t="s">
        <v>753</v>
      </c>
      <c r="F11" s="421" t="n">
        <v>7683</v>
      </c>
      <c r="G11" s="422" t="n">
        <v>15691</v>
      </c>
      <c r="H11" s="423" t="n">
        <v>44970</v>
      </c>
      <c r="I11" s="424" t="n">
        <v>49236</v>
      </c>
      <c r="J11" s="425" t="n">
        <v>36309</v>
      </c>
      <c r="K11" s="426" t="n">
        <v>26813</v>
      </c>
      <c r="L11" s="427" t="s">
        <v>774</v>
      </c>
    </row>
    <row r="12">
      <c r="B12" s="417" t="n">
        <v>1985</v>
      </c>
      <c r="C12" s="418" t="n">
        <v>184575</v>
      </c>
      <c r="D12" s="419" t="n">
        <v>58429</v>
      </c>
      <c r="E12" s="420" t="s">
        <v>754</v>
      </c>
      <c r="F12" s="421" t="n">
        <v>7840</v>
      </c>
      <c r="G12" s="422" t="n">
        <v>15998</v>
      </c>
      <c r="H12" s="423" t="n">
        <v>45659</v>
      </c>
      <c r="I12" s="424" t="n">
        <v>50409</v>
      </c>
      <c r="J12" s="425" t="n">
        <v>37420</v>
      </c>
      <c r="K12" s="426" t="n">
        <v>27249</v>
      </c>
      <c r="L12" s="427" t="s">
        <v>775</v>
      </c>
    </row>
    <row r="13">
      <c r="B13" s="417" t="n">
        <v>1986</v>
      </c>
      <c r="C13" s="418" t="n">
        <v>188502</v>
      </c>
      <c r="D13" s="419" t="n">
        <v>60007</v>
      </c>
      <c r="E13" s="420" t="s">
        <v>557</v>
      </c>
      <c r="F13" s="421" t="n">
        <v>7990</v>
      </c>
      <c r="G13" s="422" t="n">
        <v>16342</v>
      </c>
      <c r="H13" s="423" t="n">
        <v>46259</v>
      </c>
      <c r="I13" s="424" t="n">
        <v>51514</v>
      </c>
      <c r="J13" s="425" t="n">
        <v>38609</v>
      </c>
      <c r="K13" s="426" t="n">
        <v>27788</v>
      </c>
      <c r="L13" s="427" t="s">
        <v>776</v>
      </c>
    </row>
    <row r="14">
      <c r="B14" s="417" t="n">
        <v>1987</v>
      </c>
      <c r="C14" s="418" t="n">
        <v>192527</v>
      </c>
      <c r="D14" s="419" t="n">
        <v>61491</v>
      </c>
      <c r="E14" s="420" t="s">
        <v>755</v>
      </c>
      <c r="F14" s="421" t="n">
        <v>8082</v>
      </c>
      <c r="G14" s="422" t="n">
        <v>16682</v>
      </c>
      <c r="H14" s="423" t="n">
        <v>46956</v>
      </c>
      <c r="I14" s="424" t="n">
        <v>52738</v>
      </c>
      <c r="J14" s="425" t="n">
        <v>39769</v>
      </c>
      <c r="K14" s="426" t="n">
        <v>28300</v>
      </c>
      <c r="L14" s="427" t="s">
        <v>777</v>
      </c>
    </row>
    <row r="15">
      <c r="B15" s="417" t="n">
        <v>1988</v>
      </c>
      <c r="C15" s="418" t="n">
        <v>196250</v>
      </c>
      <c r="D15" s="419" t="n">
        <v>63103</v>
      </c>
      <c r="E15" s="420" t="s">
        <v>571</v>
      </c>
      <c r="F15" s="421" t="n">
        <v>8191</v>
      </c>
      <c r="G15" s="422" t="n">
        <v>16943</v>
      </c>
      <c r="H15" s="423" t="n">
        <v>47627</v>
      </c>
      <c r="I15" s="424" t="n">
        <v>53872</v>
      </c>
      <c r="J15" s="425" t="n">
        <v>40967</v>
      </c>
      <c r="K15" s="426" t="n">
        <v>28650</v>
      </c>
      <c r="L15" s="427" t="s">
        <v>778</v>
      </c>
    </row>
    <row r="16">
      <c r="B16" s="417" t="n">
        <v>1989</v>
      </c>
      <c r="C16" s="418" t="n">
        <v>199683</v>
      </c>
      <c r="D16" s="419" t="n">
        <v>64497</v>
      </c>
      <c r="E16" s="420" t="s">
        <v>674</v>
      </c>
      <c r="F16" s="421" t="n">
        <v>8259</v>
      </c>
      <c r="G16" s="422" t="n">
        <v>17226</v>
      </c>
      <c r="H16" s="423" t="n">
        <v>48167</v>
      </c>
      <c r="I16" s="424" t="n">
        <v>54951</v>
      </c>
      <c r="J16" s="425" t="n">
        <v>42065</v>
      </c>
      <c r="K16" s="426" t="n">
        <v>29015</v>
      </c>
      <c r="L16" s="427" t="s">
        <v>778</v>
      </c>
    </row>
    <row r="17">
      <c r="B17" s="417" t="s">
        <v>748</v>
      </c>
      <c r="C17" s="418" t="n">
        <v>203955</v>
      </c>
      <c r="D17" s="419" t="n">
        <v>68876</v>
      </c>
      <c r="E17" s="420" t="s">
        <v>546</v>
      </c>
      <c r="F17" s="421" t="n">
        <v>8255</v>
      </c>
      <c r="G17" s="422" t="n">
        <v>18758</v>
      </c>
      <c r="H17" s="423" t="n">
        <v>49429</v>
      </c>
      <c r="I17" s="424" t="n">
        <v>57432</v>
      </c>
      <c r="J17" s="425" t="n">
        <v>41421</v>
      </c>
      <c r="K17" s="426" t="n">
        <v>28660</v>
      </c>
      <c r="L17" s="427" t="s">
        <v>779</v>
      </c>
    </row>
    <row r="18">
      <c r="B18" s="417" t="n">
        <v>1991</v>
      </c>
      <c r="C18" s="418" t="n">
        <v>206871</v>
      </c>
      <c r="D18" s="419" t="n">
        <v>69946</v>
      </c>
      <c r="E18" s="420" t="s">
        <v>546</v>
      </c>
      <c r="F18" s="421" t="n">
        <v>8342</v>
      </c>
      <c r="G18" s="422" t="n">
        <v>19015</v>
      </c>
      <c r="H18" s="423" t="n">
        <v>49944</v>
      </c>
      <c r="I18" s="424" t="n">
        <v>58324</v>
      </c>
      <c r="J18" s="425" t="n">
        <v>42293</v>
      </c>
      <c r="K18" s="426" t="n">
        <v>28953</v>
      </c>
      <c r="L18" s="427" t="s">
        <v>779</v>
      </c>
    </row>
    <row r="19">
      <c r="B19" s="417" t="n">
        <v>1992</v>
      </c>
      <c r="C19" s="418" t="n">
        <v>209776</v>
      </c>
      <c r="D19" s="419" t="n">
        <v>70857</v>
      </c>
      <c r="E19" s="420" t="s">
        <v>546</v>
      </c>
      <c r="F19" s="421" t="n">
        <v>8427</v>
      </c>
      <c r="G19" s="422" t="n">
        <v>19347</v>
      </c>
      <c r="H19" s="423" t="n">
        <v>50488</v>
      </c>
      <c r="I19" s="424" t="n">
        <v>59241</v>
      </c>
      <c r="J19" s="425" t="n">
        <v>43007</v>
      </c>
      <c r="K19" s="426" t="n">
        <v>29266</v>
      </c>
      <c r="L19" s="427" t="s">
        <v>780</v>
      </c>
    </row>
    <row r="20">
      <c r="B20" s="417" t="n">
        <v>1993</v>
      </c>
      <c r="C20" s="418" t="n">
        <v>213136</v>
      </c>
      <c r="D20" s="419" t="n">
        <v>71874</v>
      </c>
      <c r="E20" s="420" t="s">
        <v>685</v>
      </c>
      <c r="F20" s="421" t="n">
        <v>8460</v>
      </c>
      <c r="G20" s="422" t="n">
        <v>19654</v>
      </c>
      <c r="H20" s="423" t="n">
        <v>51143</v>
      </c>
      <c r="I20" s="424" t="n">
        <v>60504</v>
      </c>
      <c r="J20" s="425" t="n">
        <v>43869</v>
      </c>
      <c r="K20" s="426" t="n">
        <v>29506</v>
      </c>
      <c r="L20" s="427" t="s">
        <v>781</v>
      </c>
    </row>
    <row r="21">
      <c r="B21" s="417" t="n">
        <v>1994</v>
      </c>
      <c r="C21" s="418" t="n">
        <v>218992</v>
      </c>
      <c r="D21" s="419" t="n">
        <v>73457</v>
      </c>
      <c r="E21" s="420" t="s">
        <v>174</v>
      </c>
      <c r="F21" s="421" t="n">
        <v>8551</v>
      </c>
      <c r="G21" s="422" t="n">
        <v>20224</v>
      </c>
      <c r="H21" s="423" t="n">
        <v>52355</v>
      </c>
      <c r="I21" s="424" t="n">
        <v>62693</v>
      </c>
      <c r="J21" s="425" t="n">
        <v>45299</v>
      </c>
      <c r="K21" s="426" t="n">
        <v>29870</v>
      </c>
      <c r="L21" s="427" t="s">
        <v>782</v>
      </c>
    </row>
    <row r="22">
      <c r="B22" s="417" t="n">
        <v>1995</v>
      </c>
      <c r="C22" s="418" t="n">
        <v>223679</v>
      </c>
      <c r="D22" s="419" t="n">
        <v>75060</v>
      </c>
      <c r="E22" s="420" t="s">
        <v>756</v>
      </c>
      <c r="F22" s="421" t="n">
        <v>8646</v>
      </c>
      <c r="G22" s="422" t="n">
        <v>20643</v>
      </c>
      <c r="H22" s="423" t="n">
        <v>53280</v>
      </c>
      <c r="I22" s="424" t="n">
        <v>64366</v>
      </c>
      <c r="J22" s="425" t="n">
        <v>46536</v>
      </c>
      <c r="K22" s="426" t="n">
        <v>30208</v>
      </c>
      <c r="L22" s="427" t="s">
        <v>783</v>
      </c>
    </row>
    <row r="23">
      <c r="B23" s="417" t="n">
        <v>1996</v>
      </c>
      <c r="C23" s="418" t="n">
        <v>227810</v>
      </c>
      <c r="D23" s="419" t="n">
        <v>76551</v>
      </c>
      <c r="E23" s="420" t="s">
        <v>756</v>
      </c>
      <c r="F23" s="421" t="n">
        <v>8690</v>
      </c>
      <c r="G23" s="422" t="n">
        <v>20998</v>
      </c>
      <c r="H23" s="423" t="n">
        <v>54051</v>
      </c>
      <c r="I23" s="424" t="n">
        <v>65949</v>
      </c>
      <c r="J23" s="425" t="n">
        <v>47603</v>
      </c>
      <c r="K23" s="426" t="n">
        <v>30519</v>
      </c>
      <c r="L23" s="427" t="s">
        <v>784</v>
      </c>
    </row>
    <row r="24">
      <c r="B24" s="417" t="n">
        <v>1997</v>
      </c>
      <c r="C24" s="418" t="n">
        <v>231290</v>
      </c>
      <c r="D24" s="419" t="n">
        <v>77971</v>
      </c>
      <c r="E24" s="420" t="s">
        <v>685</v>
      </c>
      <c r="F24" s="421" t="n">
        <v>8735</v>
      </c>
      <c r="G24" s="422" t="n">
        <v>21255</v>
      </c>
      <c r="H24" s="423" t="n">
        <v>54614</v>
      </c>
      <c r="I24" s="424" t="n">
        <v>67128</v>
      </c>
      <c r="J24" s="425" t="n">
        <v>48706</v>
      </c>
      <c r="K24" s="426" t="n">
        <v>30852</v>
      </c>
      <c r="L24" s="427" t="s">
        <v>785</v>
      </c>
    </row>
    <row r="25">
      <c r="B25" s="417" t="n">
        <v>1998</v>
      </c>
      <c r="C25" s="418" t="n">
        <v>234847</v>
      </c>
      <c r="D25" s="419" t="n">
        <v>79613</v>
      </c>
      <c r="E25" s="420" t="s">
        <v>757</v>
      </c>
      <c r="F25" s="421" t="n">
        <v>8777</v>
      </c>
      <c r="G25" s="422" t="n">
        <v>21436</v>
      </c>
      <c r="H25" s="423" t="n">
        <v>55115</v>
      </c>
      <c r="I25" s="424" t="n">
        <v>68355</v>
      </c>
      <c r="J25" s="425" t="n">
        <v>49958</v>
      </c>
      <c r="K25" s="426" t="n">
        <v>31206</v>
      </c>
      <c r="L25" s="427" t="s">
        <v>786</v>
      </c>
    </row>
    <row r="26">
      <c r="B26" s="417" t="n">
        <v>1999</v>
      </c>
      <c r="C26" s="418" t="n">
        <v>238161</v>
      </c>
      <c r="D26" s="419" t="n">
        <v>81223</v>
      </c>
      <c r="E26" s="420" t="s">
        <v>570</v>
      </c>
      <c r="F26" s="421" t="n">
        <v>8813</v>
      </c>
      <c r="G26" s="422" t="n">
        <v>21529</v>
      </c>
      <c r="H26" s="423" t="n">
        <v>55578</v>
      </c>
      <c r="I26" s="424" t="n">
        <v>69274</v>
      </c>
      <c r="J26" s="425" t="n">
        <v>51446</v>
      </c>
      <c r="K26" s="426" t="n">
        <v>31521</v>
      </c>
      <c r="L26" s="427" t="s">
        <v>787</v>
      </c>
    </row>
    <row r="27">
      <c r="B27" s="417" t="s">
        <v>749</v>
      </c>
      <c r="C27" s="418" t="n">
        <v>240697</v>
      </c>
      <c r="D27" s="419" t="n">
        <v>83628</v>
      </c>
      <c r="E27" s="420" t="s">
        <v>183</v>
      </c>
      <c r="F27" s="421" t="n">
        <v>8247</v>
      </c>
      <c r="G27" s="422" t="n">
        <v>21334</v>
      </c>
      <c r="H27" s="423" t="n">
        <v>55350</v>
      </c>
      <c r="I27" s="424" t="n">
        <v>69886</v>
      </c>
      <c r="J27" s="425" t="n">
        <v>52755</v>
      </c>
      <c r="K27" s="426" t="n">
        <v>33075</v>
      </c>
      <c r="L27" s="427" t="s">
        <v>788</v>
      </c>
    </row>
    <row r="28">
      <c r="B28" s="417" t="n">
        <v>2001</v>
      </c>
      <c r="C28" s="418" t="n">
        <v>243186</v>
      </c>
      <c r="D28" s="419" t="n">
        <v>84779</v>
      </c>
      <c r="E28" s="420" t="s">
        <v>758</v>
      </c>
      <c r="F28" s="421" t="n">
        <v>8254</v>
      </c>
      <c r="G28" s="422" t="n">
        <v>21442</v>
      </c>
      <c r="H28" s="423" t="n">
        <v>55631</v>
      </c>
      <c r="I28" s="424" t="n">
        <v>70584</v>
      </c>
      <c r="J28" s="425" t="n">
        <v>53663</v>
      </c>
      <c r="K28" s="426" t="n">
        <v>33566</v>
      </c>
      <c r="L28" s="427" t="s">
        <v>788</v>
      </c>
    </row>
    <row r="29">
      <c r="B29" s="417" t="n">
        <v>2002</v>
      </c>
      <c r="C29" s="418" t="n">
        <v>245919</v>
      </c>
      <c r="D29" s="419" t="n">
        <v>86034</v>
      </c>
      <c r="E29" s="420" t="s">
        <v>759</v>
      </c>
      <c r="F29" s="421" t="n">
        <v>8276</v>
      </c>
      <c r="G29" s="422" t="n">
        <v>21499</v>
      </c>
      <c r="H29" s="423" t="n">
        <v>55996</v>
      </c>
      <c r="I29" s="424" t="n">
        <v>71480</v>
      </c>
      <c r="J29" s="425" t="n">
        <v>54643</v>
      </c>
      <c r="K29" s="426" t="n">
        <v>33975</v>
      </c>
      <c r="L29" s="427" t="s">
        <v>789</v>
      </c>
    </row>
    <row r="30">
      <c r="B30" s="417" t="n">
        <v>2003</v>
      </c>
      <c r="C30" s="418" t="n">
        <v>248781</v>
      </c>
      <c r="D30" s="419" t="n">
        <v>87216</v>
      </c>
      <c r="E30" s="420" t="s">
        <v>299</v>
      </c>
      <c r="F30" s="421" t="n">
        <v>8315</v>
      </c>
      <c r="G30" s="422" t="n">
        <v>21567</v>
      </c>
      <c r="H30" s="423" t="n">
        <v>56305</v>
      </c>
      <c r="I30" s="424" t="n">
        <v>72401</v>
      </c>
      <c r="J30" s="425" t="n">
        <v>55780</v>
      </c>
      <c r="K30" s="426" t="n">
        <v>34363</v>
      </c>
      <c r="L30" s="427" t="s">
        <v>788</v>
      </c>
    </row>
    <row r="31">
      <c r="B31" s="417" t="n">
        <v>2004</v>
      </c>
      <c r="C31" s="418" t="n">
        <v>252215</v>
      </c>
      <c r="D31" s="419" t="n">
        <v>88622</v>
      </c>
      <c r="E31" s="420" t="s">
        <v>299</v>
      </c>
      <c r="F31" s="421" t="n">
        <v>8297</v>
      </c>
      <c r="G31" s="422" t="n">
        <v>21708</v>
      </c>
      <c r="H31" s="423" t="n">
        <v>56714</v>
      </c>
      <c r="I31" s="424" t="n">
        <v>73659</v>
      </c>
      <c r="J31" s="425" t="n">
        <v>56997</v>
      </c>
      <c r="K31" s="426" t="n">
        <v>34790</v>
      </c>
      <c r="L31" s="427" t="s">
        <v>790</v>
      </c>
    </row>
    <row r="32">
      <c r="B32" s="417" t="n">
        <v>2005</v>
      </c>
      <c r="C32" s="418" t="n">
        <v>255909</v>
      </c>
      <c r="D32" s="419" t="n">
        <v>89968</v>
      </c>
      <c r="E32" s="420" t="s">
        <v>760</v>
      </c>
      <c r="F32" s="421" t="n">
        <v>8315</v>
      </c>
      <c r="G32" s="422" t="n">
        <v>21814</v>
      </c>
      <c r="H32" s="423" t="n">
        <v>57096</v>
      </c>
      <c r="I32" s="424" t="n">
        <v>75166</v>
      </c>
      <c r="J32" s="425" t="n">
        <v>58284</v>
      </c>
      <c r="K32" s="426" t="n">
        <v>35184</v>
      </c>
      <c r="L32" s="427" t="s">
        <v>791</v>
      </c>
    </row>
    <row r="33">
      <c r="B33" s="417" t="n">
        <v>2006</v>
      </c>
      <c r="C33" s="418" t="n">
        <v>259970</v>
      </c>
      <c r="D33" s="419" t="n">
        <v>91285</v>
      </c>
      <c r="E33" s="420" t="s">
        <v>299</v>
      </c>
      <c r="F33" s="421" t="n">
        <v>8332</v>
      </c>
      <c r="G33" s="422" t="n">
        <v>21921</v>
      </c>
      <c r="H33" s="423" t="n">
        <v>57589</v>
      </c>
      <c r="I33" s="424" t="n">
        <v>76744</v>
      </c>
      <c r="J33" s="425" t="n">
        <v>59679</v>
      </c>
      <c r="K33" s="426" t="n">
        <v>35655</v>
      </c>
      <c r="L33" s="427" t="s">
        <v>792</v>
      </c>
    </row>
    <row r="34">
      <c r="B34" s="417" t="n">
        <v>2007</v>
      </c>
      <c r="C34" s="418" t="n">
        <v>263825</v>
      </c>
      <c r="D34" s="419" t="n">
        <v>92639</v>
      </c>
      <c r="E34" s="420" t="s">
        <v>299</v>
      </c>
      <c r="F34" s="421" t="n">
        <v>8357</v>
      </c>
      <c r="G34" s="422" t="n">
        <v>22073</v>
      </c>
      <c r="H34" s="423" t="n">
        <v>58081</v>
      </c>
      <c r="I34" s="424" t="n">
        <v>78092</v>
      </c>
      <c r="J34" s="425" t="n">
        <v>61064</v>
      </c>
      <c r="K34" s="426" t="n">
        <v>36108</v>
      </c>
      <c r="L34" s="427" t="s">
        <v>793</v>
      </c>
    </row>
    <row r="35">
      <c r="B35" s="417" t="n">
        <v>2008</v>
      </c>
      <c r="C35" s="418" t="n">
        <v>268634</v>
      </c>
      <c r="D35" s="419" t="n">
        <v>93815</v>
      </c>
      <c r="E35" s="420" t="s">
        <v>758</v>
      </c>
      <c r="F35" s="421" t="n">
        <v>8379</v>
      </c>
      <c r="G35" s="422" t="n">
        <v>22321</v>
      </c>
      <c r="H35" s="423" t="n">
        <v>59038</v>
      </c>
      <c r="I35" s="424" t="n">
        <v>80016</v>
      </c>
      <c r="J35" s="425" t="n">
        <v>62303</v>
      </c>
      <c r="K35" s="426" t="n">
        <v>36527</v>
      </c>
      <c r="L35" s="427" t="s">
        <v>793</v>
      </c>
    </row>
    <row r="36">
      <c r="B36" s="417" t="s">
        <v>750</v>
      </c>
      <c r="C36" s="418" t="n">
        <v>272498</v>
      </c>
      <c r="D36" s="419" t="n">
        <v>94837</v>
      </c>
      <c r="E36" s="420" t="s">
        <v>761</v>
      </c>
      <c r="F36" s="421" t="n">
        <v>8413</v>
      </c>
      <c r="G36" s="422" t="n">
        <v>22545</v>
      </c>
      <c r="H36" s="423" t="n">
        <v>59792</v>
      </c>
      <c r="I36" s="424" t="n">
        <v>81457</v>
      </c>
      <c r="J36" s="425" t="n">
        <v>63316</v>
      </c>
      <c r="K36" s="426" t="n">
        <v>36925</v>
      </c>
      <c r="L36" s="427" t="s">
        <v>793</v>
      </c>
    </row>
    <row r="37">
      <c r="B37" s="417" t="n">
        <v>2010</v>
      </c>
      <c r="C37" s="418" t="n">
        <v>281769</v>
      </c>
      <c r="D37" s="419" t="n">
        <v>96914</v>
      </c>
      <c r="E37" s="420" t="s">
        <v>762</v>
      </c>
      <c r="F37" s="421" t="n">
        <v>8519</v>
      </c>
      <c r="G37" s="422" t="n">
        <v>24059</v>
      </c>
      <c r="H37" s="423" t="n">
        <v>62217</v>
      </c>
      <c r="I37" s="424" t="n">
        <v>83386</v>
      </c>
      <c r="J37" s="425" t="n">
        <v>63998</v>
      </c>
      <c r="K37" s="426" t="n">
        <v>39590</v>
      </c>
      <c r="L37" s="427" t="s">
        <v>794</v>
      </c>
    </row>
    <row r="38">
      <c r="B38" s="417" t="n">
        <v>2011</v>
      </c>
      <c r="C38" s="418" t="n">
        <v>286915</v>
      </c>
      <c r="D38" s="419" t="n">
        <v>97778</v>
      </c>
      <c r="E38" s="420" t="s">
        <v>570</v>
      </c>
      <c r="F38" s="421" t="n">
        <v>8632</v>
      </c>
      <c r="G38" s="422" t="n">
        <v>24812</v>
      </c>
      <c r="H38" s="423" t="n">
        <v>63988</v>
      </c>
      <c r="I38" s="424" t="n">
        <v>86071</v>
      </c>
      <c r="J38" s="425" t="n">
        <v>65742</v>
      </c>
      <c r="K38" s="426" t="n">
        <v>37670</v>
      </c>
      <c r="L38" s="427" t="s">
        <v>794</v>
      </c>
    </row>
    <row r="39">
      <c r="B39" s="417" t="n">
        <v>2012</v>
      </c>
      <c r="C39" s="418" t="n">
        <v>291022</v>
      </c>
      <c r="D39" s="419" t="n">
        <v>98713</v>
      </c>
      <c r="E39" s="420" t="s">
        <v>757</v>
      </c>
      <c r="F39" s="421" t="n">
        <v>8766</v>
      </c>
      <c r="G39" s="422" t="n">
        <v>25300</v>
      </c>
      <c r="H39" s="423" t="n">
        <v>64909</v>
      </c>
      <c r="I39" s="424" t="n">
        <v>87478</v>
      </c>
      <c r="J39" s="425" t="n">
        <v>66581</v>
      </c>
      <c r="K39" s="426" t="n">
        <v>37988</v>
      </c>
      <c r="L39" s="427" t="s">
        <v>795</v>
      </c>
    </row>
    <row r="40">
      <c r="B40" s="417" t="n">
        <v>2013</v>
      </c>
      <c r="C40" s="418" t="n">
        <v>296440</v>
      </c>
      <c r="D40" s="419" t="n">
        <v>99243</v>
      </c>
      <c r="E40" s="420" t="s">
        <v>174</v>
      </c>
      <c r="F40" s="421" t="n">
        <v>8954</v>
      </c>
      <c r="G40" s="422" t="n">
        <v>26142</v>
      </c>
      <c r="H40" s="423" t="n">
        <v>66531</v>
      </c>
      <c r="I40" s="424" t="n">
        <v>89179</v>
      </c>
      <c r="J40" s="425" t="n">
        <v>67406</v>
      </c>
      <c r="K40" s="426" t="n">
        <v>38228</v>
      </c>
      <c r="L40" s="427" t="s">
        <v>796</v>
      </c>
    </row>
    <row r="41">
      <c r="B41" s="417" t="n">
        <v>2014</v>
      </c>
      <c r="C41" s="418" t="n">
        <v>301569</v>
      </c>
      <c r="D41" s="419" t="n">
        <v>99695</v>
      </c>
      <c r="E41" s="420" t="s">
        <v>763</v>
      </c>
      <c r="F41" s="421" t="n">
        <v>9139</v>
      </c>
      <c r="G41" s="422" t="n">
        <v>26893</v>
      </c>
      <c r="H41" s="423" t="n">
        <v>68068</v>
      </c>
      <c r="I41" s="424" t="n">
        <v>90945</v>
      </c>
      <c r="J41" s="425" t="n">
        <v>68080</v>
      </c>
      <c r="K41" s="426" t="n">
        <v>38444</v>
      </c>
      <c r="L41" s="427" t="s">
        <v>797</v>
      </c>
    </row>
    <row r="42">
      <c r="B42" s="417" t="n">
        <v>2015</v>
      </c>
      <c r="C42" s="418" t="n">
        <v>306707</v>
      </c>
      <c r="D42" s="419" t="n">
        <v>100070</v>
      </c>
      <c r="E42" s="420" t="s">
        <v>583</v>
      </c>
      <c r="F42" s="421" t="n">
        <v>9438</v>
      </c>
      <c r="G42" s="422" t="n">
        <v>27825</v>
      </c>
      <c r="H42" s="423" t="n">
        <v>69534</v>
      </c>
      <c r="I42" s="424" t="n">
        <v>92450</v>
      </c>
      <c r="J42" s="425" t="n">
        <v>68809</v>
      </c>
      <c r="K42" s="426" t="n">
        <v>38651</v>
      </c>
      <c r="L42" s="427" t="s">
        <v>798</v>
      </c>
    </row>
    <row r="43">
      <c r="B43" s="417" t="n">
        <v>2016</v>
      </c>
      <c r="C43" s="418" t="n">
        <v>312678</v>
      </c>
      <c r="D43" s="419" t="n">
        <v>100351</v>
      </c>
      <c r="E43" s="420" t="s">
        <v>764</v>
      </c>
      <c r="F43" s="421" t="n">
        <v>9807</v>
      </c>
      <c r="G43" s="422" t="n">
        <v>29122</v>
      </c>
      <c r="H43" s="423" t="n">
        <v>71357</v>
      </c>
      <c r="I43" s="424" t="n">
        <v>94071</v>
      </c>
      <c r="J43" s="425" t="n">
        <v>69425</v>
      </c>
      <c r="K43" s="426" t="n">
        <v>38896</v>
      </c>
      <c r="L43" s="427" t="s">
        <v>799</v>
      </c>
    </row>
    <row r="44">
      <c r="B44" s="417" t="n">
        <v>2017</v>
      </c>
      <c r="C44" s="418" t="n">
        <v>318457</v>
      </c>
      <c r="D44" s="419" t="n">
        <v>100785</v>
      </c>
      <c r="E44" s="420" t="s">
        <v>765</v>
      </c>
      <c r="F44" s="421" t="n">
        <v>10048</v>
      </c>
      <c r="G44" s="422" t="n">
        <v>30394</v>
      </c>
      <c r="H44" s="423" t="n">
        <v>73319</v>
      </c>
      <c r="I44" s="424" t="n">
        <v>95578</v>
      </c>
      <c r="J44" s="425" t="n">
        <v>70075</v>
      </c>
      <c r="K44" s="426" t="n">
        <v>39043</v>
      </c>
      <c r="L44" s="427" t="s">
        <v>800</v>
      </c>
    </row>
    <row r="45">
      <c r="B45" s="417" t="n">
        <v>2018</v>
      </c>
      <c r="C45" s="418" t="n">
        <v>323963</v>
      </c>
      <c r="D45" s="419" t="n">
        <v>101074</v>
      </c>
      <c r="E45" s="420" t="s">
        <v>688</v>
      </c>
      <c r="F45" s="421" t="n">
        <v>10295</v>
      </c>
      <c r="G45" s="422" t="n">
        <v>31832</v>
      </c>
      <c r="H45" s="423" t="n">
        <v>75128</v>
      </c>
      <c r="I45" s="424" t="n">
        <v>97035</v>
      </c>
      <c r="J45" s="425" t="n">
        <v>70493</v>
      </c>
      <c r="K45" s="426" t="n">
        <v>39180</v>
      </c>
      <c r="L45" s="427" t="s">
        <v>801</v>
      </c>
    </row>
    <row r="46">
      <c r="B46" s="417" t="n">
        <v>2019</v>
      </c>
      <c r="C46" s="418" t="n">
        <v>328961</v>
      </c>
      <c r="D46" s="419" t="n">
        <v>101565</v>
      </c>
      <c r="E46" s="420" t="s">
        <v>766</v>
      </c>
      <c r="F46" s="421" t="n">
        <v>10507</v>
      </c>
      <c r="G46" s="422" t="n">
        <v>33244</v>
      </c>
      <c r="H46" s="423" t="n">
        <v>76794</v>
      </c>
      <c r="I46" s="424" t="n">
        <v>98148</v>
      </c>
      <c r="J46" s="425" t="n">
        <v>70933</v>
      </c>
      <c r="K46" s="426" t="n">
        <v>39335</v>
      </c>
      <c r="L46" s="427" t="s">
        <v>802</v>
      </c>
    </row>
    <row r="47">
      <c r="B47" s="417" t="n">
        <v>2020</v>
      </c>
      <c r="C47" s="418" t="n">
        <v>333007</v>
      </c>
      <c r="D47" s="419" t="n">
        <v>101912</v>
      </c>
      <c r="E47" s="420" t="s">
        <v>767</v>
      </c>
      <c r="F47" s="421" t="n">
        <v>10626</v>
      </c>
      <c r="G47" s="422" t="n">
        <v>34174</v>
      </c>
      <c r="H47" s="423" t="n">
        <v>78172</v>
      </c>
      <c r="I47" s="424" t="n">
        <v>99208</v>
      </c>
      <c r="J47" s="425" t="n">
        <v>71399</v>
      </c>
      <c r="K47" s="426" t="n">
        <v>39428</v>
      </c>
      <c r="L47" s="427" t="s">
        <v>802</v>
      </c>
    </row>
    <row r="48">
      <c r="B48" s="417" t="n">
        <v>2021</v>
      </c>
      <c r="C48" s="418" t="n">
        <v>336690</v>
      </c>
      <c r="D48" s="419" t="n">
        <v>102206</v>
      </c>
      <c r="E48" s="420" t="s">
        <v>768</v>
      </c>
      <c r="F48" s="421" t="n">
        <v>10815</v>
      </c>
      <c r="G48" s="422" t="n">
        <v>35082</v>
      </c>
      <c r="H48" s="423" t="n">
        <v>79286</v>
      </c>
      <c r="I48" s="424" t="n">
        <v>100150</v>
      </c>
      <c r="J48" s="425" t="n">
        <v>71748</v>
      </c>
      <c r="K48" s="426" t="n">
        <v>39609</v>
      </c>
      <c r="L48" s="427" t="s">
        <v>801</v>
      </c>
    </row>
    <row r="49">
      <c r="B49" s="417" t="n">
        <v>2022</v>
      </c>
      <c r="C49" s="418" t="n">
        <v>340914</v>
      </c>
      <c r="D49" s="419" t="n">
        <v>102553</v>
      </c>
      <c r="E49" s="420" t="s">
        <v>769</v>
      </c>
      <c r="F49" s="421" t="n">
        <v>11102</v>
      </c>
      <c r="G49" s="422" t="n">
        <v>36065</v>
      </c>
      <c r="H49" s="423" t="n">
        <v>80517</v>
      </c>
      <c r="I49" s="424" t="n">
        <v>101157</v>
      </c>
      <c r="J49" s="425" t="n">
        <v>72294</v>
      </c>
      <c r="K49" s="426" t="n">
        <v>39779</v>
      </c>
      <c r="L49" s="427" t="s">
        <v>801</v>
      </c>
    </row>
    <row r="50">
      <c r="B50" s="417" t="n">
        <v>2023</v>
      </c>
      <c r="C50" s="418" t="n">
        <v>345063</v>
      </c>
      <c r="D50" s="419" t="n">
        <v>102969</v>
      </c>
      <c r="E50" s="420" t="s">
        <v>682</v>
      </c>
      <c r="F50" s="421" t="n">
        <v>11364</v>
      </c>
      <c r="G50" s="422" t="n">
        <v>37057</v>
      </c>
      <c r="H50" s="423" t="n">
        <v>81608</v>
      </c>
      <c r="I50" s="424" t="n">
        <v>102183</v>
      </c>
      <c r="J50" s="425" t="n">
        <v>72891</v>
      </c>
      <c r="K50" s="426" t="n">
        <v>39960</v>
      </c>
      <c r="L50" s="427" t="s">
        <v>803</v>
      </c>
    </row>
    <row r="51">
      <c r="B51" s="428" t="n">
        <v>2024</v>
      </c>
      <c r="C51" s="429" t="n">
        <v>348656</v>
      </c>
      <c r="D51" s="430" t="n">
        <v>103150</v>
      </c>
      <c r="E51" s="431" t="s">
        <v>167</v>
      </c>
      <c r="F51" s="432" t="n">
        <v>11582</v>
      </c>
      <c r="G51" s="433" t="n">
        <v>37952</v>
      </c>
      <c r="H51" s="434" t="n">
        <v>82593</v>
      </c>
      <c r="I51" s="435" t="n">
        <v>103020</v>
      </c>
      <c r="J51" s="436" t="n">
        <v>73397</v>
      </c>
      <c r="K51" s="437" t="n">
        <v>40112</v>
      </c>
      <c r="L51" s="438" t="s">
        <v>803</v>
      </c>
    </row>
    <row r="53">
      <c r="B53" s="35" t="s">
        <v>804</v>
      </c>
    </row>
    <row r="54">
      <c r="B54" s="35" t="s">
        <v>805</v>
      </c>
    </row>
    <row r="55">
      <c r="B55" s="35" t="s">
        <v>806</v>
      </c>
    </row>
    <row r="56" ht="31.6952380952381" customHeight="1">
      <c r="B56" s="35" t="s">
        <v>807</v>
      </c>
    </row>
    <row r="57" ht="23.7714285714286" customHeight="1">
      <c r="B57" s="35" t="s">
        <v>808</v>
      </c>
    </row>
  </sheetData>
  <mergeCells count="17">
    <mergeCell ref="B4:B6"/>
    <mergeCell ref="C4:E4"/>
    <mergeCell ref="F4:K4"/>
    <mergeCell ref="L4:L6"/>
    <mergeCell ref="C5:C6"/>
    <mergeCell ref="D5:E5"/>
    <mergeCell ref="F5:F6"/>
    <mergeCell ref="G5:G6"/>
    <mergeCell ref="H5:H6"/>
    <mergeCell ref="I5:I6"/>
    <mergeCell ref="J5:J6"/>
    <mergeCell ref="K5:K6"/>
    <mergeCell ref="B53:L53"/>
    <mergeCell ref="B54:L54"/>
    <mergeCell ref="B55:L55"/>
    <mergeCell ref="B56:L56"/>
    <mergeCell ref="B57:L57"/>
  </mergeCells>
  <pageMargins left="0.7" right="0.7" top="0.75" bottom="0.75" header="0.3" footer="0.3"/>
  <pageSetup paperSize="9" orientation="landscape" scale="50" fitToWidth="0" fitToHeight="0" horizontalDpi="300" verticalDpi="300"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A81F"/>
  </sheetPr>
  <dimension ref="A1"/>
  <sheetViews>
    <sheetView workbookViewId="0" zoomScale="100" showGridLines="0" tabSelected="false"/>
  </sheetViews>
  <sheetFormatPr defaultRowHeight="15.0" baseColWidth="10"/>
  <cols>
    <col min="1" max="1" width="2.57" hidden="0" customWidth="1"/>
    <col min="2" max="2" width="20.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s>
  <sheetData>
    <row r="1">
      <c r="B1" s="3" t="s">
        <v>24</v>
      </c>
    </row>
    <row r="4">
      <c r="B4" s="14" t="s">
        <v>809</v>
      </c>
      <c r="C4" s="15" t="s">
        <v>486</v>
      </c>
      <c r="D4" s="15" t="s">
        <v>486</v>
      </c>
      <c r="E4" s="15" t="s">
        <v>486</v>
      </c>
      <c r="F4" s="15" t="s">
        <v>486</v>
      </c>
      <c r="G4" s="15" t="s">
        <v>486</v>
      </c>
      <c r="H4" s="15" t="s">
        <v>486</v>
      </c>
      <c r="I4" s="15" t="s">
        <v>486</v>
      </c>
      <c r="J4" s="15" t="s">
        <v>486</v>
      </c>
      <c r="K4" s="15" t="s">
        <v>486</v>
      </c>
      <c r="L4" s="15" t="s">
        <v>486</v>
      </c>
      <c r="M4" s="15" t="s">
        <v>486</v>
      </c>
    </row>
    <row r="5">
      <c r="B5" s="14" t="s">
        <v>809</v>
      </c>
      <c r="C5" s="16" t="s">
        <v>46</v>
      </c>
      <c r="D5" s="15" t="s">
        <v>810</v>
      </c>
      <c r="E5" s="15" t="s">
        <v>810</v>
      </c>
      <c r="F5" s="15" t="s">
        <v>810</v>
      </c>
      <c r="G5" s="15" t="s">
        <v>810</v>
      </c>
      <c r="H5" s="15" t="s">
        <v>810</v>
      </c>
      <c r="I5" s="15" t="s">
        <v>810</v>
      </c>
      <c r="J5" s="15" t="s">
        <v>811</v>
      </c>
      <c r="K5" s="15" t="s">
        <v>811</v>
      </c>
      <c r="L5" s="15" t="s">
        <v>811</v>
      </c>
      <c r="M5" s="15" t="s">
        <v>811</v>
      </c>
    </row>
    <row r="6">
      <c r="B6" s="14" t="s">
        <v>809</v>
      </c>
      <c r="C6" s="16" t="s">
        <v>46</v>
      </c>
      <c r="D6" s="16" t="n">
        <v>1</v>
      </c>
      <c r="E6" s="16" t="n">
        <v>2</v>
      </c>
      <c r="F6" s="16" t="n">
        <v>3</v>
      </c>
      <c r="G6" s="16" t="n">
        <v>4</v>
      </c>
      <c r="H6" s="16" t="n">
        <v>5</v>
      </c>
      <c r="I6" s="16" t="s">
        <v>672</v>
      </c>
      <c r="J6" s="16" t="s">
        <v>812</v>
      </c>
      <c r="K6" s="16" t="s">
        <v>813</v>
      </c>
      <c r="L6" s="16" t="s">
        <v>814</v>
      </c>
      <c r="M6" s="16" t="s">
        <v>815</v>
      </c>
    </row>
    <row r="7">
      <c r="B7" s="174" t="s">
        <v>811</v>
      </c>
      <c r="C7" s="439"/>
      <c r="D7" s="440"/>
      <c r="E7" s="441"/>
      <c r="F7" s="442"/>
      <c r="G7" s="443"/>
      <c r="H7" s="444"/>
      <c r="I7" s="445"/>
      <c r="J7" s="446"/>
      <c r="K7" s="447"/>
      <c r="L7" s="448"/>
      <c r="M7" s="449"/>
    </row>
    <row r="8">
      <c r="B8" s="42" t="s">
        <v>46</v>
      </c>
      <c r="C8" s="450" t="n">
        <v>348656</v>
      </c>
      <c r="D8" s="451" t="n">
        <v>11582</v>
      </c>
      <c r="E8" s="452" t="n">
        <v>37952</v>
      </c>
      <c r="F8" s="453" t="n">
        <v>82593</v>
      </c>
      <c r="G8" s="454" t="n">
        <v>103020</v>
      </c>
      <c r="H8" s="455" t="n">
        <v>73397</v>
      </c>
      <c r="I8" s="456" t="n">
        <v>40112</v>
      </c>
      <c r="J8" s="457" t="n">
        <v>59647</v>
      </c>
      <c r="K8" s="458" t="n">
        <v>107736</v>
      </c>
      <c r="L8" s="459" t="n">
        <v>78052</v>
      </c>
      <c r="M8" s="460" t="n">
        <v>103221</v>
      </c>
    </row>
    <row r="9">
      <c r="B9" s="17" t="s">
        <v>816</v>
      </c>
      <c r="C9" s="439" t="n">
        <v>38041</v>
      </c>
      <c r="D9" s="440" t="n">
        <v>2148</v>
      </c>
      <c r="E9" s="441" t="n">
        <v>4829</v>
      </c>
      <c r="F9" s="442" t="n">
        <v>10038</v>
      </c>
      <c r="G9" s="443" t="n">
        <v>9473</v>
      </c>
      <c r="H9" s="444" t="n">
        <v>6229</v>
      </c>
      <c r="I9" s="445" t="n">
        <v>5324</v>
      </c>
      <c r="J9" s="446" t="n">
        <v>38041</v>
      </c>
      <c r="K9" s="447" t="s">
        <v>366</v>
      </c>
      <c r="L9" s="448" t="s">
        <v>366</v>
      </c>
      <c r="M9" s="449" t="s">
        <v>366</v>
      </c>
    </row>
    <row r="10">
      <c r="B10" s="17" t="s">
        <v>817</v>
      </c>
      <c r="C10" s="439" t="n">
        <v>21606</v>
      </c>
      <c r="D10" s="440" t="n">
        <v>730</v>
      </c>
      <c r="E10" s="441" t="n">
        <v>1719</v>
      </c>
      <c r="F10" s="442" t="n">
        <v>4717</v>
      </c>
      <c r="G10" s="443" t="n">
        <v>5376</v>
      </c>
      <c r="H10" s="444" t="n">
        <v>4866</v>
      </c>
      <c r="I10" s="445" t="n">
        <v>4198</v>
      </c>
      <c r="J10" s="446" t="n">
        <v>21606</v>
      </c>
      <c r="K10" s="447" t="s">
        <v>366</v>
      </c>
      <c r="L10" s="448" t="s">
        <v>366</v>
      </c>
      <c r="M10" s="449" t="s">
        <v>366</v>
      </c>
    </row>
    <row r="11">
      <c r="B11" s="17" t="s">
        <v>818</v>
      </c>
      <c r="C11" s="439" t="n">
        <v>29530</v>
      </c>
      <c r="D11" s="440" t="n">
        <v>945</v>
      </c>
      <c r="E11" s="441" t="n">
        <v>2873</v>
      </c>
      <c r="F11" s="442" t="n">
        <v>7818</v>
      </c>
      <c r="G11" s="443" t="n">
        <v>8340</v>
      </c>
      <c r="H11" s="444" t="n">
        <v>5695</v>
      </c>
      <c r="I11" s="445" t="n">
        <v>3859</v>
      </c>
      <c r="J11" s="446" t="s">
        <v>366</v>
      </c>
      <c r="K11" s="447" t="n">
        <v>29530</v>
      </c>
      <c r="L11" s="448" t="s">
        <v>366</v>
      </c>
      <c r="M11" s="449" t="s">
        <v>366</v>
      </c>
    </row>
    <row r="12">
      <c r="B12" s="17" t="s">
        <v>819</v>
      </c>
      <c r="C12" s="439" t="n">
        <v>38059</v>
      </c>
      <c r="D12" s="440" t="n">
        <v>1935</v>
      </c>
      <c r="E12" s="441" t="n">
        <v>4330</v>
      </c>
      <c r="F12" s="442" t="n">
        <v>11648</v>
      </c>
      <c r="G12" s="443" t="n">
        <v>11208</v>
      </c>
      <c r="H12" s="444" t="n">
        <v>5246</v>
      </c>
      <c r="I12" s="445" t="n">
        <v>3692</v>
      </c>
      <c r="J12" s="446" t="s">
        <v>366</v>
      </c>
      <c r="K12" s="447" t="n">
        <v>38059</v>
      </c>
      <c r="L12" s="448" t="s">
        <v>366</v>
      </c>
      <c r="M12" s="449" t="s">
        <v>366</v>
      </c>
    </row>
    <row r="13">
      <c r="B13" s="17" t="s">
        <v>820</v>
      </c>
      <c r="C13" s="439" t="n">
        <v>40147</v>
      </c>
      <c r="D13" s="440" t="n">
        <v>1982</v>
      </c>
      <c r="E13" s="441" t="n">
        <v>4021</v>
      </c>
      <c r="F13" s="442" t="n">
        <v>8533</v>
      </c>
      <c r="G13" s="443" t="n">
        <v>11556</v>
      </c>
      <c r="H13" s="444" t="n">
        <v>8854</v>
      </c>
      <c r="I13" s="445" t="n">
        <v>5201</v>
      </c>
      <c r="J13" s="446" t="s">
        <v>366</v>
      </c>
      <c r="K13" s="447" t="n">
        <v>40147</v>
      </c>
      <c r="L13" s="448" t="s">
        <v>366</v>
      </c>
      <c r="M13" s="449" t="s">
        <v>366</v>
      </c>
    </row>
    <row r="14">
      <c r="B14" s="17" t="s">
        <v>821</v>
      </c>
      <c r="C14" s="439" t="n">
        <v>38519</v>
      </c>
      <c r="D14" s="440" t="n">
        <v>992</v>
      </c>
      <c r="E14" s="441" t="n">
        <v>3382</v>
      </c>
      <c r="F14" s="442" t="n">
        <v>6926</v>
      </c>
      <c r="G14" s="443" t="n">
        <v>11338</v>
      </c>
      <c r="H14" s="444" t="n">
        <v>10581</v>
      </c>
      <c r="I14" s="445" t="n">
        <v>5300</v>
      </c>
      <c r="J14" s="446" t="s">
        <v>366</v>
      </c>
      <c r="K14" s="447" t="s">
        <v>366</v>
      </c>
      <c r="L14" s="448" t="n">
        <v>38519</v>
      </c>
      <c r="M14" s="449" t="s">
        <v>366</v>
      </c>
    </row>
    <row r="15">
      <c r="B15" s="17" t="s">
        <v>822</v>
      </c>
      <c r="C15" s="439" t="n">
        <v>39533</v>
      </c>
      <c r="D15" s="440" t="n">
        <v>829</v>
      </c>
      <c r="E15" s="441" t="n">
        <v>3340</v>
      </c>
      <c r="F15" s="442" t="n">
        <v>7668</v>
      </c>
      <c r="G15" s="443" t="n">
        <v>12823</v>
      </c>
      <c r="H15" s="444" t="n">
        <v>10230</v>
      </c>
      <c r="I15" s="445" t="n">
        <v>4643</v>
      </c>
      <c r="J15" s="446" t="s">
        <v>366</v>
      </c>
      <c r="K15" s="447" t="s">
        <v>366</v>
      </c>
      <c r="L15" s="448" t="n">
        <v>39533</v>
      </c>
      <c r="M15" s="449" t="s">
        <v>366</v>
      </c>
    </row>
    <row r="16">
      <c r="B16" s="17" t="s">
        <v>823</v>
      </c>
      <c r="C16" s="439" t="n">
        <v>16099</v>
      </c>
      <c r="D16" s="440" t="n">
        <v>96</v>
      </c>
      <c r="E16" s="441" t="n">
        <v>595</v>
      </c>
      <c r="F16" s="442" t="n">
        <v>1920</v>
      </c>
      <c r="G16" s="443" t="n">
        <v>5475</v>
      </c>
      <c r="H16" s="444" t="n">
        <v>5903</v>
      </c>
      <c r="I16" s="445" t="n">
        <v>2110</v>
      </c>
      <c r="J16" s="446" t="s">
        <v>366</v>
      </c>
      <c r="K16" s="447" t="s">
        <v>366</v>
      </c>
      <c r="L16" s="448" t="s">
        <v>366</v>
      </c>
      <c r="M16" s="449" t="n">
        <v>16099</v>
      </c>
    </row>
    <row r="17">
      <c r="B17" s="17" t="s">
        <v>824</v>
      </c>
      <c r="C17" s="439" t="n">
        <v>22368</v>
      </c>
      <c r="D17" s="440" t="n">
        <v>226</v>
      </c>
      <c r="E17" s="441" t="n">
        <v>1419</v>
      </c>
      <c r="F17" s="442" t="n">
        <v>4284</v>
      </c>
      <c r="G17" s="443" t="n">
        <v>8227</v>
      </c>
      <c r="H17" s="444" t="n">
        <v>6077</v>
      </c>
      <c r="I17" s="445" t="n">
        <v>2135</v>
      </c>
      <c r="J17" s="446" t="s">
        <v>366</v>
      </c>
      <c r="K17" s="447" t="s">
        <v>366</v>
      </c>
      <c r="L17" s="448" t="s">
        <v>366</v>
      </c>
      <c r="M17" s="449" t="n">
        <v>22368</v>
      </c>
    </row>
    <row r="18">
      <c r="B18" s="17" t="s">
        <v>825</v>
      </c>
      <c r="C18" s="439" t="n">
        <v>24227</v>
      </c>
      <c r="D18" s="440" t="n">
        <v>376</v>
      </c>
      <c r="E18" s="441" t="n">
        <v>3243</v>
      </c>
      <c r="F18" s="442" t="n">
        <v>6671</v>
      </c>
      <c r="G18" s="443" t="n">
        <v>8069</v>
      </c>
      <c r="H18" s="444" t="n">
        <v>4339</v>
      </c>
      <c r="I18" s="445" t="n">
        <v>1529</v>
      </c>
      <c r="J18" s="446" t="s">
        <v>366</v>
      </c>
      <c r="K18" s="447" t="s">
        <v>366</v>
      </c>
      <c r="L18" s="448" t="s">
        <v>366</v>
      </c>
      <c r="M18" s="449" t="n">
        <v>24227</v>
      </c>
    </row>
    <row r="19">
      <c r="B19" s="17" t="s">
        <v>826</v>
      </c>
      <c r="C19" s="439" t="n">
        <v>25224</v>
      </c>
      <c r="D19" s="440" t="n">
        <v>710</v>
      </c>
      <c r="E19" s="441" t="n">
        <v>5135</v>
      </c>
      <c r="F19" s="442" t="n">
        <v>8087</v>
      </c>
      <c r="G19" s="443" t="n">
        <v>7026</v>
      </c>
      <c r="H19" s="444" t="n">
        <v>3069</v>
      </c>
      <c r="I19" s="445" t="n">
        <v>1197</v>
      </c>
      <c r="J19" s="446" t="s">
        <v>366</v>
      </c>
      <c r="K19" s="447" t="s">
        <v>366</v>
      </c>
      <c r="L19" s="448" t="s">
        <v>366</v>
      </c>
      <c r="M19" s="449" t="n">
        <v>25224</v>
      </c>
    </row>
    <row r="20">
      <c r="B20" s="17" t="s">
        <v>827</v>
      </c>
      <c r="C20" s="439" t="n">
        <v>15303</v>
      </c>
      <c r="D20" s="440" t="n">
        <v>613</v>
      </c>
      <c r="E20" s="441" t="n">
        <v>3066</v>
      </c>
      <c r="F20" s="442" t="n">
        <v>4283</v>
      </c>
      <c r="G20" s="443" t="n">
        <v>4109</v>
      </c>
      <c r="H20" s="444" t="n">
        <v>2308</v>
      </c>
      <c r="I20" s="445" t="n">
        <v>924</v>
      </c>
      <c r="J20" s="446" t="s">
        <v>366</v>
      </c>
      <c r="K20" s="447" t="s">
        <v>366</v>
      </c>
      <c r="L20" s="448" t="s">
        <v>366</v>
      </c>
      <c r="M20" s="449" t="n">
        <v>15303</v>
      </c>
    </row>
    <row r="21">
      <c r="B21" s="174" t="s">
        <v>828</v>
      </c>
      <c r="C21" s="461"/>
      <c r="D21" s="462"/>
      <c r="E21" s="463"/>
      <c r="F21" s="464"/>
      <c r="G21" s="465"/>
      <c r="H21" s="466"/>
      <c r="I21" s="467"/>
      <c r="J21" s="468"/>
      <c r="K21" s="469"/>
      <c r="L21" s="470"/>
      <c r="M21" s="471"/>
    </row>
    <row r="22">
      <c r="B22" s="17" t="s">
        <v>829</v>
      </c>
      <c r="C22" s="461" t="n">
        <v>9698</v>
      </c>
      <c r="D22" s="462" t="n">
        <v>7474</v>
      </c>
      <c r="E22" s="463" t="n">
        <v>1966</v>
      </c>
      <c r="F22" s="464" t="n">
        <v>235</v>
      </c>
      <c r="G22" s="465" t="n">
        <v>21</v>
      </c>
      <c r="H22" s="466" t="n">
        <v>1</v>
      </c>
      <c r="I22" s="467" t="n">
        <v>1</v>
      </c>
      <c r="J22" s="468" t="n">
        <v>2681</v>
      </c>
      <c r="K22" s="469" t="n">
        <v>4572</v>
      </c>
      <c r="L22" s="470" t="n">
        <v>1299</v>
      </c>
      <c r="M22" s="471" t="n">
        <v>1146</v>
      </c>
    </row>
    <row r="23">
      <c r="B23" s="17" t="s">
        <v>830</v>
      </c>
      <c r="C23" s="461" t="n">
        <v>25493</v>
      </c>
      <c r="D23" s="462" t="n">
        <v>3218</v>
      </c>
      <c r="E23" s="463" t="n">
        <v>16302</v>
      </c>
      <c r="F23" s="464" t="n">
        <v>4828</v>
      </c>
      <c r="G23" s="465" t="n">
        <v>926</v>
      </c>
      <c r="H23" s="466" t="n">
        <v>194</v>
      </c>
      <c r="I23" s="467" t="n">
        <v>25</v>
      </c>
      <c r="J23" s="468" t="n">
        <v>5379</v>
      </c>
      <c r="K23" s="469" t="n">
        <v>10949</v>
      </c>
      <c r="L23" s="470" t="n">
        <v>3852</v>
      </c>
      <c r="M23" s="471" t="n">
        <v>5313</v>
      </c>
    </row>
    <row r="24">
      <c r="B24" s="17" t="s">
        <v>831</v>
      </c>
      <c r="C24" s="461" t="n">
        <v>54543</v>
      </c>
      <c r="D24" s="462" t="n">
        <v>518</v>
      </c>
      <c r="E24" s="463" t="n">
        <v>15628</v>
      </c>
      <c r="F24" s="464" t="n">
        <v>28993</v>
      </c>
      <c r="G24" s="465" t="n">
        <v>7697</v>
      </c>
      <c r="H24" s="466" t="n">
        <v>1360</v>
      </c>
      <c r="I24" s="467" t="n">
        <v>347</v>
      </c>
      <c r="J24" s="468" t="n">
        <v>9751</v>
      </c>
      <c r="K24" s="469" t="n">
        <v>24876</v>
      </c>
      <c r="L24" s="470" t="n">
        <v>8399</v>
      </c>
      <c r="M24" s="471" t="n">
        <v>11517</v>
      </c>
    </row>
    <row r="25">
      <c r="B25" s="17" t="s">
        <v>832</v>
      </c>
      <c r="C25" s="461" t="n">
        <v>69150</v>
      </c>
      <c r="D25" s="462" t="n">
        <v>136</v>
      </c>
      <c r="E25" s="463" t="n">
        <v>3109</v>
      </c>
      <c r="F25" s="464" t="n">
        <v>32503</v>
      </c>
      <c r="G25" s="465" t="n">
        <v>26381</v>
      </c>
      <c r="H25" s="466" t="n">
        <v>5717</v>
      </c>
      <c r="I25" s="467" t="n">
        <v>1304</v>
      </c>
      <c r="J25" s="468" t="n">
        <v>12144</v>
      </c>
      <c r="K25" s="469" t="n">
        <v>24251</v>
      </c>
      <c r="L25" s="470" t="n">
        <v>14255</v>
      </c>
      <c r="M25" s="471" t="n">
        <v>18500</v>
      </c>
    </row>
    <row r="26">
      <c r="B26" s="17" t="s">
        <v>833</v>
      </c>
      <c r="C26" s="461" t="n">
        <v>56042</v>
      </c>
      <c r="D26" s="462" t="n">
        <v>78</v>
      </c>
      <c r="E26" s="463" t="n">
        <v>695</v>
      </c>
      <c r="F26" s="464" t="n">
        <v>11070</v>
      </c>
      <c r="G26" s="465" t="n">
        <v>30703</v>
      </c>
      <c r="H26" s="466" t="n">
        <v>10941</v>
      </c>
      <c r="I26" s="467" t="n">
        <v>2555</v>
      </c>
      <c r="J26" s="468" t="n">
        <v>8543</v>
      </c>
      <c r="K26" s="469" t="n">
        <v>14092</v>
      </c>
      <c r="L26" s="470" t="n">
        <v>13478</v>
      </c>
      <c r="M26" s="471" t="n">
        <v>19929</v>
      </c>
    </row>
    <row r="27">
      <c r="B27" s="17" t="s">
        <v>834</v>
      </c>
      <c r="C27" s="461" t="n">
        <v>77889</v>
      </c>
      <c r="D27" s="462" t="n">
        <v>90</v>
      </c>
      <c r="E27" s="463" t="n">
        <v>189</v>
      </c>
      <c r="F27" s="464" t="n">
        <v>4308</v>
      </c>
      <c r="G27" s="465" t="n">
        <v>30181</v>
      </c>
      <c r="H27" s="466" t="n">
        <v>31680</v>
      </c>
      <c r="I27" s="467" t="n">
        <v>11441</v>
      </c>
      <c r="J27" s="468" t="n">
        <v>12770</v>
      </c>
      <c r="K27" s="469" t="n">
        <v>17963</v>
      </c>
      <c r="L27" s="470" t="n">
        <v>20314</v>
      </c>
      <c r="M27" s="471" t="n">
        <v>26842</v>
      </c>
    </row>
    <row r="28">
      <c r="B28" s="26" t="s">
        <v>835</v>
      </c>
      <c r="C28" s="472" t="n">
        <v>55841</v>
      </c>
      <c r="D28" s="473" t="n">
        <v>68</v>
      </c>
      <c r="E28" s="474" t="n">
        <v>63</v>
      </c>
      <c r="F28" s="475" t="n">
        <v>656</v>
      </c>
      <c r="G28" s="476" t="n">
        <v>7111</v>
      </c>
      <c r="H28" s="477" t="n">
        <v>23504</v>
      </c>
      <c r="I28" s="478" t="n">
        <v>24439</v>
      </c>
      <c r="J28" s="479" t="n">
        <v>8379</v>
      </c>
      <c r="K28" s="480" t="n">
        <v>11033</v>
      </c>
      <c r="L28" s="481" t="n">
        <v>16455</v>
      </c>
      <c r="M28" s="482" t="n">
        <v>19974</v>
      </c>
    </row>
    <row r="30" ht="17.1076923076923" customHeight="1">
      <c r="B30" s="35" t="s">
        <v>664</v>
      </c>
    </row>
  </sheetData>
  <mergeCells count="8">
    <mergeCell ref="B4:B6"/>
    <mergeCell ref="C4:M4"/>
    <mergeCell ref="C5:C6"/>
    <mergeCell ref="D5:I5"/>
    <mergeCell ref="J5:M5"/>
    <mergeCell ref="B7:M7"/>
    <mergeCell ref="B21:M21"/>
    <mergeCell ref="B30:M30"/>
  </mergeCells>
  <pageMargins left="0.7" right="0.7" top="0.75" bottom="0.75" header="0.3" footer="0.3"/>
  <pageSetup paperSize="9" orientation="landscape" scale="50" fitToWidth="0" fitToHeight="0" horizontalDpi="300" verticalDpi="300"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A81F"/>
  </sheetPr>
  <dimension ref="A1"/>
  <sheetViews>
    <sheetView workbookViewId="0" zoomScale="100" showGridLines="0" tabSelected="false"/>
  </sheetViews>
  <sheetFormatPr defaultRowHeight="15.0" baseColWidth="10"/>
  <cols>
    <col min="1" max="1" width="2.57" hidden="0" customWidth="1"/>
    <col min="2" max="2" width="32.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s>
  <sheetData>
    <row r="1">
      <c r="B1" s="3" t="s">
        <v>25</v>
      </c>
    </row>
    <row r="4">
      <c r="B4" s="14" t="s">
        <v>836</v>
      </c>
      <c r="C4" s="15" t="s">
        <v>837</v>
      </c>
      <c r="D4" s="15" t="s">
        <v>837</v>
      </c>
      <c r="E4" s="15" t="s">
        <v>837</v>
      </c>
      <c r="F4" s="15" t="s">
        <v>837</v>
      </c>
      <c r="G4" s="15" t="s">
        <v>837</v>
      </c>
      <c r="H4" s="15" t="s">
        <v>837</v>
      </c>
      <c r="I4" s="15" t="s">
        <v>837</v>
      </c>
      <c r="J4" s="15" t="s">
        <v>837</v>
      </c>
      <c r="K4" s="15" t="s">
        <v>837</v>
      </c>
      <c r="L4" s="15" t="s">
        <v>837</v>
      </c>
    </row>
    <row r="5">
      <c r="B5" s="14" t="s">
        <v>836</v>
      </c>
      <c r="C5" s="16" t="s">
        <v>46</v>
      </c>
      <c r="D5" s="15" t="s">
        <v>811</v>
      </c>
      <c r="E5" s="15" t="s">
        <v>811</v>
      </c>
      <c r="F5" s="15" t="s">
        <v>811</v>
      </c>
      <c r="G5" s="15" t="s">
        <v>811</v>
      </c>
      <c r="H5" s="15" t="s">
        <v>838</v>
      </c>
      <c r="I5" s="15" t="s">
        <v>838</v>
      </c>
      <c r="J5" s="15" t="s">
        <v>838</v>
      </c>
      <c r="K5" s="15" t="s">
        <v>838</v>
      </c>
      <c r="L5" s="15" t="s">
        <v>838</v>
      </c>
    </row>
    <row r="6">
      <c r="B6" s="14" t="s">
        <v>836</v>
      </c>
      <c r="C6" s="16" t="s">
        <v>46</v>
      </c>
      <c r="D6" s="16" t="s">
        <v>812</v>
      </c>
      <c r="E6" s="16" t="s">
        <v>813</v>
      </c>
      <c r="F6" s="16" t="s">
        <v>814</v>
      </c>
      <c r="G6" s="16" t="s">
        <v>839</v>
      </c>
      <c r="H6" s="16" t="n">
        <v>1</v>
      </c>
      <c r="I6" s="16" t="n">
        <v>2</v>
      </c>
      <c r="J6" s="16" t="s">
        <v>840</v>
      </c>
      <c r="K6" s="16" t="s">
        <v>841</v>
      </c>
      <c r="L6" s="16" t="s">
        <v>842</v>
      </c>
    </row>
    <row r="7">
      <c r="B7" s="174" t="s">
        <v>843</v>
      </c>
      <c r="C7" s="483"/>
      <c r="D7" s="484"/>
      <c r="E7" s="485"/>
      <c r="F7" s="486"/>
      <c r="G7" s="487"/>
      <c r="H7" s="488"/>
      <c r="I7" s="489"/>
      <c r="J7" s="490"/>
      <c r="K7" s="491"/>
      <c r="L7" s="492"/>
    </row>
    <row r="8">
      <c r="B8" s="42" t="s">
        <v>46</v>
      </c>
      <c r="C8" s="493" t="n">
        <v>156246</v>
      </c>
      <c r="D8" s="494" t="n">
        <v>34337</v>
      </c>
      <c r="E8" s="495" t="n">
        <v>47251</v>
      </c>
      <c r="F8" s="496" t="n">
        <v>39916</v>
      </c>
      <c r="G8" s="497" t="n">
        <v>34742</v>
      </c>
      <c r="H8" s="498" t="n">
        <v>112209</v>
      </c>
      <c r="I8" s="499" t="n">
        <v>15521</v>
      </c>
      <c r="J8" s="500" t="n">
        <v>11989</v>
      </c>
      <c r="K8" s="501" t="n">
        <v>10966</v>
      </c>
      <c r="L8" s="502" t="n">
        <v>5253</v>
      </c>
    </row>
    <row r="9">
      <c r="B9" s="17" t="s">
        <v>844</v>
      </c>
      <c r="C9" s="483" t="s">
        <v>16</v>
      </c>
      <c r="D9" s="484" t="s">
        <v>16</v>
      </c>
      <c r="E9" s="485" t="s">
        <v>16</v>
      </c>
      <c r="F9" s="486" t="s">
        <v>16</v>
      </c>
      <c r="G9" s="487" t="s">
        <v>16</v>
      </c>
      <c r="H9" s="488" t="s">
        <v>16</v>
      </c>
      <c r="I9" s="489" t="s">
        <v>16</v>
      </c>
      <c r="J9" s="490" t="s">
        <v>16</v>
      </c>
      <c r="K9" s="491" t="s">
        <v>16</v>
      </c>
      <c r="L9" s="492" t="s">
        <v>16</v>
      </c>
    </row>
    <row r="10">
      <c r="B10" s="17" t="s">
        <v>845</v>
      </c>
      <c r="C10" s="483" t="n">
        <v>103150</v>
      </c>
      <c r="D10" s="484" t="n">
        <v>16922</v>
      </c>
      <c r="E10" s="485" t="n">
        <v>33151</v>
      </c>
      <c r="F10" s="486" t="n">
        <v>29892</v>
      </c>
      <c r="G10" s="487" t="n">
        <v>23185</v>
      </c>
      <c r="H10" s="488" t="n">
        <v>103150</v>
      </c>
      <c r="I10" s="489" t="s">
        <v>366</v>
      </c>
      <c r="J10" s="490" t="s">
        <v>366</v>
      </c>
      <c r="K10" s="491" t="s">
        <v>366</v>
      </c>
      <c r="L10" s="492" t="s">
        <v>366</v>
      </c>
    </row>
    <row r="11">
      <c r="B11" s="17" t="s">
        <v>846</v>
      </c>
      <c r="C11" s="483" t="n">
        <v>34101</v>
      </c>
      <c r="D11" s="484" t="n">
        <v>7864</v>
      </c>
      <c r="E11" s="485" t="n">
        <v>9471</v>
      </c>
      <c r="F11" s="486" t="n">
        <v>6809</v>
      </c>
      <c r="G11" s="487" t="n">
        <v>9957</v>
      </c>
      <c r="H11" s="488" t="s">
        <v>366</v>
      </c>
      <c r="I11" s="489" t="n">
        <v>11178</v>
      </c>
      <c r="J11" s="490" t="n">
        <v>8939</v>
      </c>
      <c r="K11" s="491" t="n">
        <v>9534</v>
      </c>
      <c r="L11" s="492" t="n">
        <v>4450</v>
      </c>
    </row>
    <row r="12">
      <c r="B12" s="17" t="s">
        <v>847</v>
      </c>
      <c r="C12" s="483" t="n">
        <v>13687</v>
      </c>
      <c r="D12" s="484" t="n">
        <v>7283</v>
      </c>
      <c r="E12" s="485" t="n">
        <v>3081</v>
      </c>
      <c r="F12" s="486" t="n">
        <v>2253</v>
      </c>
      <c r="G12" s="487" t="n">
        <v>1070</v>
      </c>
      <c r="H12" s="488" t="n">
        <v>6121</v>
      </c>
      <c r="I12" s="489" t="n">
        <v>3418</v>
      </c>
      <c r="J12" s="490" t="n">
        <v>2291</v>
      </c>
      <c r="K12" s="491" t="n">
        <v>1188</v>
      </c>
      <c r="L12" s="492" t="n">
        <v>669</v>
      </c>
    </row>
    <row r="13">
      <c r="B13" s="17" t="s">
        <v>848</v>
      </c>
      <c r="C13" s="483" t="n">
        <v>5308</v>
      </c>
      <c r="D13" s="484" t="n">
        <v>2268</v>
      </c>
      <c r="E13" s="485" t="n">
        <v>1548</v>
      </c>
      <c r="F13" s="486" t="n">
        <v>962</v>
      </c>
      <c r="G13" s="487" t="n">
        <v>530</v>
      </c>
      <c r="H13" s="488" t="n">
        <v>2938</v>
      </c>
      <c r="I13" s="489" t="n">
        <v>925</v>
      </c>
      <c r="J13" s="490" t="n">
        <v>759</v>
      </c>
      <c r="K13" s="491" t="n">
        <v>244</v>
      </c>
      <c r="L13" s="492" t="n">
        <v>134</v>
      </c>
    </row>
    <row r="14">
      <c r="B14" s="174" t="s">
        <v>811</v>
      </c>
      <c r="C14" s="503"/>
      <c r="D14" s="504"/>
      <c r="E14" s="505"/>
      <c r="F14" s="506"/>
      <c r="G14" s="507"/>
      <c r="H14" s="508"/>
      <c r="I14" s="509"/>
      <c r="J14" s="510"/>
      <c r="K14" s="511"/>
      <c r="L14" s="512"/>
    </row>
    <row r="15">
      <c r="B15" s="17" t="s">
        <v>816</v>
      </c>
      <c r="C15" s="503" t="n">
        <v>19750</v>
      </c>
      <c r="D15" s="504" t="n">
        <v>19750</v>
      </c>
      <c r="E15" s="505" t="s">
        <v>366</v>
      </c>
      <c r="F15" s="506" t="s">
        <v>366</v>
      </c>
      <c r="G15" s="507" t="s">
        <v>366</v>
      </c>
      <c r="H15" s="508" t="n">
        <v>10927</v>
      </c>
      <c r="I15" s="509" t="n">
        <v>4627</v>
      </c>
      <c r="J15" s="510" t="n">
        <v>3372</v>
      </c>
      <c r="K15" s="511" t="n">
        <v>602</v>
      </c>
      <c r="L15" s="512" t="n">
        <v>138</v>
      </c>
    </row>
    <row r="16">
      <c r="B16" s="17" t="s">
        <v>817</v>
      </c>
      <c r="C16" s="503" t="n">
        <v>14587</v>
      </c>
      <c r="D16" s="504" t="n">
        <v>14587</v>
      </c>
      <c r="E16" s="505" t="s">
        <v>366</v>
      </c>
      <c r="F16" s="506" t="s">
        <v>366</v>
      </c>
      <c r="G16" s="507" t="s">
        <v>366</v>
      </c>
      <c r="H16" s="508" t="n">
        <v>10648</v>
      </c>
      <c r="I16" s="509" t="n">
        <v>2342</v>
      </c>
      <c r="J16" s="510" t="n">
        <v>1345</v>
      </c>
      <c r="K16" s="511" t="n">
        <v>193</v>
      </c>
      <c r="L16" s="512" t="n">
        <v>30</v>
      </c>
    </row>
    <row r="17">
      <c r="B17" s="17" t="s">
        <v>818</v>
      </c>
      <c r="C17" s="503" t="n">
        <v>16045</v>
      </c>
      <c r="D17" s="504" t="s">
        <v>366</v>
      </c>
      <c r="E17" s="505" t="n">
        <v>16045</v>
      </c>
      <c r="F17" s="506" t="s">
        <v>366</v>
      </c>
      <c r="G17" s="507" t="s">
        <v>366</v>
      </c>
      <c r="H17" s="508" t="n">
        <v>12337</v>
      </c>
      <c r="I17" s="509" t="n">
        <v>1616</v>
      </c>
      <c r="J17" s="510" t="n">
        <v>828</v>
      </c>
      <c r="K17" s="511" t="n">
        <v>926</v>
      </c>
      <c r="L17" s="512" t="n">
        <v>321</v>
      </c>
    </row>
    <row r="18">
      <c r="B18" s="17" t="s">
        <v>819</v>
      </c>
      <c r="C18" s="503" t="n">
        <v>13825</v>
      </c>
      <c r="D18" s="504" t="s">
        <v>366</v>
      </c>
      <c r="E18" s="505" t="n">
        <v>13825</v>
      </c>
      <c r="F18" s="506" t="s">
        <v>366</v>
      </c>
      <c r="G18" s="507" t="s">
        <v>366</v>
      </c>
      <c r="H18" s="508" t="n">
        <v>9718</v>
      </c>
      <c r="I18" s="509" t="n">
        <v>1351</v>
      </c>
      <c r="J18" s="510" t="n">
        <v>636</v>
      </c>
      <c r="K18" s="511" t="n">
        <v>1358</v>
      </c>
      <c r="L18" s="512" t="n">
        <v>737</v>
      </c>
    </row>
    <row r="19">
      <c r="B19" s="17" t="s">
        <v>820</v>
      </c>
      <c r="C19" s="503" t="n">
        <v>17381</v>
      </c>
      <c r="D19" s="504" t="s">
        <v>366</v>
      </c>
      <c r="E19" s="505" t="n">
        <v>17381</v>
      </c>
      <c r="F19" s="506" t="s">
        <v>366</v>
      </c>
      <c r="G19" s="507" t="s">
        <v>366</v>
      </c>
      <c r="H19" s="508" t="n">
        <v>13425</v>
      </c>
      <c r="I19" s="509" t="n">
        <v>1399</v>
      </c>
      <c r="J19" s="510" t="n">
        <v>640</v>
      </c>
      <c r="K19" s="511" t="n">
        <v>1133</v>
      </c>
      <c r="L19" s="512" t="n">
        <v>738</v>
      </c>
    </row>
    <row r="20">
      <c r="B20" s="17" t="s">
        <v>821</v>
      </c>
      <c r="C20" s="503" t="n">
        <v>20361</v>
      </c>
      <c r="D20" s="504" t="s">
        <v>366</v>
      </c>
      <c r="E20" s="505" t="s">
        <v>366</v>
      </c>
      <c r="F20" s="506" t="n">
        <v>20361</v>
      </c>
      <c r="G20" s="507" t="s">
        <v>366</v>
      </c>
      <c r="H20" s="508" t="n">
        <v>16145</v>
      </c>
      <c r="I20" s="509" t="n">
        <v>1324</v>
      </c>
      <c r="J20" s="510" t="n">
        <v>928</v>
      </c>
      <c r="K20" s="511" t="n">
        <v>1536</v>
      </c>
      <c r="L20" s="512" t="n">
        <v>406</v>
      </c>
    </row>
    <row r="21">
      <c r="B21" s="17" t="s">
        <v>822</v>
      </c>
      <c r="C21" s="503" t="n">
        <v>19555</v>
      </c>
      <c r="D21" s="504" t="s">
        <v>366</v>
      </c>
      <c r="E21" s="505" t="s">
        <v>366</v>
      </c>
      <c r="F21" s="506" t="n">
        <v>19555</v>
      </c>
      <c r="G21" s="507" t="s">
        <v>366</v>
      </c>
      <c r="H21" s="508" t="n">
        <v>15264</v>
      </c>
      <c r="I21" s="509" t="n">
        <v>1149</v>
      </c>
      <c r="J21" s="510" t="n">
        <v>1138</v>
      </c>
      <c r="K21" s="511" t="n">
        <v>1495</v>
      </c>
      <c r="L21" s="512" t="n">
        <v>489</v>
      </c>
    </row>
    <row r="22">
      <c r="B22" s="17" t="s">
        <v>823</v>
      </c>
      <c r="C22" s="503" t="n">
        <v>8602</v>
      </c>
      <c r="D22" s="504" t="s">
        <v>366</v>
      </c>
      <c r="E22" s="505" t="s">
        <v>366</v>
      </c>
      <c r="F22" s="506" t="s">
        <v>366</v>
      </c>
      <c r="G22" s="507" t="n">
        <v>8602</v>
      </c>
      <c r="H22" s="508" t="n">
        <v>7120</v>
      </c>
      <c r="I22" s="509" t="n">
        <v>272</v>
      </c>
      <c r="J22" s="510" t="n">
        <v>375</v>
      </c>
      <c r="K22" s="511" t="n">
        <v>655</v>
      </c>
      <c r="L22" s="512" t="n">
        <v>162</v>
      </c>
    </row>
    <row r="23">
      <c r="B23" s="17" t="s">
        <v>824</v>
      </c>
      <c r="C23" s="503" t="n">
        <v>8813</v>
      </c>
      <c r="D23" s="504" t="s">
        <v>366</v>
      </c>
      <c r="E23" s="505" t="s">
        <v>366</v>
      </c>
      <c r="F23" s="506" t="s">
        <v>366</v>
      </c>
      <c r="G23" s="507" t="n">
        <v>8813</v>
      </c>
      <c r="H23" s="508" t="n">
        <v>6397</v>
      </c>
      <c r="I23" s="509" t="n">
        <v>373</v>
      </c>
      <c r="J23" s="510" t="n">
        <v>688</v>
      </c>
      <c r="K23" s="511" t="n">
        <v>935</v>
      </c>
      <c r="L23" s="512" t="n">
        <v>412</v>
      </c>
    </row>
    <row r="24">
      <c r="B24" s="17" t="s">
        <v>825</v>
      </c>
      <c r="C24" s="503" t="n">
        <v>7232</v>
      </c>
      <c r="D24" s="504" t="s">
        <v>366</v>
      </c>
      <c r="E24" s="505" t="s">
        <v>366</v>
      </c>
      <c r="F24" s="506" t="s">
        <v>366</v>
      </c>
      <c r="G24" s="507" t="n">
        <v>7232</v>
      </c>
      <c r="H24" s="508" t="n">
        <v>4666</v>
      </c>
      <c r="I24" s="509" t="n">
        <v>394</v>
      </c>
      <c r="J24" s="510" t="n">
        <v>673</v>
      </c>
      <c r="K24" s="511" t="n">
        <v>781</v>
      </c>
      <c r="L24" s="512" t="n">
        <v>701</v>
      </c>
    </row>
    <row r="25">
      <c r="B25" s="17" t="s">
        <v>826</v>
      </c>
      <c r="C25" s="503" t="n">
        <v>6012</v>
      </c>
      <c r="D25" s="504" t="s">
        <v>366</v>
      </c>
      <c r="E25" s="505" t="s">
        <v>366</v>
      </c>
      <c r="F25" s="506" t="s">
        <v>366</v>
      </c>
      <c r="G25" s="507" t="n">
        <v>6012</v>
      </c>
      <c r="H25" s="508" t="n">
        <v>3222</v>
      </c>
      <c r="I25" s="509" t="n">
        <v>381</v>
      </c>
      <c r="J25" s="510" t="n">
        <v>835</v>
      </c>
      <c r="K25" s="511" t="n">
        <v>815</v>
      </c>
      <c r="L25" s="512" t="n">
        <v>745</v>
      </c>
    </row>
    <row r="26">
      <c r="B26" s="17" t="s">
        <v>827</v>
      </c>
      <c r="C26" s="503" t="n">
        <v>4083</v>
      </c>
      <c r="D26" s="504" t="s">
        <v>366</v>
      </c>
      <c r="E26" s="505" t="s">
        <v>366</v>
      </c>
      <c r="F26" s="506" t="s">
        <v>366</v>
      </c>
      <c r="G26" s="507" t="n">
        <v>4083</v>
      </c>
      <c r="H26" s="508" t="n">
        <v>2340</v>
      </c>
      <c r="I26" s="509" t="n">
        <v>293</v>
      </c>
      <c r="J26" s="510" t="n">
        <v>531</v>
      </c>
      <c r="K26" s="511" t="n">
        <v>537</v>
      </c>
      <c r="L26" s="512" t="n">
        <v>374</v>
      </c>
    </row>
    <row r="27">
      <c r="B27" s="174" t="s">
        <v>849</v>
      </c>
      <c r="C27" s="513"/>
      <c r="D27" s="514"/>
      <c r="E27" s="515"/>
      <c r="F27" s="516"/>
      <c r="G27" s="517"/>
      <c r="H27" s="518"/>
      <c r="I27" s="519"/>
      <c r="J27" s="520"/>
      <c r="K27" s="521"/>
      <c r="L27" s="522"/>
    </row>
    <row r="28">
      <c r="B28" s="17" t="n">
        <v>1</v>
      </c>
      <c r="C28" s="513" t="n">
        <v>9956</v>
      </c>
      <c r="D28" s="514" t="n">
        <v>1190</v>
      </c>
      <c r="E28" s="515" t="n">
        <v>6078</v>
      </c>
      <c r="F28" s="516" t="n">
        <v>1655</v>
      </c>
      <c r="G28" s="517" t="n">
        <v>1033</v>
      </c>
      <c r="H28" s="518" t="n">
        <v>9543</v>
      </c>
      <c r="I28" s="519" t="n">
        <v>320</v>
      </c>
      <c r="J28" s="520" t="n">
        <v>48</v>
      </c>
      <c r="K28" s="521" t="n">
        <v>6</v>
      </c>
      <c r="L28" s="522" t="n">
        <v>2</v>
      </c>
    </row>
    <row r="29">
      <c r="B29" s="17" t="n">
        <v>2</v>
      </c>
      <c r="C29" s="513" t="n">
        <v>85760</v>
      </c>
      <c r="D29" s="514" t="n">
        <v>18551</v>
      </c>
      <c r="E29" s="515" t="n">
        <v>29512</v>
      </c>
      <c r="F29" s="516" t="n">
        <v>19846</v>
      </c>
      <c r="G29" s="517" t="n">
        <v>17851</v>
      </c>
      <c r="H29" s="518" t="n">
        <v>74481</v>
      </c>
      <c r="I29" s="519" t="n">
        <v>8706</v>
      </c>
      <c r="J29" s="520" t="n">
        <v>2125</v>
      </c>
      <c r="K29" s="521" t="n">
        <v>319</v>
      </c>
      <c r="L29" s="522" t="n">
        <v>46</v>
      </c>
    </row>
    <row r="30">
      <c r="B30" s="17" t="n">
        <v>3</v>
      </c>
      <c r="C30" s="513" t="n">
        <v>45211</v>
      </c>
      <c r="D30" s="514" t="n">
        <v>11909</v>
      </c>
      <c r="E30" s="515" t="n">
        <v>7890</v>
      </c>
      <c r="F30" s="516" t="n">
        <v>14898</v>
      </c>
      <c r="G30" s="517" t="n">
        <v>10514</v>
      </c>
      <c r="H30" s="518" t="n">
        <v>26867</v>
      </c>
      <c r="I30" s="519" t="n">
        <v>5886</v>
      </c>
      <c r="J30" s="520" t="n">
        <v>6926</v>
      </c>
      <c r="K30" s="521" t="n">
        <v>4652</v>
      </c>
      <c r="L30" s="522" t="n">
        <v>784</v>
      </c>
    </row>
    <row r="31">
      <c r="B31" s="17" t="s">
        <v>850</v>
      </c>
      <c r="C31" s="513" t="n">
        <v>13967</v>
      </c>
      <c r="D31" s="514" t="n">
        <v>2555</v>
      </c>
      <c r="E31" s="515" t="n">
        <v>2987</v>
      </c>
      <c r="F31" s="516" t="n">
        <v>3357</v>
      </c>
      <c r="G31" s="517" t="n">
        <v>5068</v>
      </c>
      <c r="H31" s="518" t="n">
        <v>1275</v>
      </c>
      <c r="I31" s="519" t="n">
        <v>583</v>
      </c>
      <c r="J31" s="520" t="n">
        <v>2796</v>
      </c>
      <c r="K31" s="521" t="n">
        <v>5809</v>
      </c>
      <c r="L31" s="522" t="n">
        <v>3429</v>
      </c>
    </row>
    <row r="32">
      <c r="B32" s="17" t="s">
        <v>851</v>
      </c>
      <c r="C32" s="513" t="n">
        <v>850</v>
      </c>
      <c r="D32" s="514" t="n">
        <v>113</v>
      </c>
      <c r="E32" s="515" t="n">
        <v>417</v>
      </c>
      <c r="F32" s="516" t="n">
        <v>105</v>
      </c>
      <c r="G32" s="517" t="n">
        <v>215</v>
      </c>
      <c r="H32" s="518" t="n">
        <v>31</v>
      </c>
      <c r="I32" s="519" t="n">
        <v>21</v>
      </c>
      <c r="J32" s="520" t="n">
        <v>88</v>
      </c>
      <c r="K32" s="521" t="n">
        <v>151</v>
      </c>
      <c r="L32" s="522" t="n">
        <v>551</v>
      </c>
    </row>
    <row r="33">
      <c r="B33" s="17" t="s">
        <v>852</v>
      </c>
      <c r="C33" s="513" t="n">
        <v>502</v>
      </c>
      <c r="D33" s="514" t="n">
        <v>19</v>
      </c>
      <c r="E33" s="515" t="n">
        <v>367</v>
      </c>
      <c r="F33" s="516" t="n">
        <v>55</v>
      </c>
      <c r="G33" s="517" t="n">
        <v>61</v>
      </c>
      <c r="H33" s="518" t="n">
        <v>12</v>
      </c>
      <c r="I33" s="519" t="n">
        <v>5</v>
      </c>
      <c r="J33" s="520" t="n">
        <v>6</v>
      </c>
      <c r="K33" s="521" t="n">
        <v>29</v>
      </c>
      <c r="L33" s="522" t="n">
        <v>441</v>
      </c>
    </row>
    <row r="34">
      <c r="B34" s="174" t="s">
        <v>853</v>
      </c>
      <c r="C34" s="523"/>
      <c r="D34" s="524"/>
      <c r="E34" s="525"/>
      <c r="F34" s="526"/>
      <c r="G34" s="527"/>
      <c r="H34" s="528"/>
      <c r="I34" s="529"/>
      <c r="J34" s="530"/>
      <c r="K34" s="531"/>
      <c r="L34" s="532"/>
    </row>
    <row r="35">
      <c r="B35" s="17" t="s">
        <v>854</v>
      </c>
      <c r="C35" s="523" t="n">
        <v>45075</v>
      </c>
      <c r="D35" s="524" t="n">
        <v>3788</v>
      </c>
      <c r="E35" s="525" t="n">
        <v>5719</v>
      </c>
      <c r="F35" s="526" t="n">
        <v>10583</v>
      </c>
      <c r="G35" s="527" t="n">
        <v>24985</v>
      </c>
      <c r="H35" s="528" t="n">
        <v>34473</v>
      </c>
      <c r="I35" s="529" t="n">
        <v>3432</v>
      </c>
      <c r="J35" s="530" t="n">
        <v>3241</v>
      </c>
      <c r="K35" s="531" t="n">
        <v>2482</v>
      </c>
      <c r="L35" s="532" t="n">
        <v>1402</v>
      </c>
    </row>
    <row r="36">
      <c r="B36" s="17" t="s">
        <v>733</v>
      </c>
      <c r="C36" s="523" t="n">
        <v>19363</v>
      </c>
      <c r="D36" s="524" t="n">
        <v>5196</v>
      </c>
      <c r="E36" s="525" t="n">
        <v>3792</v>
      </c>
      <c r="F36" s="526" t="n">
        <v>6649</v>
      </c>
      <c r="G36" s="527" t="n">
        <v>3726</v>
      </c>
      <c r="H36" s="528" t="n">
        <v>12357</v>
      </c>
      <c r="I36" s="529" t="n">
        <v>1422</v>
      </c>
      <c r="J36" s="530" t="n">
        <v>2004</v>
      </c>
      <c r="K36" s="531" t="n">
        <v>2400</v>
      </c>
      <c r="L36" s="532" t="n">
        <v>1124</v>
      </c>
    </row>
    <row r="37">
      <c r="B37" s="17" t="s">
        <v>734</v>
      </c>
      <c r="C37" s="523" t="n">
        <v>64141</v>
      </c>
      <c r="D37" s="524" t="n">
        <v>14842</v>
      </c>
      <c r="E37" s="525" t="n">
        <v>30760</v>
      </c>
      <c r="F37" s="526" t="n">
        <v>16409</v>
      </c>
      <c r="G37" s="527" t="n">
        <v>2130</v>
      </c>
      <c r="H37" s="528" t="n">
        <v>46050</v>
      </c>
      <c r="I37" s="529" t="n">
        <v>6853</v>
      </c>
      <c r="J37" s="530" t="n">
        <v>4785</v>
      </c>
      <c r="K37" s="531" t="n">
        <v>4639</v>
      </c>
      <c r="L37" s="532" t="n">
        <v>1691</v>
      </c>
    </row>
    <row r="38">
      <c r="B38" s="17" t="s">
        <v>735</v>
      </c>
      <c r="C38" s="523" t="n">
        <v>11279</v>
      </c>
      <c r="D38" s="524" t="n">
        <v>6618</v>
      </c>
      <c r="E38" s="525" t="n">
        <v>1934</v>
      </c>
      <c r="F38" s="526" t="n">
        <v>1485</v>
      </c>
      <c r="G38" s="527" t="n">
        <v>1242</v>
      </c>
      <c r="H38" s="528" t="n">
        <v>7580</v>
      </c>
      <c r="I38" s="529" t="n">
        <v>2473</v>
      </c>
      <c r="J38" s="530" t="n">
        <v>704</v>
      </c>
      <c r="K38" s="531" t="n">
        <v>264</v>
      </c>
      <c r="L38" s="532" t="n">
        <v>244</v>
      </c>
    </row>
    <row r="39">
      <c r="B39" s="17" t="s">
        <v>736</v>
      </c>
      <c r="C39" s="523" t="n">
        <v>8325</v>
      </c>
      <c r="D39" s="524" t="n">
        <v>2760</v>
      </c>
      <c r="E39" s="525" t="n">
        <v>2838</v>
      </c>
      <c r="F39" s="526" t="n">
        <v>2465</v>
      </c>
      <c r="G39" s="527" t="n">
        <v>262</v>
      </c>
      <c r="H39" s="528" t="n">
        <v>6823</v>
      </c>
      <c r="I39" s="529" t="n">
        <v>883</v>
      </c>
      <c r="J39" s="530" t="n">
        <v>464</v>
      </c>
      <c r="K39" s="531" t="n">
        <v>110</v>
      </c>
      <c r="L39" s="532" t="n">
        <v>29</v>
      </c>
    </row>
    <row r="40">
      <c r="B40" s="17" t="s">
        <v>738</v>
      </c>
      <c r="C40" s="523" t="n">
        <v>7346</v>
      </c>
      <c r="D40" s="524" t="n">
        <v>987</v>
      </c>
      <c r="E40" s="525" t="n">
        <v>2052</v>
      </c>
      <c r="F40" s="526" t="n">
        <v>2162</v>
      </c>
      <c r="G40" s="527" t="n">
        <v>2145</v>
      </c>
      <c r="H40" s="528" t="n">
        <v>4462</v>
      </c>
      <c r="I40" s="529" t="n">
        <v>398</v>
      </c>
      <c r="J40" s="530" t="n">
        <v>726</v>
      </c>
      <c r="K40" s="531" t="n">
        <v>998</v>
      </c>
      <c r="L40" s="532" t="n">
        <v>718</v>
      </c>
    </row>
    <row r="41">
      <c r="B41" s="17" t="s">
        <v>737</v>
      </c>
      <c r="C41" s="523" t="n">
        <v>277</v>
      </c>
      <c r="D41" s="524" t="n">
        <v>51</v>
      </c>
      <c r="E41" s="525" t="n">
        <v>49</v>
      </c>
      <c r="F41" s="526" t="n">
        <v>92</v>
      </c>
      <c r="G41" s="527" t="n">
        <v>85</v>
      </c>
      <c r="H41" s="528" t="n">
        <v>210</v>
      </c>
      <c r="I41" s="529" t="n">
        <v>26</v>
      </c>
      <c r="J41" s="530" t="n">
        <v>23</v>
      </c>
      <c r="K41" s="531" t="n">
        <v>13</v>
      </c>
      <c r="L41" s="532" t="n">
        <v>4</v>
      </c>
    </row>
    <row r="42">
      <c r="B42" s="17" t="s">
        <v>855</v>
      </c>
      <c r="C42" s="523" t="n">
        <v>385</v>
      </c>
      <c r="D42" s="524" t="n">
        <v>79</v>
      </c>
      <c r="E42" s="525" t="n">
        <v>94</v>
      </c>
      <c r="F42" s="526" t="n">
        <v>69</v>
      </c>
      <c r="G42" s="527" t="n">
        <v>143</v>
      </c>
      <c r="H42" s="528" t="n">
        <v>218</v>
      </c>
      <c r="I42" s="529" t="n">
        <v>31</v>
      </c>
      <c r="J42" s="530" t="n">
        <v>38</v>
      </c>
      <c r="K42" s="531" t="n">
        <v>57</v>
      </c>
      <c r="L42" s="532" t="n">
        <v>39</v>
      </c>
    </row>
    <row r="43">
      <c r="B43" s="17" t="s">
        <v>740</v>
      </c>
      <c r="C43" s="523" t="n">
        <v>55</v>
      </c>
      <c r="D43" s="524" t="n">
        <v>16</v>
      </c>
      <c r="E43" s="525" t="n">
        <v>13</v>
      </c>
      <c r="F43" s="526" t="n">
        <v>2</v>
      </c>
      <c r="G43" s="527" t="n">
        <v>24</v>
      </c>
      <c r="H43" s="528" t="n">
        <v>36</v>
      </c>
      <c r="I43" s="529" t="n">
        <v>3</v>
      </c>
      <c r="J43" s="530" t="n">
        <v>4</v>
      </c>
      <c r="K43" s="531" t="n">
        <v>3</v>
      </c>
      <c r="L43" s="532" t="n">
        <v>2</v>
      </c>
    </row>
    <row r="44">
      <c r="B44" s="174" t="s">
        <v>856</v>
      </c>
      <c r="C44" s="533"/>
      <c r="D44" s="534"/>
      <c r="E44" s="535"/>
      <c r="F44" s="536"/>
      <c r="G44" s="537"/>
      <c r="H44" s="538"/>
      <c r="I44" s="539"/>
      <c r="J44" s="540"/>
      <c r="K44" s="541"/>
      <c r="L44" s="542"/>
    </row>
    <row r="45">
      <c r="B45" s="17" t="s">
        <v>854</v>
      </c>
      <c r="C45" s="533" t="n">
        <v>29198</v>
      </c>
      <c r="D45" s="534" t="n">
        <v>2326</v>
      </c>
      <c r="E45" s="535" t="n">
        <v>3951</v>
      </c>
      <c r="F45" s="536" t="n">
        <v>4159</v>
      </c>
      <c r="G45" s="537" t="n">
        <v>18762</v>
      </c>
      <c r="H45" s="538" t="n">
        <v>21015</v>
      </c>
      <c r="I45" s="539" t="n">
        <v>2271</v>
      </c>
      <c r="J45" s="540" t="n">
        <v>2477</v>
      </c>
      <c r="K45" s="541" t="n">
        <v>2116</v>
      </c>
      <c r="L45" s="542" t="n">
        <v>1291</v>
      </c>
    </row>
    <row r="46">
      <c r="B46" s="17" t="s">
        <v>733</v>
      </c>
      <c r="C46" s="533" t="n">
        <v>12935</v>
      </c>
      <c r="D46" s="534" t="n">
        <v>3123</v>
      </c>
      <c r="E46" s="535" t="n">
        <v>2519</v>
      </c>
      <c r="F46" s="536" t="n">
        <v>4546</v>
      </c>
      <c r="G46" s="537" t="n">
        <v>2747</v>
      </c>
      <c r="H46" s="538" t="n">
        <v>8111</v>
      </c>
      <c r="I46" s="539" t="n">
        <v>857</v>
      </c>
      <c r="J46" s="540" t="n">
        <v>1281</v>
      </c>
      <c r="K46" s="541" t="n">
        <v>1744</v>
      </c>
      <c r="L46" s="542" t="n">
        <v>894</v>
      </c>
    </row>
    <row r="47">
      <c r="B47" s="17" t="s">
        <v>734</v>
      </c>
      <c r="C47" s="533" t="n">
        <v>39456</v>
      </c>
      <c r="D47" s="534" t="n">
        <v>8427</v>
      </c>
      <c r="E47" s="535" t="n">
        <v>22494</v>
      </c>
      <c r="F47" s="536" t="n">
        <v>7417</v>
      </c>
      <c r="G47" s="537" t="n">
        <v>1118</v>
      </c>
      <c r="H47" s="538" t="n">
        <v>27498</v>
      </c>
      <c r="I47" s="539" t="n">
        <v>4211</v>
      </c>
      <c r="J47" s="540" t="n">
        <v>2922</v>
      </c>
      <c r="K47" s="541" t="n">
        <v>3385</v>
      </c>
      <c r="L47" s="542" t="n">
        <v>1347</v>
      </c>
    </row>
    <row r="48">
      <c r="B48" s="17" t="s">
        <v>735</v>
      </c>
      <c r="C48" s="533" t="n">
        <v>5093</v>
      </c>
      <c r="D48" s="534" t="n">
        <v>2418</v>
      </c>
      <c r="E48" s="535" t="n">
        <v>976</v>
      </c>
      <c r="F48" s="536" t="n">
        <v>874</v>
      </c>
      <c r="G48" s="537" t="n">
        <v>825</v>
      </c>
      <c r="H48" s="538" t="n">
        <v>3093</v>
      </c>
      <c r="I48" s="539" t="n">
        <v>1169</v>
      </c>
      <c r="J48" s="540" t="n">
        <v>353</v>
      </c>
      <c r="K48" s="541" t="n">
        <v>241</v>
      </c>
      <c r="L48" s="542" t="n">
        <v>226</v>
      </c>
    </row>
    <row r="49">
      <c r="B49" s="17" t="s">
        <v>736</v>
      </c>
      <c r="C49" s="533" t="n">
        <v>61904</v>
      </c>
      <c r="D49" s="534" t="n">
        <v>17039</v>
      </c>
      <c r="E49" s="535" t="n">
        <v>15125</v>
      </c>
      <c r="F49" s="536" t="n">
        <v>21061</v>
      </c>
      <c r="G49" s="537" t="n">
        <v>8679</v>
      </c>
      <c r="H49" s="538" t="n">
        <v>48025</v>
      </c>
      <c r="I49" s="539" t="n">
        <v>6492</v>
      </c>
      <c r="J49" s="540" t="n">
        <v>4200</v>
      </c>
      <c r="K49" s="541" t="n">
        <v>2437</v>
      </c>
      <c r="L49" s="542" t="n">
        <v>670</v>
      </c>
    </row>
    <row r="50">
      <c r="B50" s="17" t="s">
        <v>738</v>
      </c>
      <c r="C50" s="533" t="n">
        <v>5123</v>
      </c>
      <c r="D50" s="534" t="n">
        <v>669</v>
      </c>
      <c r="E50" s="535" t="n">
        <v>1661</v>
      </c>
      <c r="F50" s="536" t="n">
        <v>1311</v>
      </c>
      <c r="G50" s="537" t="n">
        <v>1482</v>
      </c>
      <c r="H50" s="538" t="n">
        <v>2956</v>
      </c>
      <c r="I50" s="539" t="n">
        <v>279</v>
      </c>
      <c r="J50" s="540" t="n">
        <v>527</v>
      </c>
      <c r="K50" s="541" t="n">
        <v>732</v>
      </c>
      <c r="L50" s="542" t="n">
        <v>597</v>
      </c>
    </row>
    <row r="51">
      <c r="B51" s="17" t="s">
        <v>737</v>
      </c>
      <c r="C51" s="533" t="n">
        <v>1628</v>
      </c>
      <c r="D51" s="534" t="n">
        <v>225</v>
      </c>
      <c r="E51" s="535" t="n">
        <v>363</v>
      </c>
      <c r="F51" s="536" t="n">
        <v>303</v>
      </c>
      <c r="G51" s="537" t="n">
        <v>737</v>
      </c>
      <c r="H51" s="538" t="n">
        <v>1113</v>
      </c>
      <c r="I51" s="539" t="n">
        <v>186</v>
      </c>
      <c r="J51" s="540" t="n">
        <v>143</v>
      </c>
      <c r="K51" s="541" t="n">
        <v>88</v>
      </c>
      <c r="L51" s="542" t="n">
        <v>96</v>
      </c>
    </row>
    <row r="52">
      <c r="B52" s="17" t="s">
        <v>855</v>
      </c>
      <c r="C52" s="533" t="n">
        <v>842</v>
      </c>
      <c r="D52" s="534" t="n">
        <v>93</v>
      </c>
      <c r="E52" s="535" t="n">
        <v>148</v>
      </c>
      <c r="F52" s="536" t="n">
        <v>244</v>
      </c>
      <c r="G52" s="537" t="n">
        <v>357</v>
      </c>
      <c r="H52" s="538" t="n">
        <v>348</v>
      </c>
      <c r="I52" s="539" t="n">
        <v>52</v>
      </c>
      <c r="J52" s="540" t="n">
        <v>85</v>
      </c>
      <c r="K52" s="541" t="n">
        <v>223</v>
      </c>
      <c r="L52" s="542" t="n">
        <v>129</v>
      </c>
    </row>
    <row r="53">
      <c r="B53" s="17" t="s">
        <v>740</v>
      </c>
      <c r="C53" s="533" t="n">
        <v>67</v>
      </c>
      <c r="D53" s="534" t="n">
        <v>17</v>
      </c>
      <c r="E53" s="535" t="n">
        <v>14</v>
      </c>
      <c r="F53" s="536" t="n">
        <v>1</v>
      </c>
      <c r="G53" s="537" t="n">
        <v>35</v>
      </c>
      <c r="H53" s="538" t="n">
        <v>50</v>
      </c>
      <c r="I53" s="539" t="n">
        <v>4</v>
      </c>
      <c r="J53" s="540" t="n">
        <v>1</v>
      </c>
      <c r="K53" s="541" t="n">
        <v>0</v>
      </c>
      <c r="L53" s="542" t="n">
        <v>3</v>
      </c>
    </row>
    <row r="54">
      <c r="B54" s="174" t="s">
        <v>857</v>
      </c>
      <c r="C54" s="543"/>
      <c r="D54" s="544"/>
      <c r="E54" s="545"/>
      <c r="F54" s="546"/>
      <c r="G54" s="547"/>
      <c r="H54" s="548"/>
      <c r="I54" s="549"/>
      <c r="J54" s="550"/>
      <c r="K54" s="551"/>
      <c r="L54" s="552"/>
    </row>
    <row r="55">
      <c r="B55" s="17" t="s">
        <v>858</v>
      </c>
      <c r="C55" s="543" t="s">
        <v>366</v>
      </c>
      <c r="D55" s="544" t="s">
        <v>366</v>
      </c>
      <c r="E55" s="545" t="s">
        <v>366</v>
      </c>
      <c r="F55" s="546" t="s">
        <v>366</v>
      </c>
      <c r="G55" s="547" t="s">
        <v>366</v>
      </c>
      <c r="H55" s="548" t="s">
        <v>366</v>
      </c>
      <c r="I55" s="549" t="s">
        <v>366</v>
      </c>
      <c r="J55" s="550" t="s">
        <v>366</v>
      </c>
      <c r="K55" s="551" t="s">
        <v>366</v>
      </c>
      <c r="L55" s="552" t="s">
        <v>366</v>
      </c>
    </row>
    <row r="56">
      <c r="B56" s="17" t="s">
        <v>859</v>
      </c>
      <c r="C56" s="543" t="n">
        <v>81607</v>
      </c>
      <c r="D56" s="544" t="n">
        <v>20298</v>
      </c>
      <c r="E56" s="545" t="n">
        <v>26763</v>
      </c>
      <c r="F56" s="546" t="n">
        <v>20073</v>
      </c>
      <c r="G56" s="547" t="n">
        <v>14473</v>
      </c>
      <c r="H56" s="548" t="n">
        <v>64283</v>
      </c>
      <c r="I56" s="549" t="n">
        <v>9633</v>
      </c>
      <c r="J56" s="550" t="n">
        <v>5066</v>
      </c>
      <c r="K56" s="551" t="n">
        <v>2029</v>
      </c>
      <c r="L56" s="552" t="n">
        <v>556</v>
      </c>
    </row>
    <row r="57">
      <c r="B57" s="17" t="s">
        <v>860</v>
      </c>
      <c r="C57" s="543" t="n">
        <v>17484</v>
      </c>
      <c r="D57" s="544" t="n">
        <v>4539</v>
      </c>
      <c r="E57" s="545" t="n">
        <v>5551</v>
      </c>
      <c r="F57" s="546" t="n">
        <v>3220</v>
      </c>
      <c r="G57" s="547" t="n">
        <v>4174</v>
      </c>
      <c r="H57" s="548" t="n">
        <v>5379</v>
      </c>
      <c r="I57" s="549" t="n">
        <v>1593</v>
      </c>
      <c r="J57" s="550" t="n">
        <v>2622</v>
      </c>
      <c r="K57" s="551" t="n">
        <v>4516</v>
      </c>
      <c r="L57" s="552" t="n">
        <v>3129</v>
      </c>
    </row>
    <row r="58">
      <c r="B58" s="17" t="s">
        <v>861</v>
      </c>
      <c r="C58" s="543" t="n">
        <v>46396</v>
      </c>
      <c r="D58" s="544" t="n">
        <v>8841</v>
      </c>
      <c r="E58" s="545" t="n">
        <v>13200</v>
      </c>
      <c r="F58" s="546" t="n">
        <v>13258</v>
      </c>
      <c r="G58" s="547" t="n">
        <v>11097</v>
      </c>
      <c r="H58" s="548" t="n">
        <v>40624</v>
      </c>
      <c r="I58" s="549" t="n">
        <v>3592</v>
      </c>
      <c r="J58" s="550" t="n">
        <v>1510</v>
      </c>
      <c r="K58" s="551" t="n">
        <v>520</v>
      </c>
      <c r="L58" s="552" t="n">
        <v>131</v>
      </c>
    </row>
    <row r="59">
      <c r="B59" s="17" t="s">
        <v>862</v>
      </c>
      <c r="C59" s="543" t="n">
        <v>10691</v>
      </c>
      <c r="D59" s="544" t="n">
        <v>634</v>
      </c>
      <c r="E59" s="545" t="n">
        <v>1723</v>
      </c>
      <c r="F59" s="546" t="n">
        <v>3353</v>
      </c>
      <c r="G59" s="547" t="n">
        <v>4981</v>
      </c>
      <c r="H59" s="548" t="n">
        <v>1873</v>
      </c>
      <c r="I59" s="549" t="n">
        <v>694</v>
      </c>
      <c r="J59" s="550" t="n">
        <v>2787</v>
      </c>
      <c r="K59" s="551" t="n">
        <v>3896</v>
      </c>
      <c r="L59" s="552" t="n">
        <v>1437</v>
      </c>
    </row>
    <row r="60">
      <c r="B60" s="26" t="s">
        <v>863</v>
      </c>
      <c r="C60" s="553" t="n">
        <v>68</v>
      </c>
      <c r="D60" s="554" t="n">
        <v>25</v>
      </c>
      <c r="E60" s="555" t="n">
        <v>14</v>
      </c>
      <c r="F60" s="556" t="n">
        <v>12</v>
      </c>
      <c r="G60" s="557" t="n">
        <v>17</v>
      </c>
      <c r="H60" s="558" t="n">
        <v>50</v>
      </c>
      <c r="I60" s="559" t="n">
        <v>9</v>
      </c>
      <c r="J60" s="560" t="n">
        <v>4</v>
      </c>
      <c r="K60" s="561" t="n">
        <v>5</v>
      </c>
      <c r="L60" s="562" t="n">
        <v>0</v>
      </c>
    </row>
    <row r="62" ht="50" customHeight="1">
      <c r="B62" s="35" t="s">
        <v>864</v>
      </c>
    </row>
    <row r="63">
      <c r="B63" s="35" t="s">
        <v>865</v>
      </c>
    </row>
    <row r="64" ht="37.5" customHeight="1">
      <c r="B64" s="35" t="s">
        <v>866</v>
      </c>
    </row>
    <row r="65" ht="25" customHeight="1">
      <c r="B65" s="35" t="s">
        <v>867</v>
      </c>
    </row>
    <row r="66" ht="25" customHeight="1">
      <c r="B66" s="35" t="s">
        <v>868</v>
      </c>
    </row>
    <row r="67" ht="12.5" customHeight="1">
      <c r="B67" s="35" t="s">
        <v>869</v>
      </c>
    </row>
    <row r="68" ht="12.5" customHeight="1">
      <c r="B68" s="35" t="s">
        <v>664</v>
      </c>
    </row>
  </sheetData>
  <mergeCells count="18">
    <mergeCell ref="B4:B6"/>
    <mergeCell ref="C4:L4"/>
    <mergeCell ref="C5:C6"/>
    <mergeCell ref="D5:G5"/>
    <mergeCell ref="H5:L5"/>
    <mergeCell ref="B7:L7"/>
    <mergeCell ref="B14:L14"/>
    <mergeCell ref="B27:L27"/>
    <mergeCell ref="B34:L34"/>
    <mergeCell ref="B44:L44"/>
    <mergeCell ref="B54:L54"/>
    <mergeCell ref="B62:L62"/>
    <mergeCell ref="B63:L63"/>
    <mergeCell ref="B64:L64"/>
    <mergeCell ref="B65:L65"/>
    <mergeCell ref="B66:L66"/>
    <mergeCell ref="B67:L67"/>
    <mergeCell ref="B68:L68"/>
  </mergeCells>
  <pageMargins left="0.7" right="0.7" top="0.75" bottom="0.75" header="0.3" footer="0.3"/>
  <pageSetup paperSize="9" orientation="landscape" scale="50" fitToWidth="0" fitToHeight="0" horizontalDpi="300" verticalDpi="300"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7AB8"/>
  </sheetPr>
  <dimension ref="A1"/>
  <sheetViews>
    <sheetView workbookViewId="0" zoomScale="100" showGridLines="0" tabSelected="false">
      <pane ySplit="5" topLeftCell="A6" activePane="bottomLeft" state="frozen"/>
      <selection pane="bottomLeft"/>
    </sheetView>
  </sheetViews>
  <sheetFormatPr defaultRowHeight="15.0" baseColWidth="10"/>
  <cols>
    <col min="1" max="1" width="2.57" hidden="0" customWidth="1"/>
    <col min="2" max="2" width="5.83380952380952" hidden="0" customWidth="1"/>
    <col min="3" max="3" width="9.11" hidden="0" customWidth="1"/>
    <col min="4" max="4" width="9.11" hidden="0" customWidth="1"/>
    <col min="5" max="5" width="9.11" hidden="0" customWidth="1"/>
    <col min="6" max="6" width="9.11" hidden="0" customWidth="1"/>
    <col min="7" max="7" width="11.5361904761905" hidden="0" customWidth="1"/>
    <col min="8" max="8" width="11.5361904761905" hidden="0" customWidth="1"/>
    <col min="9" max="9" width="11.5361904761905" hidden="0" customWidth="1"/>
    <col min="10" max="10" width="11.5361904761905" hidden="0" customWidth="1"/>
  </cols>
  <sheetData>
    <row r="1">
      <c r="B1" s="3" t="s">
        <v>5</v>
      </c>
    </row>
    <row r="4">
      <c r="B4" s="14" t="s">
        <v>43</v>
      </c>
      <c r="C4" s="15" t="s">
        <v>44</v>
      </c>
      <c r="D4" s="15" t="s">
        <v>44</v>
      </c>
      <c r="E4" s="15" t="s">
        <v>44</v>
      </c>
      <c r="F4" s="15" t="s">
        <v>44</v>
      </c>
      <c r="G4" s="15" t="s">
        <v>45</v>
      </c>
      <c r="H4" s="15" t="s">
        <v>45</v>
      </c>
      <c r="I4" s="15" t="s">
        <v>45</v>
      </c>
      <c r="J4" s="15" t="s">
        <v>45</v>
      </c>
    </row>
    <row r="5" ht="56" customHeight="1">
      <c r="B5" s="14" t="s">
        <v>43</v>
      </c>
      <c r="C5" s="16" t="s">
        <v>46</v>
      </c>
      <c r="D5" s="16" t="s">
        <v>47</v>
      </c>
      <c r="E5" s="16" t="s">
        <v>48</v>
      </c>
      <c r="F5" s="16" t="s">
        <v>49</v>
      </c>
      <c r="G5" s="16" t="s">
        <v>46</v>
      </c>
      <c r="H5" s="16" t="s">
        <v>47</v>
      </c>
      <c r="I5" s="16" t="s">
        <v>48</v>
      </c>
      <c r="J5" s="16" t="s">
        <v>49</v>
      </c>
    </row>
    <row r="6">
      <c r="B6" s="17" t="n">
        <v>1979</v>
      </c>
      <c r="C6" s="18" t="n">
        <v>1454595</v>
      </c>
      <c r="D6" s="19" t="n">
        <v>1159395</v>
      </c>
      <c r="E6" s="20" t="n">
        <v>227664</v>
      </c>
      <c r="F6" s="21" t="n">
        <v>67536</v>
      </c>
      <c r="G6" s="22" t="n">
        <v>1905197</v>
      </c>
      <c r="H6" s="23" t="n">
        <v>1580473</v>
      </c>
      <c r="I6" s="24" t="n">
        <v>250823</v>
      </c>
      <c r="J6" s="25" t="n">
        <v>73901</v>
      </c>
    </row>
    <row r="7">
      <c r="B7" s="17" t="n">
        <v>1980</v>
      </c>
      <c r="C7" s="18" t="n">
        <v>1825292</v>
      </c>
      <c r="D7" s="19" t="n">
        <v>1486213</v>
      </c>
      <c r="E7" s="20" t="n">
        <v>279950</v>
      </c>
      <c r="F7" s="21" t="n">
        <v>59129</v>
      </c>
      <c r="G7" s="22" t="n">
        <v>2231627</v>
      </c>
      <c r="H7" s="23" t="n">
        <v>1848597</v>
      </c>
      <c r="I7" s="24" t="n">
        <v>317428</v>
      </c>
      <c r="J7" s="25" t="n">
        <v>65602</v>
      </c>
    </row>
    <row r="8">
      <c r="B8" s="17" t="n">
        <v>1981</v>
      </c>
      <c r="C8" s="18" t="n">
        <v>2072402</v>
      </c>
      <c r="D8" s="19" t="n">
        <v>1658193</v>
      </c>
      <c r="E8" s="20" t="n">
        <v>355676</v>
      </c>
      <c r="F8" s="21" t="n">
        <v>58533</v>
      </c>
      <c r="G8" s="22" t="n">
        <v>2165017</v>
      </c>
      <c r="H8" s="23" t="n">
        <v>1759783</v>
      </c>
      <c r="I8" s="24" t="n">
        <v>342934</v>
      </c>
      <c r="J8" s="25" t="n">
        <v>62300</v>
      </c>
    </row>
    <row r="9">
      <c r="B9" s="17" t="n">
        <v>1982</v>
      </c>
      <c r="C9" s="18" t="n">
        <v>2016551</v>
      </c>
      <c r="D9" s="19" t="n">
        <v>1576158</v>
      </c>
      <c r="E9" s="20" t="n">
        <v>367274</v>
      </c>
      <c r="F9" s="21" t="n">
        <v>73119</v>
      </c>
      <c r="G9" s="22" t="n">
        <v>2358034</v>
      </c>
      <c r="H9" s="23" t="n">
        <v>1895055</v>
      </c>
      <c r="I9" s="24" t="n">
        <v>385561</v>
      </c>
      <c r="J9" s="25" t="n">
        <v>77418</v>
      </c>
    </row>
    <row r="10">
      <c r="B10" s="17" t="n">
        <v>1983</v>
      </c>
      <c r="C10" s="18" t="n">
        <v>2136126</v>
      </c>
      <c r="D10" s="19" t="n">
        <v>1644577</v>
      </c>
      <c r="E10" s="20" t="n">
        <v>410491</v>
      </c>
      <c r="F10" s="21" t="n">
        <v>81058</v>
      </c>
      <c r="G10" s="22" t="n">
        <v>2552643</v>
      </c>
      <c r="H10" s="23" t="n">
        <v>2083951</v>
      </c>
      <c r="I10" s="24" t="n">
        <v>386355</v>
      </c>
      <c r="J10" s="25" t="n">
        <v>82337</v>
      </c>
    </row>
    <row r="11">
      <c r="B11" s="17" t="n">
        <v>1984</v>
      </c>
      <c r="C11" s="18" t="n">
        <v>2283540</v>
      </c>
      <c r="D11" s="19" t="n">
        <v>1804023</v>
      </c>
      <c r="E11" s="20" t="n">
        <v>398916</v>
      </c>
      <c r="F11" s="21" t="n">
        <v>80601</v>
      </c>
      <c r="G11" s="22" t="n">
        <v>2708938</v>
      </c>
      <c r="H11" s="23" t="n">
        <v>2190846</v>
      </c>
      <c r="I11" s="24" t="n">
        <v>432972</v>
      </c>
      <c r="J11" s="25" t="n">
        <v>85120</v>
      </c>
    </row>
    <row r="12">
      <c r="B12" s="17" t="n">
        <v>1985</v>
      </c>
      <c r="C12" s="18" t="n">
        <v>2536104</v>
      </c>
      <c r="D12" s="19" t="n">
        <v>1981854</v>
      </c>
      <c r="E12" s="20" t="n">
        <v>469212</v>
      </c>
      <c r="F12" s="21" t="n">
        <v>85038</v>
      </c>
      <c r="G12" s="22" t="n">
        <v>2765269</v>
      </c>
      <c r="H12" s="23" t="n">
        <v>2235847</v>
      </c>
      <c r="I12" s="24" t="n">
        <v>436708</v>
      </c>
      <c r="J12" s="25" t="n">
        <v>92714</v>
      </c>
    </row>
    <row r="13">
      <c r="B13" s="17" t="n">
        <v>1986</v>
      </c>
      <c r="C13" s="18" t="n">
        <v>2495038</v>
      </c>
      <c r="D13" s="19" t="n">
        <v>1941836</v>
      </c>
      <c r="E13" s="20" t="n">
        <v>460936</v>
      </c>
      <c r="F13" s="21" t="n">
        <v>92266</v>
      </c>
      <c r="G13" s="22" t="n">
        <v>2953662</v>
      </c>
      <c r="H13" s="23" t="n">
        <v>2352253</v>
      </c>
      <c r="I13" s="24" t="n">
        <v>492320</v>
      </c>
      <c r="J13" s="25" t="n">
        <v>109089</v>
      </c>
    </row>
    <row r="14">
      <c r="B14" s="17" t="n">
        <v>1987</v>
      </c>
      <c r="C14" s="18" t="n">
        <v>2704071</v>
      </c>
      <c r="D14" s="19" t="n">
        <v>2067238</v>
      </c>
      <c r="E14" s="20" t="n">
        <v>521432</v>
      </c>
      <c r="F14" s="21" t="n">
        <v>115401</v>
      </c>
      <c r="G14" s="22" t="n">
        <v>3291128</v>
      </c>
      <c r="H14" s="23" t="n">
        <v>2647923</v>
      </c>
      <c r="I14" s="24" t="n">
        <v>521674</v>
      </c>
      <c r="J14" s="25" t="n">
        <v>121531</v>
      </c>
    </row>
    <row r="15">
      <c r="B15" s="17" t="n">
        <v>1988</v>
      </c>
      <c r="C15" s="18" t="n">
        <v>2946105</v>
      </c>
      <c r="D15" s="19" t="n">
        <v>2257030</v>
      </c>
      <c r="E15" s="20" t="n">
        <v>570528</v>
      </c>
      <c r="F15" s="21" t="n">
        <v>118547</v>
      </c>
      <c r="G15" s="22" t="n">
        <v>3705553</v>
      </c>
      <c r="H15" s="23" t="n">
        <v>2993343</v>
      </c>
      <c r="I15" s="24" t="n">
        <v>587298</v>
      </c>
      <c r="J15" s="25" t="n">
        <v>124912</v>
      </c>
    </row>
    <row r="16">
      <c r="B16" s="17" t="n">
        <v>1989</v>
      </c>
      <c r="C16" s="18" t="n">
        <v>3330890</v>
      </c>
      <c r="D16" s="19" t="n">
        <v>2569223</v>
      </c>
      <c r="E16" s="20" t="n">
        <v>642245</v>
      </c>
      <c r="F16" s="21" t="n">
        <v>119422</v>
      </c>
      <c r="G16" s="22" t="n">
        <v>4195539</v>
      </c>
      <c r="H16" s="23" t="n">
        <v>3424725</v>
      </c>
      <c r="I16" s="24" t="n">
        <v>645920</v>
      </c>
      <c r="J16" s="25" t="n">
        <v>124894</v>
      </c>
    </row>
    <row r="17">
      <c r="B17" s="17" t="n">
        <v>1990</v>
      </c>
      <c r="C17" s="18" t="n">
        <v>3572807</v>
      </c>
      <c r="D17" s="19" t="n">
        <v>2760564</v>
      </c>
      <c r="E17" s="20" t="n">
        <v>689278</v>
      </c>
      <c r="F17" s="21" t="n">
        <v>122965</v>
      </c>
      <c r="G17" s="22" t="n">
        <v>4420726</v>
      </c>
      <c r="H17" s="23" t="n">
        <v>3528840</v>
      </c>
      <c r="I17" s="24" t="n">
        <v>763045</v>
      </c>
      <c r="J17" s="25" t="n">
        <v>128841</v>
      </c>
    </row>
    <row r="18">
      <c r="B18" s="17" t="n">
        <v>1991</v>
      </c>
      <c r="C18" s="18" t="n">
        <v>3544915</v>
      </c>
      <c r="D18" s="19" t="n">
        <v>2694500</v>
      </c>
      <c r="E18" s="20" t="n">
        <v>724791</v>
      </c>
      <c r="F18" s="21" t="n">
        <v>125624</v>
      </c>
      <c r="G18" s="22" t="n">
        <v>4673347</v>
      </c>
      <c r="H18" s="23" t="n">
        <v>3733222</v>
      </c>
      <c r="I18" s="24" t="n">
        <v>814142</v>
      </c>
      <c r="J18" s="25" t="n">
        <v>125983</v>
      </c>
    </row>
    <row r="19">
      <c r="B19" s="17" t="n">
        <v>1992</v>
      </c>
      <c r="C19" s="18" t="n">
        <v>3740849</v>
      </c>
      <c r="D19" s="19" t="n">
        <v>2859293</v>
      </c>
      <c r="E19" s="20" t="n">
        <v>757217</v>
      </c>
      <c r="F19" s="21" t="n">
        <v>124339</v>
      </c>
      <c r="G19" s="22" t="n">
        <v>4699470</v>
      </c>
      <c r="H19" s="23" t="n">
        <v>3673677</v>
      </c>
      <c r="I19" s="24" t="n">
        <v>900136</v>
      </c>
      <c r="J19" s="25" t="n">
        <v>125657</v>
      </c>
    </row>
    <row r="20">
      <c r="B20" s="17" t="n">
        <v>1993</v>
      </c>
      <c r="C20" s="18" t="n">
        <v>3873535</v>
      </c>
      <c r="D20" s="19" t="n">
        <v>2913056</v>
      </c>
      <c r="E20" s="20" t="n">
        <v>832222</v>
      </c>
      <c r="F20" s="21" t="n">
        <v>128257</v>
      </c>
      <c r="G20" s="22" t="n">
        <v>4772516</v>
      </c>
      <c r="H20" s="23" t="n">
        <v>3783522</v>
      </c>
      <c r="I20" s="24" t="n">
        <v>864168</v>
      </c>
      <c r="J20" s="25" t="n">
        <v>124826</v>
      </c>
    </row>
    <row r="21">
      <c r="B21" s="17" t="n">
        <v>1994</v>
      </c>
      <c r="C21" s="18" t="n">
        <v>4153376</v>
      </c>
      <c r="D21" s="19" t="n">
        <v>2935496</v>
      </c>
      <c r="E21" s="20" t="n">
        <v>1083405</v>
      </c>
      <c r="F21" s="21" t="n">
        <v>134475</v>
      </c>
      <c r="G21" s="22" t="n">
        <v>4149882</v>
      </c>
      <c r="H21" s="23" t="n">
        <v>3171028</v>
      </c>
      <c r="I21" s="24" t="n">
        <v>829999</v>
      </c>
      <c r="J21" s="25" t="n">
        <v>148855</v>
      </c>
    </row>
    <row r="22">
      <c r="B22" s="17" t="n">
        <v>1995</v>
      </c>
      <c r="C22" s="18" t="n">
        <v>3796352</v>
      </c>
      <c r="D22" s="19" t="n">
        <v>2656538</v>
      </c>
      <c r="E22" s="20" t="n">
        <v>1006412</v>
      </c>
      <c r="F22" s="21" t="n">
        <v>133402</v>
      </c>
      <c r="G22" s="22" t="n">
        <v>3572026</v>
      </c>
      <c r="H22" s="23" t="n">
        <v>2588026</v>
      </c>
      <c r="I22" s="24" t="n">
        <v>859176</v>
      </c>
      <c r="J22" s="25" t="n">
        <v>124824</v>
      </c>
    </row>
    <row r="23">
      <c r="B23" s="17" t="n">
        <v>1996</v>
      </c>
      <c r="C23" s="18" t="n">
        <v>3266498</v>
      </c>
      <c r="D23" s="19" t="n">
        <v>2185745</v>
      </c>
      <c r="E23" s="20" t="n">
        <v>942122</v>
      </c>
      <c r="F23" s="21" t="n">
        <v>138631</v>
      </c>
      <c r="G23" s="22" t="n">
        <v>3247879</v>
      </c>
      <c r="H23" s="23" t="n">
        <v>2285249</v>
      </c>
      <c r="I23" s="24" t="n">
        <v>813934</v>
      </c>
      <c r="J23" s="25" t="n">
        <v>148696</v>
      </c>
    </row>
    <row r="24">
      <c r="B24" s="17" t="n">
        <v>1997</v>
      </c>
      <c r="C24" s="18" t="n">
        <v>2975220</v>
      </c>
      <c r="D24" s="19" t="n">
        <v>1932684</v>
      </c>
      <c r="E24" s="20" t="n">
        <v>866708</v>
      </c>
      <c r="F24" s="21" t="n">
        <v>175828</v>
      </c>
      <c r="G24" s="22" t="n">
        <v>3054682</v>
      </c>
      <c r="H24" s="23" t="n">
        <v>2086657</v>
      </c>
      <c r="I24" s="24" t="n">
        <v>756044</v>
      </c>
      <c r="J24" s="25" t="n">
        <v>211981</v>
      </c>
    </row>
    <row r="25">
      <c r="B25" s="17" t="n">
        <v>1998</v>
      </c>
      <c r="C25" s="18" t="n">
        <v>2979742</v>
      </c>
      <c r="D25" s="19" t="n">
        <v>1923642</v>
      </c>
      <c r="E25" s="20" t="n">
        <v>855640</v>
      </c>
      <c r="F25" s="21" t="n">
        <v>200460</v>
      </c>
      <c r="G25" s="22" t="n">
        <v>2920047</v>
      </c>
      <c r="H25" s="23" t="n">
        <v>1945555</v>
      </c>
      <c r="I25" s="24" t="n">
        <v>756275</v>
      </c>
      <c r="J25" s="25" t="n">
        <v>218217</v>
      </c>
    </row>
    <row r="26">
      <c r="B26" s="17" t="n">
        <v>1999</v>
      </c>
      <c r="C26" s="18" t="n">
        <v>2942151</v>
      </c>
      <c r="D26" s="19" t="n">
        <v>1821676</v>
      </c>
      <c r="E26" s="20" t="n">
        <v>896473</v>
      </c>
      <c r="F26" s="21" t="n">
        <v>224002</v>
      </c>
      <c r="G26" s="22" t="n">
        <v>3075088</v>
      </c>
      <c r="H26" s="23" t="n">
        <v>2074680</v>
      </c>
      <c r="I26" s="24" t="n">
        <v>800804</v>
      </c>
      <c r="J26" s="25" t="n">
        <v>199604</v>
      </c>
    </row>
    <row r="27">
      <c r="B27" s="17" t="n">
        <v>2000</v>
      </c>
      <c r="C27" s="18" t="n">
        <v>3063057</v>
      </c>
      <c r="D27" s="19" t="n">
        <v>1862922</v>
      </c>
      <c r="E27" s="20" t="n">
        <v>986877</v>
      </c>
      <c r="F27" s="21" t="n">
        <v>213258</v>
      </c>
      <c r="G27" s="22" t="n">
        <v>3101357</v>
      </c>
      <c r="H27" s="23" t="n">
        <v>2200985</v>
      </c>
      <c r="I27" s="24" t="n">
        <v>699296</v>
      </c>
      <c r="J27" s="25" t="n">
        <v>201076</v>
      </c>
    </row>
    <row r="28">
      <c r="B28" s="17" t="n">
        <v>2001</v>
      </c>
      <c r="C28" s="18" t="n">
        <v>2838251</v>
      </c>
      <c r="D28" s="19" t="n">
        <v>1809291</v>
      </c>
      <c r="E28" s="20" t="n">
        <v>830969</v>
      </c>
      <c r="F28" s="21" t="n">
        <v>197991</v>
      </c>
      <c r="G28" s="22" t="n">
        <v>2931276</v>
      </c>
      <c r="H28" s="23" t="n">
        <v>2090334</v>
      </c>
      <c r="I28" s="24" t="n">
        <v>653415</v>
      </c>
      <c r="J28" s="25" t="n">
        <v>187527</v>
      </c>
    </row>
    <row r="29">
      <c r="B29" s="17" t="n">
        <v>2002</v>
      </c>
      <c r="C29" s="18" t="n">
        <v>2949523</v>
      </c>
      <c r="D29" s="19" t="n">
        <v>1895966</v>
      </c>
      <c r="E29" s="20" t="n">
        <v>877847</v>
      </c>
      <c r="F29" s="21" t="n">
        <v>175710</v>
      </c>
      <c r="G29" s="22" t="n">
        <v>3014019</v>
      </c>
      <c r="H29" s="23" t="n">
        <v>2066157</v>
      </c>
      <c r="I29" s="24" t="n">
        <v>750433</v>
      </c>
      <c r="J29" s="25" t="n">
        <v>197429</v>
      </c>
    </row>
    <row r="30">
      <c r="B30" s="17" t="n">
        <v>2003</v>
      </c>
      <c r="C30" s="18" t="n">
        <v>2945243</v>
      </c>
      <c r="D30" s="19" t="n">
        <v>1868178</v>
      </c>
      <c r="E30" s="20" t="n">
        <v>854540</v>
      </c>
      <c r="F30" s="21" t="n">
        <v>222525</v>
      </c>
      <c r="G30" s="22" t="n">
        <v>3398650</v>
      </c>
      <c r="H30" s="23" t="n">
        <v>2487142</v>
      </c>
      <c r="I30" s="24" t="n">
        <v>657986</v>
      </c>
      <c r="J30" s="25" t="n">
        <v>253522</v>
      </c>
    </row>
    <row r="31">
      <c r="B31" s="17" t="n">
        <v>2004</v>
      </c>
      <c r="C31" s="18" t="n">
        <v>3298233</v>
      </c>
      <c r="D31" s="19" t="n">
        <v>2264960</v>
      </c>
      <c r="E31" s="20" t="n">
        <v>796376</v>
      </c>
      <c r="F31" s="21" t="n">
        <v>236897</v>
      </c>
      <c r="G31" s="22" t="n">
        <v>3701762</v>
      </c>
      <c r="H31" s="23" t="n">
        <v>2754243</v>
      </c>
      <c r="I31" s="24" t="n">
        <v>688914</v>
      </c>
      <c r="J31" s="25" t="n">
        <v>258605</v>
      </c>
    </row>
    <row r="32">
      <c r="B32" s="17" t="n">
        <v>2005</v>
      </c>
      <c r="C32" s="18" t="n">
        <v>3539041</v>
      </c>
      <c r="D32" s="19" t="n">
        <v>2378109</v>
      </c>
      <c r="E32" s="20" t="n">
        <v>902643</v>
      </c>
      <c r="F32" s="21" t="n">
        <v>258289</v>
      </c>
      <c r="G32" s="22" t="n">
        <v>3670121</v>
      </c>
      <c r="H32" s="23" t="n">
        <v>2697815</v>
      </c>
      <c r="I32" s="24" t="n">
        <v>676919</v>
      </c>
      <c r="J32" s="25" t="n">
        <v>295387</v>
      </c>
    </row>
    <row r="33">
      <c r="B33" s="17" t="n">
        <v>2006</v>
      </c>
      <c r="C33" s="18" t="n">
        <v>3478372</v>
      </c>
      <c r="D33" s="19" t="n">
        <v>2314858</v>
      </c>
      <c r="E33" s="20" t="n">
        <v>880317</v>
      </c>
      <c r="F33" s="21" t="n">
        <v>283197</v>
      </c>
      <c r="G33" s="22" t="n">
        <v>4141193</v>
      </c>
      <c r="H33" s="23" t="n">
        <v>2996459</v>
      </c>
      <c r="I33" s="24" t="n">
        <v>855383</v>
      </c>
      <c r="J33" s="25" t="n">
        <v>289351</v>
      </c>
    </row>
    <row r="34">
      <c r="B34" s="17" t="n">
        <v>2007</v>
      </c>
      <c r="C34" s="18" t="n">
        <v>3855088</v>
      </c>
      <c r="D34" s="19" t="n">
        <v>2506961</v>
      </c>
      <c r="E34" s="20" t="n">
        <v>1055480</v>
      </c>
      <c r="F34" s="21" t="n">
        <v>292647</v>
      </c>
      <c r="G34" s="22" t="n">
        <v>4406395</v>
      </c>
      <c r="H34" s="23" t="n">
        <v>3143812</v>
      </c>
      <c r="I34" s="24" t="n">
        <v>993097</v>
      </c>
      <c r="J34" s="25" t="n">
        <v>269486</v>
      </c>
    </row>
    <row r="35">
      <c r="B35" s="17" t="n">
        <v>2008</v>
      </c>
      <c r="C35" s="18" t="n">
        <v>3843542</v>
      </c>
      <c r="D35" s="19" t="n">
        <v>2559810</v>
      </c>
      <c r="E35" s="20" t="n">
        <v>1003341</v>
      </c>
      <c r="F35" s="21" t="n">
        <v>280391</v>
      </c>
      <c r="G35" s="22" t="n">
        <v>3943600</v>
      </c>
      <c r="H35" s="23" t="n">
        <v>2792000</v>
      </c>
      <c r="I35" s="24" t="n">
        <v>852444</v>
      </c>
      <c r="J35" s="25" t="n">
        <v>299156</v>
      </c>
    </row>
    <row r="36">
      <c r="B36" s="17" t="n">
        <v>2009</v>
      </c>
      <c r="C36" s="18" t="n">
        <v>3786690</v>
      </c>
      <c r="D36" s="19" t="n">
        <v>2479908</v>
      </c>
      <c r="E36" s="20" t="n">
        <v>1027919</v>
      </c>
      <c r="F36" s="21" t="n">
        <v>278863</v>
      </c>
      <c r="G36" s="22" t="n">
        <v>4147343</v>
      </c>
      <c r="H36" s="23" t="n">
        <v>2986472</v>
      </c>
      <c r="I36" s="24" t="n">
        <v>857541</v>
      </c>
      <c r="J36" s="25" t="n">
        <v>303330</v>
      </c>
    </row>
    <row r="37">
      <c r="B37" s="17" t="n">
        <v>2010</v>
      </c>
      <c r="C37" s="18" t="n">
        <v>3699158</v>
      </c>
      <c r="D37" s="19" t="n">
        <v>2451295</v>
      </c>
      <c r="E37" s="20" t="n">
        <v>953654</v>
      </c>
      <c r="F37" s="21" t="n">
        <v>294209</v>
      </c>
      <c r="G37" s="22" t="n">
        <v>3814987</v>
      </c>
      <c r="H37" s="23" t="n">
        <v>2534354</v>
      </c>
      <c r="I37" s="24" t="n">
        <v>925093</v>
      </c>
      <c r="J37" s="25" t="n">
        <v>355540</v>
      </c>
    </row>
    <row r="38">
      <c r="B38" s="17" t="n">
        <v>2011</v>
      </c>
      <c r="C38" s="18" t="n">
        <v>3919600</v>
      </c>
      <c r="D38" s="19" t="n">
        <v>2587188</v>
      </c>
      <c r="E38" s="20" t="n">
        <v>979045</v>
      </c>
      <c r="F38" s="21" t="n">
        <v>353367</v>
      </c>
      <c r="G38" s="22" t="n">
        <v>4127661</v>
      </c>
      <c r="H38" s="23" t="n">
        <v>2660257</v>
      </c>
      <c r="I38" s="24" t="n">
        <v>1067294</v>
      </c>
      <c r="J38" s="25" t="n">
        <v>400110</v>
      </c>
    </row>
    <row r="39">
      <c r="B39" s="17" t="s">
        <v>50</v>
      </c>
      <c r="C39" s="18" t="n">
        <v>4136895</v>
      </c>
      <c r="D39" s="19" t="n">
        <v>2661162</v>
      </c>
      <c r="E39" s="20" t="n">
        <v>1110428</v>
      </c>
      <c r="F39" s="21" t="n">
        <v>365305</v>
      </c>
      <c r="G39" s="22" t="n">
        <v>4418458</v>
      </c>
      <c r="H39" s="23" t="n">
        <v>2785060</v>
      </c>
      <c r="I39" s="24" t="n">
        <v>1240357</v>
      </c>
      <c r="J39" s="25" t="n">
        <v>393041</v>
      </c>
    </row>
    <row r="40">
      <c r="B40" s="17" t="s">
        <v>51</v>
      </c>
      <c r="C40" s="18" t="n">
        <v>4070578</v>
      </c>
      <c r="D40" s="19" t="n">
        <v>2582031</v>
      </c>
      <c r="E40" s="20" t="n">
        <v>1125087</v>
      </c>
      <c r="F40" s="21" t="n">
        <v>363460</v>
      </c>
      <c r="G40" s="22" t="n">
        <v>2522949</v>
      </c>
      <c r="H40" s="23" t="n">
        <v>1541445</v>
      </c>
      <c r="I40" s="24" t="n">
        <v>612842</v>
      </c>
      <c r="J40" s="25" t="n">
        <v>368662</v>
      </c>
    </row>
    <row r="41">
      <c r="B41" s="17" t="n">
        <v>2013</v>
      </c>
      <c r="C41" s="18" t="n">
        <v>4438018</v>
      </c>
      <c r="D41" s="19" t="n">
        <v>2825310</v>
      </c>
      <c r="E41" s="20" t="n">
        <v>1244046</v>
      </c>
      <c r="F41" s="21" t="n">
        <v>368662</v>
      </c>
      <c r="G41" s="22" t="n">
        <v>2984003</v>
      </c>
      <c r="H41" s="23" t="n">
        <v>1844599</v>
      </c>
      <c r="I41" s="24" t="n">
        <v>775185</v>
      </c>
      <c r="J41" s="25" t="n">
        <v>364219</v>
      </c>
    </row>
    <row r="42">
      <c r="B42" s="17" t="n">
        <v>2014</v>
      </c>
      <c r="C42" s="18" t="n">
        <v>4687797</v>
      </c>
      <c r="D42" s="19" t="n">
        <v>2993887</v>
      </c>
      <c r="E42" s="20" t="n">
        <v>1329691</v>
      </c>
      <c r="F42" s="21" t="n">
        <v>364219</v>
      </c>
      <c r="G42" s="22" t="n">
        <v>3244461</v>
      </c>
      <c r="H42" s="23" t="n">
        <v>2028659</v>
      </c>
      <c r="I42" s="24" t="n">
        <v>864050</v>
      </c>
      <c r="J42" s="25" t="n">
        <v>351752</v>
      </c>
    </row>
    <row r="43">
      <c r="B43" s="17" t="n">
        <v>2015</v>
      </c>
      <c r="C43" s="18" t="n">
        <v>4887331</v>
      </c>
      <c r="D43" s="19" t="n">
        <v>3117382</v>
      </c>
      <c r="E43" s="20" t="n">
        <v>1402851</v>
      </c>
      <c r="F43" s="21" t="n">
        <v>367098</v>
      </c>
      <c r="G43" s="22" t="n">
        <v>3367710</v>
      </c>
      <c r="H43" s="23" t="n">
        <v>2185410</v>
      </c>
      <c r="I43" s="24" t="n">
        <v>787349</v>
      </c>
      <c r="J43" s="25" t="n">
        <v>394951</v>
      </c>
    </row>
    <row r="44">
      <c r="B44" s="17" t="n">
        <v>2016</v>
      </c>
      <c r="C44" s="18" t="n">
        <v>4998928</v>
      </c>
      <c r="D44" s="19" t="n">
        <v>3357107</v>
      </c>
      <c r="E44" s="20" t="n">
        <v>1259127</v>
      </c>
      <c r="F44" s="21" t="n">
        <v>382694</v>
      </c>
      <c r="G44" s="22" t="n">
        <v>3478557</v>
      </c>
      <c r="H44" s="23" t="n">
        <v>2260401</v>
      </c>
      <c r="I44" s="24" t="n">
        <v>803264</v>
      </c>
      <c r="J44" s="25" t="n">
        <v>414892</v>
      </c>
    </row>
    <row r="45">
      <c r="B45" s="17" t="s">
        <v>52</v>
      </c>
      <c r="C45" s="18" t="n">
        <v>4845646</v>
      </c>
      <c r="D45" s="19" t="n">
        <v>3265805</v>
      </c>
      <c r="E45" s="20" t="n">
        <v>1223964</v>
      </c>
      <c r="F45" s="21" t="n">
        <v>355877</v>
      </c>
      <c r="G45" s="22" t="n">
        <v>3065040</v>
      </c>
      <c r="H45" s="23" t="n">
        <v>1997814</v>
      </c>
      <c r="I45" s="24" t="n">
        <v>663268</v>
      </c>
      <c r="J45" s="25" t="n">
        <v>403958</v>
      </c>
    </row>
    <row r="46">
      <c r="B46" s="17" t="n">
        <v>2018</v>
      </c>
      <c r="C46" s="18" t="n">
        <v>4399583</v>
      </c>
      <c r="D46" s="19" t="n">
        <v>2860867</v>
      </c>
      <c r="E46" s="20" t="n">
        <v>1168204</v>
      </c>
      <c r="F46" s="21" t="n">
        <v>370512</v>
      </c>
      <c r="G46" s="22" t="n">
        <v>2976359</v>
      </c>
      <c r="H46" s="23" t="n">
        <v>1820470</v>
      </c>
      <c r="I46" s="24" t="n">
        <v>700544</v>
      </c>
      <c r="J46" s="25" t="n">
        <v>455345</v>
      </c>
    </row>
    <row r="47">
      <c r="B47" s="17" t="n">
        <v>2019</v>
      </c>
      <c r="C47" s="18" t="n">
        <v>4088742</v>
      </c>
      <c r="D47" s="19" t="n">
        <v>2589122</v>
      </c>
      <c r="E47" s="20" t="n">
        <v>1122282</v>
      </c>
      <c r="F47" s="21" t="n">
        <v>377338</v>
      </c>
      <c r="G47" s="22" t="n">
        <v>3107936</v>
      </c>
      <c r="H47" s="23" t="n">
        <v>1843962</v>
      </c>
      <c r="I47" s="24" t="n">
        <v>816072</v>
      </c>
      <c r="J47" s="25" t="n">
        <v>447902</v>
      </c>
    </row>
    <row r="48">
      <c r="B48" s="17" t="n">
        <v>2020</v>
      </c>
      <c r="C48" s="18" t="n">
        <v>4282510</v>
      </c>
      <c r="D48" s="19" t="n">
        <v>2654500</v>
      </c>
      <c r="E48" s="20" t="n">
        <v>1220654</v>
      </c>
      <c r="F48" s="21" t="n">
        <v>407356</v>
      </c>
      <c r="G48" s="22" t="n">
        <v>3086133</v>
      </c>
      <c r="H48" s="23" t="n">
        <v>1815706</v>
      </c>
      <c r="I48" s="24" t="n">
        <v>796266</v>
      </c>
      <c r="J48" s="25" t="n">
        <v>474161</v>
      </c>
    </row>
    <row r="49">
      <c r="B49" s="17" t="n">
        <v>2021</v>
      </c>
      <c r="C49" s="18" t="n">
        <v>4340688</v>
      </c>
      <c r="D49" s="19" t="n">
        <v>2637534</v>
      </c>
      <c r="E49" s="20" t="n">
        <v>1291387</v>
      </c>
      <c r="F49" s="21" t="n">
        <v>411767</v>
      </c>
      <c r="G49" s="22" t="n">
        <v>3252843</v>
      </c>
      <c r="H49" s="23" t="n">
        <v>1843484</v>
      </c>
      <c r="I49" s="24" t="n">
        <v>945811</v>
      </c>
      <c r="J49" s="25" t="n">
        <v>463548</v>
      </c>
    </row>
    <row r="50">
      <c r="B50" s="17" t="n">
        <v>2022</v>
      </c>
      <c r="C50" s="18" t="n">
        <v>4338665</v>
      </c>
      <c r="D50" s="19" t="n">
        <v>2682344</v>
      </c>
      <c r="E50" s="20" t="n">
        <v>1284767</v>
      </c>
      <c r="F50" s="21" t="n">
        <v>371554</v>
      </c>
      <c r="G50" s="22" t="n">
        <v>3404814</v>
      </c>
      <c r="H50" s="23" t="n">
        <v>1976656</v>
      </c>
      <c r="I50" s="24" t="n">
        <v>988787</v>
      </c>
      <c r="J50" s="25" t="n">
        <v>439371</v>
      </c>
    </row>
    <row r="51">
      <c r="B51" s="26" t="n">
        <v>2023</v>
      </c>
      <c r="C51" s="27" t="n">
        <v>4405114</v>
      </c>
      <c r="D51" s="28" t="n">
        <v>2714552</v>
      </c>
      <c r="E51" s="29" t="n">
        <v>1313813</v>
      </c>
      <c r="F51" s="30" t="n">
        <v>376749</v>
      </c>
      <c r="G51" s="31" t="n">
        <v>3492233</v>
      </c>
      <c r="H51" s="32" t="n">
        <v>2025274</v>
      </c>
      <c r="I51" s="33" t="n">
        <v>1005071</v>
      </c>
      <c r="J51" s="34" t="n">
        <v>461888</v>
      </c>
    </row>
    <row r="53" ht="12.75" customHeight="1">
      <c r="B53" s="35" t="s">
        <v>53</v>
      </c>
    </row>
    <row r="54">
      <c r="B54" s="35" t="s">
        <v>54</v>
      </c>
    </row>
    <row r="55" ht="12.75" customHeight="1">
      <c r="B55" s="35" t="s">
        <v>55</v>
      </c>
    </row>
    <row r="56" ht="12.75" customHeight="1">
      <c r="B56" s="35" t="s">
        <v>56</v>
      </c>
    </row>
  </sheetData>
  <mergeCells count="7">
    <mergeCell ref="B4:B5"/>
    <mergeCell ref="C4:F4"/>
    <mergeCell ref="G4:J4"/>
    <mergeCell ref="B53:J53"/>
    <mergeCell ref="B54:J54"/>
    <mergeCell ref="B55:J55"/>
    <mergeCell ref="B56:J56"/>
  </mergeCells>
  <pageMargins left="0.7" right="0.7" top="0.75" bottom="0.75" header="0.3" footer="0.3"/>
  <pageSetup paperSize="9" orientation="landscape" scale="50" fitToWidth="0" fitToHeight="0" horizontalDpi="300" verticalDpi="300"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E562"/>
  </sheetPr>
  <dimension ref="A1"/>
  <sheetViews>
    <sheetView workbookViewId="0" zoomScale="100" showGridLines="0" tabSelected="false">
      <pane ySplit="5" topLeftCell="A6" activePane="bottomLeft" state="frozen"/>
      <selection pane="bottomLeft"/>
    </sheetView>
  </sheetViews>
  <sheetFormatPr defaultRowHeight="15.0" baseColWidth="10"/>
  <cols>
    <col min="1" max="1" width="2.57" hidden="0" customWidth="1"/>
    <col min="2" max="2" width="5.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s>
  <sheetData>
    <row r="1">
      <c r="B1" s="3" t="s">
        <v>27</v>
      </c>
    </row>
    <row r="4" ht="21" customHeight="1">
      <c r="B4" s="15" t="s">
        <v>43</v>
      </c>
      <c r="C4" s="15" t="s">
        <v>870</v>
      </c>
      <c r="D4" s="15" t="s">
        <v>871</v>
      </c>
      <c r="E4" s="15" t="s">
        <v>871</v>
      </c>
      <c r="F4" s="15" t="s">
        <v>871</v>
      </c>
      <c r="G4" s="15" t="s">
        <v>871</v>
      </c>
      <c r="H4" s="15" t="s">
        <v>871</v>
      </c>
      <c r="I4" s="15" t="s">
        <v>871</v>
      </c>
      <c r="J4" s="15" t="s">
        <v>871</v>
      </c>
      <c r="K4" s="15" t="s">
        <v>872</v>
      </c>
    </row>
    <row r="5" ht="21" customHeight="1">
      <c r="B5" s="15" t="s">
        <v>43</v>
      </c>
      <c r="C5" s="15" t="s">
        <v>870</v>
      </c>
      <c r="D5" s="16" t="s">
        <v>46</v>
      </c>
      <c r="E5" s="16" t="n">
        <v>1</v>
      </c>
      <c r="F5" s="16" t="n">
        <v>2</v>
      </c>
      <c r="G5" s="16" t="n">
        <v>3</v>
      </c>
      <c r="H5" s="16" t="n">
        <v>4</v>
      </c>
      <c r="I5" s="16" t="n">
        <v>5</v>
      </c>
      <c r="J5" s="16" t="s">
        <v>672</v>
      </c>
      <c r="K5" s="15" t="s">
        <v>872</v>
      </c>
    </row>
    <row r="6">
      <c r="B6" s="563" t="n">
        <v>1974</v>
      </c>
      <c r="C6" s="564" t="n">
        <v>154301</v>
      </c>
      <c r="D6" s="565" t="n">
        <v>3107</v>
      </c>
      <c r="E6" s="566" t="n">
        <v>92</v>
      </c>
      <c r="F6" s="567" t="n">
        <v>274</v>
      </c>
      <c r="G6" s="568" t="n">
        <v>1098</v>
      </c>
      <c r="H6" s="569" t="n">
        <v>1135</v>
      </c>
      <c r="I6" s="570" t="n">
        <v>366</v>
      </c>
      <c r="J6" s="571" t="n">
        <v>142</v>
      </c>
      <c r="K6" s="572" t="s">
        <v>875</v>
      </c>
    </row>
    <row r="7">
      <c r="B7" s="563" t="n">
        <v>1975</v>
      </c>
      <c r="C7" s="564" t="n">
        <v>156986</v>
      </c>
      <c r="D7" s="565" t="n">
        <v>4052</v>
      </c>
      <c r="E7" s="566" t="n">
        <v>135</v>
      </c>
      <c r="F7" s="567" t="n">
        <v>358</v>
      </c>
      <c r="G7" s="568" t="n">
        <v>1536</v>
      </c>
      <c r="H7" s="569" t="n">
        <v>1311</v>
      </c>
      <c r="I7" s="570" t="n">
        <v>512</v>
      </c>
      <c r="J7" s="571" t="n">
        <v>200</v>
      </c>
      <c r="K7" s="572" t="s">
        <v>774</v>
      </c>
    </row>
    <row r="8">
      <c r="B8" s="563" t="n">
        <v>1976</v>
      </c>
      <c r="C8" s="564" t="n">
        <v>159280</v>
      </c>
      <c r="D8" s="565" t="n">
        <v>4582</v>
      </c>
      <c r="E8" s="566" t="n">
        <v>233</v>
      </c>
      <c r="F8" s="567" t="n">
        <v>499</v>
      </c>
      <c r="G8" s="568" t="n">
        <v>1822</v>
      </c>
      <c r="H8" s="569" t="n">
        <v>1326</v>
      </c>
      <c r="I8" s="570" t="n">
        <v>467</v>
      </c>
      <c r="J8" s="571" t="n">
        <v>235</v>
      </c>
      <c r="K8" s="572" t="s">
        <v>876</v>
      </c>
    </row>
    <row r="9">
      <c r="B9" s="563" t="n">
        <v>1977</v>
      </c>
      <c r="C9" s="564" t="n">
        <v>161451</v>
      </c>
      <c r="D9" s="565" t="n">
        <v>3207</v>
      </c>
      <c r="E9" s="566" t="n">
        <v>184</v>
      </c>
      <c r="F9" s="567" t="n">
        <v>342</v>
      </c>
      <c r="G9" s="568" t="n">
        <v>1304</v>
      </c>
      <c r="H9" s="569" t="n">
        <v>899</v>
      </c>
      <c r="I9" s="570" t="n">
        <v>322</v>
      </c>
      <c r="J9" s="571" t="n">
        <v>156</v>
      </c>
      <c r="K9" s="572" t="s">
        <v>877</v>
      </c>
    </row>
    <row r="10">
      <c r="B10" s="563" t="n">
        <v>1978</v>
      </c>
      <c r="C10" s="564" t="n">
        <v>164002</v>
      </c>
      <c r="D10" s="565" t="n">
        <v>1809</v>
      </c>
      <c r="E10" s="566" t="n">
        <v>79</v>
      </c>
      <c r="F10" s="567" t="n">
        <v>168</v>
      </c>
      <c r="G10" s="568" t="n">
        <v>630</v>
      </c>
      <c r="H10" s="569" t="n">
        <v>630</v>
      </c>
      <c r="I10" s="570" t="n">
        <v>221</v>
      </c>
      <c r="J10" s="571" t="n">
        <v>81</v>
      </c>
      <c r="K10" s="572" t="s">
        <v>878</v>
      </c>
    </row>
    <row r="11">
      <c r="B11" s="563" t="n">
        <v>1979</v>
      </c>
      <c r="C11" s="564" t="n">
        <v>166739</v>
      </c>
      <c r="D11" s="565" t="n">
        <v>1083</v>
      </c>
      <c r="E11" s="566" t="n">
        <v>54</v>
      </c>
      <c r="F11" s="567" t="n">
        <v>94</v>
      </c>
      <c r="G11" s="568" t="n">
        <v>449</v>
      </c>
      <c r="H11" s="569" t="n">
        <v>293</v>
      </c>
      <c r="I11" s="570" t="n">
        <v>140</v>
      </c>
      <c r="J11" s="571" t="n">
        <v>53</v>
      </c>
      <c r="K11" s="572" t="s">
        <v>879</v>
      </c>
    </row>
    <row r="12">
      <c r="B12" s="563" t="s">
        <v>873</v>
      </c>
      <c r="C12" s="564" t="n">
        <v>166192</v>
      </c>
      <c r="D12" s="565" t="n">
        <v>870</v>
      </c>
      <c r="E12" s="566" t="n">
        <v>42</v>
      </c>
      <c r="F12" s="567" t="n">
        <v>80</v>
      </c>
      <c r="G12" s="568" t="n">
        <v>250</v>
      </c>
      <c r="H12" s="569" t="n">
        <v>264</v>
      </c>
      <c r="I12" s="570" t="n">
        <v>167</v>
      </c>
      <c r="J12" s="571" t="n">
        <v>67</v>
      </c>
      <c r="K12" s="572" t="s">
        <v>880</v>
      </c>
    </row>
    <row r="13">
      <c r="B13" s="563" t="n">
        <v>1981</v>
      </c>
      <c r="C13" s="564" t="n">
        <v>169545</v>
      </c>
      <c r="D13" s="565" t="n">
        <v>774</v>
      </c>
      <c r="E13" s="566" t="n">
        <v>26</v>
      </c>
      <c r="F13" s="567" t="n">
        <v>86</v>
      </c>
      <c r="G13" s="568" t="n">
        <v>203</v>
      </c>
      <c r="H13" s="569" t="n">
        <v>237</v>
      </c>
      <c r="I13" s="570" t="n">
        <v>158</v>
      </c>
      <c r="J13" s="571" t="n">
        <v>64</v>
      </c>
      <c r="K13" s="572" t="s">
        <v>881</v>
      </c>
    </row>
    <row r="14">
      <c r="B14" s="563" t="n">
        <v>1982</v>
      </c>
      <c r="C14" s="564" t="n">
        <v>172941</v>
      </c>
      <c r="D14" s="565" t="n">
        <v>1145</v>
      </c>
      <c r="E14" s="566" t="n">
        <v>27</v>
      </c>
      <c r="F14" s="567" t="n">
        <v>74</v>
      </c>
      <c r="G14" s="568" t="n">
        <v>286</v>
      </c>
      <c r="H14" s="569" t="n">
        <v>433</v>
      </c>
      <c r="I14" s="570" t="n">
        <v>251</v>
      </c>
      <c r="J14" s="571" t="n">
        <v>74</v>
      </c>
      <c r="K14" s="572" t="s">
        <v>882</v>
      </c>
    </row>
    <row r="15">
      <c r="B15" s="563" t="n">
        <v>1983</v>
      </c>
      <c r="C15" s="564" t="n">
        <v>176568</v>
      </c>
      <c r="D15" s="565" t="s">
        <v>366</v>
      </c>
      <c r="E15" s="566" t="s">
        <v>366</v>
      </c>
      <c r="F15" s="567" t="s">
        <v>366</v>
      </c>
      <c r="G15" s="568" t="s">
        <v>366</v>
      </c>
      <c r="H15" s="569" t="s">
        <v>366</v>
      </c>
      <c r="I15" s="570" t="s">
        <v>366</v>
      </c>
      <c r="J15" s="571" t="s">
        <v>366</v>
      </c>
      <c r="K15" s="572" t="s">
        <v>366</v>
      </c>
    </row>
    <row r="16">
      <c r="B16" s="563" t="s">
        <v>874</v>
      </c>
      <c r="C16" s="564" t="n">
        <v>180702</v>
      </c>
      <c r="D16" s="565" t="n">
        <v>1903</v>
      </c>
      <c r="E16" s="566" t="n">
        <v>57</v>
      </c>
      <c r="F16" s="567" t="n">
        <v>213</v>
      </c>
      <c r="G16" s="568" t="n">
        <v>478</v>
      </c>
      <c r="H16" s="569" t="n">
        <v>698</v>
      </c>
      <c r="I16" s="570" t="n">
        <v>397</v>
      </c>
      <c r="J16" s="571" t="n">
        <v>60</v>
      </c>
      <c r="K16" s="572" t="s">
        <v>883</v>
      </c>
    </row>
    <row r="17">
      <c r="B17" s="563" t="n">
        <v>1985</v>
      </c>
      <c r="C17" s="564" t="n">
        <v>184575</v>
      </c>
      <c r="D17" s="565" t="n">
        <v>2033</v>
      </c>
      <c r="E17" s="566" t="n">
        <v>84</v>
      </c>
      <c r="F17" s="567" t="n">
        <v>200</v>
      </c>
      <c r="G17" s="568" t="n">
        <v>583</v>
      </c>
      <c r="H17" s="569" t="n">
        <v>755</v>
      </c>
      <c r="I17" s="570" t="n">
        <v>345</v>
      </c>
      <c r="J17" s="571" t="n">
        <v>66</v>
      </c>
      <c r="K17" s="572" t="s">
        <v>884</v>
      </c>
    </row>
    <row r="18">
      <c r="B18" s="563" t="n">
        <v>1986</v>
      </c>
      <c r="C18" s="564" t="n">
        <v>188502</v>
      </c>
      <c r="D18" s="565" t="n">
        <v>1970</v>
      </c>
      <c r="E18" s="566" t="n">
        <v>97</v>
      </c>
      <c r="F18" s="567" t="n">
        <v>189</v>
      </c>
      <c r="G18" s="568" t="n">
        <v>570</v>
      </c>
      <c r="H18" s="569" t="n">
        <v>708</v>
      </c>
      <c r="I18" s="570" t="n">
        <v>303</v>
      </c>
      <c r="J18" s="571" t="n">
        <v>103</v>
      </c>
      <c r="K18" s="572" t="s">
        <v>885</v>
      </c>
    </row>
    <row r="19">
      <c r="B19" s="563" t="n">
        <v>1987</v>
      </c>
      <c r="C19" s="564" t="n">
        <v>192557</v>
      </c>
      <c r="D19" s="565" t="n">
        <v>1567</v>
      </c>
      <c r="E19" s="566" t="n">
        <v>64</v>
      </c>
      <c r="F19" s="567" t="n">
        <v>201</v>
      </c>
      <c r="G19" s="568" t="n">
        <v>495</v>
      </c>
      <c r="H19" s="569" t="n">
        <v>498</v>
      </c>
      <c r="I19" s="570" t="n">
        <v>219</v>
      </c>
      <c r="J19" s="571" t="n">
        <v>90</v>
      </c>
      <c r="K19" s="572" t="s">
        <v>886</v>
      </c>
    </row>
    <row r="20">
      <c r="B20" s="563" t="n">
        <v>1988</v>
      </c>
      <c r="C20" s="564" t="n">
        <v>196250</v>
      </c>
      <c r="D20" s="565" t="n">
        <v>1072</v>
      </c>
      <c r="E20" s="566" t="n">
        <v>38</v>
      </c>
      <c r="F20" s="567" t="n">
        <v>127</v>
      </c>
      <c r="G20" s="568" t="n">
        <v>322</v>
      </c>
      <c r="H20" s="569" t="n">
        <v>344</v>
      </c>
      <c r="I20" s="570" t="n">
        <v>176</v>
      </c>
      <c r="J20" s="571" t="n">
        <v>65</v>
      </c>
      <c r="K20" s="572" t="s">
        <v>887</v>
      </c>
    </row>
    <row r="21">
      <c r="B21" s="563" t="n">
        <v>1989</v>
      </c>
      <c r="C21" s="564" t="n">
        <v>199683</v>
      </c>
      <c r="D21" s="565" t="n">
        <v>492</v>
      </c>
      <c r="E21" s="566" t="n">
        <v>19</v>
      </c>
      <c r="F21" s="567" t="n">
        <v>37</v>
      </c>
      <c r="G21" s="568" t="n">
        <v>116</v>
      </c>
      <c r="H21" s="569" t="n">
        <v>163</v>
      </c>
      <c r="I21" s="570" t="n">
        <v>128</v>
      </c>
      <c r="J21" s="571" t="n">
        <v>29</v>
      </c>
      <c r="K21" s="572" t="s">
        <v>888</v>
      </c>
    </row>
    <row r="22">
      <c r="B22" s="563" t="s">
        <v>748</v>
      </c>
      <c r="C22" s="564" t="n">
        <v>203955</v>
      </c>
      <c r="D22" s="565" t="n">
        <v>526</v>
      </c>
      <c r="E22" s="566" t="n">
        <v>13</v>
      </c>
      <c r="F22" s="567" t="n">
        <v>29</v>
      </c>
      <c r="G22" s="568" t="n">
        <v>102</v>
      </c>
      <c r="H22" s="569" t="n">
        <v>168</v>
      </c>
      <c r="I22" s="570" t="n">
        <v>169</v>
      </c>
      <c r="J22" s="571" t="n">
        <v>45</v>
      </c>
      <c r="K22" s="572" t="s">
        <v>889</v>
      </c>
    </row>
    <row r="23">
      <c r="B23" s="563" t="n">
        <v>1991</v>
      </c>
      <c r="C23" s="564" t="n">
        <v>206871</v>
      </c>
      <c r="D23" s="565" t="n">
        <v>871</v>
      </c>
      <c r="E23" s="566" t="n">
        <v>23</v>
      </c>
      <c r="F23" s="567" t="n">
        <v>36</v>
      </c>
      <c r="G23" s="568" t="n">
        <v>123</v>
      </c>
      <c r="H23" s="569" t="n">
        <v>235</v>
      </c>
      <c r="I23" s="570" t="n">
        <v>376</v>
      </c>
      <c r="J23" s="571" t="n">
        <v>78</v>
      </c>
      <c r="K23" s="572" t="s">
        <v>890</v>
      </c>
    </row>
    <row r="24">
      <c r="B24" s="563" t="n">
        <v>1992</v>
      </c>
      <c r="C24" s="564" t="n">
        <v>209776</v>
      </c>
      <c r="D24" s="565" t="n">
        <v>1309</v>
      </c>
      <c r="E24" s="566" t="n">
        <v>37</v>
      </c>
      <c r="F24" s="567" t="n">
        <v>72</v>
      </c>
      <c r="G24" s="568" t="n">
        <v>197</v>
      </c>
      <c r="H24" s="569" t="n">
        <v>404</v>
      </c>
      <c r="I24" s="570" t="n">
        <v>498</v>
      </c>
      <c r="J24" s="571" t="n">
        <v>101</v>
      </c>
      <c r="K24" s="572" t="s">
        <v>891</v>
      </c>
    </row>
    <row r="25">
      <c r="B25" s="563" t="n">
        <v>1993</v>
      </c>
      <c r="C25" s="564" t="n">
        <v>213136</v>
      </c>
      <c r="D25" s="565" t="n">
        <v>1744</v>
      </c>
      <c r="E25" s="566" t="n">
        <v>68</v>
      </c>
      <c r="F25" s="567" t="n">
        <v>100</v>
      </c>
      <c r="G25" s="568" t="n">
        <v>370</v>
      </c>
      <c r="H25" s="569" t="n">
        <v>593</v>
      </c>
      <c r="I25" s="570" t="n">
        <v>524</v>
      </c>
      <c r="J25" s="571" t="n">
        <v>89</v>
      </c>
      <c r="K25" s="572" t="s">
        <v>886</v>
      </c>
    </row>
    <row r="26">
      <c r="B26" s="563" t="n">
        <v>1994</v>
      </c>
      <c r="C26" s="564" t="n">
        <v>218992</v>
      </c>
      <c r="D26" s="565" t="n">
        <v>2653</v>
      </c>
      <c r="E26" s="566" t="n">
        <v>88</v>
      </c>
      <c r="F26" s="567" t="n">
        <v>260</v>
      </c>
      <c r="G26" s="568" t="n">
        <v>704</v>
      </c>
      <c r="H26" s="569" t="n">
        <v>1002</v>
      </c>
      <c r="I26" s="570" t="n">
        <v>511</v>
      </c>
      <c r="J26" s="571" t="n">
        <v>88</v>
      </c>
      <c r="K26" s="572" t="s">
        <v>892</v>
      </c>
    </row>
    <row r="27">
      <c r="B27" s="563" t="n">
        <v>1995</v>
      </c>
      <c r="C27" s="564" t="n">
        <v>223679</v>
      </c>
      <c r="D27" s="565" t="n">
        <v>3237</v>
      </c>
      <c r="E27" s="566" t="n">
        <v>149</v>
      </c>
      <c r="F27" s="567" t="n">
        <v>365</v>
      </c>
      <c r="G27" s="568" t="n">
        <v>885</v>
      </c>
      <c r="H27" s="569" t="n">
        <v>1174</v>
      </c>
      <c r="I27" s="570" t="n">
        <v>569</v>
      </c>
      <c r="J27" s="571" t="n">
        <v>95</v>
      </c>
      <c r="K27" s="572" t="s">
        <v>893</v>
      </c>
    </row>
    <row r="28">
      <c r="B28" s="563" t="n">
        <v>1996</v>
      </c>
      <c r="C28" s="564" t="n">
        <v>227810</v>
      </c>
      <c r="D28" s="565" t="n">
        <v>3870</v>
      </c>
      <c r="E28" s="566" t="n">
        <v>200</v>
      </c>
      <c r="F28" s="567" t="n">
        <v>475</v>
      </c>
      <c r="G28" s="568" t="n">
        <v>1209</v>
      </c>
      <c r="H28" s="569" t="n">
        <v>1344</v>
      </c>
      <c r="I28" s="570" t="n">
        <v>561</v>
      </c>
      <c r="J28" s="571" t="n">
        <v>81</v>
      </c>
      <c r="K28" s="572" t="s">
        <v>894</v>
      </c>
    </row>
    <row r="29">
      <c r="B29" s="563" t="n">
        <v>1997</v>
      </c>
      <c r="C29" s="564" t="n">
        <v>231290</v>
      </c>
      <c r="D29" s="565" t="n">
        <v>4950</v>
      </c>
      <c r="E29" s="566" t="n">
        <v>273</v>
      </c>
      <c r="F29" s="567" t="n">
        <v>572</v>
      </c>
      <c r="G29" s="568" t="n">
        <v>1641</v>
      </c>
      <c r="H29" s="569" t="n">
        <v>1733</v>
      </c>
      <c r="I29" s="570" t="n">
        <v>623</v>
      </c>
      <c r="J29" s="571" t="n">
        <v>108</v>
      </c>
      <c r="K29" s="572" t="s">
        <v>794</v>
      </c>
    </row>
    <row r="30">
      <c r="B30" s="563" t="n">
        <v>1998</v>
      </c>
      <c r="C30" s="564" t="n">
        <v>234847</v>
      </c>
      <c r="D30" s="565" t="n">
        <v>5511</v>
      </c>
      <c r="E30" s="566" t="n">
        <v>339</v>
      </c>
      <c r="F30" s="567" t="n">
        <v>720</v>
      </c>
      <c r="G30" s="568" t="n">
        <v>1880</v>
      </c>
      <c r="H30" s="569" t="n">
        <v>1809</v>
      </c>
      <c r="I30" s="570" t="n">
        <v>661</v>
      </c>
      <c r="J30" s="571" t="n">
        <v>102</v>
      </c>
      <c r="K30" s="572" t="s">
        <v>783</v>
      </c>
    </row>
    <row r="31">
      <c r="B31" s="563" t="n">
        <v>1999</v>
      </c>
      <c r="C31" s="564" t="n">
        <v>238161</v>
      </c>
      <c r="D31" s="565" t="n">
        <v>5164</v>
      </c>
      <c r="E31" s="566" t="n">
        <v>281</v>
      </c>
      <c r="F31" s="567" t="n">
        <v>662</v>
      </c>
      <c r="G31" s="568" t="n">
        <v>1822</v>
      </c>
      <c r="H31" s="569" t="n">
        <v>1676</v>
      </c>
      <c r="I31" s="570" t="n">
        <v>603</v>
      </c>
      <c r="J31" s="571" t="n">
        <v>120</v>
      </c>
      <c r="K31" s="572" t="s">
        <v>895</v>
      </c>
    </row>
    <row r="32">
      <c r="B32" s="563" t="s">
        <v>749</v>
      </c>
      <c r="C32" s="564" t="n">
        <v>240697</v>
      </c>
      <c r="D32" s="565" t="n">
        <v>5063</v>
      </c>
      <c r="E32" s="566" t="n">
        <v>327</v>
      </c>
      <c r="F32" s="567" t="n">
        <v>730</v>
      </c>
      <c r="G32" s="568" t="n">
        <v>1643</v>
      </c>
      <c r="H32" s="569" t="n">
        <v>1598</v>
      </c>
      <c r="I32" s="570" t="n">
        <v>613</v>
      </c>
      <c r="J32" s="571" t="n">
        <v>152</v>
      </c>
      <c r="K32" s="572" t="s">
        <v>798</v>
      </c>
    </row>
    <row r="33">
      <c r="B33" s="563" t="n">
        <v>2001</v>
      </c>
      <c r="C33" s="564" t="n">
        <v>243186</v>
      </c>
      <c r="D33" s="565" t="n">
        <v>4417</v>
      </c>
      <c r="E33" s="566" t="n">
        <v>279</v>
      </c>
      <c r="F33" s="567" t="n">
        <v>549</v>
      </c>
      <c r="G33" s="568" t="n">
        <v>1348</v>
      </c>
      <c r="H33" s="569" t="n">
        <v>1410</v>
      </c>
      <c r="I33" s="570" t="n">
        <v>683</v>
      </c>
      <c r="J33" s="571" t="n">
        <v>148</v>
      </c>
      <c r="K33" s="572" t="s">
        <v>896</v>
      </c>
    </row>
    <row r="34">
      <c r="B34" s="563" t="n">
        <v>2002</v>
      </c>
      <c r="C34" s="564" t="n">
        <v>245919</v>
      </c>
      <c r="D34" s="565" t="n">
        <v>3378</v>
      </c>
      <c r="E34" s="566" t="n">
        <v>210</v>
      </c>
      <c r="F34" s="567" t="n">
        <v>394</v>
      </c>
      <c r="G34" s="568" t="n">
        <v>985</v>
      </c>
      <c r="H34" s="569" t="n">
        <v>1054</v>
      </c>
      <c r="I34" s="570" t="n">
        <v>588</v>
      </c>
      <c r="J34" s="571" t="n">
        <v>147</v>
      </c>
      <c r="K34" s="572" t="s">
        <v>897</v>
      </c>
    </row>
    <row r="35">
      <c r="B35" s="563" t="n">
        <v>2003</v>
      </c>
      <c r="C35" s="564" t="n">
        <v>248781</v>
      </c>
      <c r="D35" s="565" t="n">
        <v>2844</v>
      </c>
      <c r="E35" s="566" t="n">
        <v>161</v>
      </c>
      <c r="F35" s="567" t="n">
        <v>312</v>
      </c>
      <c r="G35" s="568" t="n">
        <v>797</v>
      </c>
      <c r="H35" s="569" t="n">
        <v>910</v>
      </c>
      <c r="I35" s="570" t="n">
        <v>552</v>
      </c>
      <c r="J35" s="571" t="n">
        <v>112</v>
      </c>
      <c r="K35" s="572" t="s">
        <v>898</v>
      </c>
    </row>
    <row r="36">
      <c r="B36" s="563" t="n">
        <v>2004</v>
      </c>
      <c r="C36" s="564" t="n">
        <v>252215</v>
      </c>
      <c r="D36" s="565" t="n">
        <v>2985</v>
      </c>
      <c r="E36" s="566" t="n">
        <v>166</v>
      </c>
      <c r="F36" s="567" t="n">
        <v>278</v>
      </c>
      <c r="G36" s="568" t="n">
        <v>853</v>
      </c>
      <c r="H36" s="569" t="n">
        <v>1039</v>
      </c>
      <c r="I36" s="570" t="n">
        <v>530</v>
      </c>
      <c r="J36" s="571" t="n">
        <v>119</v>
      </c>
      <c r="K36" s="572" t="s">
        <v>899</v>
      </c>
    </row>
    <row r="37">
      <c r="B37" s="563" t="n">
        <v>2005</v>
      </c>
      <c r="C37" s="564" t="n">
        <v>255909</v>
      </c>
      <c r="D37" s="565" t="n">
        <v>3336</v>
      </c>
      <c r="E37" s="566" t="n">
        <v>165</v>
      </c>
      <c r="F37" s="567" t="n">
        <v>340</v>
      </c>
      <c r="G37" s="568" t="n">
        <v>955</v>
      </c>
      <c r="H37" s="569" t="n">
        <v>1116</v>
      </c>
      <c r="I37" s="570" t="n">
        <v>610</v>
      </c>
      <c r="J37" s="571" t="n">
        <v>150</v>
      </c>
      <c r="K37" s="572" t="s">
        <v>900</v>
      </c>
    </row>
    <row r="38">
      <c r="B38" s="563" t="n">
        <v>2006</v>
      </c>
      <c r="C38" s="564" t="n">
        <v>259970</v>
      </c>
      <c r="D38" s="565" t="n">
        <v>3834</v>
      </c>
      <c r="E38" s="566" t="n">
        <v>159</v>
      </c>
      <c r="F38" s="567" t="n">
        <v>351</v>
      </c>
      <c r="G38" s="568" t="n">
        <v>1025</v>
      </c>
      <c r="H38" s="569" t="n">
        <v>1435</v>
      </c>
      <c r="I38" s="570" t="n">
        <v>691</v>
      </c>
      <c r="J38" s="571" t="n">
        <v>173</v>
      </c>
      <c r="K38" s="572" t="s">
        <v>901</v>
      </c>
    </row>
    <row r="39">
      <c r="B39" s="563" t="n">
        <v>2007</v>
      </c>
      <c r="C39" s="564" t="n">
        <v>263825</v>
      </c>
      <c r="D39" s="565" t="n">
        <v>3932</v>
      </c>
      <c r="E39" s="566" t="n">
        <v>156</v>
      </c>
      <c r="F39" s="567" t="n">
        <v>357</v>
      </c>
      <c r="G39" s="568" t="n">
        <v>999</v>
      </c>
      <c r="H39" s="569" t="n">
        <v>1445</v>
      </c>
      <c r="I39" s="570" t="n">
        <v>756</v>
      </c>
      <c r="J39" s="571" t="n">
        <v>219</v>
      </c>
      <c r="K39" s="572" t="s">
        <v>902</v>
      </c>
    </row>
    <row r="40">
      <c r="B40" s="563" t="n">
        <v>2008</v>
      </c>
      <c r="C40" s="564" t="n">
        <v>268634</v>
      </c>
      <c r="D40" s="565" t="n">
        <v>3943</v>
      </c>
      <c r="E40" s="566" t="n">
        <v>146</v>
      </c>
      <c r="F40" s="567" t="n">
        <v>362</v>
      </c>
      <c r="G40" s="568" t="n">
        <v>1008</v>
      </c>
      <c r="H40" s="569" t="n">
        <v>1486</v>
      </c>
      <c r="I40" s="570" t="n">
        <v>708</v>
      </c>
      <c r="J40" s="571" t="n">
        <v>233</v>
      </c>
      <c r="K40" s="572" t="s">
        <v>903</v>
      </c>
    </row>
    <row r="41">
      <c r="B41" s="563" t="s">
        <v>750</v>
      </c>
      <c r="C41" s="564" t="n">
        <v>272498</v>
      </c>
      <c r="D41" s="565" t="n">
        <v>3634</v>
      </c>
      <c r="E41" s="566" t="n">
        <v>136</v>
      </c>
      <c r="F41" s="567" t="n">
        <v>327</v>
      </c>
      <c r="G41" s="568" t="n">
        <v>973</v>
      </c>
      <c r="H41" s="569" t="n">
        <v>1305</v>
      </c>
      <c r="I41" s="570" t="n">
        <v>658</v>
      </c>
      <c r="J41" s="571" t="n">
        <v>235</v>
      </c>
      <c r="K41" s="572" t="s">
        <v>904</v>
      </c>
    </row>
    <row r="42">
      <c r="B42" s="563" t="n">
        <v>2010</v>
      </c>
      <c r="C42" s="564" t="n">
        <v>281769</v>
      </c>
      <c r="D42" s="565" t="n">
        <v>4185</v>
      </c>
      <c r="E42" s="566" t="n">
        <v>197</v>
      </c>
      <c r="F42" s="567" t="n">
        <v>394</v>
      </c>
      <c r="G42" s="568" t="n">
        <v>1194</v>
      </c>
      <c r="H42" s="569" t="n">
        <v>1424</v>
      </c>
      <c r="I42" s="570" t="n">
        <v>703</v>
      </c>
      <c r="J42" s="571" t="n">
        <v>273</v>
      </c>
      <c r="K42" s="572" t="s">
        <v>905</v>
      </c>
    </row>
    <row r="43">
      <c r="B43" s="563" t="n">
        <v>2011</v>
      </c>
      <c r="C43" s="564" t="n">
        <v>286915</v>
      </c>
      <c r="D43" s="565" t="n">
        <v>4335</v>
      </c>
      <c r="E43" s="566" t="n">
        <v>184</v>
      </c>
      <c r="F43" s="567" t="n">
        <v>468</v>
      </c>
      <c r="G43" s="568" t="n">
        <v>1328</v>
      </c>
      <c r="H43" s="569" t="n">
        <v>1468</v>
      </c>
      <c r="I43" s="570" t="n">
        <v>651</v>
      </c>
      <c r="J43" s="571" t="n">
        <v>236</v>
      </c>
      <c r="K43" s="572" t="s">
        <v>905</v>
      </c>
    </row>
    <row r="44">
      <c r="B44" s="563" t="n">
        <v>2012</v>
      </c>
      <c r="C44" s="564" t="n">
        <v>291022</v>
      </c>
      <c r="D44" s="565" t="n">
        <v>4631</v>
      </c>
      <c r="E44" s="566" t="n">
        <v>243</v>
      </c>
      <c r="F44" s="567" t="n">
        <v>497</v>
      </c>
      <c r="G44" s="568" t="n">
        <v>1389</v>
      </c>
      <c r="H44" s="569" t="n">
        <v>1518</v>
      </c>
      <c r="I44" s="570" t="n">
        <v>681</v>
      </c>
      <c r="J44" s="571" t="n">
        <v>303</v>
      </c>
      <c r="K44" s="572" t="s">
        <v>906</v>
      </c>
    </row>
    <row r="45">
      <c r="B45" s="563" t="n">
        <v>2013</v>
      </c>
      <c r="C45" s="564" t="n">
        <v>296440</v>
      </c>
      <c r="D45" s="565" t="n">
        <v>4881</v>
      </c>
      <c r="E45" s="566" t="n">
        <v>241</v>
      </c>
      <c r="F45" s="567" t="n">
        <v>550</v>
      </c>
      <c r="G45" s="568" t="n">
        <v>1434</v>
      </c>
      <c r="H45" s="569" t="n">
        <v>1647</v>
      </c>
      <c r="I45" s="570" t="n">
        <v>668</v>
      </c>
      <c r="J45" s="571" t="n">
        <v>341</v>
      </c>
      <c r="K45" s="572" t="s">
        <v>907</v>
      </c>
    </row>
    <row r="46">
      <c r="B46" s="563" t="n">
        <v>2014</v>
      </c>
      <c r="C46" s="564" t="n">
        <v>301569</v>
      </c>
      <c r="D46" s="565" t="n">
        <v>4957</v>
      </c>
      <c r="E46" s="566" t="n">
        <v>230</v>
      </c>
      <c r="F46" s="567" t="n">
        <v>510</v>
      </c>
      <c r="G46" s="568" t="n">
        <v>1433</v>
      </c>
      <c r="H46" s="569" t="n">
        <v>1707</v>
      </c>
      <c r="I46" s="570" t="n">
        <v>651</v>
      </c>
      <c r="J46" s="571" t="n">
        <v>426</v>
      </c>
      <c r="K46" s="572" t="s">
        <v>908</v>
      </c>
    </row>
    <row r="47">
      <c r="B47" s="563" t="n">
        <v>2015</v>
      </c>
      <c r="C47" s="564" t="n">
        <v>306707</v>
      </c>
      <c r="D47" s="565" t="n">
        <v>5975</v>
      </c>
      <c r="E47" s="566" t="n">
        <v>300</v>
      </c>
      <c r="F47" s="567" t="n">
        <v>704</v>
      </c>
      <c r="G47" s="568" t="n">
        <v>1822</v>
      </c>
      <c r="H47" s="569" t="n">
        <v>2008</v>
      </c>
      <c r="I47" s="570" t="n">
        <v>782</v>
      </c>
      <c r="J47" s="571" t="n">
        <v>359</v>
      </c>
      <c r="K47" s="572" t="s">
        <v>909</v>
      </c>
    </row>
    <row r="48">
      <c r="B48" s="563" t="n">
        <v>2016</v>
      </c>
      <c r="C48" s="564" t="n">
        <v>312678</v>
      </c>
      <c r="D48" s="565" t="n">
        <v>6687</v>
      </c>
      <c r="E48" s="566" t="n">
        <v>386</v>
      </c>
      <c r="F48" s="567" t="n">
        <v>837</v>
      </c>
      <c r="G48" s="568" t="n">
        <v>2061</v>
      </c>
      <c r="H48" s="569" t="n">
        <v>2130</v>
      </c>
      <c r="I48" s="570" t="n">
        <v>882</v>
      </c>
      <c r="J48" s="571" t="n">
        <v>391</v>
      </c>
      <c r="K48" s="572" t="s">
        <v>910</v>
      </c>
    </row>
    <row r="49">
      <c r="B49" s="563" t="n">
        <v>2017</v>
      </c>
      <c r="C49" s="564" t="n">
        <v>318457</v>
      </c>
      <c r="D49" s="565" t="n">
        <v>7323</v>
      </c>
      <c r="E49" s="566" t="n">
        <v>354</v>
      </c>
      <c r="F49" s="567" t="n">
        <v>908</v>
      </c>
      <c r="G49" s="568" t="n">
        <v>2409</v>
      </c>
      <c r="H49" s="569" t="n">
        <v>2327</v>
      </c>
      <c r="I49" s="570" t="n">
        <v>963</v>
      </c>
      <c r="J49" s="571" t="n">
        <v>362</v>
      </c>
      <c r="K49" s="572" t="s">
        <v>911</v>
      </c>
    </row>
    <row r="50">
      <c r="B50" s="563" t="n">
        <v>2018</v>
      </c>
      <c r="C50" s="564" t="n">
        <v>323963</v>
      </c>
      <c r="D50" s="565" t="n">
        <v>8437</v>
      </c>
      <c r="E50" s="566" t="n">
        <v>364</v>
      </c>
      <c r="F50" s="567" t="n">
        <v>1074</v>
      </c>
      <c r="G50" s="568" t="n">
        <v>2891</v>
      </c>
      <c r="H50" s="569" t="n">
        <v>2758</v>
      </c>
      <c r="I50" s="570" t="n">
        <v>940</v>
      </c>
      <c r="J50" s="571" t="n">
        <v>410</v>
      </c>
      <c r="K50" s="572" t="s">
        <v>912</v>
      </c>
    </row>
    <row r="51">
      <c r="B51" s="563" t="n">
        <v>2019</v>
      </c>
      <c r="C51" s="564" t="n">
        <v>328961</v>
      </c>
      <c r="D51" s="565" t="n">
        <v>8377</v>
      </c>
      <c r="E51" s="566" t="n">
        <v>364</v>
      </c>
      <c r="F51" s="567" t="n">
        <v>1114</v>
      </c>
      <c r="G51" s="568" t="n">
        <v>2888</v>
      </c>
      <c r="H51" s="569" t="n">
        <v>2676</v>
      </c>
      <c r="I51" s="570" t="n">
        <v>948</v>
      </c>
      <c r="J51" s="571" t="n">
        <v>387</v>
      </c>
      <c r="K51" s="572" t="s">
        <v>913</v>
      </c>
    </row>
    <row r="52">
      <c r="B52" s="563" t="n">
        <v>2020</v>
      </c>
      <c r="C52" s="564" t="n">
        <v>333007</v>
      </c>
      <c r="D52" s="565" t="n">
        <v>8733</v>
      </c>
      <c r="E52" s="566" t="n">
        <v>431</v>
      </c>
      <c r="F52" s="567" t="n">
        <v>1158</v>
      </c>
      <c r="G52" s="568" t="n">
        <v>3075</v>
      </c>
      <c r="H52" s="569" t="n">
        <v>2685</v>
      </c>
      <c r="I52" s="570" t="n">
        <v>958</v>
      </c>
      <c r="J52" s="571" t="n">
        <v>426</v>
      </c>
      <c r="K52" s="572" t="s">
        <v>912</v>
      </c>
    </row>
    <row r="53">
      <c r="B53" s="563" t="n">
        <v>2021</v>
      </c>
      <c r="C53" s="564" t="n">
        <v>336690</v>
      </c>
      <c r="D53" s="565" t="n">
        <v>7009</v>
      </c>
      <c r="E53" s="566" t="n">
        <v>469</v>
      </c>
      <c r="F53" s="567" t="n">
        <v>1027</v>
      </c>
      <c r="G53" s="568" t="n">
        <v>2368</v>
      </c>
      <c r="H53" s="569" t="n">
        <v>2153</v>
      </c>
      <c r="I53" s="570" t="n">
        <v>707</v>
      </c>
      <c r="J53" s="571" t="n">
        <v>285</v>
      </c>
      <c r="K53" s="572" t="s">
        <v>800</v>
      </c>
    </row>
    <row r="54">
      <c r="B54" s="563" t="n">
        <v>2022</v>
      </c>
      <c r="C54" s="564" t="n">
        <v>340914</v>
      </c>
      <c r="D54" s="565" t="n">
        <v>5696</v>
      </c>
      <c r="E54" s="566" t="n">
        <v>423</v>
      </c>
      <c r="F54" s="567" t="n">
        <v>854</v>
      </c>
      <c r="G54" s="568" t="n">
        <v>1932</v>
      </c>
      <c r="H54" s="569" t="n">
        <v>1618</v>
      </c>
      <c r="I54" s="570" t="n">
        <v>607</v>
      </c>
      <c r="J54" s="571" t="n">
        <v>262</v>
      </c>
      <c r="K54" s="572" t="s">
        <v>914</v>
      </c>
    </row>
    <row r="55">
      <c r="B55" s="563" t="n">
        <v>2023</v>
      </c>
      <c r="C55" s="564" t="n">
        <v>345063</v>
      </c>
      <c r="D55" s="565" t="n">
        <v>4778</v>
      </c>
      <c r="E55" s="566" t="n">
        <v>305</v>
      </c>
      <c r="F55" s="567" t="n">
        <v>759</v>
      </c>
      <c r="G55" s="568" t="n">
        <v>1491</v>
      </c>
      <c r="H55" s="569" t="n">
        <v>1315</v>
      </c>
      <c r="I55" s="570" t="n">
        <v>588</v>
      </c>
      <c r="J55" s="571" t="n">
        <v>320</v>
      </c>
      <c r="K55" s="572" t="s">
        <v>915</v>
      </c>
    </row>
    <row r="56">
      <c r="B56" s="563" t="n">
        <v>2024</v>
      </c>
      <c r="C56" s="564" t="n">
        <v>348656</v>
      </c>
      <c r="D56" s="565" t="n">
        <v>4500</v>
      </c>
      <c r="E56" s="566" t="n">
        <v>270</v>
      </c>
      <c r="F56" s="567" t="n">
        <v>645</v>
      </c>
      <c r="G56" s="568" t="n">
        <v>1391</v>
      </c>
      <c r="H56" s="569" t="n">
        <v>1231</v>
      </c>
      <c r="I56" s="570" t="n">
        <v>621</v>
      </c>
      <c r="J56" s="571" t="n">
        <v>342</v>
      </c>
      <c r="K56" s="572" t="s">
        <v>916</v>
      </c>
    </row>
    <row r="57">
      <c r="B57" s="573" t="n">
        <v>2025</v>
      </c>
      <c r="C57" s="574" t="s">
        <v>366</v>
      </c>
      <c r="D57" s="575" t="n">
        <v>4102</v>
      </c>
      <c r="E57" s="576" t="n">
        <v>288</v>
      </c>
      <c r="F57" s="577" t="n">
        <v>581</v>
      </c>
      <c r="G57" s="578" t="n">
        <v>1191</v>
      </c>
      <c r="H57" s="579" t="n">
        <v>1110</v>
      </c>
      <c r="I57" s="580" t="n">
        <v>576</v>
      </c>
      <c r="J57" s="581" t="n">
        <v>356</v>
      </c>
      <c r="K57" s="582" t="s">
        <v>917</v>
      </c>
    </row>
    <row r="59">
      <c r="B59" s="35" t="s">
        <v>918</v>
      </c>
    </row>
    <row r="60" ht="39.75" customHeight="1">
      <c r="B60" s="35" t="s">
        <v>919</v>
      </c>
    </row>
    <row r="61">
      <c r="B61" s="35" t="s">
        <v>806</v>
      </c>
    </row>
    <row r="62" ht="29.25" customHeight="1">
      <c r="B62" s="35" t="s">
        <v>807</v>
      </c>
    </row>
    <row r="63" ht="29.25" customHeight="1">
      <c r="B63" s="35" t="s">
        <v>808</v>
      </c>
    </row>
    <row r="64" ht="29.25" customHeight="1">
      <c r="B64" s="35" t="s">
        <v>664</v>
      </c>
    </row>
  </sheetData>
  <mergeCells count="10">
    <mergeCell ref="B4:B5"/>
    <mergeCell ref="C4:C5"/>
    <mergeCell ref="D4:J4"/>
    <mergeCell ref="K4:K5"/>
    <mergeCell ref="B59:K59"/>
    <mergeCell ref="B60:K60"/>
    <mergeCell ref="B61:K61"/>
    <mergeCell ref="B62:K62"/>
    <mergeCell ref="B63:K63"/>
    <mergeCell ref="B64:K64"/>
  </mergeCells>
  <pageMargins left="0.7" right="0.7" top="0.75" bottom="0.75" header="0.3" footer="0.3"/>
  <pageSetup paperSize="9" orientation="landscape" scale="50" fitToWidth="0" fitToHeight="0" horizontalDpi="300" verticalDpi="300"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E562"/>
  </sheetPr>
  <dimension ref="A1"/>
  <sheetViews>
    <sheetView workbookViewId="0" zoomScale="100" showGridLines="0" tabSelected="false">
      <pane ySplit="6" topLeftCell="A7" activePane="bottomLeft" state="frozen"/>
      <selection pane="bottomLeft"/>
    </sheetView>
  </sheetViews>
  <sheetFormatPr defaultRowHeight="15.0" baseColWidth="10"/>
  <cols>
    <col min="1" max="1" width="2.57" hidden="0" customWidth="1"/>
    <col min="2" max="2" width="5.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s>
  <sheetData>
    <row r="1">
      <c r="B1" s="3" t="s">
        <v>28</v>
      </c>
    </row>
    <row r="4">
      <c r="B4" s="15" t="s">
        <v>43</v>
      </c>
      <c r="C4" s="15" t="s">
        <v>870</v>
      </c>
      <c r="D4" s="15" t="s">
        <v>920</v>
      </c>
      <c r="E4" s="15" t="s">
        <v>921</v>
      </c>
      <c r="F4" s="15" t="s">
        <v>921</v>
      </c>
      <c r="G4" s="15" t="s">
        <v>921</v>
      </c>
      <c r="H4" s="15" t="s">
        <v>872</v>
      </c>
    </row>
    <row r="5">
      <c r="B5" s="15" t="s">
        <v>43</v>
      </c>
      <c r="C5" s="15" t="s">
        <v>870</v>
      </c>
      <c r="D5" s="15" t="s">
        <v>920</v>
      </c>
      <c r="E5" s="16" t="s">
        <v>46</v>
      </c>
      <c r="F5" s="15" t="s">
        <v>922</v>
      </c>
      <c r="G5" s="15" t="s">
        <v>922</v>
      </c>
      <c r="H5" s="15" t="s">
        <v>872</v>
      </c>
    </row>
    <row r="6" ht="42" customHeight="1">
      <c r="B6" s="15" t="s">
        <v>43</v>
      </c>
      <c r="C6" s="15" t="s">
        <v>870</v>
      </c>
      <c r="D6" s="15" t="s">
        <v>920</v>
      </c>
      <c r="E6" s="16" t="s">
        <v>46</v>
      </c>
      <c r="F6" s="16" t="s">
        <v>923</v>
      </c>
      <c r="G6" s="16" t="s">
        <v>924</v>
      </c>
      <c r="H6" s="15" t="s">
        <v>872</v>
      </c>
    </row>
    <row r="7">
      <c r="B7" s="583" t="n">
        <v>1974</v>
      </c>
      <c r="C7" s="584" t="n">
        <v>154301</v>
      </c>
      <c r="D7" s="585" t="n">
        <v>6594</v>
      </c>
      <c r="E7" s="586" t="n">
        <v>3107</v>
      </c>
      <c r="F7" s="587" t="n">
        <v>277</v>
      </c>
      <c r="G7" s="588" t="n">
        <v>2586</v>
      </c>
      <c r="H7" s="589" t="s">
        <v>875</v>
      </c>
    </row>
    <row r="8">
      <c r="B8" s="583" t="n">
        <v>1975</v>
      </c>
      <c r="C8" s="584" t="n">
        <v>156986</v>
      </c>
      <c r="D8" s="585" t="n">
        <v>2689</v>
      </c>
      <c r="E8" s="586" t="n">
        <v>4052</v>
      </c>
      <c r="F8" s="587" t="n">
        <v>433</v>
      </c>
      <c r="G8" s="588" t="n">
        <v>2510</v>
      </c>
      <c r="H8" s="589" t="s">
        <v>774</v>
      </c>
    </row>
    <row r="9">
      <c r="B9" s="583" t="n">
        <v>1976</v>
      </c>
      <c r="C9" s="584" t="n">
        <v>159280</v>
      </c>
      <c r="D9" s="585" t="n">
        <v>2294</v>
      </c>
      <c r="E9" s="586" t="n">
        <v>4582</v>
      </c>
      <c r="F9" s="587" t="n">
        <v>423</v>
      </c>
      <c r="G9" s="588" t="n">
        <v>1507</v>
      </c>
      <c r="H9" s="589" t="s">
        <v>876</v>
      </c>
    </row>
    <row r="10">
      <c r="B10" s="583" t="n">
        <v>1977</v>
      </c>
      <c r="C10" s="584" t="n">
        <v>161451</v>
      </c>
      <c r="D10" s="585" t="n">
        <v>2171</v>
      </c>
      <c r="E10" s="586" t="n">
        <v>3207</v>
      </c>
      <c r="F10" s="587" t="n">
        <v>281</v>
      </c>
      <c r="G10" s="588" t="n">
        <v>552</v>
      </c>
      <c r="H10" s="589" t="s">
        <v>877</v>
      </c>
    </row>
    <row r="11">
      <c r="B11" s="583" t="n">
        <v>1978</v>
      </c>
      <c r="C11" s="584" t="n">
        <v>164002</v>
      </c>
      <c r="D11" s="585" t="n">
        <v>2551</v>
      </c>
      <c r="E11" s="586" t="n">
        <v>1809</v>
      </c>
      <c r="F11" s="587" t="n">
        <v>178</v>
      </c>
      <c r="G11" s="588" t="n">
        <v>536</v>
      </c>
      <c r="H11" s="589" t="s">
        <v>878</v>
      </c>
    </row>
    <row r="12">
      <c r="B12" s="583" t="n">
        <v>1979</v>
      </c>
      <c r="C12" s="584" t="n">
        <v>166739</v>
      </c>
      <c r="D12" s="585" t="n">
        <v>2737</v>
      </c>
      <c r="E12" s="586" t="n">
        <v>1083</v>
      </c>
      <c r="F12" s="587" t="n">
        <v>140</v>
      </c>
      <c r="G12" s="588" t="n">
        <v>329</v>
      </c>
      <c r="H12" s="589" t="s">
        <v>879</v>
      </c>
    </row>
    <row r="13">
      <c r="B13" s="583" t="s">
        <v>873</v>
      </c>
      <c r="C13" s="584" t="n">
        <v>166192</v>
      </c>
      <c r="D13" s="585" t="n">
        <v>3184</v>
      </c>
      <c r="E13" s="586" t="n">
        <v>870</v>
      </c>
      <c r="F13" s="587" t="n">
        <v>208</v>
      </c>
      <c r="G13" s="588" t="n">
        <v>194</v>
      </c>
      <c r="H13" s="589" t="s">
        <v>880</v>
      </c>
    </row>
    <row r="14">
      <c r="B14" s="583" t="n">
        <v>1981</v>
      </c>
      <c r="C14" s="584" t="n">
        <v>169545</v>
      </c>
      <c r="D14" s="585" t="n">
        <v>3289</v>
      </c>
      <c r="E14" s="586" t="n">
        <v>774</v>
      </c>
      <c r="F14" s="587" t="n">
        <v>191</v>
      </c>
      <c r="G14" s="588" t="n">
        <v>369</v>
      </c>
      <c r="H14" s="589" t="s">
        <v>881</v>
      </c>
    </row>
    <row r="15">
      <c r="B15" s="583" t="n">
        <v>1982</v>
      </c>
      <c r="C15" s="584" t="n">
        <v>172941</v>
      </c>
      <c r="D15" s="585" t="n">
        <v>3396</v>
      </c>
      <c r="E15" s="586" t="n">
        <v>1145</v>
      </c>
      <c r="F15" s="587" t="n">
        <v>244</v>
      </c>
      <c r="G15" s="588" t="n">
        <v>704</v>
      </c>
      <c r="H15" s="589" t="s">
        <v>882</v>
      </c>
    </row>
    <row r="16">
      <c r="B16" s="583" t="n">
        <v>1983</v>
      </c>
      <c r="C16" s="584" t="n">
        <v>176568</v>
      </c>
      <c r="D16" s="585" t="n">
        <v>3627</v>
      </c>
      <c r="E16" s="586" t="s">
        <v>366</v>
      </c>
      <c r="F16" s="587" t="s">
        <v>366</v>
      </c>
      <c r="G16" s="588" t="s">
        <v>366</v>
      </c>
      <c r="H16" s="589" t="s">
        <v>366</v>
      </c>
    </row>
    <row r="17">
      <c r="B17" s="583" t="s">
        <v>874</v>
      </c>
      <c r="C17" s="584" t="n">
        <v>180702</v>
      </c>
      <c r="D17" s="585" t="n">
        <v>4134</v>
      </c>
      <c r="E17" s="586" t="n">
        <v>1903</v>
      </c>
      <c r="F17" s="587" t="n">
        <v>238</v>
      </c>
      <c r="G17" s="588" t="n">
        <v>1150</v>
      </c>
      <c r="H17" s="589" t="s">
        <v>883</v>
      </c>
    </row>
    <row r="18">
      <c r="B18" s="583" t="n">
        <v>1985</v>
      </c>
      <c r="C18" s="584" t="n">
        <v>184575</v>
      </c>
      <c r="D18" s="585" t="n">
        <v>3873</v>
      </c>
      <c r="E18" s="586" t="n">
        <v>2033</v>
      </c>
      <c r="F18" s="587" t="n">
        <v>218</v>
      </c>
      <c r="G18" s="588" t="n">
        <v>1036</v>
      </c>
      <c r="H18" s="589" t="s">
        <v>884</v>
      </c>
    </row>
    <row r="19">
      <c r="B19" s="583" t="n">
        <v>1986</v>
      </c>
      <c r="C19" s="584" t="n">
        <v>188502</v>
      </c>
      <c r="D19" s="585" t="n">
        <v>3927</v>
      </c>
      <c r="E19" s="586" t="n">
        <v>1970</v>
      </c>
      <c r="F19" s="587" t="n">
        <v>242</v>
      </c>
      <c r="G19" s="588" t="n">
        <v>869</v>
      </c>
      <c r="H19" s="589" t="s">
        <v>885</v>
      </c>
    </row>
    <row r="20">
      <c r="B20" s="583" t="n">
        <v>1987</v>
      </c>
      <c r="C20" s="584" t="n">
        <v>192557</v>
      </c>
      <c r="D20" s="585" t="n">
        <v>4025</v>
      </c>
      <c r="E20" s="586" t="n">
        <v>1567</v>
      </c>
      <c r="F20" s="587" t="n">
        <v>184</v>
      </c>
      <c r="G20" s="588" t="n">
        <v>633</v>
      </c>
      <c r="H20" s="589" t="s">
        <v>886</v>
      </c>
    </row>
    <row r="21">
      <c r="B21" s="583" t="n">
        <v>1988</v>
      </c>
      <c r="C21" s="584" t="n">
        <v>196250</v>
      </c>
      <c r="D21" s="585" t="n">
        <v>3723</v>
      </c>
      <c r="E21" s="586" t="n">
        <v>1072</v>
      </c>
      <c r="F21" s="587" t="n">
        <v>172</v>
      </c>
      <c r="G21" s="588" t="n">
        <v>544</v>
      </c>
      <c r="H21" s="589" t="s">
        <v>887</v>
      </c>
    </row>
    <row r="22">
      <c r="B22" s="583" t="n">
        <v>1989</v>
      </c>
      <c r="C22" s="584" t="n">
        <v>199683</v>
      </c>
      <c r="D22" s="585" t="n">
        <v>3433</v>
      </c>
      <c r="E22" s="586" t="n">
        <v>492</v>
      </c>
      <c r="F22" s="587" t="n">
        <v>131</v>
      </c>
      <c r="G22" s="588" t="n">
        <v>227</v>
      </c>
      <c r="H22" s="589" t="s">
        <v>888</v>
      </c>
    </row>
    <row r="23">
      <c r="B23" s="583" t="s">
        <v>748</v>
      </c>
      <c r="C23" s="584" t="n">
        <v>203955</v>
      </c>
      <c r="D23" s="585" t="n">
        <v>3088</v>
      </c>
      <c r="E23" s="586" t="n">
        <v>526</v>
      </c>
      <c r="F23" s="587" t="n">
        <v>236</v>
      </c>
      <c r="G23" s="588" t="n">
        <v>246</v>
      </c>
      <c r="H23" s="589" t="s">
        <v>889</v>
      </c>
    </row>
    <row r="24">
      <c r="B24" s="583" t="n">
        <v>1991</v>
      </c>
      <c r="C24" s="584" t="n">
        <v>206871</v>
      </c>
      <c r="D24" s="585" t="n">
        <v>2916</v>
      </c>
      <c r="E24" s="586" t="n">
        <v>871</v>
      </c>
      <c r="F24" s="587" t="n">
        <v>494</v>
      </c>
      <c r="G24" s="588" t="n">
        <v>495</v>
      </c>
      <c r="H24" s="589" t="s">
        <v>890</v>
      </c>
    </row>
    <row r="25">
      <c r="B25" s="583" t="n">
        <v>1992</v>
      </c>
      <c r="C25" s="584" t="n">
        <v>209776</v>
      </c>
      <c r="D25" s="585" t="n">
        <v>2905</v>
      </c>
      <c r="E25" s="586" t="n">
        <v>1309</v>
      </c>
      <c r="F25" s="587" t="n">
        <v>583</v>
      </c>
      <c r="G25" s="588" t="n">
        <v>917</v>
      </c>
      <c r="H25" s="589" t="s">
        <v>891</v>
      </c>
    </row>
    <row r="26">
      <c r="B26" s="583" t="n">
        <v>1993</v>
      </c>
      <c r="C26" s="584" t="n">
        <v>213136</v>
      </c>
      <c r="D26" s="585" t="n">
        <v>3360</v>
      </c>
      <c r="E26" s="586" t="n">
        <v>1744</v>
      </c>
      <c r="F26" s="587" t="n">
        <v>560</v>
      </c>
      <c r="G26" s="588" t="n">
        <v>1072</v>
      </c>
      <c r="H26" s="589" t="s">
        <v>886</v>
      </c>
    </row>
    <row r="27">
      <c r="B27" s="583" t="n">
        <v>1994</v>
      </c>
      <c r="C27" s="584" t="n">
        <v>218992</v>
      </c>
      <c r="D27" s="585" t="n">
        <v>5856</v>
      </c>
      <c r="E27" s="586" t="n">
        <v>2653</v>
      </c>
      <c r="F27" s="587" t="n">
        <v>602</v>
      </c>
      <c r="G27" s="588" t="n">
        <v>1217</v>
      </c>
      <c r="H27" s="589" t="s">
        <v>892</v>
      </c>
    </row>
    <row r="28">
      <c r="B28" s="583" t="n">
        <v>1995</v>
      </c>
      <c r="C28" s="584" t="n">
        <v>223679</v>
      </c>
      <c r="D28" s="585" t="n">
        <v>4687</v>
      </c>
      <c r="E28" s="586" t="n">
        <v>3237</v>
      </c>
      <c r="F28" s="587" t="n">
        <v>580</v>
      </c>
      <c r="G28" s="588" t="n">
        <v>1304</v>
      </c>
      <c r="H28" s="589" t="s">
        <v>893</v>
      </c>
    </row>
    <row r="29">
      <c r="B29" s="583" t="n">
        <v>1996</v>
      </c>
      <c r="C29" s="584" t="n">
        <v>227810</v>
      </c>
      <c r="D29" s="585" t="n">
        <v>4131</v>
      </c>
      <c r="E29" s="586" t="n">
        <v>3870</v>
      </c>
      <c r="F29" s="587" t="n">
        <v>564</v>
      </c>
      <c r="G29" s="588" t="n">
        <v>1395</v>
      </c>
      <c r="H29" s="589" t="s">
        <v>894</v>
      </c>
    </row>
    <row r="30">
      <c r="B30" s="583" t="n">
        <v>1997</v>
      </c>
      <c r="C30" s="584" t="n">
        <v>231290</v>
      </c>
      <c r="D30" s="585" t="n">
        <v>3480</v>
      </c>
      <c r="E30" s="586" t="n">
        <v>4950</v>
      </c>
      <c r="F30" s="587" t="n">
        <v>610</v>
      </c>
      <c r="G30" s="588" t="n">
        <v>1285</v>
      </c>
      <c r="H30" s="589" t="s">
        <v>794</v>
      </c>
    </row>
    <row r="31">
      <c r="B31" s="583" t="n">
        <v>1998</v>
      </c>
      <c r="C31" s="584" t="n">
        <v>234847</v>
      </c>
      <c r="D31" s="585" t="n">
        <v>3557</v>
      </c>
      <c r="E31" s="586" t="n">
        <v>5511</v>
      </c>
      <c r="F31" s="587" t="n">
        <v>599</v>
      </c>
      <c r="G31" s="588" t="n">
        <v>708</v>
      </c>
      <c r="H31" s="589" t="s">
        <v>783</v>
      </c>
    </row>
    <row r="32">
      <c r="B32" s="583" t="n">
        <v>1999</v>
      </c>
      <c r="C32" s="584" t="n">
        <v>238161</v>
      </c>
      <c r="D32" s="585" t="n">
        <v>3314</v>
      </c>
      <c r="E32" s="586" t="n">
        <v>5164</v>
      </c>
      <c r="F32" s="587" t="n">
        <v>561</v>
      </c>
      <c r="G32" s="588" t="n">
        <v>596</v>
      </c>
      <c r="H32" s="589" t="s">
        <v>895</v>
      </c>
    </row>
    <row r="33">
      <c r="B33" s="583" t="s">
        <v>749</v>
      </c>
      <c r="C33" s="584" t="n">
        <v>240697</v>
      </c>
      <c r="D33" s="585" t="n">
        <v>2865</v>
      </c>
      <c r="E33" s="586" t="n">
        <v>5063</v>
      </c>
      <c r="F33" s="587" t="n">
        <v>643</v>
      </c>
      <c r="G33" s="588" t="n">
        <v>597</v>
      </c>
      <c r="H33" s="589" t="s">
        <v>798</v>
      </c>
    </row>
    <row r="34">
      <c r="B34" s="583" t="n">
        <v>2001</v>
      </c>
      <c r="C34" s="584" t="n">
        <v>243186</v>
      </c>
      <c r="D34" s="585" t="n">
        <v>2489</v>
      </c>
      <c r="E34" s="586" t="n">
        <v>4417</v>
      </c>
      <c r="F34" s="587" t="n">
        <v>678</v>
      </c>
      <c r="G34" s="588" t="n">
        <v>441</v>
      </c>
      <c r="H34" s="589" t="s">
        <v>896</v>
      </c>
    </row>
    <row r="35">
      <c r="B35" s="583" t="n">
        <v>2002</v>
      </c>
      <c r="C35" s="584" t="n">
        <v>245919</v>
      </c>
      <c r="D35" s="585" t="n">
        <v>2733</v>
      </c>
      <c r="E35" s="586" t="n">
        <v>3378</v>
      </c>
      <c r="F35" s="587" t="n">
        <v>596</v>
      </c>
      <c r="G35" s="588" t="n">
        <v>310</v>
      </c>
      <c r="H35" s="589" t="s">
        <v>897</v>
      </c>
    </row>
    <row r="36">
      <c r="B36" s="583" t="n">
        <v>2003</v>
      </c>
      <c r="C36" s="584" t="n">
        <v>248781</v>
      </c>
      <c r="D36" s="585" t="n">
        <v>2862</v>
      </c>
      <c r="E36" s="586" t="n">
        <v>2844</v>
      </c>
      <c r="F36" s="587" t="n">
        <v>610</v>
      </c>
      <c r="G36" s="588" t="n">
        <v>257</v>
      </c>
      <c r="H36" s="589" t="s">
        <v>898</v>
      </c>
    </row>
    <row r="37">
      <c r="B37" s="583" t="n">
        <v>2004</v>
      </c>
      <c r="C37" s="584" t="n">
        <v>252215</v>
      </c>
      <c r="D37" s="585" t="n">
        <v>3434</v>
      </c>
      <c r="E37" s="586" t="n">
        <v>2985</v>
      </c>
      <c r="F37" s="587" t="n">
        <v>541</v>
      </c>
      <c r="G37" s="588" t="n">
        <v>363</v>
      </c>
      <c r="H37" s="589" t="s">
        <v>899</v>
      </c>
    </row>
    <row r="38">
      <c r="B38" s="583" t="n">
        <v>2005</v>
      </c>
      <c r="C38" s="584" t="n">
        <v>255909</v>
      </c>
      <c r="D38" s="585" t="n">
        <v>3694</v>
      </c>
      <c r="E38" s="586" t="n">
        <v>3336</v>
      </c>
      <c r="F38" s="587" t="n">
        <v>544</v>
      </c>
      <c r="G38" s="588" t="n">
        <v>411</v>
      </c>
      <c r="H38" s="589" t="s">
        <v>900</v>
      </c>
    </row>
    <row r="39">
      <c r="B39" s="583" t="n">
        <v>2006</v>
      </c>
      <c r="C39" s="584" t="n">
        <v>259970</v>
      </c>
      <c r="D39" s="585" t="n">
        <v>4061</v>
      </c>
      <c r="E39" s="586" t="n">
        <v>3834</v>
      </c>
      <c r="F39" s="587" t="n">
        <v>566</v>
      </c>
      <c r="G39" s="588" t="n">
        <v>532</v>
      </c>
      <c r="H39" s="589" t="s">
        <v>901</v>
      </c>
    </row>
    <row r="40">
      <c r="B40" s="583" t="n">
        <v>2007</v>
      </c>
      <c r="C40" s="584" t="n">
        <v>263825</v>
      </c>
      <c r="D40" s="585" t="n">
        <v>3855</v>
      </c>
      <c r="E40" s="586" t="n">
        <v>3932</v>
      </c>
      <c r="F40" s="587" t="n">
        <v>598</v>
      </c>
      <c r="G40" s="588" t="n">
        <v>507</v>
      </c>
      <c r="H40" s="589" t="s">
        <v>902</v>
      </c>
    </row>
    <row r="41">
      <c r="B41" s="583" t="n">
        <v>2008</v>
      </c>
      <c r="C41" s="584" t="n">
        <v>268634</v>
      </c>
      <c r="D41" s="585" t="n">
        <v>4809</v>
      </c>
      <c r="E41" s="586" t="n">
        <v>3943</v>
      </c>
      <c r="F41" s="587" t="n">
        <v>638</v>
      </c>
      <c r="G41" s="588" t="n">
        <v>619</v>
      </c>
      <c r="H41" s="589" t="s">
        <v>903</v>
      </c>
    </row>
    <row r="42">
      <c r="B42" s="583" t="s">
        <v>750</v>
      </c>
      <c r="C42" s="584" t="n">
        <v>272498</v>
      </c>
      <c r="D42" s="585" t="n">
        <v>3864</v>
      </c>
      <c r="E42" s="586" t="n">
        <v>3634</v>
      </c>
      <c r="F42" s="587" t="n">
        <v>650</v>
      </c>
      <c r="G42" s="588" t="n">
        <v>649</v>
      </c>
      <c r="H42" s="589" t="s">
        <v>904</v>
      </c>
    </row>
    <row r="43">
      <c r="B43" s="583" t="n">
        <v>2010</v>
      </c>
      <c r="C43" s="584" t="n">
        <v>281769</v>
      </c>
      <c r="D43" s="585" t="n">
        <v>9271</v>
      </c>
      <c r="E43" s="586" t="n">
        <v>4185</v>
      </c>
      <c r="F43" s="587" t="n">
        <v>591</v>
      </c>
      <c r="G43" s="588" t="n">
        <v>604</v>
      </c>
      <c r="H43" s="589" t="s">
        <v>905</v>
      </c>
    </row>
    <row r="44">
      <c r="B44" s="583" t="n">
        <v>2011</v>
      </c>
      <c r="C44" s="584" t="n">
        <v>286915</v>
      </c>
      <c r="D44" s="585" t="n">
        <v>5146</v>
      </c>
      <c r="E44" s="586" t="n">
        <v>4335</v>
      </c>
      <c r="F44" s="587" t="n">
        <v>627</v>
      </c>
      <c r="G44" s="588" t="n">
        <v>662</v>
      </c>
      <c r="H44" s="589" t="s">
        <v>905</v>
      </c>
    </row>
    <row r="45">
      <c r="B45" s="583" t="n">
        <v>2012</v>
      </c>
      <c r="C45" s="584" t="n">
        <v>291022</v>
      </c>
      <c r="D45" s="585" t="n">
        <v>4107</v>
      </c>
      <c r="E45" s="586" t="n">
        <v>4631</v>
      </c>
      <c r="F45" s="587" t="n">
        <v>710</v>
      </c>
      <c r="G45" s="588" t="n">
        <v>855</v>
      </c>
      <c r="H45" s="589" t="s">
        <v>906</v>
      </c>
    </row>
    <row r="46">
      <c r="B46" s="583" t="n">
        <v>2013</v>
      </c>
      <c r="C46" s="584" t="n">
        <v>296440</v>
      </c>
      <c r="D46" s="585" t="n">
        <v>5418</v>
      </c>
      <c r="E46" s="586" t="n">
        <v>4881</v>
      </c>
      <c r="F46" s="587" t="n">
        <v>755</v>
      </c>
      <c r="G46" s="588" t="n">
        <v>975</v>
      </c>
      <c r="H46" s="589" t="s">
        <v>907</v>
      </c>
    </row>
    <row r="47">
      <c r="B47" s="583" t="n">
        <v>2014</v>
      </c>
      <c r="C47" s="584" t="n">
        <v>301569</v>
      </c>
      <c r="D47" s="585" t="n">
        <v>5129</v>
      </c>
      <c r="E47" s="586" t="n">
        <v>4957</v>
      </c>
      <c r="F47" s="587" t="n">
        <v>757</v>
      </c>
      <c r="G47" s="588" t="n">
        <v>1273</v>
      </c>
      <c r="H47" s="589" t="s">
        <v>908</v>
      </c>
    </row>
    <row r="48">
      <c r="B48" s="583" t="n">
        <v>2015</v>
      </c>
      <c r="C48" s="584" t="n">
        <v>306707</v>
      </c>
      <c r="D48" s="585" t="n">
        <v>5138</v>
      </c>
      <c r="E48" s="586" t="n">
        <v>5975</v>
      </c>
      <c r="F48" s="587" t="n">
        <v>802</v>
      </c>
      <c r="G48" s="588" t="n">
        <v>1179</v>
      </c>
      <c r="H48" s="589" t="s">
        <v>909</v>
      </c>
    </row>
    <row r="49">
      <c r="B49" s="583" t="n">
        <v>2016</v>
      </c>
      <c r="C49" s="584" t="n">
        <v>312678</v>
      </c>
      <c r="D49" s="585" t="n">
        <v>5971</v>
      </c>
      <c r="E49" s="586" t="n">
        <v>6687</v>
      </c>
      <c r="F49" s="587" t="n">
        <v>865</v>
      </c>
      <c r="G49" s="588" t="n">
        <v>1216</v>
      </c>
      <c r="H49" s="589" t="s">
        <v>910</v>
      </c>
    </row>
    <row r="50">
      <c r="B50" s="583" t="n">
        <v>2017</v>
      </c>
      <c r="C50" s="584" t="n">
        <v>318457</v>
      </c>
      <c r="D50" s="585" t="n">
        <v>5779</v>
      </c>
      <c r="E50" s="586" t="n">
        <v>7323</v>
      </c>
      <c r="F50" s="587" t="n">
        <v>882</v>
      </c>
      <c r="G50" s="588" t="n">
        <v>1222</v>
      </c>
      <c r="H50" s="589" t="s">
        <v>911</v>
      </c>
    </row>
    <row r="51">
      <c r="B51" s="583" t="n">
        <v>2018</v>
      </c>
      <c r="C51" s="584" t="n">
        <v>323963</v>
      </c>
      <c r="D51" s="585" t="n">
        <v>5506</v>
      </c>
      <c r="E51" s="586" t="n">
        <v>8437</v>
      </c>
      <c r="F51" s="587" t="n">
        <v>845</v>
      </c>
      <c r="G51" s="588" t="n">
        <v>1497</v>
      </c>
      <c r="H51" s="589" t="s">
        <v>912</v>
      </c>
    </row>
    <row r="52">
      <c r="B52" s="583" t="n">
        <v>2019</v>
      </c>
      <c r="C52" s="584" t="n">
        <v>328961</v>
      </c>
      <c r="D52" s="585" t="n">
        <v>4998</v>
      </c>
      <c r="E52" s="586" t="n">
        <v>8377</v>
      </c>
      <c r="F52" s="587" t="n">
        <v>868</v>
      </c>
      <c r="G52" s="588" t="n">
        <v>1322</v>
      </c>
      <c r="H52" s="589" t="s">
        <v>913</v>
      </c>
    </row>
    <row r="53">
      <c r="B53" s="583" t="n">
        <v>2020</v>
      </c>
      <c r="C53" s="584" t="n">
        <v>333007</v>
      </c>
      <c r="D53" s="585" t="n">
        <v>4046</v>
      </c>
      <c r="E53" s="586" t="n">
        <v>8733</v>
      </c>
      <c r="F53" s="587" t="n">
        <v>986</v>
      </c>
      <c r="G53" s="588" t="n">
        <v>921</v>
      </c>
      <c r="H53" s="589" t="s">
        <v>912</v>
      </c>
    </row>
    <row r="54">
      <c r="B54" s="583" t="n">
        <v>2021</v>
      </c>
      <c r="C54" s="584" t="n">
        <v>336690</v>
      </c>
      <c r="D54" s="585" t="n">
        <v>3683</v>
      </c>
      <c r="E54" s="586" t="n">
        <v>7009</v>
      </c>
      <c r="F54" s="587" t="n">
        <v>727</v>
      </c>
      <c r="G54" s="588" t="n">
        <v>580</v>
      </c>
      <c r="H54" s="589" t="s">
        <v>800</v>
      </c>
    </row>
    <row r="55">
      <c r="B55" s="583" t="n">
        <v>2022</v>
      </c>
      <c r="C55" s="584" t="n">
        <v>340914</v>
      </c>
      <c r="D55" s="585" t="n">
        <v>4224</v>
      </c>
      <c r="E55" s="586" t="n">
        <v>5696</v>
      </c>
      <c r="F55" s="587" t="n">
        <v>615</v>
      </c>
      <c r="G55" s="588" t="n">
        <v>372</v>
      </c>
      <c r="H55" s="589" t="s">
        <v>914</v>
      </c>
    </row>
    <row r="56">
      <c r="B56" s="583" t="n">
        <v>2023</v>
      </c>
      <c r="C56" s="584" t="n">
        <v>345063</v>
      </c>
      <c r="D56" s="585" t="n">
        <v>4149</v>
      </c>
      <c r="E56" s="586" t="n">
        <v>4778</v>
      </c>
      <c r="F56" s="587" t="n">
        <v>663</v>
      </c>
      <c r="G56" s="588" t="n">
        <v>347</v>
      </c>
      <c r="H56" s="589" t="s">
        <v>915</v>
      </c>
    </row>
    <row r="57">
      <c r="B57" s="583" t="n">
        <v>2024</v>
      </c>
      <c r="C57" s="584" t="n">
        <v>348656</v>
      </c>
      <c r="D57" s="585" t="n">
        <v>3593</v>
      </c>
      <c r="E57" s="586" t="n">
        <v>4500</v>
      </c>
      <c r="F57" s="587" t="n">
        <v>818</v>
      </c>
      <c r="G57" s="588" t="n">
        <v>332</v>
      </c>
      <c r="H57" s="589" t="s">
        <v>916</v>
      </c>
    </row>
    <row r="58">
      <c r="B58" s="590" t="n">
        <v>2025</v>
      </c>
      <c r="C58" s="591" t="s">
        <v>366</v>
      </c>
      <c r="D58" s="592" t="s">
        <v>366</v>
      </c>
      <c r="E58" s="593" t="n">
        <v>4102</v>
      </c>
      <c r="F58" s="594" t="n">
        <v>778</v>
      </c>
      <c r="G58" s="595" t="n">
        <v>289</v>
      </c>
      <c r="H58" s="596" t="s">
        <v>917</v>
      </c>
    </row>
    <row r="60" ht="25.5" customHeight="1">
      <c r="B60" s="35" t="s">
        <v>925</v>
      </c>
    </row>
    <row r="61" ht="52.5" customHeight="1">
      <c r="B61" s="35" t="s">
        <v>926</v>
      </c>
    </row>
    <row r="62" ht="25.5" customHeight="1">
      <c r="B62" s="35" t="s">
        <v>806</v>
      </c>
    </row>
    <row r="63" ht="25.5" customHeight="1">
      <c r="B63" s="35" t="s">
        <v>927</v>
      </c>
    </row>
    <row r="64" ht="38" customHeight="1">
      <c r="B64" s="35" t="s">
        <v>808</v>
      </c>
    </row>
    <row r="65" ht="25.5" customHeight="1">
      <c r="B65" s="35" t="s">
        <v>664</v>
      </c>
    </row>
  </sheetData>
  <mergeCells count="13">
    <mergeCell ref="B4:B6"/>
    <mergeCell ref="C4:C6"/>
    <mergeCell ref="D4:D6"/>
    <mergeCell ref="E4:G4"/>
    <mergeCell ref="H4:H6"/>
    <mergeCell ref="E5:E6"/>
    <mergeCell ref="F5:G5"/>
    <mergeCell ref="B60:H60"/>
    <mergeCell ref="B61:H61"/>
    <mergeCell ref="B62:H62"/>
    <mergeCell ref="B63:H63"/>
    <mergeCell ref="B64:H64"/>
    <mergeCell ref="B65:H65"/>
  </mergeCells>
  <pageMargins left="0.7" right="0.7" top="0.75" bottom="0.75" header="0.3" footer="0.3"/>
  <pageSetup paperSize="9" orientation="landscape" scale="50" fitToWidth="0" fitToHeight="0" horizontalDpi="300" verticalDpi="300" r:id="rId2"/>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E562"/>
  </sheetPr>
  <dimension ref="A1"/>
  <sheetViews>
    <sheetView workbookViewId="0" zoomScale="100" showGridLines="0" tabSelected="false">
      <pane ySplit="5" topLeftCell="A6" activePane="bottomLeft" state="frozen"/>
      <selection pane="bottomLeft"/>
    </sheetView>
  </sheetViews>
  <sheetFormatPr defaultRowHeight="15.0" baseColWidth="10"/>
  <cols>
    <col min="1" max="1" width="2.57" hidden="0" customWidth="1"/>
    <col min="2" max="2" width="5.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s>
  <sheetData>
    <row r="1">
      <c r="B1" s="3" t="s">
        <v>29</v>
      </c>
    </row>
    <row r="4">
      <c r="B4" s="15" t="s">
        <v>928</v>
      </c>
      <c r="C4" s="15" t="s">
        <v>929</v>
      </c>
      <c r="D4" s="15" t="s">
        <v>929</v>
      </c>
      <c r="E4" s="15" t="s">
        <v>929</v>
      </c>
      <c r="F4" s="15" t="s">
        <v>929</v>
      </c>
      <c r="G4" s="15" t="s">
        <v>929</v>
      </c>
      <c r="H4" s="15" t="s">
        <v>929</v>
      </c>
      <c r="I4" s="15" t="s">
        <v>930</v>
      </c>
      <c r="J4" s="15" t="s">
        <v>930</v>
      </c>
    </row>
    <row r="5" ht="56" customHeight="1">
      <c r="B5" s="15" t="s">
        <v>928</v>
      </c>
      <c r="C5" s="16" t="n">
        <v>1</v>
      </c>
      <c r="D5" s="16" t="n">
        <v>2</v>
      </c>
      <c r="E5" s="16" t="n">
        <v>3</v>
      </c>
      <c r="F5" s="16" t="n">
        <v>4</v>
      </c>
      <c r="G5" s="16" t="n">
        <v>5</v>
      </c>
      <c r="H5" s="16" t="s">
        <v>672</v>
      </c>
      <c r="I5" s="16" t="s">
        <v>46</v>
      </c>
      <c r="J5" s="16" t="s">
        <v>931</v>
      </c>
    </row>
    <row r="6">
      <c r="B6" s="597" t="n">
        <v>1980</v>
      </c>
      <c r="C6" s="598" t="s">
        <v>932</v>
      </c>
      <c r="D6" s="599" t="s">
        <v>887</v>
      </c>
      <c r="E6" s="600" t="s">
        <v>932</v>
      </c>
      <c r="F6" s="601" t="s">
        <v>970</v>
      </c>
      <c r="G6" s="602" t="s">
        <v>1035</v>
      </c>
      <c r="H6" s="603" t="s">
        <v>1058</v>
      </c>
      <c r="I6" s="604" t="s">
        <v>880</v>
      </c>
      <c r="J6" s="605" t="s">
        <v>1023</v>
      </c>
    </row>
    <row r="7">
      <c r="B7" s="597" t="n">
        <v>1981</v>
      </c>
      <c r="C7" s="598" t="s">
        <v>933</v>
      </c>
      <c r="D7" s="599" t="s">
        <v>970</v>
      </c>
      <c r="E7" s="600" t="s">
        <v>938</v>
      </c>
      <c r="F7" s="601" t="s">
        <v>880</v>
      </c>
      <c r="G7" s="602" t="s">
        <v>1036</v>
      </c>
      <c r="H7" s="603" t="s">
        <v>888</v>
      </c>
      <c r="I7" s="604" t="s">
        <v>881</v>
      </c>
      <c r="J7" s="605" t="s">
        <v>1073</v>
      </c>
    </row>
    <row r="8">
      <c r="B8" s="597" t="n">
        <v>1982</v>
      </c>
      <c r="C8" s="598" t="s">
        <v>934</v>
      </c>
      <c r="D8" s="599" t="s">
        <v>971</v>
      </c>
      <c r="E8" s="600" t="s">
        <v>879</v>
      </c>
      <c r="F8" s="601" t="s">
        <v>1019</v>
      </c>
      <c r="G8" s="602" t="s">
        <v>1037</v>
      </c>
      <c r="H8" s="603" t="s">
        <v>941</v>
      </c>
      <c r="I8" s="604" t="s">
        <v>882</v>
      </c>
      <c r="J8" s="605" t="s">
        <v>881</v>
      </c>
    </row>
    <row r="9">
      <c r="B9" s="597" t="n">
        <v>1983</v>
      </c>
      <c r="C9" s="598" t="s">
        <v>366</v>
      </c>
      <c r="D9" s="599" t="s">
        <v>366</v>
      </c>
      <c r="E9" s="600" t="s">
        <v>366</v>
      </c>
      <c r="F9" s="601" t="s">
        <v>366</v>
      </c>
      <c r="G9" s="602" t="s">
        <v>366</v>
      </c>
      <c r="H9" s="603" t="s">
        <v>366</v>
      </c>
      <c r="I9" s="604" t="s">
        <v>366</v>
      </c>
      <c r="J9" s="605" t="s">
        <v>366</v>
      </c>
    </row>
    <row r="10">
      <c r="B10" s="597" t="n">
        <v>1984</v>
      </c>
      <c r="C10" s="598" t="s">
        <v>935</v>
      </c>
      <c r="D10" s="599" t="s">
        <v>897</v>
      </c>
      <c r="E10" s="600" t="s">
        <v>883</v>
      </c>
      <c r="F10" s="601" t="s">
        <v>986</v>
      </c>
      <c r="G10" s="602" t="s">
        <v>884</v>
      </c>
      <c r="H10" s="603" t="s">
        <v>939</v>
      </c>
      <c r="I10" s="604" t="s">
        <v>883</v>
      </c>
      <c r="J10" s="605" t="s">
        <v>890</v>
      </c>
    </row>
    <row r="11">
      <c r="B11" s="597" t="n">
        <v>1985</v>
      </c>
      <c r="C11" s="598" t="s">
        <v>936</v>
      </c>
      <c r="D11" s="599" t="s">
        <v>972</v>
      </c>
      <c r="E11" s="600" t="s">
        <v>916</v>
      </c>
      <c r="F11" s="601" t="s">
        <v>994</v>
      </c>
      <c r="G11" s="602" t="s">
        <v>1038</v>
      </c>
      <c r="H11" s="603" t="s">
        <v>888</v>
      </c>
      <c r="I11" s="604" t="s">
        <v>884</v>
      </c>
      <c r="J11" s="605" t="s">
        <v>977</v>
      </c>
    </row>
    <row r="12">
      <c r="B12" s="597" t="n">
        <v>1986</v>
      </c>
      <c r="C12" s="598" t="s">
        <v>892</v>
      </c>
      <c r="D12" s="599" t="s">
        <v>917</v>
      </c>
      <c r="E12" s="600" t="s">
        <v>995</v>
      </c>
      <c r="F12" s="601" t="s">
        <v>915</v>
      </c>
      <c r="G12" s="602" t="s">
        <v>943</v>
      </c>
      <c r="H12" s="603" t="s">
        <v>977</v>
      </c>
      <c r="I12" s="604" t="s">
        <v>885</v>
      </c>
      <c r="J12" s="605" t="s">
        <v>1023</v>
      </c>
    </row>
    <row r="13">
      <c r="B13" s="597" t="n">
        <v>1987</v>
      </c>
      <c r="C13" s="598" t="s">
        <v>937</v>
      </c>
      <c r="D13" s="599" t="s">
        <v>973</v>
      </c>
      <c r="E13" s="600" t="s">
        <v>885</v>
      </c>
      <c r="F13" s="601" t="s">
        <v>1020</v>
      </c>
      <c r="G13" s="602" t="s">
        <v>1039</v>
      </c>
      <c r="H13" s="603" t="s">
        <v>1059</v>
      </c>
      <c r="I13" s="604" t="s">
        <v>886</v>
      </c>
      <c r="J13" s="605" t="s">
        <v>1022</v>
      </c>
    </row>
    <row r="14">
      <c r="B14" s="597" t="n">
        <v>1988</v>
      </c>
      <c r="C14" s="598" t="s">
        <v>938</v>
      </c>
      <c r="D14" s="599" t="s">
        <v>935</v>
      </c>
      <c r="E14" s="600" t="s">
        <v>996</v>
      </c>
      <c r="F14" s="601" t="s">
        <v>879</v>
      </c>
      <c r="G14" s="602" t="s">
        <v>942</v>
      </c>
      <c r="H14" s="603" t="s">
        <v>939</v>
      </c>
      <c r="I14" s="604" t="s">
        <v>887</v>
      </c>
      <c r="J14" s="605" t="s">
        <v>941</v>
      </c>
    </row>
    <row r="15">
      <c r="B15" s="597" t="n">
        <v>1989</v>
      </c>
      <c r="C15" s="598" t="s">
        <v>939</v>
      </c>
      <c r="D15" s="599" t="s">
        <v>974</v>
      </c>
      <c r="E15" s="600" t="s">
        <v>997</v>
      </c>
      <c r="F15" s="601" t="s">
        <v>1021</v>
      </c>
      <c r="G15" s="602" t="s">
        <v>1022</v>
      </c>
      <c r="H15" s="603" t="s">
        <v>1060</v>
      </c>
      <c r="I15" s="604" t="s">
        <v>888</v>
      </c>
      <c r="J15" s="605" t="s">
        <v>998</v>
      </c>
    </row>
    <row r="16">
      <c r="B16" s="597" t="n">
        <v>1990</v>
      </c>
      <c r="C16" s="598" t="s">
        <v>940</v>
      </c>
      <c r="D16" s="599" t="s">
        <v>975</v>
      </c>
      <c r="E16" s="600" t="s">
        <v>998</v>
      </c>
      <c r="F16" s="601" t="s">
        <v>1022</v>
      </c>
      <c r="G16" s="602" t="s">
        <v>1040</v>
      </c>
      <c r="H16" s="603" t="s">
        <v>940</v>
      </c>
      <c r="I16" s="604" t="s">
        <v>889</v>
      </c>
      <c r="J16" s="605" t="s">
        <v>1073</v>
      </c>
    </row>
    <row r="17">
      <c r="B17" s="597" t="n">
        <v>1991</v>
      </c>
      <c r="C17" s="598" t="s">
        <v>941</v>
      </c>
      <c r="D17" s="599" t="s">
        <v>976</v>
      </c>
      <c r="E17" s="600" t="s">
        <v>888</v>
      </c>
      <c r="F17" s="601" t="s">
        <v>1023</v>
      </c>
      <c r="G17" s="602" t="s">
        <v>1041</v>
      </c>
      <c r="H17" s="603" t="s">
        <v>1058</v>
      </c>
      <c r="I17" s="604" t="s">
        <v>890</v>
      </c>
      <c r="J17" s="605" t="s">
        <v>1070</v>
      </c>
    </row>
    <row r="18">
      <c r="B18" s="597" t="n">
        <v>1992</v>
      </c>
      <c r="C18" s="598" t="s">
        <v>942</v>
      </c>
      <c r="D18" s="599" t="s">
        <v>977</v>
      </c>
      <c r="E18" s="600" t="s">
        <v>999</v>
      </c>
      <c r="F18" s="601" t="s">
        <v>996</v>
      </c>
      <c r="G18" s="602" t="s">
        <v>917</v>
      </c>
      <c r="H18" s="603" t="s">
        <v>933</v>
      </c>
      <c r="I18" s="604" t="s">
        <v>891</v>
      </c>
      <c r="J18" s="605" t="s">
        <v>886</v>
      </c>
    </row>
    <row r="19">
      <c r="B19" s="597" t="n">
        <v>1993</v>
      </c>
      <c r="C19" s="598" t="s">
        <v>943</v>
      </c>
      <c r="D19" s="599" t="s">
        <v>880</v>
      </c>
      <c r="E19" s="600" t="s">
        <v>1000</v>
      </c>
      <c r="F19" s="601" t="s">
        <v>1024</v>
      </c>
      <c r="G19" s="602" t="s">
        <v>1042</v>
      </c>
      <c r="H19" s="603" t="s">
        <v>1021</v>
      </c>
      <c r="I19" s="604" t="s">
        <v>886</v>
      </c>
      <c r="J19" s="605" t="s">
        <v>1074</v>
      </c>
    </row>
    <row r="20">
      <c r="B20" s="597" t="n">
        <v>1994</v>
      </c>
      <c r="C20" s="598" t="s">
        <v>944</v>
      </c>
      <c r="D20" s="599" t="s">
        <v>900</v>
      </c>
      <c r="E20" s="600" t="s">
        <v>1001</v>
      </c>
      <c r="F20" s="601" t="s">
        <v>1025</v>
      </c>
      <c r="G20" s="602" t="s">
        <v>898</v>
      </c>
      <c r="H20" s="603" t="s">
        <v>1021</v>
      </c>
      <c r="I20" s="604" t="s">
        <v>892</v>
      </c>
      <c r="J20" s="605" t="s">
        <v>1075</v>
      </c>
    </row>
    <row r="21">
      <c r="B21" s="597" t="n">
        <v>1995</v>
      </c>
      <c r="C21" s="598" t="s">
        <v>945</v>
      </c>
      <c r="D21" s="599" t="s">
        <v>978</v>
      </c>
      <c r="E21" s="600" t="s">
        <v>914</v>
      </c>
      <c r="F21" s="601" t="s">
        <v>956</v>
      </c>
      <c r="G21" s="602" t="s">
        <v>1043</v>
      </c>
      <c r="H21" s="603" t="s">
        <v>1059</v>
      </c>
      <c r="I21" s="604" t="s">
        <v>893</v>
      </c>
      <c r="J21" s="605" t="s">
        <v>1074</v>
      </c>
    </row>
    <row r="22">
      <c r="B22" s="597" t="n">
        <v>1996</v>
      </c>
      <c r="C22" s="598" t="s">
        <v>946</v>
      </c>
      <c r="D22" s="599" t="s">
        <v>786</v>
      </c>
      <c r="E22" s="600" t="s">
        <v>788</v>
      </c>
      <c r="F22" s="601" t="s">
        <v>801</v>
      </c>
      <c r="G22" s="602" t="s">
        <v>1044</v>
      </c>
      <c r="H22" s="603" t="s">
        <v>1058</v>
      </c>
      <c r="I22" s="604" t="s">
        <v>894</v>
      </c>
      <c r="J22" s="605" t="s">
        <v>1076</v>
      </c>
    </row>
    <row r="23">
      <c r="B23" s="597" t="n">
        <v>1997</v>
      </c>
      <c r="C23" s="598" t="s">
        <v>947</v>
      </c>
      <c r="D23" s="599" t="s">
        <v>770</v>
      </c>
      <c r="E23" s="600" t="s">
        <v>1002</v>
      </c>
      <c r="F23" s="601" t="s">
        <v>773</v>
      </c>
      <c r="G23" s="602" t="s">
        <v>1045</v>
      </c>
      <c r="H23" s="603" t="s">
        <v>933</v>
      </c>
      <c r="I23" s="604" t="s">
        <v>794</v>
      </c>
      <c r="J23" s="605" t="s">
        <v>937</v>
      </c>
    </row>
    <row r="24">
      <c r="B24" s="597" t="n">
        <v>1998</v>
      </c>
      <c r="C24" s="598" t="s">
        <v>948</v>
      </c>
      <c r="D24" s="599" t="s">
        <v>979</v>
      </c>
      <c r="E24" s="600" t="s">
        <v>1003</v>
      </c>
      <c r="F24" s="601" t="s">
        <v>1026</v>
      </c>
      <c r="G24" s="602" t="s">
        <v>1046</v>
      </c>
      <c r="H24" s="603" t="s">
        <v>1061</v>
      </c>
      <c r="I24" s="604" t="s">
        <v>783</v>
      </c>
      <c r="J24" s="605" t="s">
        <v>1077</v>
      </c>
    </row>
    <row r="25">
      <c r="B25" s="597" t="n">
        <v>1999</v>
      </c>
      <c r="C25" s="598" t="s">
        <v>949</v>
      </c>
      <c r="D25" s="599" t="s">
        <v>980</v>
      </c>
      <c r="E25" s="600" t="s">
        <v>1004</v>
      </c>
      <c r="F25" s="601" t="s">
        <v>781</v>
      </c>
      <c r="G25" s="602" t="s">
        <v>1044</v>
      </c>
      <c r="H25" s="603" t="s">
        <v>977</v>
      </c>
      <c r="I25" s="604" t="s">
        <v>895</v>
      </c>
      <c r="J25" s="605" t="s">
        <v>1078</v>
      </c>
    </row>
    <row r="26">
      <c r="B26" s="597" t="n">
        <v>2000</v>
      </c>
      <c r="C26" s="598" t="s">
        <v>950</v>
      </c>
      <c r="D26" s="599" t="s">
        <v>979</v>
      </c>
      <c r="E26" s="600" t="s">
        <v>1005</v>
      </c>
      <c r="F26" s="601" t="s">
        <v>946</v>
      </c>
      <c r="G26" s="602" t="s">
        <v>1047</v>
      </c>
      <c r="H26" s="603" t="s">
        <v>1036</v>
      </c>
      <c r="I26" s="604" t="s">
        <v>798</v>
      </c>
      <c r="J26" s="605" t="s">
        <v>1074</v>
      </c>
    </row>
    <row r="27">
      <c r="B27" s="597" t="n">
        <v>2001</v>
      </c>
      <c r="C27" s="598" t="s">
        <v>951</v>
      </c>
      <c r="D27" s="599" t="s">
        <v>961</v>
      </c>
      <c r="E27" s="600" t="s">
        <v>1006</v>
      </c>
      <c r="F27" s="601" t="s">
        <v>1027</v>
      </c>
      <c r="G27" s="602" t="s">
        <v>982</v>
      </c>
      <c r="H27" s="603" t="s">
        <v>1062</v>
      </c>
      <c r="I27" s="604" t="s">
        <v>896</v>
      </c>
      <c r="J27" s="605" t="s">
        <v>943</v>
      </c>
    </row>
    <row r="28">
      <c r="B28" s="597" t="n">
        <v>2002</v>
      </c>
      <c r="C28" s="598" t="s">
        <v>952</v>
      </c>
      <c r="D28" s="599" t="s">
        <v>896</v>
      </c>
      <c r="E28" s="600" t="s">
        <v>1007</v>
      </c>
      <c r="F28" s="601" t="s">
        <v>903</v>
      </c>
      <c r="G28" s="602" t="s">
        <v>878</v>
      </c>
      <c r="H28" s="603" t="s">
        <v>942</v>
      </c>
      <c r="I28" s="604" t="s">
        <v>897</v>
      </c>
      <c r="J28" s="605" t="s">
        <v>1078</v>
      </c>
    </row>
    <row r="29">
      <c r="B29" s="597" t="n">
        <v>2003</v>
      </c>
      <c r="C29" s="598" t="s">
        <v>953</v>
      </c>
      <c r="D29" s="599" t="s">
        <v>981</v>
      </c>
      <c r="E29" s="600" t="s">
        <v>1008</v>
      </c>
      <c r="F29" s="601" t="s">
        <v>972</v>
      </c>
      <c r="G29" s="602" t="s">
        <v>1048</v>
      </c>
      <c r="H29" s="603" t="s">
        <v>1061</v>
      </c>
      <c r="I29" s="604" t="s">
        <v>898</v>
      </c>
      <c r="J29" s="605" t="s">
        <v>1079</v>
      </c>
    </row>
    <row r="30">
      <c r="B30" s="597" t="n">
        <v>2004</v>
      </c>
      <c r="C30" s="598" t="s">
        <v>954</v>
      </c>
      <c r="D30" s="599" t="s">
        <v>982</v>
      </c>
      <c r="E30" s="600" t="s">
        <v>902</v>
      </c>
      <c r="F30" s="601" t="s">
        <v>1018</v>
      </c>
      <c r="G30" s="602" t="s">
        <v>1038</v>
      </c>
      <c r="H30" s="603" t="s">
        <v>933</v>
      </c>
      <c r="I30" s="604" t="s">
        <v>899</v>
      </c>
      <c r="J30" s="605" t="s">
        <v>1080</v>
      </c>
    </row>
    <row r="31">
      <c r="B31" s="597" t="n">
        <v>2005</v>
      </c>
      <c r="C31" s="598" t="s">
        <v>877</v>
      </c>
      <c r="D31" s="599" t="s">
        <v>983</v>
      </c>
      <c r="E31" s="600" t="s">
        <v>907</v>
      </c>
      <c r="F31" s="601" t="s">
        <v>1028</v>
      </c>
      <c r="G31" s="602" t="s">
        <v>885</v>
      </c>
      <c r="H31" s="603" t="s">
        <v>890</v>
      </c>
      <c r="I31" s="604" t="s">
        <v>900</v>
      </c>
      <c r="J31" s="605" t="s">
        <v>1064</v>
      </c>
    </row>
    <row r="32">
      <c r="B32" s="597" t="n">
        <v>2006</v>
      </c>
      <c r="C32" s="598" t="s">
        <v>955</v>
      </c>
      <c r="D32" s="599" t="s">
        <v>906</v>
      </c>
      <c r="E32" s="600" t="s">
        <v>978</v>
      </c>
      <c r="F32" s="601" t="s">
        <v>955</v>
      </c>
      <c r="G32" s="602" t="s">
        <v>1047</v>
      </c>
      <c r="H32" s="603" t="s">
        <v>1063</v>
      </c>
      <c r="I32" s="604" t="s">
        <v>901</v>
      </c>
      <c r="J32" s="605" t="s">
        <v>891</v>
      </c>
    </row>
    <row r="33">
      <c r="B33" s="597" t="n">
        <v>2007</v>
      </c>
      <c r="C33" s="598" t="s">
        <v>956</v>
      </c>
      <c r="D33" s="599" t="s">
        <v>984</v>
      </c>
      <c r="E33" s="600" t="s">
        <v>894</v>
      </c>
      <c r="F33" s="601" t="s">
        <v>1029</v>
      </c>
      <c r="G33" s="602" t="s">
        <v>972</v>
      </c>
      <c r="H33" s="603" t="s">
        <v>1064</v>
      </c>
      <c r="I33" s="604" t="s">
        <v>902</v>
      </c>
      <c r="J33" s="605" t="s">
        <v>882</v>
      </c>
    </row>
    <row r="34">
      <c r="B34" s="597" t="n">
        <v>2008</v>
      </c>
      <c r="C34" s="598" t="s">
        <v>957</v>
      </c>
      <c r="D34" s="599" t="s">
        <v>985</v>
      </c>
      <c r="E34" s="600" t="s">
        <v>945</v>
      </c>
      <c r="F34" s="601" t="s">
        <v>1030</v>
      </c>
      <c r="G34" s="602" t="s">
        <v>898</v>
      </c>
      <c r="H34" s="603" t="s">
        <v>879</v>
      </c>
      <c r="I34" s="604" t="s">
        <v>903</v>
      </c>
      <c r="J34" s="605" t="s">
        <v>996</v>
      </c>
    </row>
    <row r="35">
      <c r="B35" s="597" t="n">
        <v>2009</v>
      </c>
      <c r="C35" s="598" t="s">
        <v>958</v>
      </c>
      <c r="D35" s="599" t="s">
        <v>986</v>
      </c>
      <c r="E35" s="600" t="s">
        <v>1009</v>
      </c>
      <c r="F35" s="601" t="s">
        <v>984</v>
      </c>
      <c r="G35" s="602" t="s">
        <v>1049</v>
      </c>
      <c r="H35" s="603" t="s">
        <v>1065</v>
      </c>
      <c r="I35" s="604" t="s">
        <v>904</v>
      </c>
      <c r="J35" s="605" t="s">
        <v>996</v>
      </c>
    </row>
    <row r="36">
      <c r="B36" s="597" t="n">
        <v>2010</v>
      </c>
      <c r="C36" s="598" t="s">
        <v>911</v>
      </c>
      <c r="D36" s="599" t="s">
        <v>957</v>
      </c>
      <c r="E36" s="600" t="s">
        <v>954</v>
      </c>
      <c r="F36" s="601" t="s">
        <v>957</v>
      </c>
      <c r="G36" s="602" t="s">
        <v>1050</v>
      </c>
      <c r="H36" s="603" t="s">
        <v>1037</v>
      </c>
      <c r="I36" s="604" t="s">
        <v>905</v>
      </c>
      <c r="J36" s="605" t="s">
        <v>1080</v>
      </c>
    </row>
    <row r="37">
      <c r="B37" s="597" t="n">
        <v>2011</v>
      </c>
      <c r="C37" s="598" t="s">
        <v>795</v>
      </c>
      <c r="D37" s="599" t="s">
        <v>953</v>
      </c>
      <c r="E37" s="600" t="s">
        <v>798</v>
      </c>
      <c r="F37" s="601" t="s">
        <v>1031</v>
      </c>
      <c r="G37" s="602" t="s">
        <v>1051</v>
      </c>
      <c r="H37" s="603" t="s">
        <v>1066</v>
      </c>
      <c r="I37" s="604" t="s">
        <v>905</v>
      </c>
      <c r="J37" s="605" t="s">
        <v>879</v>
      </c>
    </row>
    <row r="38">
      <c r="B38" s="597" t="n">
        <v>2012</v>
      </c>
      <c r="C38" s="598" t="s">
        <v>959</v>
      </c>
      <c r="D38" s="599" t="s">
        <v>954</v>
      </c>
      <c r="E38" s="600" t="s">
        <v>794</v>
      </c>
      <c r="F38" s="601" t="s">
        <v>1031</v>
      </c>
      <c r="G38" s="602" t="s">
        <v>944</v>
      </c>
      <c r="H38" s="603" t="s">
        <v>937</v>
      </c>
      <c r="I38" s="604" t="s">
        <v>906</v>
      </c>
      <c r="J38" s="605" t="s">
        <v>1000</v>
      </c>
    </row>
    <row r="39">
      <c r="B39" s="597" t="n">
        <v>2013</v>
      </c>
      <c r="C39" s="598" t="s">
        <v>960</v>
      </c>
      <c r="D39" s="599" t="s">
        <v>794</v>
      </c>
      <c r="E39" s="600" t="s">
        <v>1010</v>
      </c>
      <c r="F39" s="601" t="s">
        <v>1029</v>
      </c>
      <c r="G39" s="602" t="s">
        <v>1024</v>
      </c>
      <c r="H39" s="603" t="s">
        <v>1067</v>
      </c>
      <c r="I39" s="604" t="s">
        <v>907</v>
      </c>
      <c r="J39" s="605" t="s">
        <v>935</v>
      </c>
    </row>
    <row r="40">
      <c r="B40" s="597" t="n">
        <v>2014</v>
      </c>
      <c r="C40" s="598" t="s">
        <v>961</v>
      </c>
      <c r="D40" s="599" t="s">
        <v>953</v>
      </c>
      <c r="E40" s="600" t="s">
        <v>796</v>
      </c>
      <c r="F40" s="601" t="s">
        <v>955</v>
      </c>
      <c r="G40" s="602" t="s">
        <v>1020</v>
      </c>
      <c r="H40" s="603" t="s">
        <v>1050</v>
      </c>
      <c r="I40" s="604" t="s">
        <v>908</v>
      </c>
      <c r="J40" s="605" t="s">
        <v>935</v>
      </c>
    </row>
    <row r="41">
      <c r="B41" s="597" t="n">
        <v>2015</v>
      </c>
      <c r="C41" s="598" t="s">
        <v>962</v>
      </c>
      <c r="D41" s="599" t="s">
        <v>987</v>
      </c>
      <c r="E41" s="600" t="s">
        <v>1011</v>
      </c>
      <c r="F41" s="601" t="s">
        <v>1010</v>
      </c>
      <c r="G41" s="602" t="s">
        <v>1052</v>
      </c>
      <c r="H41" s="603" t="s">
        <v>1068</v>
      </c>
      <c r="I41" s="604" t="s">
        <v>909</v>
      </c>
      <c r="J41" s="605" t="s">
        <v>937</v>
      </c>
    </row>
    <row r="42">
      <c r="B42" s="597" t="n">
        <v>2016</v>
      </c>
      <c r="C42" s="598" t="s">
        <v>963</v>
      </c>
      <c r="D42" s="599" t="s">
        <v>988</v>
      </c>
      <c r="E42" s="600" t="s">
        <v>1005</v>
      </c>
      <c r="F42" s="601" t="s">
        <v>786</v>
      </c>
      <c r="G42" s="602" t="s">
        <v>1053</v>
      </c>
      <c r="H42" s="603" t="s">
        <v>1048</v>
      </c>
      <c r="I42" s="604" t="s">
        <v>910</v>
      </c>
      <c r="J42" s="605" t="s">
        <v>1071</v>
      </c>
    </row>
    <row r="43">
      <c r="B43" s="597" t="n">
        <v>2017</v>
      </c>
      <c r="C43" s="598" t="s">
        <v>964</v>
      </c>
      <c r="D43" s="599" t="s">
        <v>989</v>
      </c>
      <c r="E43" s="600" t="s">
        <v>951</v>
      </c>
      <c r="F43" s="601" t="s">
        <v>779</v>
      </c>
      <c r="G43" s="602" t="s">
        <v>897</v>
      </c>
      <c r="H43" s="603" t="s">
        <v>1068</v>
      </c>
      <c r="I43" s="604" t="s">
        <v>911</v>
      </c>
      <c r="J43" s="605" t="s">
        <v>1067</v>
      </c>
    </row>
    <row r="44">
      <c r="B44" s="597" t="n">
        <v>2018</v>
      </c>
      <c r="C44" s="598" t="s">
        <v>965</v>
      </c>
      <c r="D44" s="599" t="s">
        <v>990</v>
      </c>
      <c r="E44" s="600" t="s">
        <v>1012</v>
      </c>
      <c r="F44" s="601" t="s">
        <v>1032</v>
      </c>
      <c r="G44" s="602" t="s">
        <v>1054</v>
      </c>
      <c r="H44" s="603" t="s">
        <v>1069</v>
      </c>
      <c r="I44" s="604" t="s">
        <v>912</v>
      </c>
      <c r="J44" s="605" t="s">
        <v>1075</v>
      </c>
    </row>
    <row r="45">
      <c r="B45" s="597" t="n">
        <v>2019</v>
      </c>
      <c r="C45" s="598" t="s">
        <v>966</v>
      </c>
      <c r="D45" s="599" t="s">
        <v>991</v>
      </c>
      <c r="E45" s="600" t="s">
        <v>1013</v>
      </c>
      <c r="F45" s="601" t="s">
        <v>1033</v>
      </c>
      <c r="G45" s="602" t="s">
        <v>1054</v>
      </c>
      <c r="H45" s="603" t="s">
        <v>1055</v>
      </c>
      <c r="I45" s="604" t="s">
        <v>913</v>
      </c>
      <c r="J45" s="605" t="s">
        <v>1071</v>
      </c>
    </row>
    <row r="46">
      <c r="B46" s="597" t="n">
        <v>2020</v>
      </c>
      <c r="C46" s="598" t="s">
        <v>967</v>
      </c>
      <c r="D46" s="599" t="s">
        <v>992</v>
      </c>
      <c r="E46" s="600" t="s">
        <v>1014</v>
      </c>
      <c r="F46" s="601" t="s">
        <v>1034</v>
      </c>
      <c r="G46" s="602" t="s">
        <v>904</v>
      </c>
      <c r="H46" s="603" t="s">
        <v>883</v>
      </c>
      <c r="I46" s="604" t="s">
        <v>912</v>
      </c>
      <c r="J46" s="605" t="s">
        <v>1020</v>
      </c>
    </row>
    <row r="47">
      <c r="B47" s="597" t="n">
        <v>2021</v>
      </c>
      <c r="C47" s="598" t="s">
        <v>968</v>
      </c>
      <c r="D47" s="599" t="s">
        <v>988</v>
      </c>
      <c r="E47" s="600" t="s">
        <v>1015</v>
      </c>
      <c r="F47" s="601" t="s">
        <v>794</v>
      </c>
      <c r="G47" s="602" t="s">
        <v>1055</v>
      </c>
      <c r="H47" s="603" t="s">
        <v>1070</v>
      </c>
      <c r="I47" s="604" t="s">
        <v>800</v>
      </c>
      <c r="J47" s="605" t="s">
        <v>1079</v>
      </c>
    </row>
    <row r="48">
      <c r="B48" s="597" t="n">
        <v>2022</v>
      </c>
      <c r="C48" s="598" t="s">
        <v>969</v>
      </c>
      <c r="D48" s="599" t="s">
        <v>993</v>
      </c>
      <c r="E48" s="600" t="s">
        <v>1006</v>
      </c>
      <c r="F48" s="601" t="s">
        <v>958</v>
      </c>
      <c r="G48" s="602" t="s">
        <v>1056</v>
      </c>
      <c r="H48" s="603" t="s">
        <v>882</v>
      </c>
      <c r="I48" s="604" t="s">
        <v>914</v>
      </c>
      <c r="J48" s="605" t="s">
        <v>1066</v>
      </c>
    </row>
    <row r="49">
      <c r="B49" s="597" t="n">
        <v>2023</v>
      </c>
      <c r="C49" s="598" t="s">
        <v>960</v>
      </c>
      <c r="D49" s="599" t="s">
        <v>800</v>
      </c>
      <c r="E49" s="600" t="s">
        <v>1016</v>
      </c>
      <c r="F49" s="601" t="s">
        <v>916</v>
      </c>
      <c r="G49" s="602" t="s">
        <v>943</v>
      </c>
      <c r="H49" s="603" t="s">
        <v>937</v>
      </c>
      <c r="I49" s="604" t="s">
        <v>915</v>
      </c>
      <c r="J49" s="605" t="s">
        <v>879</v>
      </c>
    </row>
    <row r="50">
      <c r="B50" s="597" t="n">
        <v>2024</v>
      </c>
      <c r="C50" s="598" t="s">
        <v>783</v>
      </c>
      <c r="D50" s="599" t="s">
        <v>945</v>
      </c>
      <c r="E50" s="600" t="s">
        <v>1017</v>
      </c>
      <c r="F50" s="601" t="s">
        <v>899</v>
      </c>
      <c r="G50" s="602" t="s">
        <v>1056</v>
      </c>
      <c r="H50" s="603" t="s">
        <v>1071</v>
      </c>
      <c r="I50" s="604" t="s">
        <v>916</v>
      </c>
      <c r="J50" s="605" t="s">
        <v>1074</v>
      </c>
    </row>
    <row r="51">
      <c r="B51" s="606" t="n">
        <v>2025</v>
      </c>
      <c r="C51" s="607" t="s">
        <v>778</v>
      </c>
      <c r="D51" s="608" t="s">
        <v>994</v>
      </c>
      <c r="E51" s="609" t="s">
        <v>1018</v>
      </c>
      <c r="F51" s="610" t="s">
        <v>883</v>
      </c>
      <c r="G51" s="611" t="s">
        <v>1057</v>
      </c>
      <c r="H51" s="612" t="s">
        <v>1072</v>
      </c>
      <c r="I51" s="613" t="s">
        <v>917</v>
      </c>
      <c r="J51" s="614" t="s">
        <v>1076</v>
      </c>
    </row>
    <row r="53" ht="47.2470588235294" customHeight="1">
      <c r="B53" s="35" t="s">
        <v>1081</v>
      </c>
    </row>
    <row r="54" ht="26.1647058823529" customHeight="1">
      <c r="B54" s="35" t="s">
        <v>664</v>
      </c>
    </row>
  </sheetData>
  <mergeCells count="5">
    <mergeCell ref="B4:B5"/>
    <mergeCell ref="C4:H4"/>
    <mergeCell ref="I4:J4"/>
    <mergeCell ref="B53:J53"/>
    <mergeCell ref="B54:J54"/>
  </mergeCells>
  <pageMargins left="0.7" right="0.7" top="0.75" bottom="0.75" header="0.3" footer="0.3"/>
  <pageSetup paperSize="9" orientation="landscape" scale="50" fitToWidth="0" fitToHeight="0" horizontalDpi="300" verticalDpi="300"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E562"/>
  </sheetPr>
  <dimension ref="A1"/>
  <sheetViews>
    <sheetView workbookViewId="0" zoomScale="100" showGridLines="0" tabSelected="false"/>
  </sheetViews>
  <sheetFormatPr defaultRowHeight="15.0" baseColWidth="10"/>
  <cols>
    <col min="1" max="1" width="2.57" hidden="0" customWidth="1"/>
    <col min="2" max="2" width="20.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s>
  <sheetData>
    <row r="1">
      <c r="B1" s="3" t="s">
        <v>30</v>
      </c>
    </row>
    <row r="4" ht="18.6666666666667" customHeight="1">
      <c r="B4" s="14" t="s">
        <v>1082</v>
      </c>
      <c r="C4" s="15" t="s">
        <v>1083</v>
      </c>
      <c r="D4" s="15" t="s">
        <v>1083</v>
      </c>
      <c r="E4" s="15" t="s">
        <v>1083</v>
      </c>
      <c r="F4" s="15" t="s">
        <v>1083</v>
      </c>
      <c r="G4" s="15" t="s">
        <v>1083</v>
      </c>
      <c r="H4" s="15" t="s">
        <v>1083</v>
      </c>
      <c r="I4" s="15" t="s">
        <v>1083</v>
      </c>
      <c r="J4" s="15" t="s">
        <v>1083</v>
      </c>
      <c r="K4" s="15" t="s">
        <v>1083</v>
      </c>
      <c r="L4" s="15" t="s">
        <v>1084</v>
      </c>
      <c r="M4" s="15" t="s">
        <v>1085</v>
      </c>
    </row>
    <row r="5" ht="18.6666666666667" customHeight="1">
      <c r="B5" s="14" t="s">
        <v>1082</v>
      </c>
      <c r="C5" s="15" t="s">
        <v>745</v>
      </c>
      <c r="D5" s="15" t="s">
        <v>745</v>
      </c>
      <c r="E5" s="15" t="s">
        <v>745</v>
      </c>
      <c r="F5" s="15" t="s">
        <v>745</v>
      </c>
      <c r="G5" s="15" t="s">
        <v>745</v>
      </c>
      <c r="H5" s="15" t="s">
        <v>745</v>
      </c>
      <c r="I5" s="15" t="s">
        <v>745</v>
      </c>
      <c r="J5" s="15" t="s">
        <v>922</v>
      </c>
      <c r="K5" s="15" t="s">
        <v>922</v>
      </c>
      <c r="L5" s="15" t="s">
        <v>1084</v>
      </c>
      <c r="M5" s="15" t="s">
        <v>1085</v>
      </c>
    </row>
    <row r="6" ht="42" customHeight="1">
      <c r="B6" s="14" t="s">
        <v>1082</v>
      </c>
      <c r="C6" s="16" t="s">
        <v>46</v>
      </c>
      <c r="D6" s="16" t="n">
        <v>1</v>
      </c>
      <c r="E6" s="16" t="n">
        <v>2</v>
      </c>
      <c r="F6" s="16" t="n">
        <v>3</v>
      </c>
      <c r="G6" s="16" t="n">
        <v>4</v>
      </c>
      <c r="H6" s="16" t="n">
        <v>5</v>
      </c>
      <c r="I6" s="16" t="s">
        <v>672</v>
      </c>
      <c r="J6" s="16" t="s">
        <v>923</v>
      </c>
      <c r="K6" s="16" t="s">
        <v>1086</v>
      </c>
      <c r="L6" s="15" t="s">
        <v>1084</v>
      </c>
      <c r="M6" s="15" t="s">
        <v>1085</v>
      </c>
    </row>
    <row r="7">
      <c r="B7" s="17" t="s">
        <v>374</v>
      </c>
      <c r="C7" s="615" t="n">
        <v>365</v>
      </c>
      <c r="D7" s="616" t="n">
        <v>20</v>
      </c>
      <c r="E7" s="617" t="n">
        <v>42</v>
      </c>
      <c r="F7" s="618" t="n">
        <v>107</v>
      </c>
      <c r="G7" s="619" t="n">
        <v>107</v>
      </c>
      <c r="H7" s="620" t="n">
        <v>60</v>
      </c>
      <c r="I7" s="621" t="n">
        <v>29</v>
      </c>
      <c r="J7" s="622" t="n">
        <v>71</v>
      </c>
      <c r="K7" s="623" t="n">
        <v>7</v>
      </c>
      <c r="L7" s="624" t="n">
        <v>41343</v>
      </c>
      <c r="M7" s="625" t="s">
        <v>1087</v>
      </c>
    </row>
    <row r="8">
      <c r="B8" s="17" t="s">
        <v>375</v>
      </c>
      <c r="C8" s="615" t="n">
        <v>657</v>
      </c>
      <c r="D8" s="616" t="n">
        <v>67</v>
      </c>
      <c r="E8" s="617" t="n">
        <v>107</v>
      </c>
      <c r="F8" s="618" t="n">
        <v>193</v>
      </c>
      <c r="G8" s="619" t="n">
        <v>169</v>
      </c>
      <c r="H8" s="620" t="n">
        <v>76</v>
      </c>
      <c r="I8" s="621" t="n">
        <v>45</v>
      </c>
      <c r="J8" s="622" t="n">
        <v>98</v>
      </c>
      <c r="K8" s="623" t="n">
        <v>28</v>
      </c>
      <c r="L8" s="624" t="n">
        <v>72842</v>
      </c>
      <c r="M8" s="625" t="s">
        <v>1067</v>
      </c>
    </row>
    <row r="9">
      <c r="B9" s="17" t="s">
        <v>376</v>
      </c>
      <c r="C9" s="615" t="n">
        <v>361</v>
      </c>
      <c r="D9" s="616" t="n">
        <v>25</v>
      </c>
      <c r="E9" s="617" t="n">
        <v>52</v>
      </c>
      <c r="F9" s="618" t="n">
        <v>96</v>
      </c>
      <c r="G9" s="619" t="n">
        <v>85</v>
      </c>
      <c r="H9" s="620" t="n">
        <v>56</v>
      </c>
      <c r="I9" s="621" t="n">
        <v>47</v>
      </c>
      <c r="J9" s="622" t="n">
        <v>97</v>
      </c>
      <c r="K9" s="623" t="n">
        <v>22</v>
      </c>
      <c r="L9" s="624" t="n">
        <v>38508</v>
      </c>
      <c r="M9" s="625" t="s">
        <v>1088</v>
      </c>
    </row>
    <row r="10">
      <c r="B10" s="17" t="s">
        <v>377</v>
      </c>
      <c r="C10" s="615" t="n">
        <v>344</v>
      </c>
      <c r="D10" s="616" t="n">
        <v>32</v>
      </c>
      <c r="E10" s="617" t="n">
        <v>55</v>
      </c>
      <c r="F10" s="618" t="n">
        <v>75</v>
      </c>
      <c r="G10" s="619" t="n">
        <v>95</v>
      </c>
      <c r="H10" s="620" t="n">
        <v>56</v>
      </c>
      <c r="I10" s="621" t="n">
        <v>31</v>
      </c>
      <c r="J10" s="622" t="n">
        <v>71</v>
      </c>
      <c r="K10" s="623" t="n">
        <v>6</v>
      </c>
      <c r="L10" s="624" t="n">
        <v>25147</v>
      </c>
      <c r="M10" s="625" t="s">
        <v>1089</v>
      </c>
    </row>
    <row r="11">
      <c r="B11" s="17" t="s">
        <v>378</v>
      </c>
      <c r="C11" s="615" t="n">
        <v>536</v>
      </c>
      <c r="D11" s="616" t="n">
        <v>36</v>
      </c>
      <c r="E11" s="617" t="n">
        <v>81</v>
      </c>
      <c r="F11" s="618" t="n">
        <v>153</v>
      </c>
      <c r="G11" s="619" t="n">
        <v>169</v>
      </c>
      <c r="H11" s="620" t="n">
        <v>58</v>
      </c>
      <c r="I11" s="621" t="n">
        <v>39</v>
      </c>
      <c r="J11" s="622" t="n">
        <v>87</v>
      </c>
      <c r="K11" s="623" t="n">
        <v>63</v>
      </c>
      <c r="L11" s="624" t="n">
        <v>22664</v>
      </c>
      <c r="M11" s="625" t="s">
        <v>1090</v>
      </c>
    </row>
    <row r="12">
      <c r="B12" s="17" t="s">
        <v>379</v>
      </c>
      <c r="C12" s="615" t="n">
        <v>173</v>
      </c>
      <c r="D12" s="616" t="n">
        <v>8</v>
      </c>
      <c r="E12" s="617" t="n">
        <v>25</v>
      </c>
      <c r="F12" s="618" t="n">
        <v>48</v>
      </c>
      <c r="G12" s="619" t="n">
        <v>37</v>
      </c>
      <c r="H12" s="620" t="n">
        <v>34</v>
      </c>
      <c r="I12" s="621" t="n">
        <v>21</v>
      </c>
      <c r="J12" s="622" t="n">
        <v>38</v>
      </c>
      <c r="K12" s="623" t="n">
        <v>23</v>
      </c>
      <c r="L12" s="624" t="n">
        <v>17600</v>
      </c>
      <c r="M12" s="625" t="s">
        <v>1091</v>
      </c>
    </row>
    <row r="13">
      <c r="B13" s="17" t="s">
        <v>380</v>
      </c>
      <c r="C13" s="615" t="n">
        <v>190</v>
      </c>
      <c r="D13" s="616" t="n">
        <v>19</v>
      </c>
      <c r="E13" s="617" t="n">
        <v>15</v>
      </c>
      <c r="F13" s="618" t="n">
        <v>59</v>
      </c>
      <c r="G13" s="619" t="n">
        <v>45</v>
      </c>
      <c r="H13" s="620" t="n">
        <v>29</v>
      </c>
      <c r="I13" s="621" t="n">
        <v>23</v>
      </c>
      <c r="J13" s="622" t="n">
        <v>49</v>
      </c>
      <c r="K13" s="623" t="n">
        <v>17</v>
      </c>
      <c r="L13" s="624" t="n">
        <v>32915</v>
      </c>
      <c r="M13" s="625" t="s">
        <v>932</v>
      </c>
    </row>
    <row r="14">
      <c r="B14" s="17" t="s">
        <v>381</v>
      </c>
      <c r="C14" s="615" t="n">
        <v>151</v>
      </c>
      <c r="D14" s="616" t="n">
        <v>8</v>
      </c>
      <c r="E14" s="617" t="n">
        <v>16</v>
      </c>
      <c r="F14" s="618" t="n">
        <v>24</v>
      </c>
      <c r="G14" s="619" t="n">
        <v>45</v>
      </c>
      <c r="H14" s="620" t="n">
        <v>30</v>
      </c>
      <c r="I14" s="621" t="n">
        <v>28</v>
      </c>
      <c r="J14" s="622" t="n">
        <v>32</v>
      </c>
      <c r="K14" s="623" t="n">
        <v>23</v>
      </c>
      <c r="L14" s="624" t="n">
        <v>17948</v>
      </c>
      <c r="M14" s="625" t="s">
        <v>1075</v>
      </c>
    </row>
    <row r="15">
      <c r="B15" s="17" t="s">
        <v>382</v>
      </c>
      <c r="C15" s="615" t="n">
        <v>315</v>
      </c>
      <c r="D15" s="616" t="n">
        <v>26</v>
      </c>
      <c r="E15" s="617" t="n">
        <v>47</v>
      </c>
      <c r="F15" s="618" t="n">
        <v>99</v>
      </c>
      <c r="G15" s="619" t="n">
        <v>87</v>
      </c>
      <c r="H15" s="620" t="n">
        <v>43</v>
      </c>
      <c r="I15" s="621" t="n">
        <v>13</v>
      </c>
      <c r="J15" s="622" t="n">
        <v>38</v>
      </c>
      <c r="K15" s="623" t="n">
        <v>7</v>
      </c>
      <c r="L15" s="624" t="n">
        <v>24101</v>
      </c>
      <c r="M15" s="625" t="s">
        <v>1045</v>
      </c>
    </row>
    <row r="16">
      <c r="B16" s="17" t="s">
        <v>383</v>
      </c>
      <c r="C16" s="615" t="n">
        <v>829</v>
      </c>
      <c r="D16" s="616" t="n">
        <v>42</v>
      </c>
      <c r="E16" s="617" t="n">
        <v>124</v>
      </c>
      <c r="F16" s="618" t="n">
        <v>274</v>
      </c>
      <c r="G16" s="619" t="n">
        <v>220</v>
      </c>
      <c r="H16" s="620" t="n">
        <v>102</v>
      </c>
      <c r="I16" s="621" t="n">
        <v>67</v>
      </c>
      <c r="J16" s="622" t="n">
        <v>159</v>
      </c>
      <c r="K16" s="623" t="n">
        <v>83</v>
      </c>
      <c r="L16" s="624" t="n">
        <v>37521</v>
      </c>
      <c r="M16" s="625" t="s">
        <v>1010</v>
      </c>
    </row>
    <row r="17">
      <c r="B17" s="17" t="s">
        <v>384</v>
      </c>
      <c r="C17" s="615" t="n">
        <v>181</v>
      </c>
      <c r="D17" s="616" t="n">
        <v>5</v>
      </c>
      <c r="E17" s="617" t="n">
        <v>17</v>
      </c>
      <c r="F17" s="618" t="n">
        <v>63</v>
      </c>
      <c r="G17" s="619" t="n">
        <v>51</v>
      </c>
      <c r="H17" s="620" t="n">
        <v>32</v>
      </c>
      <c r="I17" s="621" t="n">
        <v>13</v>
      </c>
      <c r="J17" s="622" t="n">
        <v>38</v>
      </c>
      <c r="K17" s="623" t="n">
        <v>10</v>
      </c>
      <c r="L17" s="624" t="n">
        <v>18067</v>
      </c>
      <c r="M17" s="625" t="s">
        <v>1024</v>
      </c>
    </row>
    <row r="18">
      <c r="B18" s="49" t="s">
        <v>386</v>
      </c>
      <c r="C18" s="626" t="n">
        <v>4102</v>
      </c>
      <c r="D18" s="627" t="n">
        <v>288</v>
      </c>
      <c r="E18" s="628" t="n">
        <v>581</v>
      </c>
      <c r="F18" s="629" t="n">
        <v>1191</v>
      </c>
      <c r="G18" s="630" t="n">
        <v>1110</v>
      </c>
      <c r="H18" s="631" t="n">
        <v>576</v>
      </c>
      <c r="I18" s="632" t="n">
        <v>356</v>
      </c>
      <c r="J18" s="633" t="n">
        <v>778</v>
      </c>
      <c r="K18" s="634" t="n">
        <v>289</v>
      </c>
      <c r="L18" s="635" t="n">
        <v>348656</v>
      </c>
      <c r="M18" s="636" t="s">
        <v>917</v>
      </c>
    </row>
    <row r="20">
      <c r="B20" s="35" t="s">
        <v>1092</v>
      </c>
    </row>
    <row r="21" ht="17.6" customHeight="1">
      <c r="B21" s="35" t="s">
        <v>1093</v>
      </c>
    </row>
  </sheetData>
  <mergeCells count="8">
    <mergeCell ref="B4:B6"/>
    <mergeCell ref="C4:K4"/>
    <mergeCell ref="L4:L6"/>
    <mergeCell ref="M4:M6"/>
    <mergeCell ref="C5:I5"/>
    <mergeCell ref="J5:K5"/>
    <mergeCell ref="B20:M20"/>
    <mergeCell ref="B21:M21"/>
  </mergeCells>
  <pageMargins left="0.7" right="0.7" top="0.75" bottom="0.75" header="0.3" footer="0.3"/>
  <pageSetup paperSize="9" orientation="landscape" scale="50" fitToWidth="0" fitToHeight="0" horizontalDpi="300" verticalDpi="300"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A05388"/>
  </sheetPr>
  <dimension ref="A1"/>
  <sheetViews>
    <sheetView workbookViewId="0" zoomScale="100" showGridLines="0" tabSelected="false">
      <pane ySplit="5" topLeftCell="A6" activePane="bottomLeft" state="frozen"/>
      <selection pane="bottomLeft"/>
    </sheetView>
  </sheetViews>
  <sheetFormatPr defaultRowHeight="15.0" baseColWidth="10"/>
  <cols>
    <col min="1" max="1" width="2.57" hidden="0" customWidth="1"/>
    <col min="2" max="2" width="10.71" hidden="0" customWidth="1"/>
    <col min="3" max="3" width="20.71" hidden="0" customWidth="1"/>
    <col min="4" max="4" width="10.71" hidden="0" customWidth="1"/>
    <col min="5" max="5" width="10.71" hidden="0" customWidth="1"/>
    <col min="6" max="6" width="10.71" hidden="0" customWidth="1"/>
    <col min="7" max="7" width="10.71" hidden="0" customWidth="1"/>
    <col min="8" max="8" width="10.71" hidden="0" customWidth="1"/>
    <col min="9" max="9" width="11.46" hidden="0" customWidth="1"/>
    <col min="10" max="10" width="10.71" hidden="0" customWidth="1"/>
    <col min="11" max="11" width="10.71" hidden="0" customWidth="1"/>
    <col min="12" max="12" width="10.71" hidden="0" customWidth="1"/>
    <col min="13" max="13" width="10.71" hidden="0" customWidth="1"/>
    <col min="14" max="14" width="10.71" hidden="0" customWidth="1"/>
  </cols>
  <sheetData>
    <row r="1">
      <c r="B1" s="3" t="s">
        <v>32</v>
      </c>
    </row>
    <row r="4" ht="35" customHeight="1">
      <c r="B4" s="14" t="s">
        <v>1094</v>
      </c>
      <c r="C4" s="14" t="s">
        <v>1095</v>
      </c>
      <c r="D4" s="15" t="s">
        <v>1096</v>
      </c>
      <c r="E4" s="15" t="s">
        <v>1096</v>
      </c>
      <c r="F4" s="15" t="s">
        <v>1096</v>
      </c>
      <c r="G4" s="15" t="s">
        <v>1097</v>
      </c>
      <c r="H4" s="15" t="s">
        <v>1098</v>
      </c>
      <c r="I4" s="15" t="s">
        <v>1098</v>
      </c>
      <c r="J4" s="15" t="s">
        <v>1099</v>
      </c>
      <c r="K4" s="15" t="s">
        <v>1100</v>
      </c>
      <c r="L4" s="15" t="s">
        <v>1101</v>
      </c>
      <c r="M4" s="15" t="s">
        <v>1102</v>
      </c>
      <c r="N4" s="15" t="s">
        <v>1103</v>
      </c>
    </row>
    <row r="5" ht="42" customHeight="1">
      <c r="B5" s="14" t="s">
        <v>1094</v>
      </c>
      <c r="C5" s="14" t="s">
        <v>1095</v>
      </c>
      <c r="D5" s="16" t="s">
        <v>46</v>
      </c>
      <c r="E5" s="16" t="s">
        <v>393</v>
      </c>
      <c r="F5" s="16" t="s">
        <v>354</v>
      </c>
      <c r="G5" s="15" t="s">
        <v>1097</v>
      </c>
      <c r="H5" s="16" t="s">
        <v>46</v>
      </c>
      <c r="I5" s="16" t="s">
        <v>1104</v>
      </c>
      <c r="J5" s="15" t="s">
        <v>1099</v>
      </c>
      <c r="K5" s="15" t="s">
        <v>1100</v>
      </c>
      <c r="L5" s="15" t="s">
        <v>1101</v>
      </c>
      <c r="M5" s="15" t="s">
        <v>1102</v>
      </c>
      <c r="N5" s="15" t="s">
        <v>1103</v>
      </c>
    </row>
    <row r="6">
      <c r="B6" s="42" t="n">
        <v>4335</v>
      </c>
      <c r="C6" s="42" t="s">
        <v>386</v>
      </c>
      <c r="D6" s="648" t="n">
        <v>4405114</v>
      </c>
      <c r="E6" s="649" t="n">
        <v>1196676</v>
      </c>
      <c r="F6" s="650" t="n">
        <v>3208438</v>
      </c>
      <c r="G6" s="651" t="n">
        <v>3492233</v>
      </c>
      <c r="H6" s="652" t="n">
        <v>1055</v>
      </c>
      <c r="I6" s="653" t="n">
        <v>589</v>
      </c>
      <c r="J6" s="654" t="n">
        <v>4193</v>
      </c>
      <c r="K6" s="655" t="n">
        <v>3593</v>
      </c>
      <c r="L6" s="656" t="n">
        <v>348652</v>
      </c>
      <c r="M6" s="657" t="n">
        <v>4102</v>
      </c>
      <c r="N6" s="658" t="s">
        <v>917</v>
      </c>
    </row>
    <row r="7">
      <c r="B7" s="17" t="n">
        <v>4330</v>
      </c>
      <c r="C7" s="17" t="s">
        <v>1105</v>
      </c>
      <c r="D7" s="637" t="n">
        <v>308754</v>
      </c>
      <c r="E7" s="638" t="n">
        <v>238746</v>
      </c>
      <c r="F7" s="639" t="n">
        <v>70008</v>
      </c>
      <c r="G7" s="640" t="n">
        <v>329298</v>
      </c>
      <c r="H7" s="641" t="n">
        <v>0</v>
      </c>
      <c r="I7" s="642" t="n">
        <v>0</v>
      </c>
      <c r="J7" s="643" t="n">
        <v>0</v>
      </c>
      <c r="K7" s="644" t="n">
        <v>0</v>
      </c>
      <c r="L7" s="645" t="n">
        <v>0</v>
      </c>
      <c r="M7" s="646" t="n">
        <v>0</v>
      </c>
      <c r="N7" s="647" t="s">
        <v>366</v>
      </c>
    </row>
    <row r="8">
      <c r="B8" s="42" t="n">
        <v>4019</v>
      </c>
      <c r="C8" s="42" t="s">
        <v>1106</v>
      </c>
      <c r="D8" s="648" t="n">
        <v>586789</v>
      </c>
      <c r="E8" s="649" t="n">
        <v>132217</v>
      </c>
      <c r="F8" s="650" t="n">
        <v>454572</v>
      </c>
      <c r="G8" s="651" t="n">
        <v>452301</v>
      </c>
      <c r="H8" s="652" t="n">
        <v>127</v>
      </c>
      <c r="I8" s="653" t="n">
        <v>66</v>
      </c>
      <c r="J8" s="654" t="n">
        <v>759</v>
      </c>
      <c r="K8" s="655" t="n">
        <v>324</v>
      </c>
      <c r="L8" s="656" t="n">
        <v>41343</v>
      </c>
      <c r="M8" s="657" t="n">
        <v>365</v>
      </c>
      <c r="N8" s="658" t="s">
        <v>1087</v>
      </c>
    </row>
    <row r="9">
      <c r="B9" s="17" t="n">
        <v>4001</v>
      </c>
      <c r="C9" s="17" t="s">
        <v>374</v>
      </c>
      <c r="D9" s="637" t="n">
        <v>339209</v>
      </c>
      <c r="E9" s="638" t="n">
        <v>80135</v>
      </c>
      <c r="F9" s="639" t="n">
        <v>259074</v>
      </c>
      <c r="G9" s="640" t="n">
        <v>271449</v>
      </c>
      <c r="H9" s="641" t="n">
        <v>26</v>
      </c>
      <c r="I9" s="642" t="n">
        <v>14</v>
      </c>
      <c r="J9" s="643" t="n">
        <v>146</v>
      </c>
      <c r="K9" s="644" t="n">
        <v>96</v>
      </c>
      <c r="L9" s="645" t="n">
        <v>12500</v>
      </c>
      <c r="M9" s="646" t="n">
        <v>48</v>
      </c>
      <c r="N9" s="647" t="s">
        <v>977</v>
      </c>
    </row>
    <row r="10">
      <c r="B10" s="17" t="n">
        <v>4002</v>
      </c>
      <c r="C10" s="17" t="s">
        <v>1107</v>
      </c>
      <c r="D10" s="637" t="n">
        <v>5529</v>
      </c>
      <c r="E10" s="638" t="n">
        <v>482</v>
      </c>
      <c r="F10" s="639" t="n">
        <v>5047</v>
      </c>
      <c r="G10" s="640" t="n">
        <v>2051</v>
      </c>
      <c r="H10" s="641" t="n">
        <v>3</v>
      </c>
      <c r="I10" s="642" t="n">
        <v>2</v>
      </c>
      <c r="J10" s="643" t="n">
        <v>5</v>
      </c>
      <c r="K10" s="644" t="n">
        <v>5</v>
      </c>
      <c r="L10" s="645" t="n">
        <v>810</v>
      </c>
      <c r="M10" s="646" t="n">
        <v>10</v>
      </c>
      <c r="N10" s="647" t="s">
        <v>973</v>
      </c>
    </row>
    <row r="11">
      <c r="B11" s="17" t="n">
        <v>4003</v>
      </c>
      <c r="C11" s="17" t="s">
        <v>1108</v>
      </c>
      <c r="D11" s="637" t="n">
        <v>17847</v>
      </c>
      <c r="E11" s="638" t="n">
        <v>5396</v>
      </c>
      <c r="F11" s="639" t="n">
        <v>12451</v>
      </c>
      <c r="G11" s="640" t="n">
        <v>10727</v>
      </c>
      <c r="H11" s="641" t="n">
        <v>2</v>
      </c>
      <c r="I11" s="642" t="n">
        <v>2</v>
      </c>
      <c r="J11" s="643" t="n">
        <v>2</v>
      </c>
      <c r="K11" s="644" t="n">
        <v>40</v>
      </c>
      <c r="L11" s="645" t="n">
        <v>3907</v>
      </c>
      <c r="M11" s="646" t="n">
        <v>26</v>
      </c>
      <c r="N11" s="647" t="s">
        <v>1306</v>
      </c>
    </row>
    <row r="12">
      <c r="B12" s="17" t="n">
        <v>4004</v>
      </c>
      <c r="C12" s="17" t="s">
        <v>1109</v>
      </c>
      <c r="D12" s="637" t="n">
        <v>4004</v>
      </c>
      <c r="E12" s="638" t="n">
        <v>540</v>
      </c>
      <c r="F12" s="639" t="n">
        <v>3464</v>
      </c>
      <c r="G12" s="640" t="n">
        <v>3415</v>
      </c>
      <c r="H12" s="641" t="n">
        <v>0</v>
      </c>
      <c r="I12" s="642" t="n">
        <v>0</v>
      </c>
      <c r="J12" s="643" t="n">
        <v>0</v>
      </c>
      <c r="K12" s="644" t="n">
        <v>5</v>
      </c>
      <c r="L12" s="645" t="n">
        <v>393</v>
      </c>
      <c r="M12" s="646" t="n">
        <v>6</v>
      </c>
      <c r="N12" s="647" t="s">
        <v>994</v>
      </c>
    </row>
    <row r="13">
      <c r="B13" s="17" t="n">
        <v>4005</v>
      </c>
      <c r="C13" s="17" t="s">
        <v>1110</v>
      </c>
      <c r="D13" s="637" t="n">
        <v>25769</v>
      </c>
      <c r="E13" s="638" t="n">
        <v>3371</v>
      </c>
      <c r="F13" s="639" t="n">
        <v>22398</v>
      </c>
      <c r="G13" s="640" t="n">
        <v>24293</v>
      </c>
      <c r="H13" s="641" t="n">
        <v>6</v>
      </c>
      <c r="I13" s="642" t="n">
        <v>1</v>
      </c>
      <c r="J13" s="643" t="n">
        <v>19</v>
      </c>
      <c r="K13" s="644" t="n">
        <v>41</v>
      </c>
      <c r="L13" s="645" t="n">
        <v>2122</v>
      </c>
      <c r="M13" s="646" t="n">
        <v>31</v>
      </c>
      <c r="N13" s="647" t="s">
        <v>986</v>
      </c>
    </row>
    <row r="14">
      <c r="B14" s="17" t="n">
        <v>4006</v>
      </c>
      <c r="C14" s="17" t="s">
        <v>1111</v>
      </c>
      <c r="D14" s="637" t="n">
        <v>20361</v>
      </c>
      <c r="E14" s="638" t="n">
        <v>1355</v>
      </c>
      <c r="F14" s="639" t="n">
        <v>19006</v>
      </c>
      <c r="G14" s="640" t="n">
        <v>8676</v>
      </c>
      <c r="H14" s="641" t="n">
        <v>12</v>
      </c>
      <c r="I14" s="642" t="n">
        <v>6</v>
      </c>
      <c r="J14" s="643" t="n">
        <v>68</v>
      </c>
      <c r="K14" s="644" t="n">
        <v>14</v>
      </c>
      <c r="L14" s="645" t="n">
        <v>3928</v>
      </c>
      <c r="M14" s="646" t="n">
        <v>38</v>
      </c>
      <c r="N14" s="647" t="s">
        <v>1020</v>
      </c>
    </row>
    <row r="15">
      <c r="B15" s="17" t="n">
        <v>4007</v>
      </c>
      <c r="C15" s="17" t="s">
        <v>1112</v>
      </c>
      <c r="D15" s="637" t="n">
        <v>19530</v>
      </c>
      <c r="E15" s="638" t="n">
        <v>1439</v>
      </c>
      <c r="F15" s="639" t="n">
        <v>18091</v>
      </c>
      <c r="G15" s="640" t="n">
        <v>14002</v>
      </c>
      <c r="H15" s="641" t="n">
        <v>7</v>
      </c>
      <c r="I15" s="642" t="n">
        <v>2</v>
      </c>
      <c r="J15" s="643" t="n">
        <v>46</v>
      </c>
      <c r="K15" s="644" t="n">
        <v>4</v>
      </c>
      <c r="L15" s="645" t="n">
        <v>837</v>
      </c>
      <c r="M15" s="646" t="n">
        <v>19</v>
      </c>
      <c r="N15" s="647" t="s">
        <v>788</v>
      </c>
    </row>
    <row r="16">
      <c r="B16" s="17" t="n">
        <v>4008</v>
      </c>
      <c r="C16" s="17" t="s">
        <v>1113</v>
      </c>
      <c r="D16" s="637" t="n">
        <v>35306</v>
      </c>
      <c r="E16" s="638" t="n">
        <v>3493</v>
      </c>
      <c r="F16" s="639" t="n">
        <v>31813</v>
      </c>
      <c r="G16" s="640" t="n">
        <v>32506</v>
      </c>
      <c r="H16" s="641" t="n">
        <v>34</v>
      </c>
      <c r="I16" s="642" t="n">
        <v>23</v>
      </c>
      <c r="J16" s="643" t="n">
        <v>178</v>
      </c>
      <c r="K16" s="644" t="n">
        <v>19</v>
      </c>
      <c r="L16" s="645" t="n">
        <v>3370</v>
      </c>
      <c r="M16" s="646" t="n">
        <v>8</v>
      </c>
      <c r="N16" s="647" t="s">
        <v>997</v>
      </c>
    </row>
    <row r="17">
      <c r="B17" s="17" t="n">
        <v>4009</v>
      </c>
      <c r="C17" s="17" t="s">
        <v>1114</v>
      </c>
      <c r="D17" s="637" t="n">
        <v>12373</v>
      </c>
      <c r="E17" s="638" t="n">
        <v>1058</v>
      </c>
      <c r="F17" s="639" t="n">
        <v>11315</v>
      </c>
      <c r="G17" s="640" t="n">
        <v>10922</v>
      </c>
      <c r="H17" s="641" t="n">
        <v>7</v>
      </c>
      <c r="I17" s="642" t="n">
        <v>5</v>
      </c>
      <c r="J17" s="643" t="n">
        <v>14</v>
      </c>
      <c r="K17" s="644" t="n">
        <v>14</v>
      </c>
      <c r="L17" s="645" t="n">
        <v>1876</v>
      </c>
      <c r="M17" s="646" t="n">
        <v>50</v>
      </c>
      <c r="N17" s="647" t="s">
        <v>772</v>
      </c>
    </row>
    <row r="18">
      <c r="B18" s="17" t="n">
        <v>4010</v>
      </c>
      <c r="C18" s="17" t="s">
        <v>1115</v>
      </c>
      <c r="D18" s="637" t="n">
        <v>30941</v>
      </c>
      <c r="E18" s="638" t="n">
        <v>7828</v>
      </c>
      <c r="F18" s="639" t="n">
        <v>23113</v>
      </c>
      <c r="G18" s="640" t="n">
        <v>27536</v>
      </c>
      <c r="H18" s="641" t="n">
        <v>6</v>
      </c>
      <c r="I18" s="642" t="n">
        <v>5</v>
      </c>
      <c r="J18" s="643" t="n">
        <v>10</v>
      </c>
      <c r="K18" s="644" t="n">
        <v>27</v>
      </c>
      <c r="L18" s="645" t="n">
        <v>4126</v>
      </c>
      <c r="M18" s="646" t="n">
        <v>72</v>
      </c>
      <c r="N18" s="647" t="s">
        <v>957</v>
      </c>
    </row>
    <row r="19">
      <c r="B19" s="17" t="n">
        <v>4012</v>
      </c>
      <c r="C19" s="17" t="s">
        <v>1116</v>
      </c>
      <c r="D19" s="637" t="n">
        <v>48425</v>
      </c>
      <c r="E19" s="638" t="n">
        <v>11135</v>
      </c>
      <c r="F19" s="639" t="n">
        <v>37290</v>
      </c>
      <c r="G19" s="640" t="n">
        <v>22959</v>
      </c>
      <c r="H19" s="641" t="n">
        <v>22</v>
      </c>
      <c r="I19" s="642" t="n">
        <v>6</v>
      </c>
      <c r="J19" s="643" t="n">
        <v>262</v>
      </c>
      <c r="K19" s="644" t="n">
        <v>58</v>
      </c>
      <c r="L19" s="645" t="n">
        <v>5362</v>
      </c>
      <c r="M19" s="646" t="n">
        <v>34</v>
      </c>
      <c r="N19" s="647" t="s">
        <v>891</v>
      </c>
    </row>
    <row r="20">
      <c r="B20" s="17" t="n">
        <v>4013</v>
      </c>
      <c r="C20" s="17" t="s">
        <v>1117</v>
      </c>
      <c r="D20" s="637" t="n">
        <v>27495</v>
      </c>
      <c r="E20" s="638" t="n">
        <v>15985</v>
      </c>
      <c r="F20" s="639" t="n">
        <v>11510</v>
      </c>
      <c r="G20" s="640" t="n">
        <v>23765</v>
      </c>
      <c r="H20" s="641" t="n">
        <v>2</v>
      </c>
      <c r="I20" s="642" t="n">
        <v>0</v>
      </c>
      <c r="J20" s="643" t="n">
        <v>9</v>
      </c>
      <c r="K20" s="644" t="n">
        <v>1</v>
      </c>
      <c r="L20" s="645" t="n">
        <v>2112</v>
      </c>
      <c r="M20" s="646" t="n">
        <v>23</v>
      </c>
      <c r="N20" s="647" t="s">
        <v>936</v>
      </c>
    </row>
    <row r="21">
      <c r="B21" s="42" t="n">
        <v>4059</v>
      </c>
      <c r="C21" s="42" t="s">
        <v>1118</v>
      </c>
      <c r="D21" s="648" t="n">
        <v>847484</v>
      </c>
      <c r="E21" s="649" t="n">
        <v>198923</v>
      </c>
      <c r="F21" s="650" t="n">
        <v>648561</v>
      </c>
      <c r="G21" s="651" t="n">
        <v>588964</v>
      </c>
      <c r="H21" s="652" t="n">
        <v>167</v>
      </c>
      <c r="I21" s="653" t="n">
        <v>75</v>
      </c>
      <c r="J21" s="654" t="n">
        <v>818</v>
      </c>
      <c r="K21" s="655" t="n">
        <v>473</v>
      </c>
      <c r="L21" s="656" t="n">
        <v>72842</v>
      </c>
      <c r="M21" s="657" t="n">
        <v>657</v>
      </c>
      <c r="N21" s="658" t="s">
        <v>1067</v>
      </c>
    </row>
    <row r="22">
      <c r="B22" s="17" t="n">
        <v>4021</v>
      </c>
      <c r="C22" s="17" t="s">
        <v>375</v>
      </c>
      <c r="D22" s="637" t="n">
        <v>235818</v>
      </c>
      <c r="E22" s="638" t="n">
        <v>44972</v>
      </c>
      <c r="F22" s="639" t="n">
        <v>190846</v>
      </c>
      <c r="G22" s="640" t="n">
        <v>153426</v>
      </c>
      <c r="H22" s="641" t="n">
        <v>12</v>
      </c>
      <c r="I22" s="642" t="n">
        <v>5</v>
      </c>
      <c r="J22" s="643" t="n">
        <v>208</v>
      </c>
      <c r="K22" s="644" t="n">
        <v>55</v>
      </c>
      <c r="L22" s="645" t="n">
        <v>12767</v>
      </c>
      <c r="M22" s="646" t="n">
        <v>102</v>
      </c>
      <c r="N22" s="647" t="s">
        <v>937</v>
      </c>
    </row>
    <row r="23">
      <c r="B23" s="17" t="n">
        <v>4022</v>
      </c>
      <c r="C23" s="17" t="s">
        <v>1119</v>
      </c>
      <c r="D23" s="637" t="n">
        <v>8725</v>
      </c>
      <c r="E23" s="638" t="n">
        <v>1335</v>
      </c>
      <c r="F23" s="639" t="n">
        <v>7390</v>
      </c>
      <c r="G23" s="640" t="n">
        <v>7285</v>
      </c>
      <c r="H23" s="641" t="n">
        <v>2</v>
      </c>
      <c r="I23" s="642" t="n">
        <v>2</v>
      </c>
      <c r="J23" s="643" t="n">
        <v>2</v>
      </c>
      <c r="K23" s="644" t="n">
        <v>-1</v>
      </c>
      <c r="L23" s="645" t="n">
        <v>783</v>
      </c>
      <c r="M23" s="646" t="n">
        <v>16</v>
      </c>
      <c r="N23" s="647" t="s">
        <v>1307</v>
      </c>
    </row>
    <row r="24">
      <c r="B24" s="17" t="n">
        <v>4023</v>
      </c>
      <c r="C24" s="17" t="s">
        <v>1120</v>
      </c>
      <c r="D24" s="637" t="n">
        <v>9804</v>
      </c>
      <c r="E24" s="638" t="n">
        <v>1133</v>
      </c>
      <c r="F24" s="639" t="n">
        <v>8671</v>
      </c>
      <c r="G24" s="640" t="n">
        <v>6459</v>
      </c>
      <c r="H24" s="641" t="n">
        <v>1</v>
      </c>
      <c r="I24" s="642" t="n">
        <v>0</v>
      </c>
      <c r="J24" s="643" t="n">
        <v>2</v>
      </c>
      <c r="K24" s="644" t="n">
        <v>3</v>
      </c>
      <c r="L24" s="645" t="n">
        <v>1370</v>
      </c>
      <c r="M24" s="646" t="n">
        <v>15</v>
      </c>
      <c r="N24" s="647" t="s">
        <v>936</v>
      </c>
    </row>
    <row r="25">
      <c r="B25" s="17" t="n">
        <v>4024</v>
      </c>
      <c r="C25" s="17" t="s">
        <v>1121</v>
      </c>
      <c r="D25" s="637" t="n">
        <v>2542</v>
      </c>
      <c r="E25" s="638" t="n">
        <v>1463</v>
      </c>
      <c r="F25" s="639" t="n">
        <v>1079</v>
      </c>
      <c r="G25" s="640" t="n">
        <v>5226</v>
      </c>
      <c r="H25" s="641" t="n">
        <v>1</v>
      </c>
      <c r="I25" s="642" t="n">
        <v>1</v>
      </c>
      <c r="J25" s="643" t="n">
        <v>1</v>
      </c>
      <c r="K25" s="644" t="n">
        <v>-1</v>
      </c>
      <c r="L25" s="645" t="n">
        <v>1375</v>
      </c>
      <c r="M25" s="646" t="n">
        <v>3</v>
      </c>
      <c r="N25" s="647" t="s">
        <v>974</v>
      </c>
    </row>
    <row r="26">
      <c r="B26" s="17" t="n">
        <v>4049</v>
      </c>
      <c r="C26" s="17" t="s">
        <v>1122</v>
      </c>
      <c r="D26" s="637" t="n">
        <v>8052</v>
      </c>
      <c r="E26" s="638" t="n">
        <v>462</v>
      </c>
      <c r="F26" s="639" t="n">
        <v>7590</v>
      </c>
      <c r="G26" s="640" t="n">
        <v>4033</v>
      </c>
      <c r="H26" s="641" t="n">
        <v>3</v>
      </c>
      <c r="I26" s="642" t="n">
        <v>1</v>
      </c>
      <c r="J26" s="643" t="n">
        <v>15</v>
      </c>
      <c r="K26" s="644" t="n">
        <v>2</v>
      </c>
      <c r="L26" s="645" t="n">
        <v>2224</v>
      </c>
      <c r="M26" s="646" t="n">
        <v>14</v>
      </c>
      <c r="N26" s="647" t="s">
        <v>891</v>
      </c>
    </row>
    <row r="27">
      <c r="B27" s="17" t="n">
        <v>4026</v>
      </c>
      <c r="C27" s="17" t="s">
        <v>1123</v>
      </c>
      <c r="D27" s="637" t="n">
        <v>34300</v>
      </c>
      <c r="E27" s="638" t="n">
        <v>17902</v>
      </c>
      <c r="F27" s="639" t="n">
        <v>16398</v>
      </c>
      <c r="G27" s="640" t="n">
        <v>21003</v>
      </c>
      <c r="H27" s="641" t="n">
        <v>6</v>
      </c>
      <c r="I27" s="642" t="n">
        <v>1</v>
      </c>
      <c r="J27" s="643" t="n">
        <v>22</v>
      </c>
      <c r="K27" s="644" t="n">
        <v>24</v>
      </c>
      <c r="L27" s="645" t="n">
        <v>1889</v>
      </c>
      <c r="M27" s="646" t="n">
        <v>2</v>
      </c>
      <c r="N27" s="647" t="s">
        <v>1308</v>
      </c>
    </row>
    <row r="28">
      <c r="B28" s="17" t="n">
        <v>4027</v>
      </c>
      <c r="C28" s="17" t="s">
        <v>1124</v>
      </c>
      <c r="D28" s="637" t="n">
        <v>11488</v>
      </c>
      <c r="E28" s="638" t="n">
        <v>506</v>
      </c>
      <c r="F28" s="639" t="n">
        <v>10982</v>
      </c>
      <c r="G28" s="640" t="n">
        <v>7801</v>
      </c>
      <c r="H28" s="641" t="n">
        <v>6</v>
      </c>
      <c r="I28" s="642" t="n">
        <v>0</v>
      </c>
      <c r="J28" s="643" t="n">
        <v>56</v>
      </c>
      <c r="K28" s="644" t="n">
        <v>7</v>
      </c>
      <c r="L28" s="645" t="n">
        <v>2877</v>
      </c>
      <c r="M28" s="646" t="n">
        <v>60</v>
      </c>
      <c r="N28" s="647" t="s">
        <v>801</v>
      </c>
    </row>
    <row r="29">
      <c r="B29" s="17" t="n">
        <v>4028</v>
      </c>
      <c r="C29" s="17" t="s">
        <v>1125</v>
      </c>
      <c r="D29" s="637" t="n">
        <v>1517</v>
      </c>
      <c r="E29" s="638" t="n">
        <v>213</v>
      </c>
      <c r="F29" s="639" t="n">
        <v>1304</v>
      </c>
      <c r="G29" s="640" t="n">
        <v>1889</v>
      </c>
      <c r="H29" s="641" t="n">
        <v>0</v>
      </c>
      <c r="I29" s="642" t="n">
        <v>0</v>
      </c>
      <c r="J29" s="643" t="n">
        <v>0</v>
      </c>
      <c r="K29" s="644" t="n">
        <v>1</v>
      </c>
      <c r="L29" s="645" t="n">
        <v>476</v>
      </c>
      <c r="M29" s="646" t="n">
        <v>3</v>
      </c>
      <c r="N29" s="647" t="s">
        <v>891</v>
      </c>
    </row>
    <row r="30">
      <c r="B30" s="17" t="n">
        <v>4029</v>
      </c>
      <c r="C30" s="17" t="s">
        <v>1126</v>
      </c>
      <c r="D30" s="637" t="n">
        <v>32205</v>
      </c>
      <c r="E30" s="638" t="n">
        <v>9281</v>
      </c>
      <c r="F30" s="639" t="n">
        <v>22924</v>
      </c>
      <c r="G30" s="640" t="n">
        <v>15256</v>
      </c>
      <c r="H30" s="641" t="n">
        <v>8</v>
      </c>
      <c r="I30" s="642" t="n">
        <v>7</v>
      </c>
      <c r="J30" s="643" t="n">
        <v>13</v>
      </c>
      <c r="K30" s="644" t="n">
        <v>8</v>
      </c>
      <c r="L30" s="645" t="n">
        <v>2767</v>
      </c>
      <c r="M30" s="646" t="n">
        <v>5</v>
      </c>
      <c r="N30" s="647" t="s">
        <v>1309</v>
      </c>
    </row>
    <row r="31">
      <c r="B31" s="17" t="n">
        <v>4030</v>
      </c>
      <c r="C31" s="17" t="s">
        <v>1127</v>
      </c>
      <c r="D31" s="637" t="n">
        <v>19113</v>
      </c>
      <c r="E31" s="638" t="n">
        <v>913</v>
      </c>
      <c r="F31" s="639" t="n">
        <v>18200</v>
      </c>
      <c r="G31" s="640" t="n">
        <v>11486</v>
      </c>
      <c r="H31" s="641" t="n">
        <v>12</v>
      </c>
      <c r="I31" s="642" t="n">
        <v>9</v>
      </c>
      <c r="J31" s="643" t="n">
        <v>93</v>
      </c>
      <c r="K31" s="644" t="n">
        <v>-5</v>
      </c>
      <c r="L31" s="645" t="n">
        <v>965</v>
      </c>
      <c r="M31" s="646" t="n">
        <v>4</v>
      </c>
      <c r="N31" s="647" t="s">
        <v>1023</v>
      </c>
    </row>
    <row r="32">
      <c r="B32" s="17" t="n">
        <v>4031</v>
      </c>
      <c r="C32" s="17" t="s">
        <v>1128</v>
      </c>
      <c r="D32" s="637" t="n">
        <v>3262</v>
      </c>
      <c r="E32" s="638" t="n">
        <v>3262</v>
      </c>
      <c r="F32" s="639" t="n">
        <v>0</v>
      </c>
      <c r="G32" s="640" t="n">
        <v>457</v>
      </c>
      <c r="H32" s="641" t="n">
        <v>0</v>
      </c>
      <c r="I32" s="642" t="n">
        <v>0</v>
      </c>
      <c r="J32" s="643" t="n">
        <v>0</v>
      </c>
      <c r="K32" s="644" t="n">
        <v>37</v>
      </c>
      <c r="L32" s="645" t="n">
        <v>897</v>
      </c>
      <c r="M32" s="646" t="n">
        <v>15</v>
      </c>
      <c r="N32" s="647" t="s">
        <v>908</v>
      </c>
    </row>
    <row r="33">
      <c r="B33" s="17" t="n">
        <v>4032</v>
      </c>
      <c r="C33" s="17" t="s">
        <v>1129</v>
      </c>
      <c r="D33" s="637" t="n">
        <v>13855</v>
      </c>
      <c r="E33" s="638" t="n">
        <v>1275</v>
      </c>
      <c r="F33" s="639" t="n">
        <v>12580</v>
      </c>
      <c r="G33" s="640" t="n">
        <v>22087</v>
      </c>
      <c r="H33" s="641" t="n">
        <v>3</v>
      </c>
      <c r="I33" s="642" t="n">
        <v>3</v>
      </c>
      <c r="J33" s="643" t="n">
        <v>3</v>
      </c>
      <c r="K33" s="644" t="n">
        <v>4</v>
      </c>
      <c r="L33" s="645" t="n">
        <v>949</v>
      </c>
      <c r="M33" s="646" t="n">
        <v>1</v>
      </c>
      <c r="N33" s="647" t="s">
        <v>1308</v>
      </c>
    </row>
    <row r="34">
      <c r="B34" s="17" t="n">
        <v>4033</v>
      </c>
      <c r="C34" s="17" t="s">
        <v>1130</v>
      </c>
      <c r="D34" s="637" t="n">
        <v>40823</v>
      </c>
      <c r="E34" s="638" t="n">
        <v>18894</v>
      </c>
      <c r="F34" s="639" t="n">
        <v>21929</v>
      </c>
      <c r="G34" s="640" t="n">
        <v>17394</v>
      </c>
      <c r="H34" s="641" t="n">
        <v>14</v>
      </c>
      <c r="I34" s="642" t="n">
        <v>4</v>
      </c>
      <c r="J34" s="643" t="n">
        <v>52</v>
      </c>
      <c r="K34" s="644" t="n">
        <v>42</v>
      </c>
      <c r="L34" s="645" t="n">
        <v>2884</v>
      </c>
      <c r="M34" s="646" t="n">
        <v>4</v>
      </c>
      <c r="N34" s="647" t="s">
        <v>1310</v>
      </c>
    </row>
    <row r="35">
      <c r="B35" s="17" t="n">
        <v>4034</v>
      </c>
      <c r="C35" s="17" t="s">
        <v>1131</v>
      </c>
      <c r="D35" s="637" t="n">
        <v>42137</v>
      </c>
      <c r="E35" s="638" t="n">
        <v>10930</v>
      </c>
      <c r="F35" s="639" t="n">
        <v>31207</v>
      </c>
      <c r="G35" s="640" t="n">
        <v>35981</v>
      </c>
      <c r="H35" s="641" t="n">
        <v>1</v>
      </c>
      <c r="I35" s="642" t="n">
        <v>0</v>
      </c>
      <c r="J35" s="643" t="n">
        <v>16</v>
      </c>
      <c r="K35" s="644" t="n">
        <v>19</v>
      </c>
      <c r="L35" s="645" t="n">
        <v>4255</v>
      </c>
      <c r="M35" s="646" t="n">
        <v>149</v>
      </c>
      <c r="N35" s="647" t="s">
        <v>991</v>
      </c>
    </row>
    <row r="36">
      <c r="B36" s="17" t="n">
        <v>4035</v>
      </c>
      <c r="C36" s="17" t="s">
        <v>1132</v>
      </c>
      <c r="D36" s="637" t="n">
        <v>22185</v>
      </c>
      <c r="E36" s="638" t="n">
        <v>3458</v>
      </c>
      <c r="F36" s="639" t="n">
        <v>18727</v>
      </c>
      <c r="G36" s="640" t="n">
        <v>11157</v>
      </c>
      <c r="H36" s="641" t="n">
        <v>8</v>
      </c>
      <c r="I36" s="642" t="n">
        <v>1</v>
      </c>
      <c r="J36" s="643" t="n">
        <v>69</v>
      </c>
      <c r="K36" s="644" t="n">
        <v>-13</v>
      </c>
      <c r="L36" s="645" t="n">
        <v>2188</v>
      </c>
      <c r="M36" s="646" t="n">
        <v>21</v>
      </c>
      <c r="N36" s="647" t="s">
        <v>1311</v>
      </c>
    </row>
    <row r="37">
      <c r="B37" s="17" t="n">
        <v>4037</v>
      </c>
      <c r="C37" s="17" t="s">
        <v>1133</v>
      </c>
      <c r="D37" s="637" t="n">
        <v>13933</v>
      </c>
      <c r="E37" s="638" t="n">
        <v>4137</v>
      </c>
      <c r="F37" s="639" t="n">
        <v>9796</v>
      </c>
      <c r="G37" s="640" t="n">
        <v>6644</v>
      </c>
      <c r="H37" s="641" t="n">
        <v>3</v>
      </c>
      <c r="I37" s="642" t="n">
        <v>0</v>
      </c>
      <c r="J37" s="643" t="n">
        <v>8</v>
      </c>
      <c r="K37" s="644" t="n">
        <v>5</v>
      </c>
      <c r="L37" s="645" t="n">
        <v>1999</v>
      </c>
      <c r="M37" s="646" t="n">
        <v>58</v>
      </c>
      <c r="N37" s="647" t="s">
        <v>1312</v>
      </c>
    </row>
    <row r="38">
      <c r="B38" s="17" t="n">
        <v>4038</v>
      </c>
      <c r="C38" s="17" t="s">
        <v>1134</v>
      </c>
      <c r="D38" s="637" t="n">
        <v>26615</v>
      </c>
      <c r="E38" s="638" t="n">
        <v>4007</v>
      </c>
      <c r="F38" s="639" t="n">
        <v>22608</v>
      </c>
      <c r="G38" s="640" t="n">
        <v>15612</v>
      </c>
      <c r="H38" s="641" t="n">
        <v>6</v>
      </c>
      <c r="I38" s="642" t="n">
        <v>1</v>
      </c>
      <c r="J38" s="643" t="n">
        <v>50</v>
      </c>
      <c r="K38" s="644" t="n">
        <v>39</v>
      </c>
      <c r="L38" s="645" t="n">
        <v>4223</v>
      </c>
      <c r="M38" s="646" t="n">
        <v>25</v>
      </c>
      <c r="N38" s="647" t="s">
        <v>970</v>
      </c>
    </row>
    <row r="39">
      <c r="B39" s="17" t="n">
        <v>4039</v>
      </c>
      <c r="C39" s="17" t="s">
        <v>1135</v>
      </c>
      <c r="D39" s="637" t="n">
        <v>9302</v>
      </c>
      <c r="E39" s="638" t="n">
        <v>1190</v>
      </c>
      <c r="F39" s="639" t="n">
        <v>8112</v>
      </c>
      <c r="G39" s="640" t="n">
        <v>5849</v>
      </c>
      <c r="H39" s="641" t="n">
        <v>3</v>
      </c>
      <c r="I39" s="642" t="n">
        <v>0</v>
      </c>
      <c r="J39" s="643" t="n">
        <v>7</v>
      </c>
      <c r="K39" s="644" t="n">
        <v>3</v>
      </c>
      <c r="L39" s="645" t="n">
        <v>932</v>
      </c>
      <c r="M39" s="646" t="n">
        <v>11</v>
      </c>
      <c r="N39" s="647" t="s">
        <v>917</v>
      </c>
    </row>
    <row r="40">
      <c r="B40" s="17" t="n">
        <v>4040</v>
      </c>
      <c r="C40" s="17" t="s">
        <v>1136</v>
      </c>
      <c r="D40" s="637" t="n">
        <v>122876</v>
      </c>
      <c r="E40" s="638" t="n">
        <v>32963</v>
      </c>
      <c r="F40" s="639" t="n">
        <v>89913</v>
      </c>
      <c r="G40" s="640" t="n">
        <v>87777</v>
      </c>
      <c r="H40" s="641" t="n">
        <v>2</v>
      </c>
      <c r="I40" s="642" t="n">
        <v>0</v>
      </c>
      <c r="J40" s="643" t="n">
        <v>8</v>
      </c>
      <c r="K40" s="644" t="n">
        <v>46</v>
      </c>
      <c r="L40" s="645" t="n">
        <v>5398</v>
      </c>
      <c r="M40" s="646" t="n">
        <v>33</v>
      </c>
      <c r="N40" s="647" t="s">
        <v>1064</v>
      </c>
    </row>
    <row r="41">
      <c r="B41" s="17" t="n">
        <v>4041</v>
      </c>
      <c r="C41" s="17" t="s">
        <v>1137</v>
      </c>
      <c r="D41" s="637" t="n">
        <v>8056</v>
      </c>
      <c r="E41" s="638" t="n">
        <v>1352</v>
      </c>
      <c r="F41" s="639" t="n">
        <v>6704</v>
      </c>
      <c r="G41" s="640" t="n">
        <v>5191</v>
      </c>
      <c r="H41" s="641" t="n">
        <v>19</v>
      </c>
      <c r="I41" s="642" t="n">
        <v>18</v>
      </c>
      <c r="J41" s="643" t="n">
        <v>19</v>
      </c>
      <c r="K41" s="644" t="n">
        <v>11</v>
      </c>
      <c r="L41" s="645" t="n">
        <v>1099</v>
      </c>
      <c r="M41" s="646" t="n">
        <v>1</v>
      </c>
      <c r="N41" s="647" t="s">
        <v>1313</v>
      </c>
    </row>
    <row r="42">
      <c r="B42" s="17" t="n">
        <v>4044</v>
      </c>
      <c r="C42" s="17" t="s">
        <v>1138</v>
      </c>
      <c r="D42" s="637" t="n">
        <v>41424</v>
      </c>
      <c r="E42" s="638" t="n">
        <v>14111</v>
      </c>
      <c r="F42" s="639" t="n">
        <v>27313</v>
      </c>
      <c r="G42" s="640" t="n">
        <v>24275</v>
      </c>
      <c r="H42" s="641" t="n">
        <v>7</v>
      </c>
      <c r="I42" s="642" t="n">
        <v>3</v>
      </c>
      <c r="J42" s="643" t="n">
        <v>32</v>
      </c>
      <c r="K42" s="644" t="n">
        <v>86</v>
      </c>
      <c r="L42" s="645" t="n">
        <v>3566</v>
      </c>
      <c r="M42" s="646" t="n">
        <v>30</v>
      </c>
      <c r="N42" s="647" t="s">
        <v>1075</v>
      </c>
    </row>
    <row r="43">
      <c r="B43" s="17" t="n">
        <v>4045</v>
      </c>
      <c r="C43" s="17" t="s">
        <v>1139</v>
      </c>
      <c r="D43" s="637" t="n">
        <v>83547</v>
      </c>
      <c r="E43" s="638" t="n">
        <v>12992</v>
      </c>
      <c r="F43" s="639" t="n">
        <v>70555</v>
      </c>
      <c r="G43" s="640" t="n">
        <v>80872</v>
      </c>
      <c r="H43" s="641" t="n">
        <v>23</v>
      </c>
      <c r="I43" s="642" t="n">
        <v>7</v>
      </c>
      <c r="J43" s="643" t="n">
        <v>95</v>
      </c>
      <c r="K43" s="644" t="n">
        <v>37</v>
      </c>
      <c r="L43" s="645" t="n">
        <v>10794</v>
      </c>
      <c r="M43" s="646" t="n">
        <v>50</v>
      </c>
      <c r="N43" s="647" t="s">
        <v>881</v>
      </c>
    </row>
    <row r="44">
      <c r="B44" s="17" t="n">
        <v>4046</v>
      </c>
      <c r="C44" s="17" t="s">
        <v>1140</v>
      </c>
      <c r="D44" s="637" t="n">
        <v>6059</v>
      </c>
      <c r="E44" s="638" t="n">
        <v>1541</v>
      </c>
      <c r="F44" s="639" t="n">
        <v>4518</v>
      </c>
      <c r="G44" s="640" t="n">
        <v>3619</v>
      </c>
      <c r="H44" s="641" t="n">
        <v>5</v>
      </c>
      <c r="I44" s="642" t="n">
        <v>4</v>
      </c>
      <c r="J44" s="643" t="n">
        <v>8</v>
      </c>
      <c r="K44" s="644" t="n">
        <v>-1</v>
      </c>
      <c r="L44" s="645" t="n">
        <v>809</v>
      </c>
      <c r="M44" s="646" t="n">
        <v>5</v>
      </c>
      <c r="N44" s="647" t="s">
        <v>1080</v>
      </c>
    </row>
    <row r="45">
      <c r="B45" s="17" t="n">
        <v>4047</v>
      </c>
      <c r="C45" s="17" t="s">
        <v>1141</v>
      </c>
      <c r="D45" s="637" t="n">
        <v>20701</v>
      </c>
      <c r="E45" s="638" t="n">
        <v>6737</v>
      </c>
      <c r="F45" s="639" t="n">
        <v>13964</v>
      </c>
      <c r="G45" s="640" t="n">
        <v>17371</v>
      </c>
      <c r="H45" s="641" t="n">
        <v>3</v>
      </c>
      <c r="I45" s="642" t="n">
        <v>2</v>
      </c>
      <c r="J45" s="643" t="n">
        <v>7</v>
      </c>
      <c r="K45" s="644" t="n">
        <v>49</v>
      </c>
      <c r="L45" s="645" t="n">
        <v>2317</v>
      </c>
      <c r="M45" s="646" t="n">
        <v>21</v>
      </c>
      <c r="N45" s="647" t="s">
        <v>1041</v>
      </c>
    </row>
    <row r="46">
      <c r="B46" s="17" t="n">
        <v>4048</v>
      </c>
      <c r="C46" s="17" t="s">
        <v>1142</v>
      </c>
      <c r="D46" s="637" t="n">
        <v>29145</v>
      </c>
      <c r="E46" s="638" t="n">
        <v>3894</v>
      </c>
      <c r="F46" s="639" t="n">
        <v>25251</v>
      </c>
      <c r="G46" s="640" t="n">
        <v>20814</v>
      </c>
      <c r="H46" s="641" t="n">
        <v>19</v>
      </c>
      <c r="I46" s="642" t="n">
        <v>6</v>
      </c>
      <c r="J46" s="643" t="n">
        <v>32</v>
      </c>
      <c r="K46" s="644" t="n">
        <v>16</v>
      </c>
      <c r="L46" s="645" t="n">
        <v>3039</v>
      </c>
      <c r="M46" s="646" t="n">
        <v>9</v>
      </c>
      <c r="N46" s="647" t="s">
        <v>1021</v>
      </c>
    </row>
    <row r="47">
      <c r="B47" s="42" t="n">
        <v>4089</v>
      </c>
      <c r="C47" s="42" t="s">
        <v>1143</v>
      </c>
      <c r="D47" s="648" t="n">
        <v>462844</v>
      </c>
      <c r="E47" s="649" t="n">
        <v>120000</v>
      </c>
      <c r="F47" s="650" t="n">
        <v>342844</v>
      </c>
      <c r="G47" s="651" t="n">
        <v>357210</v>
      </c>
      <c r="H47" s="652" t="n">
        <v>110</v>
      </c>
      <c r="I47" s="653" t="n">
        <v>52</v>
      </c>
      <c r="J47" s="654" t="n">
        <v>397</v>
      </c>
      <c r="K47" s="655" t="n">
        <v>365</v>
      </c>
      <c r="L47" s="656" t="n">
        <v>38508</v>
      </c>
      <c r="M47" s="657" t="n">
        <v>361</v>
      </c>
      <c r="N47" s="658" t="s">
        <v>1088</v>
      </c>
    </row>
    <row r="48">
      <c r="B48" s="17" t="n">
        <v>4061</v>
      </c>
      <c r="C48" s="17" t="s">
        <v>1144</v>
      </c>
      <c r="D48" s="637" t="n">
        <v>16147</v>
      </c>
      <c r="E48" s="638" t="n">
        <v>1143</v>
      </c>
      <c r="F48" s="639" t="n">
        <v>15004</v>
      </c>
      <c r="G48" s="640" t="n">
        <v>13563</v>
      </c>
      <c r="H48" s="641" t="n">
        <v>7</v>
      </c>
      <c r="I48" s="642" t="n">
        <v>0</v>
      </c>
      <c r="J48" s="643" t="n">
        <v>7</v>
      </c>
      <c r="K48" s="644" t="n">
        <v>42</v>
      </c>
      <c r="L48" s="645" t="n">
        <v>858</v>
      </c>
      <c r="M48" s="646" t="n">
        <v>19</v>
      </c>
      <c r="N48" s="647" t="s">
        <v>1010</v>
      </c>
    </row>
    <row r="49">
      <c r="B49" s="17" t="n">
        <v>4062</v>
      </c>
      <c r="C49" s="17" t="s">
        <v>1145</v>
      </c>
      <c r="D49" s="637" t="n">
        <v>15508</v>
      </c>
      <c r="E49" s="638" t="n">
        <v>2726</v>
      </c>
      <c r="F49" s="639" t="n">
        <v>12782</v>
      </c>
      <c r="G49" s="640" t="n">
        <v>11616</v>
      </c>
      <c r="H49" s="641" t="n">
        <v>1</v>
      </c>
      <c r="I49" s="642" t="n">
        <v>0</v>
      </c>
      <c r="J49" s="643" t="n">
        <v>7</v>
      </c>
      <c r="K49" s="644" t="n">
        <v>17</v>
      </c>
      <c r="L49" s="645" t="n">
        <v>2310</v>
      </c>
      <c r="M49" s="646" t="n">
        <v>22</v>
      </c>
      <c r="N49" s="647" t="s">
        <v>1038</v>
      </c>
    </row>
    <row r="50">
      <c r="B50" s="17" t="n">
        <v>4063</v>
      </c>
      <c r="C50" s="17" t="s">
        <v>1146</v>
      </c>
      <c r="D50" s="637" t="n">
        <v>35182</v>
      </c>
      <c r="E50" s="638" t="n">
        <v>8642</v>
      </c>
      <c r="F50" s="639" t="n">
        <v>26540</v>
      </c>
      <c r="G50" s="640" t="n">
        <v>27547</v>
      </c>
      <c r="H50" s="641" t="n">
        <v>6</v>
      </c>
      <c r="I50" s="642" t="n">
        <v>4</v>
      </c>
      <c r="J50" s="643" t="n">
        <v>10</v>
      </c>
      <c r="K50" s="644" t="n">
        <v>34</v>
      </c>
      <c r="L50" s="645" t="n">
        <v>4428</v>
      </c>
      <c r="M50" s="646" t="n">
        <v>15</v>
      </c>
      <c r="N50" s="647" t="s">
        <v>1314</v>
      </c>
    </row>
    <row r="51">
      <c r="B51" s="17" t="n">
        <v>4064</v>
      </c>
      <c r="C51" s="17" t="s">
        <v>1147</v>
      </c>
      <c r="D51" s="637" t="n">
        <v>3411</v>
      </c>
      <c r="E51" s="638" t="n">
        <v>265</v>
      </c>
      <c r="F51" s="639" t="n">
        <v>3146</v>
      </c>
      <c r="G51" s="640" t="n">
        <v>222</v>
      </c>
      <c r="H51" s="641" t="n">
        <v>3</v>
      </c>
      <c r="I51" s="642" t="n">
        <v>2</v>
      </c>
      <c r="J51" s="643" t="n">
        <v>8</v>
      </c>
      <c r="K51" s="644" t="n">
        <v>0</v>
      </c>
      <c r="L51" s="645" t="n">
        <v>487</v>
      </c>
      <c r="M51" s="646" t="n">
        <v>10</v>
      </c>
      <c r="N51" s="647" t="s">
        <v>1315</v>
      </c>
    </row>
    <row r="52">
      <c r="B52" s="17" t="n">
        <v>4065</v>
      </c>
      <c r="C52" s="17" t="s">
        <v>1148</v>
      </c>
      <c r="D52" s="637" t="n">
        <v>36281</v>
      </c>
      <c r="E52" s="638" t="n">
        <v>2212</v>
      </c>
      <c r="F52" s="639" t="n">
        <v>34069</v>
      </c>
      <c r="G52" s="640" t="n">
        <v>33893</v>
      </c>
      <c r="H52" s="641" t="n">
        <v>0</v>
      </c>
      <c r="I52" s="642" t="n">
        <v>0</v>
      </c>
      <c r="J52" s="643" t="n">
        <v>0</v>
      </c>
      <c r="K52" s="644" t="n">
        <v>20</v>
      </c>
      <c r="L52" s="645" t="n">
        <v>1906</v>
      </c>
      <c r="M52" s="646" t="n">
        <v>18</v>
      </c>
      <c r="N52" s="647" t="s">
        <v>1088</v>
      </c>
    </row>
    <row r="53">
      <c r="B53" s="17" t="n">
        <v>4066</v>
      </c>
      <c r="C53" s="17" t="s">
        <v>1149</v>
      </c>
      <c r="D53" s="637" t="n">
        <v>807</v>
      </c>
      <c r="E53" s="638" t="n">
        <v>565</v>
      </c>
      <c r="F53" s="639" t="n">
        <v>242</v>
      </c>
      <c r="G53" s="640" t="n">
        <v>3050</v>
      </c>
      <c r="H53" s="641" t="n">
        <v>0</v>
      </c>
      <c r="I53" s="642" t="n">
        <v>0</v>
      </c>
      <c r="J53" s="643" t="n">
        <v>0</v>
      </c>
      <c r="K53" s="644" t="n">
        <v>0</v>
      </c>
      <c r="L53" s="645" t="n">
        <v>457</v>
      </c>
      <c r="M53" s="646" t="n">
        <v>6</v>
      </c>
      <c r="N53" s="647" t="s">
        <v>1045</v>
      </c>
    </row>
    <row r="54">
      <c r="B54" s="17" t="n">
        <v>4067</v>
      </c>
      <c r="C54" s="17" t="s">
        <v>1150</v>
      </c>
      <c r="D54" s="637" t="n">
        <v>10614</v>
      </c>
      <c r="E54" s="638" t="n">
        <v>1382</v>
      </c>
      <c r="F54" s="639" t="n">
        <v>9232</v>
      </c>
      <c r="G54" s="640" t="n">
        <v>11477</v>
      </c>
      <c r="H54" s="641" t="n">
        <v>0</v>
      </c>
      <c r="I54" s="642" t="n">
        <v>0</v>
      </c>
      <c r="J54" s="643" t="n">
        <v>0</v>
      </c>
      <c r="K54" s="644" t="n">
        <v>7</v>
      </c>
      <c r="L54" s="645" t="n">
        <v>768</v>
      </c>
      <c r="M54" s="646" t="n">
        <v>7</v>
      </c>
      <c r="N54" s="647" t="s">
        <v>1041</v>
      </c>
    </row>
    <row r="55">
      <c r="B55" s="17" t="n">
        <v>4068</v>
      </c>
      <c r="C55" s="17" t="s">
        <v>1151</v>
      </c>
      <c r="D55" s="637" t="n">
        <v>35453</v>
      </c>
      <c r="E55" s="638" t="n">
        <v>11657</v>
      </c>
      <c r="F55" s="639" t="n">
        <v>23796</v>
      </c>
      <c r="G55" s="640" t="n">
        <v>26368</v>
      </c>
      <c r="H55" s="641" t="n">
        <v>7</v>
      </c>
      <c r="I55" s="642" t="n">
        <v>4</v>
      </c>
      <c r="J55" s="643" t="n">
        <v>12</v>
      </c>
      <c r="K55" s="644" t="n">
        <v>22</v>
      </c>
      <c r="L55" s="645" t="n">
        <v>1202</v>
      </c>
      <c r="M55" s="646" t="n">
        <v>6</v>
      </c>
      <c r="N55" s="647" t="s">
        <v>971</v>
      </c>
    </row>
    <row r="56">
      <c r="B56" s="17" t="n">
        <v>4084</v>
      </c>
      <c r="C56" s="17" t="s">
        <v>1152</v>
      </c>
      <c r="D56" s="637" t="n">
        <v>6210</v>
      </c>
      <c r="E56" s="638" t="n">
        <v>242</v>
      </c>
      <c r="F56" s="639" t="n">
        <v>5968</v>
      </c>
      <c r="G56" s="640" t="n">
        <v>1085</v>
      </c>
      <c r="H56" s="641" t="n">
        <v>1</v>
      </c>
      <c r="I56" s="642" t="n">
        <v>1</v>
      </c>
      <c r="J56" s="643" t="n">
        <v>1</v>
      </c>
      <c r="K56" s="644" t="n">
        <v>7</v>
      </c>
      <c r="L56" s="645" t="n">
        <v>308</v>
      </c>
      <c r="M56" s="646" t="n">
        <v>2</v>
      </c>
      <c r="N56" s="647" t="s">
        <v>879</v>
      </c>
    </row>
    <row r="57">
      <c r="B57" s="17" t="n">
        <v>4071</v>
      </c>
      <c r="C57" s="17" t="s">
        <v>1153</v>
      </c>
      <c r="D57" s="637" t="n">
        <v>14434</v>
      </c>
      <c r="E57" s="638" t="n">
        <v>986</v>
      </c>
      <c r="F57" s="639" t="n">
        <v>13448</v>
      </c>
      <c r="G57" s="640" t="n">
        <v>2751</v>
      </c>
      <c r="H57" s="641" t="n">
        <v>3</v>
      </c>
      <c r="I57" s="642" t="n">
        <v>3</v>
      </c>
      <c r="J57" s="643" t="n">
        <v>3</v>
      </c>
      <c r="K57" s="644" t="n">
        <v>9</v>
      </c>
      <c r="L57" s="645" t="n">
        <v>1018</v>
      </c>
      <c r="M57" s="646" t="n">
        <v>3</v>
      </c>
      <c r="N57" s="647" t="s">
        <v>1316</v>
      </c>
    </row>
    <row r="58">
      <c r="B58" s="17" t="n">
        <v>4072</v>
      </c>
      <c r="C58" s="17" t="s">
        <v>1154</v>
      </c>
      <c r="D58" s="637" t="n">
        <v>6291</v>
      </c>
      <c r="E58" s="638" t="n">
        <v>2622</v>
      </c>
      <c r="F58" s="639" t="n">
        <v>3669</v>
      </c>
      <c r="G58" s="640" t="n">
        <v>11701</v>
      </c>
      <c r="H58" s="641" t="n">
        <v>4</v>
      </c>
      <c r="I58" s="642" t="n">
        <v>3</v>
      </c>
      <c r="J58" s="643" t="n">
        <v>5</v>
      </c>
      <c r="K58" s="644" t="n">
        <v>0</v>
      </c>
      <c r="L58" s="645" t="n">
        <v>1373</v>
      </c>
      <c r="M58" s="646" t="n">
        <v>14</v>
      </c>
      <c r="N58" s="647" t="s">
        <v>1051</v>
      </c>
    </row>
    <row r="59">
      <c r="B59" s="17" t="n">
        <v>4073</v>
      </c>
      <c r="C59" s="17" t="s">
        <v>1155</v>
      </c>
      <c r="D59" s="637" t="n">
        <v>15112</v>
      </c>
      <c r="E59" s="638" t="n">
        <v>854</v>
      </c>
      <c r="F59" s="639" t="n">
        <v>14258</v>
      </c>
      <c r="G59" s="640" t="n">
        <v>25161</v>
      </c>
      <c r="H59" s="641" t="n">
        <v>15</v>
      </c>
      <c r="I59" s="642" t="n">
        <v>13</v>
      </c>
      <c r="J59" s="643" t="n">
        <v>28</v>
      </c>
      <c r="K59" s="644" t="n">
        <v>-6</v>
      </c>
      <c r="L59" s="645" t="n">
        <v>1033</v>
      </c>
      <c r="M59" s="646" t="n">
        <v>2</v>
      </c>
      <c r="N59" s="647" t="s">
        <v>976</v>
      </c>
    </row>
    <row r="60">
      <c r="B60" s="17" t="n">
        <v>4074</v>
      </c>
      <c r="C60" s="17" t="s">
        <v>1156</v>
      </c>
      <c r="D60" s="637" t="n">
        <v>12322</v>
      </c>
      <c r="E60" s="638" t="n">
        <v>683</v>
      </c>
      <c r="F60" s="639" t="n">
        <v>11639</v>
      </c>
      <c r="G60" s="640" t="n">
        <v>7978</v>
      </c>
      <c r="H60" s="641" t="n">
        <v>1</v>
      </c>
      <c r="I60" s="642" t="n">
        <v>1</v>
      </c>
      <c r="J60" s="643" t="n">
        <v>1</v>
      </c>
      <c r="K60" s="644" t="n">
        <v>26</v>
      </c>
      <c r="L60" s="645" t="n">
        <v>1264</v>
      </c>
      <c r="M60" s="646" t="n">
        <v>8</v>
      </c>
      <c r="N60" s="647" t="s">
        <v>891</v>
      </c>
    </row>
    <row r="61">
      <c r="B61" s="17" t="n">
        <v>4075</v>
      </c>
      <c r="C61" s="17" t="s">
        <v>1157</v>
      </c>
      <c r="D61" s="637" t="n">
        <v>5576</v>
      </c>
      <c r="E61" s="638" t="n">
        <v>2199</v>
      </c>
      <c r="F61" s="639" t="n">
        <v>3377</v>
      </c>
      <c r="G61" s="640" t="n">
        <v>18609</v>
      </c>
      <c r="H61" s="641" t="n">
        <v>0</v>
      </c>
      <c r="I61" s="642" t="n">
        <v>0</v>
      </c>
      <c r="J61" s="643" t="n">
        <v>0</v>
      </c>
      <c r="K61" s="644" t="n">
        <v>10</v>
      </c>
      <c r="L61" s="645" t="n">
        <v>2110</v>
      </c>
      <c r="M61" s="646" t="n">
        <v>6</v>
      </c>
      <c r="N61" s="647" t="s">
        <v>941</v>
      </c>
    </row>
    <row r="62">
      <c r="B62" s="17" t="n">
        <v>4076</v>
      </c>
      <c r="C62" s="17" t="s">
        <v>1158</v>
      </c>
      <c r="D62" s="637" t="n">
        <v>13487</v>
      </c>
      <c r="E62" s="638" t="n">
        <v>2369</v>
      </c>
      <c r="F62" s="639" t="n">
        <v>11118</v>
      </c>
      <c r="G62" s="640" t="n">
        <v>9026</v>
      </c>
      <c r="H62" s="641" t="n">
        <v>5</v>
      </c>
      <c r="I62" s="642" t="n">
        <v>4</v>
      </c>
      <c r="J62" s="643" t="n">
        <v>7</v>
      </c>
      <c r="K62" s="644" t="n">
        <v>20</v>
      </c>
      <c r="L62" s="645" t="n">
        <v>1451</v>
      </c>
      <c r="M62" s="646" t="n">
        <v>18</v>
      </c>
      <c r="N62" s="647" t="s">
        <v>892</v>
      </c>
    </row>
    <row r="63">
      <c r="B63" s="17" t="n">
        <v>4077</v>
      </c>
      <c r="C63" s="17" t="s">
        <v>1159</v>
      </c>
      <c r="D63" s="637" t="n">
        <v>1114</v>
      </c>
      <c r="E63" s="638" t="n">
        <v>134</v>
      </c>
      <c r="F63" s="639" t="n">
        <v>980</v>
      </c>
      <c r="G63" s="640" t="n">
        <v>262</v>
      </c>
      <c r="H63" s="641" t="n">
        <v>1</v>
      </c>
      <c r="I63" s="642" t="n">
        <v>0</v>
      </c>
      <c r="J63" s="643" t="n">
        <v>2</v>
      </c>
      <c r="K63" s="644" t="n">
        <v>1</v>
      </c>
      <c r="L63" s="645" t="n">
        <v>652</v>
      </c>
      <c r="M63" s="646" t="n">
        <v>7</v>
      </c>
      <c r="N63" s="647" t="s">
        <v>885</v>
      </c>
    </row>
    <row r="64">
      <c r="B64" s="17" t="n">
        <v>4078</v>
      </c>
      <c r="C64" s="17" t="s">
        <v>1160</v>
      </c>
      <c r="D64" s="637" t="n">
        <v>3478</v>
      </c>
      <c r="E64" s="638" t="n">
        <v>113</v>
      </c>
      <c r="F64" s="639" t="n">
        <v>3365</v>
      </c>
      <c r="G64" s="640" t="n">
        <v>201</v>
      </c>
      <c r="H64" s="641" t="n">
        <v>9</v>
      </c>
      <c r="I64" s="642" t="n">
        <v>6</v>
      </c>
      <c r="J64" s="643" t="n">
        <v>24</v>
      </c>
      <c r="K64" s="644" t="n">
        <v>0</v>
      </c>
      <c r="L64" s="645" t="n">
        <v>252</v>
      </c>
      <c r="M64" s="646" t="n">
        <v>9</v>
      </c>
      <c r="N64" s="647" t="s">
        <v>1317</v>
      </c>
    </row>
    <row r="65">
      <c r="B65" s="17" t="n">
        <v>4079</v>
      </c>
      <c r="C65" s="17" t="s">
        <v>1161</v>
      </c>
      <c r="D65" s="637" t="n">
        <v>19442</v>
      </c>
      <c r="E65" s="638" t="n">
        <v>2006</v>
      </c>
      <c r="F65" s="639" t="n">
        <v>17436</v>
      </c>
      <c r="G65" s="640" t="n">
        <v>11176</v>
      </c>
      <c r="H65" s="641" t="n">
        <v>6</v>
      </c>
      <c r="I65" s="642" t="n">
        <v>0</v>
      </c>
      <c r="J65" s="643" t="n">
        <v>48</v>
      </c>
      <c r="K65" s="644" t="n">
        <v>16</v>
      </c>
      <c r="L65" s="645" t="n">
        <v>782</v>
      </c>
      <c r="M65" s="646" t="n">
        <v>8</v>
      </c>
      <c r="N65" s="647" t="s">
        <v>1051</v>
      </c>
    </row>
    <row r="66">
      <c r="B66" s="17" t="n">
        <v>4080</v>
      </c>
      <c r="C66" s="17" t="s">
        <v>1162</v>
      </c>
      <c r="D66" s="637" t="n">
        <v>79585</v>
      </c>
      <c r="E66" s="638" t="n">
        <v>56500</v>
      </c>
      <c r="F66" s="639" t="n">
        <v>23085</v>
      </c>
      <c r="G66" s="640" t="n">
        <v>57562</v>
      </c>
      <c r="H66" s="641" t="n">
        <v>9</v>
      </c>
      <c r="I66" s="642" t="n">
        <v>5</v>
      </c>
      <c r="J66" s="643" t="n">
        <v>42</v>
      </c>
      <c r="K66" s="644" t="n">
        <v>40</v>
      </c>
      <c r="L66" s="645" t="n">
        <v>3634</v>
      </c>
      <c r="M66" s="646" t="n">
        <v>20</v>
      </c>
      <c r="N66" s="647" t="s">
        <v>1318</v>
      </c>
    </row>
    <row r="67">
      <c r="B67" s="17" t="n">
        <v>4081</v>
      </c>
      <c r="C67" s="17" t="s">
        <v>1163</v>
      </c>
      <c r="D67" s="637" t="n">
        <v>15087</v>
      </c>
      <c r="E67" s="638" t="n">
        <v>1612</v>
      </c>
      <c r="F67" s="639" t="n">
        <v>13475</v>
      </c>
      <c r="G67" s="640" t="n">
        <v>5132</v>
      </c>
      <c r="H67" s="641" t="n">
        <v>3</v>
      </c>
      <c r="I67" s="642" t="n">
        <v>0</v>
      </c>
      <c r="J67" s="643" t="n">
        <v>11</v>
      </c>
      <c r="K67" s="644" t="n">
        <v>2</v>
      </c>
      <c r="L67" s="645" t="n">
        <v>1826</v>
      </c>
      <c r="M67" s="646" t="n">
        <v>15</v>
      </c>
      <c r="N67" s="647" t="s">
        <v>1319</v>
      </c>
    </row>
    <row r="68">
      <c r="B68" s="17" t="n">
        <v>4082</v>
      </c>
      <c r="C68" s="17" t="s">
        <v>1164</v>
      </c>
      <c r="D68" s="637" t="n">
        <v>96762</v>
      </c>
      <c r="E68" s="638" t="n">
        <v>20180</v>
      </c>
      <c r="F68" s="639" t="n">
        <v>76582</v>
      </c>
      <c r="G68" s="640" t="n">
        <v>66626</v>
      </c>
      <c r="H68" s="641" t="n">
        <v>14</v>
      </c>
      <c r="I68" s="642" t="n">
        <v>4</v>
      </c>
      <c r="J68" s="643" t="n">
        <v>105</v>
      </c>
      <c r="K68" s="644" t="n">
        <v>99</v>
      </c>
      <c r="L68" s="645" t="n">
        <v>8158</v>
      </c>
      <c r="M68" s="646" t="n">
        <v>121</v>
      </c>
      <c r="N68" s="647" t="s">
        <v>893</v>
      </c>
    </row>
    <row r="69">
      <c r="B69" s="17" t="n">
        <v>4083</v>
      </c>
      <c r="C69" s="17" t="s">
        <v>1165</v>
      </c>
      <c r="D69" s="637" t="n">
        <v>20541</v>
      </c>
      <c r="E69" s="638" t="n">
        <v>908</v>
      </c>
      <c r="F69" s="639" t="n">
        <v>19633</v>
      </c>
      <c r="G69" s="640" t="n">
        <v>12204</v>
      </c>
      <c r="H69" s="641" t="n">
        <v>15</v>
      </c>
      <c r="I69" s="642" t="n">
        <v>2</v>
      </c>
      <c r="J69" s="643" t="n">
        <v>76</v>
      </c>
      <c r="K69" s="644" t="n">
        <v>-1</v>
      </c>
      <c r="L69" s="645" t="n">
        <v>2231</v>
      </c>
      <c r="M69" s="646" t="n">
        <v>25</v>
      </c>
      <c r="N69" s="647" t="s">
        <v>1320</v>
      </c>
    </row>
    <row r="70">
      <c r="B70" s="42" t="n">
        <v>4129</v>
      </c>
      <c r="C70" s="42" t="s">
        <v>1166</v>
      </c>
      <c r="D70" s="648" t="n">
        <v>286153</v>
      </c>
      <c r="E70" s="649" t="n">
        <v>94247</v>
      </c>
      <c r="F70" s="650" t="n">
        <v>191906</v>
      </c>
      <c r="G70" s="651" t="n">
        <v>249789</v>
      </c>
      <c r="H70" s="652" t="n">
        <v>71</v>
      </c>
      <c r="I70" s="653" t="n">
        <v>36</v>
      </c>
      <c r="J70" s="654" t="n">
        <v>289</v>
      </c>
      <c r="K70" s="655" t="n">
        <v>229</v>
      </c>
      <c r="L70" s="656" t="n">
        <v>25147</v>
      </c>
      <c r="M70" s="657" t="n">
        <v>344</v>
      </c>
      <c r="N70" s="658" t="s">
        <v>1089</v>
      </c>
    </row>
    <row r="71">
      <c r="B71" s="17" t="n">
        <v>4091</v>
      </c>
      <c r="C71" s="17" t="s">
        <v>1167</v>
      </c>
      <c r="D71" s="637" t="n">
        <v>8549</v>
      </c>
      <c r="E71" s="638" t="n">
        <v>1181</v>
      </c>
      <c r="F71" s="639" t="n">
        <v>7368</v>
      </c>
      <c r="G71" s="640" t="n">
        <v>3951</v>
      </c>
      <c r="H71" s="641" t="n">
        <v>14</v>
      </c>
      <c r="I71" s="642" t="n">
        <v>12</v>
      </c>
      <c r="J71" s="643" t="n">
        <v>16</v>
      </c>
      <c r="K71" s="644" t="n">
        <v>2</v>
      </c>
      <c r="L71" s="645" t="n">
        <v>828</v>
      </c>
      <c r="M71" s="646" t="n">
        <v>5</v>
      </c>
      <c r="N71" s="647" t="s">
        <v>1066</v>
      </c>
    </row>
    <row r="72">
      <c r="B72" s="17" t="n">
        <v>4092</v>
      </c>
      <c r="C72" s="17" t="s">
        <v>1168</v>
      </c>
      <c r="D72" s="637" t="n">
        <v>13515</v>
      </c>
      <c r="E72" s="638" t="n">
        <v>1228</v>
      </c>
      <c r="F72" s="639" t="n">
        <v>12287</v>
      </c>
      <c r="G72" s="640" t="n">
        <v>14145</v>
      </c>
      <c r="H72" s="641" t="n">
        <v>3</v>
      </c>
      <c r="I72" s="642" t="n">
        <v>0</v>
      </c>
      <c r="J72" s="643" t="n">
        <v>38</v>
      </c>
      <c r="K72" s="644" t="n">
        <v>45</v>
      </c>
      <c r="L72" s="645" t="n">
        <v>2022</v>
      </c>
      <c r="M72" s="646" t="n">
        <v>73</v>
      </c>
      <c r="N72" s="647" t="s">
        <v>964</v>
      </c>
    </row>
    <row r="73">
      <c r="B73" s="17" t="n">
        <v>4093</v>
      </c>
      <c r="C73" s="17" t="s">
        <v>1169</v>
      </c>
      <c r="D73" s="637" t="n">
        <v>14406</v>
      </c>
      <c r="E73" s="638" t="n">
        <v>301</v>
      </c>
      <c r="F73" s="639" t="n">
        <v>14105</v>
      </c>
      <c r="G73" s="640" t="n">
        <v>2564</v>
      </c>
      <c r="H73" s="641" t="n">
        <v>17</v>
      </c>
      <c r="I73" s="642" t="n">
        <v>8</v>
      </c>
      <c r="J73" s="643" t="n">
        <v>100</v>
      </c>
      <c r="K73" s="644" t="n">
        <v>0</v>
      </c>
      <c r="L73" s="645" t="n">
        <v>457</v>
      </c>
      <c r="M73" s="646" t="n">
        <v>5</v>
      </c>
      <c r="N73" s="647" t="s">
        <v>936</v>
      </c>
    </row>
    <row r="74">
      <c r="B74" s="17" t="n">
        <v>4124</v>
      </c>
      <c r="C74" s="17" t="s">
        <v>1170</v>
      </c>
      <c r="D74" s="637" t="n">
        <v>3863</v>
      </c>
      <c r="E74" s="638" t="n">
        <v>862</v>
      </c>
      <c r="F74" s="639" t="n">
        <v>3001</v>
      </c>
      <c r="G74" s="640" t="n">
        <v>4216</v>
      </c>
      <c r="H74" s="641" t="n">
        <v>0</v>
      </c>
      <c r="I74" s="642" t="n">
        <v>0</v>
      </c>
      <c r="J74" s="643" t="n">
        <v>0</v>
      </c>
      <c r="K74" s="644" t="n">
        <v>4</v>
      </c>
      <c r="L74" s="645" t="n">
        <v>818</v>
      </c>
      <c r="M74" s="646" t="n">
        <v>2</v>
      </c>
      <c r="N74" s="647" t="s">
        <v>997</v>
      </c>
    </row>
    <row r="75">
      <c r="B75" s="17" t="n">
        <v>4095</v>
      </c>
      <c r="C75" s="17" t="s">
        <v>377</v>
      </c>
      <c r="D75" s="637" t="n">
        <v>33278</v>
      </c>
      <c r="E75" s="638" t="n">
        <v>11739</v>
      </c>
      <c r="F75" s="639" t="n">
        <v>21539</v>
      </c>
      <c r="G75" s="640" t="n">
        <v>42528</v>
      </c>
      <c r="H75" s="641" t="n">
        <v>5</v>
      </c>
      <c r="I75" s="642" t="n">
        <v>0</v>
      </c>
      <c r="J75" s="643" t="n">
        <v>26</v>
      </c>
      <c r="K75" s="644" t="n">
        <v>46</v>
      </c>
      <c r="L75" s="645" t="n">
        <v>6682</v>
      </c>
      <c r="M75" s="646" t="n">
        <v>99</v>
      </c>
      <c r="N75" s="647" t="s">
        <v>893</v>
      </c>
    </row>
    <row r="76">
      <c r="B76" s="17" t="n">
        <v>4099</v>
      </c>
      <c r="C76" s="17" t="s">
        <v>1171</v>
      </c>
      <c r="D76" s="637" t="n">
        <v>744</v>
      </c>
      <c r="E76" s="638" t="n">
        <v>330</v>
      </c>
      <c r="F76" s="639" t="n">
        <v>414</v>
      </c>
      <c r="G76" s="640" t="n">
        <v>349</v>
      </c>
      <c r="H76" s="641" t="n">
        <v>1</v>
      </c>
      <c r="I76" s="642" t="n">
        <v>0</v>
      </c>
      <c r="J76" s="643" t="n">
        <v>3</v>
      </c>
      <c r="K76" s="644" t="n">
        <v>0</v>
      </c>
      <c r="L76" s="645" t="n">
        <v>205</v>
      </c>
      <c r="M76" s="646" t="n">
        <v>2</v>
      </c>
      <c r="N76" s="647" t="s">
        <v>1091</v>
      </c>
    </row>
    <row r="77">
      <c r="B77" s="17" t="n">
        <v>4100</v>
      </c>
      <c r="C77" s="17" t="s">
        <v>1172</v>
      </c>
      <c r="D77" s="637" t="n">
        <v>6149</v>
      </c>
      <c r="E77" s="638" t="n">
        <v>809</v>
      </c>
      <c r="F77" s="639" t="n">
        <v>5340</v>
      </c>
      <c r="G77" s="640" t="n">
        <v>4388</v>
      </c>
      <c r="H77" s="641" t="n">
        <v>2</v>
      </c>
      <c r="I77" s="642" t="n">
        <v>1</v>
      </c>
      <c r="J77" s="643" t="n">
        <v>3</v>
      </c>
      <c r="K77" s="644" t="n">
        <v>2</v>
      </c>
      <c r="L77" s="645" t="n">
        <v>1760</v>
      </c>
      <c r="M77" s="646" t="n">
        <v>25</v>
      </c>
      <c r="N77" s="647" t="s">
        <v>1008</v>
      </c>
    </row>
    <row r="78">
      <c r="B78" s="17" t="n">
        <v>4104</v>
      </c>
      <c r="C78" s="17" t="s">
        <v>1173</v>
      </c>
      <c r="D78" s="637" t="n">
        <v>39528</v>
      </c>
      <c r="E78" s="638" t="n">
        <v>2766</v>
      </c>
      <c r="F78" s="639" t="n">
        <v>36762</v>
      </c>
      <c r="G78" s="640" t="n">
        <v>41705</v>
      </c>
      <c r="H78" s="641" t="n">
        <v>4</v>
      </c>
      <c r="I78" s="642" t="n">
        <v>2</v>
      </c>
      <c r="J78" s="643" t="n">
        <v>17</v>
      </c>
      <c r="K78" s="644" t="n">
        <v>31</v>
      </c>
      <c r="L78" s="645" t="n">
        <v>1610</v>
      </c>
      <c r="M78" s="646" t="n">
        <v>12</v>
      </c>
      <c r="N78" s="647" t="s">
        <v>1076</v>
      </c>
    </row>
    <row r="79">
      <c r="B79" s="17" t="n">
        <v>4105</v>
      </c>
      <c r="C79" s="17" t="s">
        <v>1174</v>
      </c>
      <c r="D79" s="637" t="n">
        <v>256</v>
      </c>
      <c r="E79" s="638" t="n">
        <v>187</v>
      </c>
      <c r="F79" s="639" t="n">
        <v>69</v>
      </c>
      <c r="G79" s="640" t="n">
        <v>1678</v>
      </c>
      <c r="H79" s="641" t="n">
        <v>0</v>
      </c>
      <c r="I79" s="642" t="n">
        <v>0</v>
      </c>
      <c r="J79" s="643" t="n">
        <v>0</v>
      </c>
      <c r="K79" s="644" t="n">
        <v>0</v>
      </c>
      <c r="L79" s="645" t="n">
        <v>164</v>
      </c>
      <c r="M79" s="646" t="n">
        <v>7</v>
      </c>
      <c r="N79" s="647" t="s">
        <v>1321</v>
      </c>
    </row>
    <row r="80">
      <c r="B80" s="17" t="n">
        <v>4106</v>
      </c>
      <c r="C80" s="17" t="s">
        <v>1175</v>
      </c>
      <c r="D80" s="637" t="n">
        <v>2302</v>
      </c>
      <c r="E80" s="638" t="n">
        <v>261</v>
      </c>
      <c r="F80" s="639" t="n">
        <v>2041</v>
      </c>
      <c r="G80" s="640" t="n">
        <v>1860</v>
      </c>
      <c r="H80" s="641" t="n">
        <v>0</v>
      </c>
      <c r="I80" s="642" t="n">
        <v>0</v>
      </c>
      <c r="J80" s="643" t="n">
        <v>0</v>
      </c>
      <c r="K80" s="644" t="n">
        <v>2</v>
      </c>
      <c r="L80" s="645" t="n">
        <v>211</v>
      </c>
      <c r="M80" s="646" t="n">
        <v>3</v>
      </c>
      <c r="N80" s="647" t="s">
        <v>1008</v>
      </c>
    </row>
    <row r="81">
      <c r="B81" s="17" t="n">
        <v>4107</v>
      </c>
      <c r="C81" s="17" t="s">
        <v>1176</v>
      </c>
      <c r="D81" s="637" t="n">
        <v>3013</v>
      </c>
      <c r="E81" s="638" t="n">
        <v>2904</v>
      </c>
      <c r="F81" s="639" t="n">
        <v>109</v>
      </c>
      <c r="G81" s="640" t="n">
        <v>1616</v>
      </c>
      <c r="H81" s="641" t="n">
        <v>0</v>
      </c>
      <c r="I81" s="642" t="n">
        <v>0</v>
      </c>
      <c r="J81" s="643" t="n">
        <v>0</v>
      </c>
      <c r="K81" s="644" t="n">
        <v>1</v>
      </c>
      <c r="L81" s="645" t="n">
        <v>512</v>
      </c>
      <c r="M81" s="646" t="n">
        <v>25</v>
      </c>
      <c r="N81" s="647" t="s">
        <v>1322</v>
      </c>
    </row>
    <row r="82">
      <c r="B82" s="17" t="n">
        <v>4110</v>
      </c>
      <c r="C82" s="17" t="s">
        <v>1177</v>
      </c>
      <c r="D82" s="637" t="n">
        <v>1345</v>
      </c>
      <c r="E82" s="638" t="n">
        <v>166</v>
      </c>
      <c r="F82" s="639" t="n">
        <v>1179</v>
      </c>
      <c r="G82" s="640" t="n">
        <v>2642</v>
      </c>
      <c r="H82" s="641" t="n">
        <v>0</v>
      </c>
      <c r="I82" s="642" t="n">
        <v>0</v>
      </c>
      <c r="J82" s="643" t="n">
        <v>0</v>
      </c>
      <c r="K82" s="644" t="n">
        <v>6</v>
      </c>
      <c r="L82" s="645" t="n">
        <v>676</v>
      </c>
      <c r="M82" s="646" t="n">
        <v>7</v>
      </c>
      <c r="N82" s="647" t="s">
        <v>944</v>
      </c>
    </row>
    <row r="83">
      <c r="B83" s="17" t="n">
        <v>4111</v>
      </c>
      <c r="C83" s="17" t="s">
        <v>1178</v>
      </c>
      <c r="D83" s="637" t="n">
        <v>5924</v>
      </c>
      <c r="E83" s="638" t="n">
        <v>324</v>
      </c>
      <c r="F83" s="639" t="n">
        <v>5600</v>
      </c>
      <c r="G83" s="640" t="n">
        <v>2495</v>
      </c>
      <c r="H83" s="641" t="n">
        <v>4</v>
      </c>
      <c r="I83" s="642" t="n">
        <v>1</v>
      </c>
      <c r="J83" s="643" t="n">
        <v>11</v>
      </c>
      <c r="K83" s="644" t="n">
        <v>4</v>
      </c>
      <c r="L83" s="645" t="n">
        <v>704</v>
      </c>
      <c r="M83" s="646" t="n">
        <v>9</v>
      </c>
      <c r="N83" s="647" t="s">
        <v>1053</v>
      </c>
    </row>
    <row r="84">
      <c r="B84" s="17" t="n">
        <v>4112</v>
      </c>
      <c r="C84" s="17" t="s">
        <v>1179</v>
      </c>
      <c r="D84" s="637" t="n">
        <v>354</v>
      </c>
      <c r="E84" s="638" t="n">
        <v>273</v>
      </c>
      <c r="F84" s="639" t="n">
        <v>81</v>
      </c>
      <c r="G84" s="640" t="n">
        <v>626</v>
      </c>
      <c r="H84" s="641" t="n">
        <v>0</v>
      </c>
      <c r="I84" s="642" t="n">
        <v>0</v>
      </c>
      <c r="J84" s="643" t="n">
        <v>0</v>
      </c>
      <c r="K84" s="644" t="n">
        <v>0</v>
      </c>
      <c r="L84" s="645" t="n">
        <v>385</v>
      </c>
      <c r="M84" s="646" t="n">
        <v>0</v>
      </c>
      <c r="N84" s="647" t="s">
        <v>1323</v>
      </c>
    </row>
    <row r="85">
      <c r="B85" s="17" t="n">
        <v>4125</v>
      </c>
      <c r="C85" s="17" t="s">
        <v>1180</v>
      </c>
      <c r="D85" s="637" t="n">
        <v>9477</v>
      </c>
      <c r="E85" s="638" t="n">
        <v>735</v>
      </c>
      <c r="F85" s="639" t="n">
        <v>8742</v>
      </c>
      <c r="G85" s="640" t="n">
        <v>6160</v>
      </c>
      <c r="H85" s="641" t="n">
        <v>5</v>
      </c>
      <c r="I85" s="642" t="n">
        <v>3</v>
      </c>
      <c r="J85" s="643" t="n">
        <v>10</v>
      </c>
      <c r="K85" s="644" t="n">
        <v>6</v>
      </c>
      <c r="L85" s="645" t="n">
        <v>1205</v>
      </c>
      <c r="M85" s="646" t="n">
        <v>19</v>
      </c>
      <c r="N85" s="647" t="s">
        <v>1324</v>
      </c>
    </row>
    <row r="86">
      <c r="B86" s="17" t="n">
        <v>4117</v>
      </c>
      <c r="C86" s="17" t="s">
        <v>1181</v>
      </c>
      <c r="D86" s="637" t="n">
        <v>21897</v>
      </c>
      <c r="E86" s="638" t="n">
        <v>607</v>
      </c>
      <c r="F86" s="639" t="n">
        <v>21290</v>
      </c>
      <c r="G86" s="640" t="n">
        <v>10414</v>
      </c>
      <c r="H86" s="641" t="n">
        <v>4</v>
      </c>
      <c r="I86" s="642" t="n">
        <v>3</v>
      </c>
      <c r="J86" s="643" t="n">
        <v>6</v>
      </c>
      <c r="K86" s="644" t="n">
        <v>14</v>
      </c>
      <c r="L86" s="645" t="n">
        <v>456</v>
      </c>
      <c r="M86" s="646" t="n">
        <v>1</v>
      </c>
      <c r="N86" s="647" t="s">
        <v>974</v>
      </c>
    </row>
    <row r="87">
      <c r="B87" s="17" t="n">
        <v>4120</v>
      </c>
      <c r="C87" s="17" t="s">
        <v>1182</v>
      </c>
      <c r="D87" s="637" t="n">
        <v>3914</v>
      </c>
      <c r="E87" s="638" t="n">
        <v>635</v>
      </c>
      <c r="F87" s="639" t="n">
        <v>3279</v>
      </c>
      <c r="G87" s="640" t="n">
        <v>1728</v>
      </c>
      <c r="H87" s="641" t="n">
        <v>1</v>
      </c>
      <c r="I87" s="642" t="n">
        <v>1</v>
      </c>
      <c r="J87" s="643" t="n">
        <v>1</v>
      </c>
      <c r="K87" s="644" t="n">
        <v>5</v>
      </c>
      <c r="L87" s="645" t="n">
        <v>716</v>
      </c>
      <c r="M87" s="646" t="n">
        <v>7</v>
      </c>
      <c r="N87" s="647" t="s">
        <v>1091</v>
      </c>
    </row>
    <row r="88">
      <c r="B88" s="17" t="n">
        <v>4121</v>
      </c>
      <c r="C88" s="17" t="s">
        <v>1183</v>
      </c>
      <c r="D88" s="637" t="n">
        <v>68252</v>
      </c>
      <c r="E88" s="638" t="n">
        <v>47360</v>
      </c>
      <c r="F88" s="639" t="n">
        <v>20892</v>
      </c>
      <c r="G88" s="640" t="n">
        <v>57543</v>
      </c>
      <c r="H88" s="641" t="n">
        <v>3</v>
      </c>
      <c r="I88" s="642" t="n">
        <v>2</v>
      </c>
      <c r="J88" s="643" t="n">
        <v>4</v>
      </c>
      <c r="K88" s="644" t="n">
        <v>47</v>
      </c>
      <c r="L88" s="645" t="n">
        <v>1098</v>
      </c>
      <c r="M88" s="646" t="n">
        <v>3</v>
      </c>
      <c r="N88" s="647" t="s">
        <v>1058</v>
      </c>
    </row>
    <row r="89">
      <c r="B89" s="17" t="n">
        <v>4122</v>
      </c>
      <c r="C89" s="17" t="s">
        <v>1184</v>
      </c>
      <c r="D89" s="637" t="n">
        <v>4750</v>
      </c>
      <c r="E89" s="638" t="n">
        <v>2275</v>
      </c>
      <c r="F89" s="639" t="n">
        <v>2475</v>
      </c>
      <c r="G89" s="640" t="n">
        <v>2282</v>
      </c>
      <c r="H89" s="641" t="n">
        <v>4</v>
      </c>
      <c r="I89" s="642" t="n">
        <v>2</v>
      </c>
      <c r="J89" s="643" t="n">
        <v>22</v>
      </c>
      <c r="K89" s="644" t="n">
        <v>4</v>
      </c>
      <c r="L89" s="645" t="n">
        <v>771</v>
      </c>
      <c r="M89" s="646" t="n">
        <v>1</v>
      </c>
      <c r="N89" s="647" t="s">
        <v>1325</v>
      </c>
    </row>
    <row r="90">
      <c r="B90" s="17" t="n">
        <v>4123</v>
      </c>
      <c r="C90" s="17" t="s">
        <v>1185</v>
      </c>
      <c r="D90" s="637" t="n">
        <v>44637</v>
      </c>
      <c r="E90" s="638" t="n">
        <v>19304</v>
      </c>
      <c r="F90" s="639" t="n">
        <v>25333</v>
      </c>
      <c r="G90" s="640" t="n">
        <v>46899</v>
      </c>
      <c r="H90" s="641" t="n">
        <v>4</v>
      </c>
      <c r="I90" s="642" t="n">
        <v>1</v>
      </c>
      <c r="J90" s="643" t="n">
        <v>32</v>
      </c>
      <c r="K90" s="644" t="n">
        <v>10</v>
      </c>
      <c r="L90" s="645" t="n">
        <v>3867</v>
      </c>
      <c r="M90" s="646" t="n">
        <v>39</v>
      </c>
      <c r="N90" s="647" t="s">
        <v>1048</v>
      </c>
    </row>
    <row r="91">
      <c r="B91" s="42" t="n">
        <v>4159</v>
      </c>
      <c r="C91" s="42" t="s">
        <v>1186</v>
      </c>
      <c r="D91" s="648" t="n">
        <v>227333</v>
      </c>
      <c r="E91" s="649" t="n">
        <v>29226</v>
      </c>
      <c r="F91" s="650" t="n">
        <v>198107</v>
      </c>
      <c r="G91" s="651" t="n">
        <v>140048</v>
      </c>
      <c r="H91" s="652" t="n">
        <v>84</v>
      </c>
      <c r="I91" s="653" t="n">
        <v>48</v>
      </c>
      <c r="J91" s="654" t="n">
        <v>319</v>
      </c>
      <c r="K91" s="655" t="n">
        <v>505</v>
      </c>
      <c r="L91" s="656" t="n">
        <v>22664</v>
      </c>
      <c r="M91" s="657" t="n">
        <v>536</v>
      </c>
      <c r="N91" s="658" t="s">
        <v>1090</v>
      </c>
    </row>
    <row r="92">
      <c r="B92" s="17" t="n">
        <v>4131</v>
      </c>
      <c r="C92" s="17" t="s">
        <v>1187</v>
      </c>
      <c r="D92" s="637" t="n">
        <v>34542</v>
      </c>
      <c r="E92" s="638" t="n">
        <v>1601</v>
      </c>
      <c r="F92" s="639" t="n">
        <v>32941</v>
      </c>
      <c r="G92" s="640" t="n">
        <v>18296</v>
      </c>
      <c r="H92" s="641" t="n">
        <v>13</v>
      </c>
      <c r="I92" s="642" t="n">
        <v>5</v>
      </c>
      <c r="J92" s="643" t="n">
        <v>77</v>
      </c>
      <c r="K92" s="644" t="n">
        <v>54</v>
      </c>
      <c r="L92" s="645" t="n">
        <v>1899</v>
      </c>
      <c r="M92" s="646" t="n">
        <v>34</v>
      </c>
      <c r="N92" s="647" t="s">
        <v>1326</v>
      </c>
    </row>
    <row r="93">
      <c r="B93" s="17" t="n">
        <v>4132</v>
      </c>
      <c r="C93" s="17" t="s">
        <v>1188</v>
      </c>
      <c r="D93" s="637" t="n">
        <v>2839</v>
      </c>
      <c r="E93" s="638" t="n">
        <v>724</v>
      </c>
      <c r="F93" s="639" t="n">
        <v>2115</v>
      </c>
      <c r="G93" s="640" t="n">
        <v>1222</v>
      </c>
      <c r="H93" s="641" t="n">
        <v>4</v>
      </c>
      <c r="I93" s="642" t="n">
        <v>4</v>
      </c>
      <c r="J93" s="643" t="n">
        <v>4</v>
      </c>
      <c r="K93" s="644" t="n">
        <v>0</v>
      </c>
      <c r="L93" s="645" t="n">
        <v>794</v>
      </c>
      <c r="M93" s="646" t="n">
        <v>8</v>
      </c>
      <c r="N93" s="647" t="s">
        <v>1048</v>
      </c>
    </row>
    <row r="94">
      <c r="B94" s="17" t="n">
        <v>4134</v>
      </c>
      <c r="C94" s="17" t="s">
        <v>1189</v>
      </c>
      <c r="D94" s="637" t="n">
        <v>4617</v>
      </c>
      <c r="E94" s="638" t="n">
        <v>943</v>
      </c>
      <c r="F94" s="639" t="n">
        <v>3674</v>
      </c>
      <c r="G94" s="640" t="n">
        <v>4122</v>
      </c>
      <c r="H94" s="641" t="n">
        <v>1</v>
      </c>
      <c r="I94" s="642" t="n">
        <v>1</v>
      </c>
      <c r="J94" s="643" t="n">
        <v>1</v>
      </c>
      <c r="K94" s="644" t="n">
        <v>4</v>
      </c>
      <c r="L94" s="645" t="n">
        <v>603</v>
      </c>
      <c r="M94" s="646" t="n">
        <v>16</v>
      </c>
      <c r="N94" s="647" t="s">
        <v>912</v>
      </c>
    </row>
    <row r="95">
      <c r="B95" s="17" t="n">
        <v>4135</v>
      </c>
      <c r="C95" s="17" t="s">
        <v>1190</v>
      </c>
      <c r="D95" s="637" t="n">
        <v>11550</v>
      </c>
      <c r="E95" s="638" t="n">
        <v>1137</v>
      </c>
      <c r="F95" s="639" t="n">
        <v>10413</v>
      </c>
      <c r="G95" s="640" t="n">
        <v>7145</v>
      </c>
      <c r="H95" s="641" t="n">
        <v>11</v>
      </c>
      <c r="I95" s="642" t="n">
        <v>11</v>
      </c>
      <c r="J95" s="643" t="n">
        <v>11</v>
      </c>
      <c r="K95" s="644" t="n">
        <v>13</v>
      </c>
      <c r="L95" s="645" t="n">
        <v>1164</v>
      </c>
      <c r="M95" s="646" t="n">
        <v>14</v>
      </c>
      <c r="N95" s="647" t="s">
        <v>899</v>
      </c>
    </row>
    <row r="96">
      <c r="B96" s="17" t="n">
        <v>4136</v>
      </c>
      <c r="C96" s="17" t="s">
        <v>1191</v>
      </c>
      <c r="D96" s="637" t="n">
        <v>4627</v>
      </c>
      <c r="E96" s="638" t="n">
        <v>842</v>
      </c>
      <c r="F96" s="639" t="n">
        <v>3785</v>
      </c>
      <c r="G96" s="640" t="n">
        <v>1688</v>
      </c>
      <c r="H96" s="641" t="n">
        <v>2</v>
      </c>
      <c r="I96" s="642" t="n">
        <v>0</v>
      </c>
      <c r="J96" s="643" t="n">
        <v>12</v>
      </c>
      <c r="K96" s="644" t="n">
        <v>-1</v>
      </c>
      <c r="L96" s="645" t="n">
        <v>827</v>
      </c>
      <c r="M96" s="646" t="n">
        <v>10</v>
      </c>
      <c r="N96" s="647" t="s">
        <v>1044</v>
      </c>
    </row>
    <row r="97">
      <c r="B97" s="17" t="n">
        <v>4137</v>
      </c>
      <c r="C97" s="17" t="s">
        <v>1192</v>
      </c>
      <c r="D97" s="637" t="n">
        <v>5084</v>
      </c>
      <c r="E97" s="638" t="n">
        <v>3396</v>
      </c>
      <c r="F97" s="639" t="n">
        <v>1688</v>
      </c>
      <c r="G97" s="640" t="n">
        <v>1373</v>
      </c>
      <c r="H97" s="641" t="n">
        <v>0</v>
      </c>
      <c r="I97" s="642" t="n">
        <v>0</v>
      </c>
      <c r="J97" s="643" t="n">
        <v>0</v>
      </c>
      <c r="K97" s="644" t="n">
        <v>4</v>
      </c>
      <c r="L97" s="645" t="n">
        <v>237</v>
      </c>
      <c r="M97" s="646" t="n">
        <v>4</v>
      </c>
      <c r="N97" s="647" t="s">
        <v>914</v>
      </c>
    </row>
    <row r="98">
      <c r="B98" s="17" t="n">
        <v>4138</v>
      </c>
      <c r="C98" s="17" t="s">
        <v>1193</v>
      </c>
      <c r="D98" s="637" t="n">
        <v>1577</v>
      </c>
      <c r="E98" s="638" t="n">
        <v>334</v>
      </c>
      <c r="F98" s="639" t="n">
        <v>1243</v>
      </c>
      <c r="G98" s="640" t="n">
        <v>1330</v>
      </c>
      <c r="H98" s="641" t="n">
        <v>1</v>
      </c>
      <c r="I98" s="642" t="n">
        <v>0</v>
      </c>
      <c r="J98" s="643" t="n">
        <v>2</v>
      </c>
      <c r="K98" s="644" t="n">
        <v>1</v>
      </c>
      <c r="L98" s="645" t="n">
        <v>358</v>
      </c>
      <c r="M98" s="646" t="n">
        <v>4</v>
      </c>
      <c r="N98" s="647" t="s">
        <v>1320</v>
      </c>
    </row>
    <row r="99">
      <c r="B99" s="17" t="n">
        <v>4139</v>
      </c>
      <c r="C99" s="17" t="s">
        <v>1194</v>
      </c>
      <c r="D99" s="637" t="n">
        <v>39816</v>
      </c>
      <c r="E99" s="638" t="n">
        <v>4832</v>
      </c>
      <c r="F99" s="639" t="n">
        <v>34984</v>
      </c>
      <c r="G99" s="640" t="n">
        <v>23258</v>
      </c>
      <c r="H99" s="641" t="n">
        <v>20</v>
      </c>
      <c r="I99" s="642" t="n">
        <v>11</v>
      </c>
      <c r="J99" s="643" t="n">
        <v>86</v>
      </c>
      <c r="K99" s="644" t="n">
        <v>163</v>
      </c>
      <c r="L99" s="645" t="n">
        <v>4150</v>
      </c>
      <c r="M99" s="646" t="n">
        <v>209</v>
      </c>
      <c r="N99" s="647" t="s">
        <v>1327</v>
      </c>
    </row>
    <row r="100">
      <c r="B100" s="17" t="n">
        <v>4140</v>
      </c>
      <c r="C100" s="17" t="s">
        <v>1195</v>
      </c>
      <c r="D100" s="637" t="n">
        <v>26663</v>
      </c>
      <c r="E100" s="638" t="n">
        <v>3103</v>
      </c>
      <c r="F100" s="639" t="n">
        <v>23560</v>
      </c>
      <c r="G100" s="640" t="n">
        <v>15248</v>
      </c>
      <c r="H100" s="641" t="n">
        <v>10</v>
      </c>
      <c r="I100" s="642" t="n">
        <v>4</v>
      </c>
      <c r="J100" s="643" t="n">
        <v>64</v>
      </c>
      <c r="K100" s="644" t="n">
        <v>17</v>
      </c>
      <c r="L100" s="645" t="n">
        <v>1412</v>
      </c>
      <c r="M100" s="646" t="n">
        <v>64</v>
      </c>
      <c r="N100" s="647" t="s">
        <v>1328</v>
      </c>
    </row>
    <row r="101">
      <c r="B101" s="17" t="n">
        <v>4141</v>
      </c>
      <c r="C101" s="17" t="s">
        <v>1196</v>
      </c>
      <c r="D101" s="637" t="n">
        <v>44240</v>
      </c>
      <c r="E101" s="638" t="n">
        <v>4622</v>
      </c>
      <c r="F101" s="639" t="n">
        <v>39618</v>
      </c>
      <c r="G101" s="640" t="n">
        <v>33854</v>
      </c>
      <c r="H101" s="641" t="n">
        <v>11</v>
      </c>
      <c r="I101" s="642" t="n">
        <v>4</v>
      </c>
      <c r="J101" s="643" t="n">
        <v>47</v>
      </c>
      <c r="K101" s="644" t="n">
        <v>98</v>
      </c>
      <c r="L101" s="645" t="n">
        <v>4635</v>
      </c>
      <c r="M101" s="646" t="n">
        <v>61</v>
      </c>
      <c r="N101" s="647" t="s">
        <v>900</v>
      </c>
    </row>
    <row r="102">
      <c r="B102" s="17" t="n">
        <v>4142</v>
      </c>
      <c r="C102" s="17" t="s">
        <v>1197</v>
      </c>
      <c r="D102" s="637" t="n">
        <v>5098</v>
      </c>
      <c r="E102" s="638" t="n">
        <v>1028</v>
      </c>
      <c r="F102" s="639" t="n">
        <v>4070</v>
      </c>
      <c r="G102" s="640" t="n">
        <v>1863</v>
      </c>
      <c r="H102" s="641" t="n">
        <v>1</v>
      </c>
      <c r="I102" s="642" t="n">
        <v>1</v>
      </c>
      <c r="J102" s="643" t="n">
        <v>1</v>
      </c>
      <c r="K102" s="644" t="n">
        <v>5</v>
      </c>
      <c r="L102" s="645" t="n">
        <v>425</v>
      </c>
      <c r="M102" s="646" t="n">
        <v>5</v>
      </c>
      <c r="N102" s="647" t="s">
        <v>917</v>
      </c>
    </row>
    <row r="103">
      <c r="B103" s="17" t="n">
        <v>4143</v>
      </c>
      <c r="C103" s="17" t="s">
        <v>1198</v>
      </c>
      <c r="D103" s="637" t="n">
        <v>4960</v>
      </c>
      <c r="E103" s="638" t="n">
        <v>876</v>
      </c>
      <c r="F103" s="639" t="n">
        <v>4084</v>
      </c>
      <c r="G103" s="640" t="n">
        <v>1572</v>
      </c>
      <c r="H103" s="641" t="n">
        <v>5</v>
      </c>
      <c r="I103" s="642" t="n">
        <v>4</v>
      </c>
      <c r="J103" s="643" t="n">
        <v>7</v>
      </c>
      <c r="K103" s="644" t="n">
        <v>4</v>
      </c>
      <c r="L103" s="645" t="n">
        <v>600</v>
      </c>
      <c r="M103" s="646" t="n">
        <v>7</v>
      </c>
      <c r="N103" s="647" t="s">
        <v>1329</v>
      </c>
    </row>
    <row r="104">
      <c r="B104" s="17" t="n">
        <v>4144</v>
      </c>
      <c r="C104" s="17" t="s">
        <v>1199</v>
      </c>
      <c r="D104" s="637" t="n">
        <v>13666</v>
      </c>
      <c r="E104" s="638" t="n">
        <v>564</v>
      </c>
      <c r="F104" s="639" t="n">
        <v>13102</v>
      </c>
      <c r="G104" s="640" t="n">
        <v>6542</v>
      </c>
      <c r="H104" s="641" t="n">
        <v>0</v>
      </c>
      <c r="I104" s="642" t="n">
        <v>0</v>
      </c>
      <c r="J104" s="643" t="n">
        <v>0</v>
      </c>
      <c r="K104" s="644" t="n">
        <v>26</v>
      </c>
      <c r="L104" s="645" t="n">
        <v>2305</v>
      </c>
      <c r="M104" s="646" t="n">
        <v>66</v>
      </c>
      <c r="N104" s="647" t="s">
        <v>1330</v>
      </c>
    </row>
    <row r="105">
      <c r="B105" s="17" t="n">
        <v>4145</v>
      </c>
      <c r="C105" s="17" t="s">
        <v>1200</v>
      </c>
      <c r="D105" s="637" t="n">
        <v>6293</v>
      </c>
      <c r="E105" s="638" t="n">
        <v>227</v>
      </c>
      <c r="F105" s="639" t="n">
        <v>6066</v>
      </c>
      <c r="G105" s="640" t="n">
        <v>3639</v>
      </c>
      <c r="H105" s="641" t="n">
        <v>2</v>
      </c>
      <c r="I105" s="642" t="n">
        <v>1</v>
      </c>
      <c r="J105" s="643" t="n">
        <v>3</v>
      </c>
      <c r="K105" s="644" t="n">
        <v>7</v>
      </c>
      <c r="L105" s="645" t="n">
        <v>853</v>
      </c>
      <c r="M105" s="646" t="n">
        <v>14</v>
      </c>
      <c r="N105" s="647" t="s">
        <v>985</v>
      </c>
    </row>
    <row r="106">
      <c r="B106" s="17" t="n">
        <v>4146</v>
      </c>
      <c r="C106" s="17" t="s">
        <v>1201</v>
      </c>
      <c r="D106" s="637" t="n">
        <v>19628</v>
      </c>
      <c r="E106" s="638" t="n">
        <v>4251</v>
      </c>
      <c r="F106" s="639" t="n">
        <v>15377</v>
      </c>
      <c r="G106" s="640" t="n">
        <v>18087</v>
      </c>
      <c r="H106" s="641" t="n">
        <v>2</v>
      </c>
      <c r="I106" s="642" t="n">
        <v>2</v>
      </c>
      <c r="J106" s="643" t="n">
        <v>2</v>
      </c>
      <c r="K106" s="644" t="n">
        <v>110</v>
      </c>
      <c r="L106" s="645" t="n">
        <v>1747</v>
      </c>
      <c r="M106" s="646" t="n">
        <v>18</v>
      </c>
      <c r="N106" s="647" t="s">
        <v>1331</v>
      </c>
    </row>
    <row r="107">
      <c r="B107" s="17" t="n">
        <v>4147</v>
      </c>
      <c r="C107" s="17" t="s">
        <v>1202</v>
      </c>
      <c r="D107" s="637" t="n">
        <v>2133</v>
      </c>
      <c r="E107" s="638" t="n">
        <v>746</v>
      </c>
      <c r="F107" s="639" t="n">
        <v>1387</v>
      </c>
      <c r="G107" s="640" t="n">
        <v>809</v>
      </c>
      <c r="H107" s="641" t="n">
        <v>1</v>
      </c>
      <c r="I107" s="642" t="n">
        <v>0</v>
      </c>
      <c r="J107" s="643" t="n">
        <v>2</v>
      </c>
      <c r="K107" s="644" t="n">
        <v>0</v>
      </c>
      <c r="L107" s="645" t="n">
        <v>655</v>
      </c>
      <c r="M107" s="646" t="n">
        <v>2</v>
      </c>
      <c r="N107" s="647" t="s">
        <v>1022</v>
      </c>
    </row>
    <row r="108">
      <c r="B108" s="42" t="n">
        <v>4189</v>
      </c>
      <c r="C108" s="42" t="s">
        <v>1203</v>
      </c>
      <c r="D108" s="648" t="n">
        <v>221516</v>
      </c>
      <c r="E108" s="649" t="n">
        <v>46575</v>
      </c>
      <c r="F108" s="650" t="n">
        <v>174941</v>
      </c>
      <c r="G108" s="651" t="n">
        <v>185230</v>
      </c>
      <c r="H108" s="652" t="n">
        <v>84</v>
      </c>
      <c r="I108" s="653" t="n">
        <v>50</v>
      </c>
      <c r="J108" s="654" t="n">
        <v>185</v>
      </c>
      <c r="K108" s="655" t="n">
        <v>293</v>
      </c>
      <c r="L108" s="656" t="n">
        <v>17600</v>
      </c>
      <c r="M108" s="657" t="n">
        <v>173</v>
      </c>
      <c r="N108" s="658" t="s">
        <v>1091</v>
      </c>
    </row>
    <row r="109">
      <c r="B109" s="17" t="n">
        <v>4185</v>
      </c>
      <c r="C109" s="17" t="s">
        <v>1204</v>
      </c>
      <c r="D109" s="637" t="n">
        <v>11065</v>
      </c>
      <c r="E109" s="638" t="n">
        <v>4716</v>
      </c>
      <c r="F109" s="639" t="n">
        <v>6349</v>
      </c>
      <c r="G109" s="640" t="n">
        <v>3541</v>
      </c>
      <c r="H109" s="641" t="n">
        <v>10</v>
      </c>
      <c r="I109" s="642" t="n">
        <v>8</v>
      </c>
      <c r="J109" s="643" t="n">
        <v>15</v>
      </c>
      <c r="K109" s="644" t="n">
        <v>8</v>
      </c>
      <c r="L109" s="645" t="n">
        <v>1393</v>
      </c>
      <c r="M109" s="646" t="n">
        <v>11</v>
      </c>
      <c r="N109" s="647" t="s">
        <v>1074</v>
      </c>
    </row>
    <row r="110">
      <c r="B110" s="17" t="n">
        <v>4161</v>
      </c>
      <c r="C110" s="17" t="s">
        <v>1205</v>
      </c>
      <c r="D110" s="637" t="n">
        <v>33527</v>
      </c>
      <c r="E110" s="638" t="n">
        <v>3259</v>
      </c>
      <c r="F110" s="639" t="n">
        <v>30268</v>
      </c>
      <c r="G110" s="640" t="n">
        <v>22087</v>
      </c>
      <c r="H110" s="641" t="n">
        <v>2</v>
      </c>
      <c r="I110" s="642" t="n">
        <v>0</v>
      </c>
      <c r="J110" s="643" t="n">
        <v>6</v>
      </c>
      <c r="K110" s="644" t="n">
        <v>52</v>
      </c>
      <c r="L110" s="645" t="n">
        <v>1215</v>
      </c>
      <c r="M110" s="646" t="n">
        <v>26</v>
      </c>
      <c r="N110" s="647" t="s">
        <v>797</v>
      </c>
    </row>
    <row r="111">
      <c r="B111" s="17" t="n">
        <v>4163</v>
      </c>
      <c r="C111" s="17" t="s">
        <v>1206</v>
      </c>
      <c r="D111" s="637" t="n">
        <v>53729</v>
      </c>
      <c r="E111" s="638" t="n">
        <v>4317</v>
      </c>
      <c r="F111" s="639" t="n">
        <v>49412</v>
      </c>
      <c r="G111" s="640" t="n">
        <v>54261</v>
      </c>
      <c r="H111" s="641" t="n">
        <v>4</v>
      </c>
      <c r="I111" s="642" t="n">
        <v>1</v>
      </c>
      <c r="J111" s="643" t="n">
        <v>19</v>
      </c>
      <c r="K111" s="644" t="n">
        <v>100</v>
      </c>
      <c r="L111" s="645" t="n">
        <v>2768</v>
      </c>
      <c r="M111" s="646" t="n">
        <v>29</v>
      </c>
      <c r="N111" s="647" t="s">
        <v>1069</v>
      </c>
    </row>
    <row r="112">
      <c r="B112" s="17" t="n">
        <v>4164</v>
      </c>
      <c r="C112" s="17" t="s">
        <v>1207</v>
      </c>
      <c r="D112" s="637" t="n">
        <v>3428</v>
      </c>
      <c r="E112" s="638" t="n">
        <v>156</v>
      </c>
      <c r="F112" s="639" t="n">
        <v>3272</v>
      </c>
      <c r="G112" s="640" t="n">
        <v>1720</v>
      </c>
      <c r="H112" s="641" t="n">
        <v>1</v>
      </c>
      <c r="I112" s="642" t="n">
        <v>1</v>
      </c>
      <c r="J112" s="643" t="n">
        <v>1</v>
      </c>
      <c r="K112" s="644" t="n">
        <v>6</v>
      </c>
      <c r="L112" s="645" t="n">
        <v>506</v>
      </c>
      <c r="M112" s="646" t="n">
        <v>4</v>
      </c>
      <c r="N112" s="647" t="s">
        <v>1074</v>
      </c>
    </row>
    <row r="113">
      <c r="B113" s="17" t="n">
        <v>4165</v>
      </c>
      <c r="C113" s="17" t="s">
        <v>1208</v>
      </c>
      <c r="D113" s="637" t="n">
        <v>7404</v>
      </c>
      <c r="E113" s="638" t="n">
        <v>2036</v>
      </c>
      <c r="F113" s="639" t="n">
        <v>5368</v>
      </c>
      <c r="G113" s="640" t="n">
        <v>6759</v>
      </c>
      <c r="H113" s="641" t="n">
        <v>6</v>
      </c>
      <c r="I113" s="642" t="n">
        <v>3</v>
      </c>
      <c r="J113" s="643" t="n">
        <v>8</v>
      </c>
      <c r="K113" s="644" t="n">
        <v>5</v>
      </c>
      <c r="L113" s="645" t="n">
        <v>1826</v>
      </c>
      <c r="M113" s="646" t="n">
        <v>26</v>
      </c>
      <c r="N113" s="647" t="s">
        <v>1008</v>
      </c>
    </row>
    <row r="114">
      <c r="B114" s="17" t="n">
        <v>4186</v>
      </c>
      <c r="C114" s="17" t="s">
        <v>1209</v>
      </c>
      <c r="D114" s="637" t="n">
        <v>7168</v>
      </c>
      <c r="E114" s="638" t="n">
        <v>676</v>
      </c>
      <c r="F114" s="639" t="n">
        <v>6492</v>
      </c>
      <c r="G114" s="640" t="n">
        <v>13139</v>
      </c>
      <c r="H114" s="641" t="n">
        <v>1</v>
      </c>
      <c r="I114" s="642" t="n">
        <v>1</v>
      </c>
      <c r="J114" s="643" t="n">
        <v>1</v>
      </c>
      <c r="K114" s="644" t="n">
        <v>33</v>
      </c>
      <c r="L114" s="645" t="n">
        <v>1203</v>
      </c>
      <c r="M114" s="646" t="n">
        <v>6</v>
      </c>
      <c r="N114" s="647" t="s">
        <v>971</v>
      </c>
    </row>
    <row r="115">
      <c r="B115" s="17" t="n">
        <v>4169</v>
      </c>
      <c r="C115" s="17" t="s">
        <v>1210</v>
      </c>
      <c r="D115" s="637" t="n">
        <v>26142</v>
      </c>
      <c r="E115" s="638" t="n">
        <v>7485</v>
      </c>
      <c r="F115" s="639" t="n">
        <v>18657</v>
      </c>
      <c r="G115" s="640" t="n">
        <v>15015</v>
      </c>
      <c r="H115" s="641" t="n">
        <v>20</v>
      </c>
      <c r="I115" s="642" t="n">
        <v>6</v>
      </c>
      <c r="J115" s="643" t="n">
        <v>53</v>
      </c>
      <c r="K115" s="644" t="n">
        <v>8</v>
      </c>
      <c r="L115" s="645" t="n">
        <v>1428</v>
      </c>
      <c r="M115" s="646" t="n">
        <v>5</v>
      </c>
      <c r="N115" s="647" t="s">
        <v>933</v>
      </c>
    </row>
    <row r="116">
      <c r="B116" s="17" t="n">
        <v>4170</v>
      </c>
      <c r="C116" s="17" t="s">
        <v>379</v>
      </c>
      <c r="D116" s="637" t="n">
        <v>29814</v>
      </c>
      <c r="E116" s="638" t="n">
        <v>17210</v>
      </c>
      <c r="F116" s="639" t="n">
        <v>12604</v>
      </c>
      <c r="G116" s="640" t="n">
        <v>26954</v>
      </c>
      <c r="H116" s="641" t="n">
        <v>5</v>
      </c>
      <c r="I116" s="642" t="n">
        <v>1</v>
      </c>
      <c r="J116" s="643" t="n">
        <v>33</v>
      </c>
      <c r="K116" s="644" t="n">
        <v>14</v>
      </c>
      <c r="L116" s="645" t="n">
        <v>1935</v>
      </c>
      <c r="M116" s="646" t="n">
        <v>25</v>
      </c>
      <c r="N116" s="647" t="s">
        <v>982</v>
      </c>
    </row>
    <row r="117">
      <c r="B117" s="17" t="n">
        <v>4184</v>
      </c>
      <c r="C117" s="17" t="s">
        <v>1211</v>
      </c>
      <c r="D117" s="637" t="n">
        <v>7468</v>
      </c>
      <c r="E117" s="638" t="n">
        <v>1370</v>
      </c>
      <c r="F117" s="639" t="n">
        <v>6098</v>
      </c>
      <c r="G117" s="640" t="n">
        <v>6296</v>
      </c>
      <c r="H117" s="641" t="n">
        <v>3</v>
      </c>
      <c r="I117" s="642" t="n">
        <v>3</v>
      </c>
      <c r="J117" s="643" t="n">
        <v>3</v>
      </c>
      <c r="K117" s="644" t="n">
        <v>4</v>
      </c>
      <c r="L117" s="645" t="n">
        <v>1069</v>
      </c>
      <c r="M117" s="646" t="n">
        <v>5</v>
      </c>
      <c r="N117" s="647" t="s">
        <v>938</v>
      </c>
    </row>
    <row r="118">
      <c r="B118" s="17" t="n">
        <v>4172</v>
      </c>
      <c r="C118" s="17" t="s">
        <v>1212</v>
      </c>
      <c r="D118" s="637" t="n">
        <v>2500</v>
      </c>
      <c r="E118" s="638" t="n">
        <v>215</v>
      </c>
      <c r="F118" s="639" t="n">
        <v>2285</v>
      </c>
      <c r="G118" s="640" t="n">
        <v>1933</v>
      </c>
      <c r="H118" s="641" t="n">
        <v>1</v>
      </c>
      <c r="I118" s="642" t="n">
        <v>1</v>
      </c>
      <c r="J118" s="643" t="n">
        <v>1</v>
      </c>
      <c r="K118" s="644" t="n">
        <v>3</v>
      </c>
      <c r="L118" s="645" t="n">
        <v>513</v>
      </c>
      <c r="M118" s="646" t="n">
        <v>5</v>
      </c>
      <c r="N118" s="647" t="s">
        <v>1020</v>
      </c>
    </row>
    <row r="119">
      <c r="B119" s="17" t="n">
        <v>4173</v>
      </c>
      <c r="C119" s="17" t="s">
        <v>1213</v>
      </c>
      <c r="D119" s="637" t="n">
        <v>3234</v>
      </c>
      <c r="E119" s="638" t="n">
        <v>175</v>
      </c>
      <c r="F119" s="639" t="n">
        <v>3059</v>
      </c>
      <c r="G119" s="640" t="n">
        <v>1645</v>
      </c>
      <c r="H119" s="641" t="n">
        <v>0</v>
      </c>
      <c r="I119" s="642" t="n">
        <v>0</v>
      </c>
      <c r="J119" s="643" t="n">
        <v>0</v>
      </c>
      <c r="K119" s="644" t="n">
        <v>4</v>
      </c>
      <c r="L119" s="645" t="n">
        <v>266</v>
      </c>
      <c r="M119" s="646" t="n">
        <v>0</v>
      </c>
      <c r="N119" s="647" t="s">
        <v>1323</v>
      </c>
    </row>
    <row r="120">
      <c r="B120" s="17" t="n">
        <v>4175</v>
      </c>
      <c r="C120" s="17" t="s">
        <v>1214</v>
      </c>
      <c r="D120" s="637" t="n">
        <v>4629</v>
      </c>
      <c r="E120" s="638" t="n">
        <v>1114</v>
      </c>
      <c r="F120" s="639" t="n">
        <v>3515</v>
      </c>
      <c r="G120" s="640" t="n">
        <v>6051</v>
      </c>
      <c r="H120" s="641" t="n">
        <v>1</v>
      </c>
      <c r="I120" s="642" t="n">
        <v>1</v>
      </c>
      <c r="J120" s="643" t="n">
        <v>1</v>
      </c>
      <c r="K120" s="644" t="n">
        <v>3</v>
      </c>
      <c r="L120" s="645" t="n">
        <v>544</v>
      </c>
      <c r="M120" s="646" t="n">
        <v>2</v>
      </c>
      <c r="N120" s="647" t="s">
        <v>1073</v>
      </c>
    </row>
    <row r="121">
      <c r="B121" s="17" t="n">
        <v>4176</v>
      </c>
      <c r="C121" s="17" t="s">
        <v>1215</v>
      </c>
      <c r="D121" s="637" t="n">
        <v>4023</v>
      </c>
      <c r="E121" s="638" t="n">
        <v>208</v>
      </c>
      <c r="F121" s="639" t="n">
        <v>3815</v>
      </c>
      <c r="G121" s="640" t="n">
        <v>1190</v>
      </c>
      <c r="H121" s="641" t="n">
        <v>12</v>
      </c>
      <c r="I121" s="642" t="n">
        <v>12</v>
      </c>
      <c r="J121" s="643" t="n">
        <v>12</v>
      </c>
      <c r="K121" s="644" t="n">
        <v>-1</v>
      </c>
      <c r="L121" s="645" t="n">
        <v>362</v>
      </c>
      <c r="M121" s="646" t="n">
        <v>5</v>
      </c>
      <c r="N121" s="647" t="s">
        <v>1001</v>
      </c>
    </row>
    <row r="122">
      <c r="B122" s="17" t="n">
        <v>4177</v>
      </c>
      <c r="C122" s="17" t="s">
        <v>1216</v>
      </c>
      <c r="D122" s="637" t="n">
        <v>6211</v>
      </c>
      <c r="E122" s="638" t="n">
        <v>825</v>
      </c>
      <c r="F122" s="639" t="n">
        <v>5386</v>
      </c>
      <c r="G122" s="640" t="n">
        <v>4217</v>
      </c>
      <c r="H122" s="641" t="n">
        <v>3</v>
      </c>
      <c r="I122" s="642" t="n">
        <v>2</v>
      </c>
      <c r="J122" s="643" t="n">
        <v>8</v>
      </c>
      <c r="K122" s="644" t="n">
        <v>3</v>
      </c>
      <c r="L122" s="645" t="n">
        <v>782</v>
      </c>
      <c r="M122" s="646" t="n">
        <v>1</v>
      </c>
      <c r="N122" s="647" t="s">
        <v>1325</v>
      </c>
    </row>
    <row r="123">
      <c r="B123" s="17" t="n">
        <v>4181</v>
      </c>
      <c r="C123" s="17" t="s">
        <v>1217</v>
      </c>
      <c r="D123" s="637" t="n">
        <v>8939</v>
      </c>
      <c r="E123" s="638" t="n">
        <v>449</v>
      </c>
      <c r="F123" s="639" t="n">
        <v>8490</v>
      </c>
      <c r="G123" s="640" t="n">
        <v>3186</v>
      </c>
      <c r="H123" s="641" t="n">
        <v>5</v>
      </c>
      <c r="I123" s="642" t="n">
        <v>2</v>
      </c>
      <c r="J123" s="643" t="n">
        <v>12</v>
      </c>
      <c r="K123" s="644" t="n">
        <v>24</v>
      </c>
      <c r="L123" s="645" t="n">
        <v>670</v>
      </c>
      <c r="M123" s="646" t="n">
        <v>12</v>
      </c>
      <c r="N123" s="647" t="s">
        <v>1326</v>
      </c>
    </row>
    <row r="124">
      <c r="B124" s="17" t="n">
        <v>4182</v>
      </c>
      <c r="C124" s="17" t="s">
        <v>1218</v>
      </c>
      <c r="D124" s="637" t="n">
        <v>5766</v>
      </c>
      <c r="E124" s="638" t="n">
        <v>232</v>
      </c>
      <c r="F124" s="639" t="n">
        <v>5534</v>
      </c>
      <c r="G124" s="640" t="n">
        <v>7876</v>
      </c>
      <c r="H124" s="641" t="n">
        <v>1</v>
      </c>
      <c r="I124" s="642" t="n">
        <v>0</v>
      </c>
      <c r="J124" s="643" t="n">
        <v>3</v>
      </c>
      <c r="K124" s="644" t="n">
        <v>21</v>
      </c>
      <c r="L124" s="645" t="n">
        <v>530</v>
      </c>
      <c r="M124" s="646" t="n">
        <v>4</v>
      </c>
      <c r="N124" s="647" t="s">
        <v>1076</v>
      </c>
    </row>
    <row r="125">
      <c r="B125" s="17" t="n">
        <v>4183</v>
      </c>
      <c r="C125" s="17" t="s">
        <v>1219</v>
      </c>
      <c r="D125" s="637" t="n">
        <v>6469</v>
      </c>
      <c r="E125" s="638" t="n">
        <v>2132</v>
      </c>
      <c r="F125" s="639" t="n">
        <v>4337</v>
      </c>
      <c r="G125" s="640" t="n">
        <v>9360</v>
      </c>
      <c r="H125" s="641" t="n">
        <v>9</v>
      </c>
      <c r="I125" s="642" t="n">
        <v>8</v>
      </c>
      <c r="J125" s="643" t="n">
        <v>9</v>
      </c>
      <c r="K125" s="644" t="n">
        <v>6</v>
      </c>
      <c r="L125" s="645" t="n">
        <v>590</v>
      </c>
      <c r="M125" s="646" t="n">
        <v>7</v>
      </c>
      <c r="N125" s="647" t="s">
        <v>1047</v>
      </c>
    </row>
    <row r="126">
      <c r="B126" s="42" t="n">
        <v>4219</v>
      </c>
      <c r="C126" s="42" t="s">
        <v>1220</v>
      </c>
      <c r="D126" s="648" t="n">
        <v>363988</v>
      </c>
      <c r="E126" s="649" t="n">
        <v>93494</v>
      </c>
      <c r="F126" s="650" t="n">
        <v>270494</v>
      </c>
      <c r="G126" s="651" t="n">
        <v>303268</v>
      </c>
      <c r="H126" s="652" t="n">
        <v>112</v>
      </c>
      <c r="I126" s="653" t="n">
        <v>74</v>
      </c>
      <c r="J126" s="654" t="n">
        <v>325</v>
      </c>
      <c r="K126" s="655" t="n">
        <v>374</v>
      </c>
      <c r="L126" s="656" t="n">
        <v>32913</v>
      </c>
      <c r="M126" s="657" t="n">
        <v>190</v>
      </c>
      <c r="N126" s="658" t="s">
        <v>932</v>
      </c>
    </row>
    <row r="127">
      <c r="B127" s="17" t="n">
        <v>4191</v>
      </c>
      <c r="C127" s="17" t="s">
        <v>1221</v>
      </c>
      <c r="D127" s="637" t="n">
        <v>1701</v>
      </c>
      <c r="E127" s="638" t="n">
        <v>658</v>
      </c>
      <c r="F127" s="639" t="n">
        <v>1043</v>
      </c>
      <c r="G127" s="640" t="n">
        <v>531</v>
      </c>
      <c r="H127" s="641" t="n">
        <v>1</v>
      </c>
      <c r="I127" s="642" t="n">
        <v>0</v>
      </c>
      <c r="J127" s="643" t="n">
        <v>3</v>
      </c>
      <c r="K127" s="644" t="n">
        <v>0</v>
      </c>
      <c r="L127" s="645" t="n">
        <v>341</v>
      </c>
      <c r="M127" s="646" t="n">
        <v>1</v>
      </c>
      <c r="N127" s="647" t="s">
        <v>1316</v>
      </c>
    </row>
    <row r="128">
      <c r="B128" s="17" t="n">
        <v>4192</v>
      </c>
      <c r="C128" s="17" t="s">
        <v>1222</v>
      </c>
      <c r="D128" s="637" t="n">
        <v>11889</v>
      </c>
      <c r="E128" s="638" t="n">
        <v>1611</v>
      </c>
      <c r="F128" s="639" t="n">
        <v>10278</v>
      </c>
      <c r="G128" s="640" t="n">
        <v>12773</v>
      </c>
      <c r="H128" s="641" t="n">
        <v>10</v>
      </c>
      <c r="I128" s="642" t="n">
        <v>6</v>
      </c>
      <c r="J128" s="643" t="n">
        <v>37</v>
      </c>
      <c r="K128" s="644" t="n">
        <v>9</v>
      </c>
      <c r="L128" s="645" t="n">
        <v>882</v>
      </c>
      <c r="M128" s="646" t="n">
        <v>4</v>
      </c>
      <c r="N128" s="647" t="s">
        <v>1062</v>
      </c>
    </row>
    <row r="129">
      <c r="B129" s="17" t="n">
        <v>4193</v>
      </c>
      <c r="C129" s="17" t="s">
        <v>1223</v>
      </c>
      <c r="D129" s="637" t="n">
        <v>2432</v>
      </c>
      <c r="E129" s="638" t="n">
        <v>574</v>
      </c>
      <c r="F129" s="639" t="n">
        <v>1858</v>
      </c>
      <c r="G129" s="640" t="n">
        <v>2738</v>
      </c>
      <c r="H129" s="641" t="n">
        <v>1</v>
      </c>
      <c r="I129" s="642" t="n">
        <v>1</v>
      </c>
      <c r="J129" s="643" t="n">
        <v>1</v>
      </c>
      <c r="K129" s="644" t="n">
        <v>10</v>
      </c>
      <c r="L129" s="645" t="n">
        <v>422</v>
      </c>
      <c r="M129" s="646" t="n">
        <v>3</v>
      </c>
      <c r="N129" s="647" t="s">
        <v>1079</v>
      </c>
    </row>
    <row r="130">
      <c r="B130" s="17" t="n">
        <v>4194</v>
      </c>
      <c r="C130" s="17" t="s">
        <v>1224</v>
      </c>
      <c r="D130" s="637" t="n">
        <v>5641</v>
      </c>
      <c r="E130" s="638" t="n">
        <v>788</v>
      </c>
      <c r="F130" s="639" t="n">
        <v>4853</v>
      </c>
      <c r="G130" s="640" t="n">
        <v>5505</v>
      </c>
      <c r="H130" s="641" t="n">
        <v>3</v>
      </c>
      <c r="I130" s="642" t="n">
        <v>3</v>
      </c>
      <c r="J130" s="643" t="n">
        <v>3</v>
      </c>
      <c r="K130" s="644" t="n">
        <v>5</v>
      </c>
      <c r="L130" s="645" t="n">
        <v>1019</v>
      </c>
      <c r="M130" s="646" t="n">
        <v>3</v>
      </c>
      <c r="N130" s="647" t="s">
        <v>1316</v>
      </c>
    </row>
    <row r="131">
      <c r="B131" s="17" t="n">
        <v>4195</v>
      </c>
      <c r="C131" s="17" t="s">
        <v>1225</v>
      </c>
      <c r="D131" s="637" t="n">
        <v>2661</v>
      </c>
      <c r="E131" s="638" t="n">
        <v>372</v>
      </c>
      <c r="F131" s="639" t="n">
        <v>2289</v>
      </c>
      <c r="G131" s="640" t="n">
        <v>1474</v>
      </c>
      <c r="H131" s="641" t="n">
        <v>0</v>
      </c>
      <c r="I131" s="642" t="n">
        <v>0</v>
      </c>
      <c r="J131" s="643" t="n">
        <v>0</v>
      </c>
      <c r="K131" s="644" t="n">
        <v>7</v>
      </c>
      <c r="L131" s="645" t="n">
        <v>774</v>
      </c>
      <c r="M131" s="646" t="n">
        <v>3</v>
      </c>
      <c r="N131" s="647" t="s">
        <v>999</v>
      </c>
    </row>
    <row r="132">
      <c r="B132" s="17" t="n">
        <v>4196</v>
      </c>
      <c r="C132" s="17" t="s">
        <v>1226</v>
      </c>
      <c r="D132" s="637" t="n">
        <v>5984</v>
      </c>
      <c r="E132" s="638" t="n">
        <v>472</v>
      </c>
      <c r="F132" s="639" t="n">
        <v>5512</v>
      </c>
      <c r="G132" s="640" t="n">
        <v>8715</v>
      </c>
      <c r="H132" s="641" t="n">
        <v>3</v>
      </c>
      <c r="I132" s="642" t="n">
        <v>1</v>
      </c>
      <c r="J132" s="643" t="n">
        <v>10</v>
      </c>
      <c r="K132" s="644" t="n">
        <v>13</v>
      </c>
      <c r="L132" s="645" t="n">
        <v>1205</v>
      </c>
      <c r="M132" s="646" t="n">
        <v>7</v>
      </c>
      <c r="N132" s="647" t="s">
        <v>932</v>
      </c>
    </row>
    <row r="133">
      <c r="B133" s="17" t="n">
        <v>4197</v>
      </c>
      <c r="C133" s="17" t="s">
        <v>1227</v>
      </c>
      <c r="D133" s="637" t="n">
        <v>8187</v>
      </c>
      <c r="E133" s="638" t="n">
        <v>210</v>
      </c>
      <c r="F133" s="639" t="n">
        <v>7977</v>
      </c>
      <c r="G133" s="640" t="n">
        <v>2492</v>
      </c>
      <c r="H133" s="641" t="n">
        <v>1</v>
      </c>
      <c r="I133" s="642" t="n">
        <v>1</v>
      </c>
      <c r="J133" s="643" t="n">
        <v>1</v>
      </c>
      <c r="K133" s="644" t="n">
        <v>2</v>
      </c>
      <c r="L133" s="645" t="n">
        <v>524</v>
      </c>
      <c r="M133" s="646" t="n">
        <v>10</v>
      </c>
      <c r="N133" s="647" t="s">
        <v>955</v>
      </c>
    </row>
    <row r="134">
      <c r="B134" s="17" t="n">
        <v>4198</v>
      </c>
      <c r="C134" s="17" t="s">
        <v>1228</v>
      </c>
      <c r="D134" s="637" t="n">
        <v>10251</v>
      </c>
      <c r="E134" s="638" t="n">
        <v>2226</v>
      </c>
      <c r="F134" s="639" t="n">
        <v>8025</v>
      </c>
      <c r="G134" s="640" t="n">
        <v>5880</v>
      </c>
      <c r="H134" s="641" t="n">
        <v>2</v>
      </c>
      <c r="I134" s="642" t="n">
        <v>2</v>
      </c>
      <c r="J134" s="643" t="n">
        <v>2</v>
      </c>
      <c r="K134" s="644" t="n">
        <v>9</v>
      </c>
      <c r="L134" s="645" t="n">
        <v>627</v>
      </c>
      <c r="M134" s="646" t="n">
        <v>5</v>
      </c>
      <c r="N134" s="647" t="s">
        <v>937</v>
      </c>
    </row>
    <row r="135">
      <c r="B135" s="17" t="n">
        <v>4199</v>
      </c>
      <c r="C135" s="17" t="s">
        <v>1229</v>
      </c>
      <c r="D135" s="637" t="n">
        <v>7997</v>
      </c>
      <c r="E135" s="638" t="n">
        <v>0</v>
      </c>
      <c r="F135" s="639" t="n">
        <v>7997</v>
      </c>
      <c r="G135" s="640" t="n">
        <v>4229</v>
      </c>
      <c r="H135" s="641" t="n">
        <v>2</v>
      </c>
      <c r="I135" s="642" t="n">
        <v>2</v>
      </c>
      <c r="J135" s="643" t="n">
        <v>2</v>
      </c>
      <c r="K135" s="644" t="n">
        <v>44</v>
      </c>
      <c r="L135" s="645" t="n">
        <v>795</v>
      </c>
      <c r="M135" s="646" t="n">
        <v>2</v>
      </c>
      <c r="N135" s="647" t="s">
        <v>888</v>
      </c>
    </row>
    <row r="136">
      <c r="B136" s="17" t="n">
        <v>4200</v>
      </c>
      <c r="C136" s="17" t="s">
        <v>1230</v>
      </c>
      <c r="D136" s="637" t="n">
        <v>8960</v>
      </c>
      <c r="E136" s="638" t="n">
        <v>2453</v>
      </c>
      <c r="F136" s="639" t="n">
        <v>6507</v>
      </c>
      <c r="G136" s="640" t="n">
        <v>8521</v>
      </c>
      <c r="H136" s="641" t="n">
        <v>5</v>
      </c>
      <c r="I136" s="642" t="n">
        <v>5</v>
      </c>
      <c r="J136" s="643" t="n">
        <v>5</v>
      </c>
      <c r="K136" s="644" t="n">
        <v>-11</v>
      </c>
      <c r="L136" s="645" t="n">
        <v>1933</v>
      </c>
      <c r="M136" s="646" t="n">
        <v>21</v>
      </c>
      <c r="N136" s="647" t="s">
        <v>936</v>
      </c>
    </row>
    <row r="137">
      <c r="B137" s="17" t="n">
        <v>4201</v>
      </c>
      <c r="C137" s="17" t="s">
        <v>380</v>
      </c>
      <c r="D137" s="637" t="n">
        <v>56963</v>
      </c>
      <c r="E137" s="638" t="n">
        <v>32550</v>
      </c>
      <c r="F137" s="639" t="n">
        <v>24413</v>
      </c>
      <c r="G137" s="640" t="n">
        <v>54156</v>
      </c>
      <c r="H137" s="641" t="n">
        <v>10</v>
      </c>
      <c r="I137" s="642" t="n">
        <v>10</v>
      </c>
      <c r="J137" s="643" t="n">
        <v>10</v>
      </c>
      <c r="K137" s="644" t="n">
        <v>11</v>
      </c>
      <c r="L137" s="645" t="n">
        <v>5821</v>
      </c>
      <c r="M137" s="646" t="n">
        <v>23</v>
      </c>
      <c r="N137" s="647" t="s">
        <v>1040</v>
      </c>
    </row>
    <row r="138">
      <c r="B138" s="17" t="n">
        <v>4202</v>
      </c>
      <c r="C138" s="17" t="s">
        <v>1231</v>
      </c>
      <c r="D138" s="637" t="n">
        <v>15905</v>
      </c>
      <c r="E138" s="638" t="n">
        <v>761</v>
      </c>
      <c r="F138" s="639" t="n">
        <v>15144</v>
      </c>
      <c r="G138" s="640" t="n">
        <v>7776</v>
      </c>
      <c r="H138" s="641" t="n">
        <v>5</v>
      </c>
      <c r="I138" s="642" t="n">
        <v>2</v>
      </c>
      <c r="J138" s="643" t="n">
        <v>33</v>
      </c>
      <c r="K138" s="644" t="n">
        <v>19</v>
      </c>
      <c r="L138" s="645" t="n">
        <v>1700</v>
      </c>
      <c r="M138" s="646" t="n">
        <v>7</v>
      </c>
      <c r="N138" s="647" t="s">
        <v>1023</v>
      </c>
    </row>
    <row r="139">
      <c r="B139" s="17" t="n">
        <v>4203</v>
      </c>
      <c r="C139" s="17" t="s">
        <v>1232</v>
      </c>
      <c r="D139" s="637" t="n">
        <v>35217</v>
      </c>
      <c r="E139" s="638" t="n">
        <v>20388</v>
      </c>
      <c r="F139" s="639" t="n">
        <v>14829</v>
      </c>
      <c r="G139" s="640" t="n">
        <v>18118</v>
      </c>
      <c r="H139" s="641" t="n">
        <v>11</v>
      </c>
      <c r="I139" s="642" t="n">
        <v>6</v>
      </c>
      <c r="J139" s="643" t="n">
        <v>36</v>
      </c>
      <c r="K139" s="644" t="n">
        <v>3</v>
      </c>
      <c r="L139" s="645" t="n">
        <v>2251</v>
      </c>
      <c r="M139" s="646" t="n">
        <v>8</v>
      </c>
      <c r="N139" s="647" t="s">
        <v>934</v>
      </c>
    </row>
    <row r="140">
      <c r="B140" s="17" t="n">
        <v>4204</v>
      </c>
      <c r="C140" s="17" t="s">
        <v>1233</v>
      </c>
      <c r="D140" s="637" t="n">
        <v>27162</v>
      </c>
      <c r="E140" s="638" t="n">
        <v>339</v>
      </c>
      <c r="F140" s="639" t="n">
        <v>26823</v>
      </c>
      <c r="G140" s="640" t="n">
        <v>13116</v>
      </c>
      <c r="H140" s="641" t="n">
        <v>1</v>
      </c>
      <c r="I140" s="642" t="n">
        <v>0</v>
      </c>
      <c r="J140" s="643" t="n">
        <v>3</v>
      </c>
      <c r="K140" s="644" t="n">
        <v>57</v>
      </c>
      <c r="L140" s="645" t="n">
        <v>2157</v>
      </c>
      <c r="M140" s="646" t="n">
        <v>4</v>
      </c>
      <c r="N140" s="647" t="s">
        <v>976</v>
      </c>
    </row>
    <row r="141">
      <c r="B141" s="17" t="n">
        <v>4205</v>
      </c>
      <c r="C141" s="17" t="s">
        <v>1234</v>
      </c>
      <c r="D141" s="637" t="n">
        <v>11324</v>
      </c>
      <c r="E141" s="638" t="n">
        <v>3678</v>
      </c>
      <c r="F141" s="639" t="n">
        <v>7646</v>
      </c>
      <c r="G141" s="640" t="n">
        <v>20697</v>
      </c>
      <c r="H141" s="641" t="n">
        <v>6</v>
      </c>
      <c r="I141" s="642" t="n">
        <v>4</v>
      </c>
      <c r="J141" s="643" t="n">
        <v>8</v>
      </c>
      <c r="K141" s="644" t="n">
        <v>6</v>
      </c>
      <c r="L141" s="645" t="n">
        <v>1446</v>
      </c>
      <c r="M141" s="646" t="n">
        <v>6</v>
      </c>
      <c r="N141" s="647" t="s">
        <v>1023</v>
      </c>
    </row>
    <row r="142">
      <c r="B142" s="17" t="n">
        <v>4206</v>
      </c>
      <c r="C142" s="17" t="s">
        <v>1235</v>
      </c>
      <c r="D142" s="637" t="n">
        <v>36974</v>
      </c>
      <c r="E142" s="638" t="n">
        <v>2528</v>
      </c>
      <c r="F142" s="639" t="n">
        <v>34446</v>
      </c>
      <c r="G142" s="640" t="n">
        <v>30464</v>
      </c>
      <c r="H142" s="641" t="n">
        <v>15</v>
      </c>
      <c r="I142" s="642" t="n">
        <v>12</v>
      </c>
      <c r="J142" s="643" t="n">
        <v>24</v>
      </c>
      <c r="K142" s="644" t="n">
        <v>89</v>
      </c>
      <c r="L142" s="645" t="n">
        <v>2798</v>
      </c>
      <c r="M142" s="646" t="n">
        <v>44</v>
      </c>
      <c r="N142" s="647" t="s">
        <v>983</v>
      </c>
    </row>
    <row r="143">
      <c r="B143" s="17" t="n">
        <v>4207</v>
      </c>
      <c r="C143" s="17" t="s">
        <v>1236</v>
      </c>
      <c r="D143" s="637" t="n">
        <v>24173</v>
      </c>
      <c r="E143" s="638" t="n">
        <v>10358</v>
      </c>
      <c r="F143" s="639" t="n">
        <v>13815</v>
      </c>
      <c r="G143" s="640" t="n">
        <v>15469</v>
      </c>
      <c r="H143" s="641" t="n">
        <v>12</v>
      </c>
      <c r="I143" s="642" t="n">
        <v>7</v>
      </c>
      <c r="J143" s="643" t="n">
        <v>52</v>
      </c>
      <c r="K143" s="644" t="n">
        <v>6</v>
      </c>
      <c r="L143" s="645" t="n">
        <v>1418</v>
      </c>
      <c r="M143" s="646" t="n">
        <v>4</v>
      </c>
      <c r="N143" s="647" t="s">
        <v>941</v>
      </c>
    </row>
    <row r="144">
      <c r="B144" s="17" t="n">
        <v>4208</v>
      </c>
      <c r="C144" s="17" t="s">
        <v>1237</v>
      </c>
      <c r="D144" s="637" t="n">
        <v>48169</v>
      </c>
      <c r="E144" s="638" t="n">
        <v>6892</v>
      </c>
      <c r="F144" s="639" t="n">
        <v>41277</v>
      </c>
      <c r="G144" s="640" t="n">
        <v>59215</v>
      </c>
      <c r="H144" s="641" t="n">
        <v>6</v>
      </c>
      <c r="I144" s="642" t="n">
        <v>1</v>
      </c>
      <c r="J144" s="643" t="n">
        <v>30</v>
      </c>
      <c r="K144" s="644" t="n">
        <v>32</v>
      </c>
      <c r="L144" s="645" t="n">
        <v>2121</v>
      </c>
      <c r="M144" s="646" t="n">
        <v>17</v>
      </c>
      <c r="N144" s="647" t="s">
        <v>937</v>
      </c>
    </row>
    <row r="145">
      <c r="B145" s="17" t="n">
        <v>4209</v>
      </c>
      <c r="C145" s="17" t="s">
        <v>1238</v>
      </c>
      <c r="D145" s="637" t="n">
        <v>26849</v>
      </c>
      <c r="E145" s="638" t="n">
        <v>3124</v>
      </c>
      <c r="F145" s="639" t="n">
        <v>23725</v>
      </c>
      <c r="G145" s="640" t="n">
        <v>22790</v>
      </c>
      <c r="H145" s="641" t="n">
        <v>10</v>
      </c>
      <c r="I145" s="642" t="n">
        <v>6</v>
      </c>
      <c r="J145" s="643" t="n">
        <v>38</v>
      </c>
      <c r="K145" s="644" t="n">
        <v>28</v>
      </c>
      <c r="L145" s="645" t="n">
        <v>2646</v>
      </c>
      <c r="M145" s="646" t="n">
        <v>5</v>
      </c>
      <c r="N145" s="647" t="s">
        <v>976</v>
      </c>
    </row>
    <row r="146">
      <c r="B146" s="17" t="n">
        <v>4210</v>
      </c>
      <c r="C146" s="17" t="s">
        <v>1239</v>
      </c>
      <c r="D146" s="637" t="n">
        <v>15549</v>
      </c>
      <c r="E146" s="638" t="n">
        <v>3512</v>
      </c>
      <c r="F146" s="639" t="n">
        <v>12037</v>
      </c>
      <c r="G146" s="640" t="n">
        <v>8609</v>
      </c>
      <c r="H146" s="641" t="n">
        <v>8</v>
      </c>
      <c r="I146" s="642" t="n">
        <v>5</v>
      </c>
      <c r="J146" s="643" t="n">
        <v>27</v>
      </c>
      <c r="K146" s="644" t="n">
        <v>35</v>
      </c>
      <c r="L146" s="645" t="n">
        <v>2033</v>
      </c>
      <c r="M146" s="646" t="n">
        <v>13</v>
      </c>
      <c r="N146" s="647" t="s">
        <v>1065</v>
      </c>
    </row>
    <row r="147">
      <c r="B147" s="42" t="n">
        <v>4249</v>
      </c>
      <c r="C147" s="42" t="s">
        <v>1240</v>
      </c>
      <c r="D147" s="648" t="n">
        <v>237983</v>
      </c>
      <c r="E147" s="649" t="n">
        <v>53348</v>
      </c>
      <c r="F147" s="650" t="n">
        <v>184635</v>
      </c>
      <c r="G147" s="651" t="n">
        <v>181584</v>
      </c>
      <c r="H147" s="652" t="n">
        <v>58</v>
      </c>
      <c r="I147" s="653" t="n">
        <v>24</v>
      </c>
      <c r="J147" s="654" t="n">
        <v>278</v>
      </c>
      <c r="K147" s="655" t="n">
        <v>225</v>
      </c>
      <c r="L147" s="656" t="n">
        <v>17946</v>
      </c>
      <c r="M147" s="657" t="n">
        <v>151</v>
      </c>
      <c r="N147" s="658" t="s">
        <v>1075</v>
      </c>
    </row>
    <row r="148">
      <c r="B148" s="17" t="n">
        <v>4221</v>
      </c>
      <c r="C148" s="17" t="s">
        <v>1241</v>
      </c>
      <c r="D148" s="637" t="n">
        <v>6613</v>
      </c>
      <c r="E148" s="638" t="n">
        <v>537</v>
      </c>
      <c r="F148" s="639" t="n">
        <v>6076</v>
      </c>
      <c r="G148" s="640" t="n">
        <v>8105</v>
      </c>
      <c r="H148" s="641" t="n">
        <v>0</v>
      </c>
      <c r="I148" s="642" t="n">
        <v>0</v>
      </c>
      <c r="J148" s="643" t="n">
        <v>0</v>
      </c>
      <c r="K148" s="644" t="n">
        <v>19</v>
      </c>
      <c r="L148" s="645" t="n">
        <v>497</v>
      </c>
      <c r="M148" s="646" t="n">
        <v>0</v>
      </c>
      <c r="N148" s="647" t="s">
        <v>1323</v>
      </c>
    </row>
    <row r="149">
      <c r="B149" s="17" t="n">
        <v>4222</v>
      </c>
      <c r="C149" s="17" t="s">
        <v>1242</v>
      </c>
      <c r="D149" s="637" t="n">
        <v>4771</v>
      </c>
      <c r="E149" s="638" t="n">
        <v>957</v>
      </c>
      <c r="F149" s="639" t="n">
        <v>3814</v>
      </c>
      <c r="G149" s="640" t="n">
        <v>3828</v>
      </c>
      <c r="H149" s="641" t="n">
        <v>1</v>
      </c>
      <c r="I149" s="642" t="n">
        <v>1</v>
      </c>
      <c r="J149" s="643" t="n">
        <v>1</v>
      </c>
      <c r="K149" s="644" t="n">
        <v>-3</v>
      </c>
      <c r="L149" s="645" t="n">
        <v>726</v>
      </c>
      <c r="M149" s="646" t="n">
        <v>11</v>
      </c>
      <c r="N149" s="647" t="s">
        <v>1028</v>
      </c>
    </row>
    <row r="150">
      <c r="B150" s="17" t="n">
        <v>4223</v>
      </c>
      <c r="C150" s="17" t="s">
        <v>1243</v>
      </c>
      <c r="D150" s="637" t="n">
        <v>8836</v>
      </c>
      <c r="E150" s="638" t="n">
        <v>993</v>
      </c>
      <c r="F150" s="639" t="n">
        <v>7843</v>
      </c>
      <c r="G150" s="640" t="n">
        <v>16604</v>
      </c>
      <c r="H150" s="641" t="n">
        <v>1</v>
      </c>
      <c r="I150" s="642" t="n">
        <v>0</v>
      </c>
      <c r="J150" s="643" t="n">
        <v>2</v>
      </c>
      <c r="K150" s="644" t="n">
        <v>2</v>
      </c>
      <c r="L150" s="645" t="n">
        <v>943</v>
      </c>
      <c r="M150" s="646" t="n">
        <v>10</v>
      </c>
      <c r="N150" s="647" t="s">
        <v>1049</v>
      </c>
    </row>
    <row r="151">
      <c r="B151" s="17" t="n">
        <v>4224</v>
      </c>
      <c r="C151" s="17" t="s">
        <v>1244</v>
      </c>
      <c r="D151" s="637" t="n">
        <v>8663</v>
      </c>
      <c r="E151" s="638" t="n">
        <v>317</v>
      </c>
      <c r="F151" s="639" t="n">
        <v>8346</v>
      </c>
      <c r="G151" s="640" t="n">
        <v>1870</v>
      </c>
      <c r="H151" s="641" t="n">
        <v>12</v>
      </c>
      <c r="I151" s="642" t="n">
        <v>4</v>
      </c>
      <c r="J151" s="643" t="n">
        <v>12</v>
      </c>
      <c r="K151" s="644" t="n">
        <v>9</v>
      </c>
      <c r="L151" s="645" t="n">
        <v>590</v>
      </c>
      <c r="M151" s="646" t="n">
        <v>2</v>
      </c>
      <c r="N151" s="647" t="s">
        <v>1314</v>
      </c>
    </row>
    <row r="152">
      <c r="B152" s="17" t="n">
        <v>4226</v>
      </c>
      <c r="C152" s="17" t="s">
        <v>1245</v>
      </c>
      <c r="D152" s="637" t="n">
        <v>7165</v>
      </c>
      <c r="E152" s="638" t="n">
        <v>223</v>
      </c>
      <c r="F152" s="639" t="n">
        <v>6942</v>
      </c>
      <c r="G152" s="640" t="n">
        <v>11812</v>
      </c>
      <c r="H152" s="641" t="n">
        <v>0</v>
      </c>
      <c r="I152" s="642" t="n">
        <v>0</v>
      </c>
      <c r="J152" s="643" t="n">
        <v>0</v>
      </c>
      <c r="K152" s="644" t="n">
        <v>2</v>
      </c>
      <c r="L152" s="645" t="n">
        <v>276</v>
      </c>
      <c r="M152" s="646" t="n">
        <v>27</v>
      </c>
      <c r="N152" s="647" t="s">
        <v>1332</v>
      </c>
    </row>
    <row r="153">
      <c r="B153" s="17" t="n">
        <v>4227</v>
      </c>
      <c r="C153" s="17" t="s">
        <v>1246</v>
      </c>
      <c r="D153" s="637" t="n">
        <v>7488</v>
      </c>
      <c r="E153" s="638" t="n">
        <v>878</v>
      </c>
      <c r="F153" s="639" t="n">
        <v>6610</v>
      </c>
      <c r="G153" s="640" t="n">
        <v>8334</v>
      </c>
      <c r="H153" s="641" t="n">
        <v>2</v>
      </c>
      <c r="I153" s="642" t="n">
        <v>1</v>
      </c>
      <c r="J153" s="643" t="n">
        <v>7</v>
      </c>
      <c r="K153" s="644" t="n">
        <v>14</v>
      </c>
      <c r="L153" s="645" t="n">
        <v>344</v>
      </c>
      <c r="M153" s="646" t="n">
        <v>4</v>
      </c>
      <c r="N153" s="647" t="s">
        <v>898</v>
      </c>
    </row>
    <row r="154">
      <c r="B154" s="17" t="n">
        <v>4228</v>
      </c>
      <c r="C154" s="17" t="s">
        <v>1247</v>
      </c>
      <c r="D154" s="637" t="n">
        <v>12491</v>
      </c>
      <c r="E154" s="638" t="n">
        <v>230</v>
      </c>
      <c r="F154" s="639" t="n">
        <v>12261</v>
      </c>
      <c r="G154" s="640" t="n">
        <v>8959</v>
      </c>
      <c r="H154" s="641" t="n">
        <v>6</v>
      </c>
      <c r="I154" s="642" t="n">
        <v>2</v>
      </c>
      <c r="J154" s="643" t="n">
        <v>37</v>
      </c>
      <c r="K154" s="644" t="n">
        <v>9</v>
      </c>
      <c r="L154" s="645" t="n">
        <v>1439</v>
      </c>
      <c r="M154" s="646" t="n">
        <v>25</v>
      </c>
      <c r="N154" s="647" t="s">
        <v>945</v>
      </c>
    </row>
    <row r="155">
      <c r="B155" s="17" t="n">
        <v>4229</v>
      </c>
      <c r="C155" s="17" t="s">
        <v>1248</v>
      </c>
      <c r="D155" s="637" t="n">
        <v>6901</v>
      </c>
      <c r="E155" s="638" t="n">
        <v>211</v>
      </c>
      <c r="F155" s="639" t="n">
        <v>6690</v>
      </c>
      <c r="G155" s="640" t="n">
        <v>4139</v>
      </c>
      <c r="H155" s="641" t="n">
        <v>4</v>
      </c>
      <c r="I155" s="642" t="n">
        <v>4</v>
      </c>
      <c r="J155" s="643" t="n">
        <v>4</v>
      </c>
      <c r="K155" s="644" t="n">
        <v>16</v>
      </c>
      <c r="L155" s="645" t="n">
        <v>560</v>
      </c>
      <c r="M155" s="646" t="n">
        <v>8</v>
      </c>
      <c r="N155" s="647" t="s">
        <v>1333</v>
      </c>
    </row>
    <row r="156">
      <c r="B156" s="17" t="n">
        <v>4230</v>
      </c>
      <c r="C156" s="17" t="s">
        <v>1249</v>
      </c>
      <c r="D156" s="637" t="n">
        <v>2068</v>
      </c>
      <c r="E156" s="638" t="n">
        <v>93</v>
      </c>
      <c r="F156" s="639" t="n">
        <v>1975</v>
      </c>
      <c r="G156" s="640" t="n">
        <v>1070</v>
      </c>
      <c r="H156" s="641" t="n">
        <v>0</v>
      </c>
      <c r="I156" s="642" t="n">
        <v>0</v>
      </c>
      <c r="J156" s="643" t="n">
        <v>0</v>
      </c>
      <c r="K156" s="644" t="n">
        <v>2</v>
      </c>
      <c r="L156" s="645" t="n">
        <v>564</v>
      </c>
      <c r="M156" s="646" t="n">
        <v>1</v>
      </c>
      <c r="N156" s="647" t="s">
        <v>1309</v>
      </c>
    </row>
    <row r="157">
      <c r="B157" s="17" t="n">
        <v>4231</v>
      </c>
      <c r="C157" s="17" t="s">
        <v>1250</v>
      </c>
      <c r="D157" s="637" t="n">
        <v>6519</v>
      </c>
      <c r="E157" s="638" t="n">
        <v>2019</v>
      </c>
      <c r="F157" s="639" t="n">
        <v>4500</v>
      </c>
      <c r="G157" s="640" t="n">
        <v>5086</v>
      </c>
      <c r="H157" s="641" t="n">
        <v>0</v>
      </c>
      <c r="I157" s="642" t="n">
        <v>0</v>
      </c>
      <c r="J157" s="643" t="n">
        <v>0</v>
      </c>
      <c r="K157" s="644" t="n">
        <v>-2</v>
      </c>
      <c r="L157" s="645" t="n">
        <v>645</v>
      </c>
      <c r="M157" s="646" t="n">
        <v>3</v>
      </c>
      <c r="N157" s="647" t="s">
        <v>938</v>
      </c>
    </row>
    <row r="158">
      <c r="B158" s="17" t="n">
        <v>4232</v>
      </c>
      <c r="C158" s="17" t="s">
        <v>1251</v>
      </c>
      <c r="D158" s="637" t="n">
        <v>4005</v>
      </c>
      <c r="E158" s="638" t="n">
        <v>1096</v>
      </c>
      <c r="F158" s="639" t="n">
        <v>2909</v>
      </c>
      <c r="G158" s="640" t="n">
        <v>790</v>
      </c>
      <c r="H158" s="641" t="n">
        <v>1</v>
      </c>
      <c r="I158" s="642" t="n">
        <v>0</v>
      </c>
      <c r="J158" s="643" t="n">
        <v>2</v>
      </c>
      <c r="K158" s="644" t="n">
        <v>1</v>
      </c>
      <c r="L158" s="645" t="n">
        <v>96</v>
      </c>
      <c r="M158" s="646" t="n">
        <v>0</v>
      </c>
      <c r="N158" s="647" t="s">
        <v>1323</v>
      </c>
    </row>
    <row r="159">
      <c r="B159" s="17" t="n">
        <v>4233</v>
      </c>
      <c r="C159" s="17" t="s">
        <v>1252</v>
      </c>
      <c r="D159" s="637" t="n">
        <v>510</v>
      </c>
      <c r="E159" s="638" t="n">
        <v>52</v>
      </c>
      <c r="F159" s="639" t="n">
        <v>458</v>
      </c>
      <c r="G159" s="640" t="n">
        <v>177</v>
      </c>
      <c r="H159" s="641" t="n">
        <v>0</v>
      </c>
      <c r="I159" s="642" t="n">
        <v>0</v>
      </c>
      <c r="J159" s="643" t="n">
        <v>0</v>
      </c>
      <c r="K159" s="644" t="n">
        <v>0</v>
      </c>
      <c r="L159" s="645" t="n">
        <v>162</v>
      </c>
      <c r="M159" s="646" t="n">
        <v>2</v>
      </c>
      <c r="N159" s="647" t="s">
        <v>973</v>
      </c>
    </row>
    <row r="160">
      <c r="B160" s="17" t="n">
        <v>4234</v>
      </c>
      <c r="C160" s="17" t="s">
        <v>1253</v>
      </c>
      <c r="D160" s="637" t="n">
        <v>37864</v>
      </c>
      <c r="E160" s="638" t="n">
        <v>17612</v>
      </c>
      <c r="F160" s="639" t="n">
        <v>20252</v>
      </c>
      <c r="G160" s="640" t="n">
        <v>29746</v>
      </c>
      <c r="H160" s="641" t="n">
        <v>6</v>
      </c>
      <c r="I160" s="642" t="n">
        <v>6</v>
      </c>
      <c r="J160" s="643" t="n">
        <v>6</v>
      </c>
      <c r="K160" s="644" t="n">
        <v>75</v>
      </c>
      <c r="L160" s="645" t="n">
        <v>1657</v>
      </c>
      <c r="M160" s="646" t="n">
        <v>14</v>
      </c>
      <c r="N160" s="647" t="s">
        <v>1075</v>
      </c>
    </row>
    <row r="161">
      <c r="B161" s="17" t="n">
        <v>4235</v>
      </c>
      <c r="C161" s="17" t="s">
        <v>1254</v>
      </c>
      <c r="D161" s="637" t="n">
        <v>3940</v>
      </c>
      <c r="E161" s="638" t="n">
        <v>846</v>
      </c>
      <c r="F161" s="639" t="n">
        <v>3094</v>
      </c>
      <c r="G161" s="640" t="n">
        <v>2819</v>
      </c>
      <c r="H161" s="641" t="n">
        <v>2</v>
      </c>
      <c r="I161" s="642" t="n">
        <v>0</v>
      </c>
      <c r="J161" s="643" t="n">
        <v>23</v>
      </c>
      <c r="K161" s="644" t="n">
        <v>12</v>
      </c>
      <c r="L161" s="645" t="n">
        <v>645</v>
      </c>
      <c r="M161" s="646" t="n">
        <v>4</v>
      </c>
      <c r="N161" s="647" t="s">
        <v>1080</v>
      </c>
    </row>
    <row r="162">
      <c r="B162" s="17" t="n">
        <v>4236</v>
      </c>
      <c r="C162" s="17" t="s">
        <v>1255</v>
      </c>
      <c r="D162" s="637" t="n">
        <v>56132</v>
      </c>
      <c r="E162" s="638" t="n">
        <v>10022</v>
      </c>
      <c r="F162" s="639" t="n">
        <v>46110</v>
      </c>
      <c r="G162" s="640" t="n">
        <v>36748</v>
      </c>
      <c r="H162" s="641" t="n">
        <v>13</v>
      </c>
      <c r="I162" s="642" t="n">
        <v>2</v>
      </c>
      <c r="J162" s="643" t="n">
        <v>133</v>
      </c>
      <c r="K162" s="644" t="n">
        <v>31</v>
      </c>
      <c r="L162" s="645" t="n">
        <v>4227</v>
      </c>
      <c r="M162" s="646" t="n">
        <v>11</v>
      </c>
      <c r="N162" s="647" t="s">
        <v>889</v>
      </c>
    </row>
    <row r="163">
      <c r="B163" s="17" t="n">
        <v>4237</v>
      </c>
      <c r="C163" s="17" t="s">
        <v>1256</v>
      </c>
      <c r="D163" s="637" t="n">
        <v>2308</v>
      </c>
      <c r="E163" s="638" t="n">
        <v>615</v>
      </c>
      <c r="F163" s="639" t="n">
        <v>1693</v>
      </c>
      <c r="G163" s="640" t="n">
        <v>820</v>
      </c>
      <c r="H163" s="641" t="n">
        <v>0</v>
      </c>
      <c r="I163" s="642" t="n">
        <v>0</v>
      </c>
      <c r="J163" s="643" t="n">
        <v>0</v>
      </c>
      <c r="K163" s="644" t="n">
        <v>0</v>
      </c>
      <c r="L163" s="645" t="n">
        <v>651</v>
      </c>
      <c r="M163" s="646" t="n">
        <v>5</v>
      </c>
      <c r="N163" s="647" t="s">
        <v>1077</v>
      </c>
    </row>
    <row r="164">
      <c r="B164" s="17" t="n">
        <v>4238</v>
      </c>
      <c r="C164" s="17" t="s">
        <v>1257</v>
      </c>
      <c r="D164" s="637" t="n">
        <v>7107</v>
      </c>
      <c r="E164" s="638" t="n">
        <v>336</v>
      </c>
      <c r="F164" s="639" t="n">
        <v>6771</v>
      </c>
      <c r="G164" s="640" t="n">
        <v>6292</v>
      </c>
      <c r="H164" s="641" t="n">
        <v>1</v>
      </c>
      <c r="I164" s="642" t="n">
        <v>0</v>
      </c>
      <c r="J164" s="643" t="n">
        <v>18</v>
      </c>
      <c r="K164" s="644" t="n">
        <v>13</v>
      </c>
      <c r="L164" s="645" t="n">
        <v>477</v>
      </c>
      <c r="M164" s="646" t="n">
        <v>1</v>
      </c>
      <c r="N164" s="647" t="s">
        <v>998</v>
      </c>
    </row>
    <row r="165">
      <c r="B165" s="17" t="n">
        <v>4239</v>
      </c>
      <c r="C165" s="17" t="s">
        <v>1258</v>
      </c>
      <c r="D165" s="637" t="n">
        <v>43043</v>
      </c>
      <c r="E165" s="638" t="n">
        <v>15677</v>
      </c>
      <c r="F165" s="639" t="n">
        <v>27366</v>
      </c>
      <c r="G165" s="640" t="n">
        <v>27273</v>
      </c>
      <c r="H165" s="641" t="n">
        <v>6</v>
      </c>
      <c r="I165" s="642" t="n">
        <v>2</v>
      </c>
      <c r="J165" s="643" t="n">
        <v>23</v>
      </c>
      <c r="K165" s="644" t="n">
        <v>18</v>
      </c>
      <c r="L165" s="645" t="n">
        <v>1988</v>
      </c>
      <c r="M165" s="646" t="n">
        <v>18</v>
      </c>
      <c r="N165" s="647" t="s">
        <v>1041</v>
      </c>
    </row>
    <row r="166">
      <c r="B166" s="17" t="n">
        <v>4240</v>
      </c>
      <c r="C166" s="17" t="s">
        <v>1259</v>
      </c>
      <c r="D166" s="637" t="n">
        <v>11559</v>
      </c>
      <c r="E166" s="638" t="n">
        <v>634</v>
      </c>
      <c r="F166" s="639" t="n">
        <v>10925</v>
      </c>
      <c r="G166" s="640" t="n">
        <v>7112</v>
      </c>
      <c r="H166" s="641" t="n">
        <v>3</v>
      </c>
      <c r="I166" s="642" t="n">
        <v>2</v>
      </c>
      <c r="J166" s="643" t="n">
        <v>10</v>
      </c>
      <c r="K166" s="644" t="n">
        <v>7</v>
      </c>
      <c r="L166" s="645" t="n">
        <v>1459</v>
      </c>
      <c r="M166" s="646" t="n">
        <v>5</v>
      </c>
      <c r="N166" s="647" t="s">
        <v>1314</v>
      </c>
    </row>
    <row r="167">
      <c r="B167" s="42" t="n">
        <v>4269</v>
      </c>
      <c r="C167" s="42" t="s">
        <v>1260</v>
      </c>
      <c r="D167" s="648" t="n">
        <v>330824</v>
      </c>
      <c r="E167" s="649" t="n">
        <v>74814</v>
      </c>
      <c r="F167" s="650" t="n">
        <v>256010</v>
      </c>
      <c r="G167" s="651" t="n">
        <v>314644</v>
      </c>
      <c r="H167" s="652" t="n">
        <v>38</v>
      </c>
      <c r="I167" s="653" t="n">
        <v>26</v>
      </c>
      <c r="J167" s="654" t="n">
        <v>78</v>
      </c>
      <c r="K167" s="655" t="n">
        <v>368</v>
      </c>
      <c r="L167" s="656" t="n">
        <v>24101</v>
      </c>
      <c r="M167" s="657" t="n">
        <v>315</v>
      </c>
      <c r="N167" s="658" t="s">
        <v>1045</v>
      </c>
    </row>
    <row r="168">
      <c r="B168" s="17" t="n">
        <v>4251</v>
      </c>
      <c r="C168" s="17" t="s">
        <v>1261</v>
      </c>
      <c r="D168" s="637" t="n">
        <v>3955</v>
      </c>
      <c r="E168" s="638" t="n">
        <v>145</v>
      </c>
      <c r="F168" s="639" t="n">
        <v>3810</v>
      </c>
      <c r="G168" s="640" t="n">
        <v>635</v>
      </c>
      <c r="H168" s="641" t="n">
        <v>4</v>
      </c>
      <c r="I168" s="642" t="n">
        <v>2</v>
      </c>
      <c r="J168" s="643" t="n">
        <v>10</v>
      </c>
      <c r="K168" s="644" t="n">
        <v>5</v>
      </c>
      <c r="L168" s="645" t="n">
        <v>412</v>
      </c>
      <c r="M168" s="646" t="n">
        <v>9</v>
      </c>
      <c r="N168" s="647" t="s">
        <v>910</v>
      </c>
    </row>
    <row r="169">
      <c r="B169" s="17" t="n">
        <v>4252</v>
      </c>
      <c r="C169" s="17" t="s">
        <v>1262</v>
      </c>
      <c r="D169" s="637" t="n">
        <v>95402</v>
      </c>
      <c r="E169" s="638" t="n">
        <v>4811</v>
      </c>
      <c r="F169" s="639" t="n">
        <v>90591</v>
      </c>
      <c r="G169" s="640" t="n">
        <v>74094</v>
      </c>
      <c r="H169" s="641" t="n">
        <v>3</v>
      </c>
      <c r="I169" s="642" t="n">
        <v>1</v>
      </c>
      <c r="J169" s="643" t="n">
        <v>12</v>
      </c>
      <c r="K169" s="644" t="n">
        <v>230</v>
      </c>
      <c r="L169" s="645" t="n">
        <v>2798</v>
      </c>
      <c r="M169" s="646" t="n">
        <v>26</v>
      </c>
      <c r="N169" s="647" t="s">
        <v>1068</v>
      </c>
    </row>
    <row r="170">
      <c r="B170" s="17" t="n">
        <v>4253</v>
      </c>
      <c r="C170" s="17" t="s">
        <v>1263</v>
      </c>
      <c r="D170" s="637" t="n">
        <v>14996</v>
      </c>
      <c r="E170" s="638" t="n">
        <v>907</v>
      </c>
      <c r="F170" s="639" t="n">
        <v>14089</v>
      </c>
      <c r="G170" s="640" t="n">
        <v>8819</v>
      </c>
      <c r="H170" s="641" t="n">
        <v>6</v>
      </c>
      <c r="I170" s="642" t="n">
        <v>4</v>
      </c>
      <c r="J170" s="643" t="n">
        <v>10</v>
      </c>
      <c r="K170" s="644" t="n">
        <v>14</v>
      </c>
      <c r="L170" s="645" t="n">
        <v>1758</v>
      </c>
      <c r="M170" s="646" t="n">
        <v>16</v>
      </c>
      <c r="N170" s="647" t="s">
        <v>1041</v>
      </c>
    </row>
    <row r="171">
      <c r="B171" s="17" t="n">
        <v>4254</v>
      </c>
      <c r="C171" s="17" t="s">
        <v>1264</v>
      </c>
      <c r="D171" s="637" t="n">
        <v>45738</v>
      </c>
      <c r="E171" s="638" t="n">
        <v>13041</v>
      </c>
      <c r="F171" s="639" t="n">
        <v>32697</v>
      </c>
      <c r="G171" s="640" t="n">
        <v>39261</v>
      </c>
      <c r="H171" s="641" t="n">
        <v>1</v>
      </c>
      <c r="I171" s="642" t="n">
        <v>1</v>
      </c>
      <c r="J171" s="643" t="n">
        <v>1</v>
      </c>
      <c r="K171" s="644" t="n">
        <v>24</v>
      </c>
      <c r="L171" s="645" t="n">
        <v>5149</v>
      </c>
      <c r="M171" s="646" t="n">
        <v>34</v>
      </c>
      <c r="N171" s="647" t="s">
        <v>882</v>
      </c>
    </row>
    <row r="172">
      <c r="B172" s="17" t="n">
        <v>4255</v>
      </c>
      <c r="C172" s="17" t="s">
        <v>1265</v>
      </c>
      <c r="D172" s="637" t="n">
        <v>3491</v>
      </c>
      <c r="E172" s="638" t="n">
        <v>2406</v>
      </c>
      <c r="F172" s="639" t="n">
        <v>1085</v>
      </c>
      <c r="G172" s="640" t="n">
        <v>5227</v>
      </c>
      <c r="H172" s="641" t="n">
        <v>0</v>
      </c>
      <c r="I172" s="642" t="n">
        <v>0</v>
      </c>
      <c r="J172" s="643" t="n">
        <v>0</v>
      </c>
      <c r="K172" s="644" t="n">
        <v>-1</v>
      </c>
      <c r="L172" s="645" t="n">
        <v>734</v>
      </c>
      <c r="M172" s="646" t="n">
        <v>21</v>
      </c>
      <c r="N172" s="647" t="s">
        <v>1330</v>
      </c>
    </row>
    <row r="173">
      <c r="B173" s="17" t="n">
        <v>4256</v>
      </c>
      <c r="C173" s="17" t="s">
        <v>1266</v>
      </c>
      <c r="D173" s="637" t="n">
        <v>6598</v>
      </c>
      <c r="E173" s="638" t="n">
        <v>338</v>
      </c>
      <c r="F173" s="639" t="n">
        <v>6260</v>
      </c>
      <c r="G173" s="640" t="n">
        <v>4271</v>
      </c>
      <c r="H173" s="641" t="n">
        <v>2</v>
      </c>
      <c r="I173" s="642" t="n">
        <v>2</v>
      </c>
      <c r="J173" s="643" t="n">
        <v>2</v>
      </c>
      <c r="K173" s="644" t="n">
        <v>14</v>
      </c>
      <c r="L173" s="645" t="n">
        <v>550</v>
      </c>
      <c r="M173" s="646" t="n">
        <v>32</v>
      </c>
      <c r="N173" s="647" t="s">
        <v>1334</v>
      </c>
    </row>
    <row r="174">
      <c r="B174" s="17" t="n">
        <v>4257</v>
      </c>
      <c r="C174" s="17" t="s">
        <v>1267</v>
      </c>
      <c r="D174" s="637" t="n">
        <v>830</v>
      </c>
      <c r="E174" s="638" t="n">
        <v>829</v>
      </c>
      <c r="F174" s="639" t="n">
        <v>1</v>
      </c>
      <c r="G174" s="640" t="n">
        <v>2513</v>
      </c>
      <c r="H174" s="641" t="n">
        <v>0</v>
      </c>
      <c r="I174" s="642" t="n">
        <v>0</v>
      </c>
      <c r="J174" s="643" t="n">
        <v>0</v>
      </c>
      <c r="K174" s="644" t="n">
        <v>1</v>
      </c>
      <c r="L174" s="645" t="n">
        <v>187</v>
      </c>
      <c r="M174" s="646" t="n">
        <v>3</v>
      </c>
      <c r="N174" s="647" t="s">
        <v>1335</v>
      </c>
    </row>
    <row r="175">
      <c r="B175" s="17" t="n">
        <v>4258</v>
      </c>
      <c r="C175" s="17" t="s">
        <v>382</v>
      </c>
      <c r="D175" s="637" t="n">
        <v>58323</v>
      </c>
      <c r="E175" s="638" t="n">
        <v>24672</v>
      </c>
      <c r="F175" s="639" t="n">
        <v>33651</v>
      </c>
      <c r="G175" s="640" t="n">
        <v>64897</v>
      </c>
      <c r="H175" s="641" t="n">
        <v>7</v>
      </c>
      <c r="I175" s="642" t="n">
        <v>5</v>
      </c>
      <c r="J175" s="643" t="n">
        <v>13</v>
      </c>
      <c r="K175" s="644" t="n">
        <v>41</v>
      </c>
      <c r="L175" s="645" t="n">
        <v>7231</v>
      </c>
      <c r="M175" s="646" t="n">
        <v>121</v>
      </c>
      <c r="N175" s="647" t="s">
        <v>908</v>
      </c>
    </row>
    <row r="176">
      <c r="B176" s="17" t="n">
        <v>4259</v>
      </c>
      <c r="C176" s="17" t="s">
        <v>1268</v>
      </c>
      <c r="D176" s="637" t="n">
        <v>2696</v>
      </c>
      <c r="E176" s="638" t="n">
        <v>991</v>
      </c>
      <c r="F176" s="639" t="n">
        <v>1705</v>
      </c>
      <c r="G176" s="640" t="n">
        <v>5978</v>
      </c>
      <c r="H176" s="641" t="n">
        <v>0</v>
      </c>
      <c r="I176" s="642" t="n">
        <v>0</v>
      </c>
      <c r="J176" s="643" t="n">
        <v>0</v>
      </c>
      <c r="K176" s="644" t="n">
        <v>17</v>
      </c>
      <c r="L176" s="645" t="n">
        <v>457</v>
      </c>
      <c r="M176" s="646" t="n">
        <v>2</v>
      </c>
      <c r="N176" s="647" t="s">
        <v>942</v>
      </c>
    </row>
    <row r="177">
      <c r="B177" s="17" t="n">
        <v>4260</v>
      </c>
      <c r="C177" s="17" t="s">
        <v>1269</v>
      </c>
      <c r="D177" s="637" t="n">
        <v>72213</v>
      </c>
      <c r="E177" s="638" t="n">
        <v>18364</v>
      </c>
      <c r="F177" s="639" t="n">
        <v>53849</v>
      </c>
      <c r="G177" s="640" t="n">
        <v>90688</v>
      </c>
      <c r="H177" s="641" t="n">
        <v>11</v>
      </c>
      <c r="I177" s="642" t="n">
        <v>9</v>
      </c>
      <c r="J177" s="643" t="n">
        <v>23</v>
      </c>
      <c r="K177" s="644" t="n">
        <v>5</v>
      </c>
      <c r="L177" s="645" t="n">
        <v>1712</v>
      </c>
      <c r="M177" s="646" t="n">
        <v>9</v>
      </c>
      <c r="N177" s="647" t="s">
        <v>1035</v>
      </c>
    </row>
    <row r="178">
      <c r="B178" s="17" t="n">
        <v>4261</v>
      </c>
      <c r="C178" s="17" t="s">
        <v>1270</v>
      </c>
      <c r="D178" s="637" t="n">
        <v>12782</v>
      </c>
      <c r="E178" s="638" t="n">
        <v>4993</v>
      </c>
      <c r="F178" s="639" t="n">
        <v>7789</v>
      </c>
      <c r="G178" s="640" t="n">
        <v>10100</v>
      </c>
      <c r="H178" s="641" t="n">
        <v>0</v>
      </c>
      <c r="I178" s="642" t="n">
        <v>0</v>
      </c>
      <c r="J178" s="643" t="n">
        <v>0</v>
      </c>
      <c r="K178" s="644" t="n">
        <v>6</v>
      </c>
      <c r="L178" s="645" t="n">
        <v>1006</v>
      </c>
      <c r="M178" s="646" t="n">
        <v>9</v>
      </c>
      <c r="N178" s="647" t="s">
        <v>1072</v>
      </c>
    </row>
    <row r="179">
      <c r="B179" s="17" t="n">
        <v>4262</v>
      </c>
      <c r="C179" s="17" t="s">
        <v>1271</v>
      </c>
      <c r="D179" s="637" t="n">
        <v>679</v>
      </c>
      <c r="E179" s="638" t="n">
        <v>161</v>
      </c>
      <c r="F179" s="639" t="n">
        <v>518</v>
      </c>
      <c r="G179" s="640" t="n">
        <v>593</v>
      </c>
      <c r="H179" s="641" t="n">
        <v>0</v>
      </c>
      <c r="I179" s="642" t="n">
        <v>0</v>
      </c>
      <c r="J179" s="643" t="n">
        <v>0</v>
      </c>
      <c r="K179" s="644" t="n">
        <v>0</v>
      </c>
      <c r="L179" s="645" t="n">
        <v>496</v>
      </c>
      <c r="M179" s="646" t="n">
        <v>9</v>
      </c>
      <c r="N179" s="647" t="s">
        <v>1336</v>
      </c>
    </row>
    <row r="180">
      <c r="B180" s="17" t="n">
        <v>4263</v>
      </c>
      <c r="C180" s="17" t="s">
        <v>1272</v>
      </c>
      <c r="D180" s="637" t="n">
        <v>10424</v>
      </c>
      <c r="E180" s="638" t="n">
        <v>2216</v>
      </c>
      <c r="F180" s="639" t="n">
        <v>8208</v>
      </c>
      <c r="G180" s="640" t="n">
        <v>4601</v>
      </c>
      <c r="H180" s="641" t="n">
        <v>3</v>
      </c>
      <c r="I180" s="642" t="n">
        <v>1</v>
      </c>
      <c r="J180" s="643" t="n">
        <v>6</v>
      </c>
      <c r="K180" s="644" t="n">
        <v>9</v>
      </c>
      <c r="L180" s="645" t="n">
        <v>1189</v>
      </c>
      <c r="M180" s="646" t="n">
        <v>16</v>
      </c>
      <c r="N180" s="647" t="s">
        <v>904</v>
      </c>
    </row>
    <row r="181">
      <c r="B181" s="17" t="n">
        <v>4264</v>
      </c>
      <c r="C181" s="17" t="s">
        <v>1273</v>
      </c>
      <c r="D181" s="637" t="n">
        <v>2697</v>
      </c>
      <c r="E181" s="638" t="n">
        <v>940</v>
      </c>
      <c r="F181" s="639" t="n">
        <v>1757</v>
      </c>
      <c r="G181" s="640" t="n">
        <v>2967</v>
      </c>
      <c r="H181" s="641" t="n">
        <v>1</v>
      </c>
      <c r="I181" s="642" t="n">
        <v>1</v>
      </c>
      <c r="J181" s="643" t="n">
        <v>1</v>
      </c>
      <c r="K181" s="644" t="n">
        <v>3</v>
      </c>
      <c r="L181" s="645" t="n">
        <v>422</v>
      </c>
      <c r="M181" s="646" t="n">
        <v>8</v>
      </c>
      <c r="N181" s="647" t="s">
        <v>1030</v>
      </c>
    </row>
    <row r="182">
      <c r="B182" s="42" t="n">
        <v>4299</v>
      </c>
      <c r="C182" s="42" t="s">
        <v>1274</v>
      </c>
      <c r="D182" s="648" t="n">
        <v>330986</v>
      </c>
      <c r="E182" s="649" t="n">
        <v>77069</v>
      </c>
      <c r="F182" s="650" t="n">
        <v>253917</v>
      </c>
      <c r="G182" s="651" t="n">
        <v>225828</v>
      </c>
      <c r="H182" s="652" t="n">
        <v>122</v>
      </c>
      <c r="I182" s="653" t="n">
        <v>86</v>
      </c>
      <c r="J182" s="654" t="n">
        <v>430</v>
      </c>
      <c r="K182" s="655" t="n">
        <v>240</v>
      </c>
      <c r="L182" s="656" t="n">
        <v>37521</v>
      </c>
      <c r="M182" s="657" t="n">
        <v>829</v>
      </c>
      <c r="N182" s="658" t="s">
        <v>1010</v>
      </c>
    </row>
    <row r="183">
      <c r="B183" s="17" t="n">
        <v>4271</v>
      </c>
      <c r="C183" s="17" t="s">
        <v>1275</v>
      </c>
      <c r="D183" s="637" t="n">
        <v>25477</v>
      </c>
      <c r="E183" s="638" t="n">
        <v>13872</v>
      </c>
      <c r="F183" s="639" t="n">
        <v>11605</v>
      </c>
      <c r="G183" s="640" t="n">
        <v>17400</v>
      </c>
      <c r="H183" s="641" t="n">
        <v>7</v>
      </c>
      <c r="I183" s="642" t="n">
        <v>3</v>
      </c>
      <c r="J183" s="643" t="n">
        <v>41</v>
      </c>
      <c r="K183" s="644" t="n">
        <v>37</v>
      </c>
      <c r="L183" s="645" t="n">
        <v>4310</v>
      </c>
      <c r="M183" s="646" t="n">
        <v>190</v>
      </c>
      <c r="N183" s="647" t="s">
        <v>968</v>
      </c>
    </row>
    <row r="184">
      <c r="B184" s="17" t="n">
        <v>4273</v>
      </c>
      <c r="C184" s="17" t="s">
        <v>1276</v>
      </c>
      <c r="D184" s="637" t="n">
        <v>4394</v>
      </c>
      <c r="E184" s="638" t="n">
        <v>258</v>
      </c>
      <c r="F184" s="639" t="n">
        <v>4136</v>
      </c>
      <c r="G184" s="640" t="n">
        <v>6458</v>
      </c>
      <c r="H184" s="641" t="n">
        <v>0</v>
      </c>
      <c r="I184" s="642" t="n">
        <v>0</v>
      </c>
      <c r="J184" s="643" t="n">
        <v>0</v>
      </c>
      <c r="K184" s="644" t="n">
        <v>12</v>
      </c>
      <c r="L184" s="645" t="n">
        <v>415</v>
      </c>
      <c r="M184" s="646" t="n">
        <v>15</v>
      </c>
      <c r="N184" s="647" t="s">
        <v>964</v>
      </c>
    </row>
    <row r="185">
      <c r="B185" s="17" t="n">
        <v>4274</v>
      </c>
      <c r="C185" s="17" t="s">
        <v>1277</v>
      </c>
      <c r="D185" s="637" t="n">
        <v>23942</v>
      </c>
      <c r="E185" s="638" t="n">
        <v>3752</v>
      </c>
      <c r="F185" s="639" t="n">
        <v>20190</v>
      </c>
      <c r="G185" s="640" t="n">
        <v>13105</v>
      </c>
      <c r="H185" s="641" t="n">
        <v>26</v>
      </c>
      <c r="I185" s="642" t="n">
        <v>23</v>
      </c>
      <c r="J185" s="643" t="n">
        <v>58</v>
      </c>
      <c r="K185" s="644" t="n">
        <v>29</v>
      </c>
      <c r="L185" s="645" t="n">
        <v>2042</v>
      </c>
      <c r="M185" s="646" t="n">
        <v>18</v>
      </c>
      <c r="N185" s="647" t="s">
        <v>1087</v>
      </c>
    </row>
    <row r="186">
      <c r="B186" s="17" t="n">
        <v>4275</v>
      </c>
      <c r="C186" s="17" t="s">
        <v>1278</v>
      </c>
      <c r="D186" s="637" t="n">
        <v>3514</v>
      </c>
      <c r="E186" s="638" t="n">
        <v>1838</v>
      </c>
      <c r="F186" s="639" t="n">
        <v>1676</v>
      </c>
      <c r="G186" s="640" t="n">
        <v>1850</v>
      </c>
      <c r="H186" s="641" t="n">
        <v>1</v>
      </c>
      <c r="I186" s="642" t="n">
        <v>1</v>
      </c>
      <c r="J186" s="643" t="n">
        <v>1</v>
      </c>
      <c r="K186" s="644" t="n">
        <v>0</v>
      </c>
      <c r="L186" s="645" t="n">
        <v>453</v>
      </c>
      <c r="M186" s="646" t="n">
        <v>3</v>
      </c>
      <c r="N186" s="647" t="s">
        <v>882</v>
      </c>
    </row>
    <row r="187">
      <c r="B187" s="17" t="n">
        <v>4276</v>
      </c>
      <c r="C187" s="17" t="s">
        <v>1279</v>
      </c>
      <c r="D187" s="637" t="n">
        <v>25680</v>
      </c>
      <c r="E187" s="638" t="n">
        <v>2830</v>
      </c>
      <c r="F187" s="639" t="n">
        <v>22850</v>
      </c>
      <c r="G187" s="640" t="n">
        <v>21593</v>
      </c>
      <c r="H187" s="641" t="n">
        <v>14</v>
      </c>
      <c r="I187" s="642" t="n">
        <v>5</v>
      </c>
      <c r="J187" s="643" t="n">
        <v>83</v>
      </c>
      <c r="K187" s="644" t="n">
        <v>15</v>
      </c>
      <c r="L187" s="645" t="n">
        <v>2313</v>
      </c>
      <c r="M187" s="646" t="n">
        <v>41</v>
      </c>
      <c r="N187" s="647" t="s">
        <v>1007</v>
      </c>
    </row>
    <row r="188">
      <c r="B188" s="17" t="n">
        <v>4277</v>
      </c>
      <c r="C188" s="17" t="s">
        <v>1280</v>
      </c>
      <c r="D188" s="637" t="n">
        <v>4939</v>
      </c>
      <c r="E188" s="638" t="n">
        <v>1693</v>
      </c>
      <c r="F188" s="639" t="n">
        <v>3246</v>
      </c>
      <c r="G188" s="640" t="n">
        <v>2714</v>
      </c>
      <c r="H188" s="641" t="n">
        <v>1</v>
      </c>
      <c r="I188" s="642" t="n">
        <v>1</v>
      </c>
      <c r="J188" s="643" t="n">
        <v>1</v>
      </c>
      <c r="K188" s="644" t="n">
        <v>1</v>
      </c>
      <c r="L188" s="645" t="n">
        <v>455</v>
      </c>
      <c r="M188" s="646" t="n">
        <v>0</v>
      </c>
      <c r="N188" s="647" t="s">
        <v>1323</v>
      </c>
    </row>
    <row r="189">
      <c r="B189" s="17" t="n">
        <v>4279</v>
      </c>
      <c r="C189" s="17" t="s">
        <v>1281</v>
      </c>
      <c r="D189" s="637" t="n">
        <v>25507</v>
      </c>
      <c r="E189" s="638" t="n">
        <v>9325</v>
      </c>
      <c r="F189" s="639" t="n">
        <v>16182</v>
      </c>
      <c r="G189" s="640" t="n">
        <v>16379</v>
      </c>
      <c r="H189" s="641" t="n">
        <v>11</v>
      </c>
      <c r="I189" s="642" t="n">
        <v>10</v>
      </c>
      <c r="J189" s="643" t="n">
        <v>12</v>
      </c>
      <c r="K189" s="644" t="n">
        <v>8</v>
      </c>
      <c r="L189" s="645" t="n">
        <v>1508</v>
      </c>
      <c r="M189" s="646" t="n">
        <v>63</v>
      </c>
      <c r="N189" s="647" t="s">
        <v>1337</v>
      </c>
    </row>
    <row r="190">
      <c r="B190" s="17" t="n">
        <v>4280</v>
      </c>
      <c r="C190" s="17" t="s">
        <v>1282</v>
      </c>
      <c r="D190" s="637" t="n">
        <v>61105</v>
      </c>
      <c r="E190" s="638" t="n">
        <v>14417</v>
      </c>
      <c r="F190" s="639" t="n">
        <v>46688</v>
      </c>
      <c r="G190" s="640" t="n">
        <v>35221</v>
      </c>
      <c r="H190" s="641" t="n">
        <v>15</v>
      </c>
      <c r="I190" s="642" t="n">
        <v>9</v>
      </c>
      <c r="J190" s="643" t="n">
        <v>36</v>
      </c>
      <c r="K190" s="644" t="n">
        <v>16</v>
      </c>
      <c r="L190" s="645" t="n">
        <v>7002</v>
      </c>
      <c r="M190" s="646" t="n">
        <v>263</v>
      </c>
      <c r="N190" s="647" t="s">
        <v>1338</v>
      </c>
    </row>
    <row r="191">
      <c r="B191" s="17" t="n">
        <v>4281</v>
      </c>
      <c r="C191" s="17" t="s">
        <v>1283</v>
      </c>
      <c r="D191" s="637" t="n">
        <v>5456</v>
      </c>
      <c r="E191" s="638" t="n">
        <v>339</v>
      </c>
      <c r="F191" s="639" t="n">
        <v>5117</v>
      </c>
      <c r="G191" s="640" t="n">
        <v>2309</v>
      </c>
      <c r="H191" s="641" t="n">
        <v>4</v>
      </c>
      <c r="I191" s="642" t="n">
        <v>3</v>
      </c>
      <c r="J191" s="643" t="n">
        <v>8</v>
      </c>
      <c r="K191" s="644" t="n">
        <v>5</v>
      </c>
      <c r="L191" s="645" t="n">
        <v>752</v>
      </c>
      <c r="M191" s="646" t="n">
        <v>7</v>
      </c>
      <c r="N191" s="647" t="s">
        <v>1068</v>
      </c>
    </row>
    <row r="192">
      <c r="B192" s="17" t="n">
        <v>4282</v>
      </c>
      <c r="C192" s="17" t="s">
        <v>1284</v>
      </c>
      <c r="D192" s="637" t="n">
        <v>34649</v>
      </c>
      <c r="E192" s="638" t="n">
        <v>3355</v>
      </c>
      <c r="F192" s="639" t="n">
        <v>31294</v>
      </c>
      <c r="G192" s="640" t="n">
        <v>20698</v>
      </c>
      <c r="H192" s="641" t="n">
        <v>9</v>
      </c>
      <c r="I192" s="642" t="n">
        <v>6</v>
      </c>
      <c r="J192" s="643" t="n">
        <v>35</v>
      </c>
      <c r="K192" s="644" t="n">
        <v>34</v>
      </c>
      <c r="L192" s="645" t="n">
        <v>4473</v>
      </c>
      <c r="M192" s="646" t="n">
        <v>48</v>
      </c>
      <c r="N192" s="647" t="s">
        <v>885</v>
      </c>
    </row>
    <row r="193">
      <c r="B193" s="17" t="n">
        <v>4283</v>
      </c>
      <c r="C193" s="17" t="s">
        <v>1285</v>
      </c>
      <c r="D193" s="637" t="n">
        <v>23214</v>
      </c>
      <c r="E193" s="638" t="n">
        <v>4887</v>
      </c>
      <c r="F193" s="639" t="n">
        <v>18327</v>
      </c>
      <c r="G193" s="640" t="n">
        <v>16352</v>
      </c>
      <c r="H193" s="641" t="n">
        <v>10</v>
      </c>
      <c r="I193" s="642" t="n">
        <v>9</v>
      </c>
      <c r="J193" s="643" t="n">
        <v>11</v>
      </c>
      <c r="K193" s="644" t="n">
        <v>19</v>
      </c>
      <c r="L193" s="645" t="n">
        <v>2158</v>
      </c>
      <c r="M193" s="646" t="n">
        <v>64</v>
      </c>
      <c r="N193" s="647" t="s">
        <v>1339</v>
      </c>
    </row>
    <row r="194">
      <c r="B194" s="17" t="n">
        <v>4284</v>
      </c>
      <c r="C194" s="17" t="s">
        <v>1286</v>
      </c>
      <c r="D194" s="637" t="n">
        <v>2356</v>
      </c>
      <c r="E194" s="638" t="n">
        <v>280</v>
      </c>
      <c r="F194" s="639" t="n">
        <v>2076</v>
      </c>
      <c r="G194" s="640" t="n">
        <v>350</v>
      </c>
      <c r="H194" s="641" t="n">
        <v>0</v>
      </c>
      <c r="I194" s="642" t="n">
        <v>0</v>
      </c>
      <c r="J194" s="643" t="n">
        <v>0</v>
      </c>
      <c r="K194" s="644" t="n">
        <v>1</v>
      </c>
      <c r="L194" s="645" t="n">
        <v>662</v>
      </c>
      <c r="M194" s="646" t="n">
        <v>7</v>
      </c>
      <c r="N194" s="647" t="s">
        <v>1049</v>
      </c>
    </row>
    <row r="195">
      <c r="B195" s="17" t="n">
        <v>4285</v>
      </c>
      <c r="C195" s="17" t="s">
        <v>1287</v>
      </c>
      <c r="D195" s="637" t="n">
        <v>8483</v>
      </c>
      <c r="E195" s="638" t="n">
        <v>723</v>
      </c>
      <c r="F195" s="639" t="n">
        <v>7760</v>
      </c>
      <c r="G195" s="640" t="n">
        <v>3838</v>
      </c>
      <c r="H195" s="641" t="n">
        <v>0</v>
      </c>
      <c r="I195" s="642" t="n">
        <v>0</v>
      </c>
      <c r="J195" s="643" t="n">
        <v>0</v>
      </c>
      <c r="K195" s="644" t="n">
        <v>25</v>
      </c>
      <c r="L195" s="645" t="n">
        <v>2447</v>
      </c>
      <c r="M195" s="646" t="n">
        <v>47</v>
      </c>
      <c r="N195" s="647" t="s">
        <v>1340</v>
      </c>
    </row>
    <row r="196">
      <c r="B196" s="17" t="n">
        <v>4286</v>
      </c>
      <c r="C196" s="17" t="s">
        <v>1288</v>
      </c>
      <c r="D196" s="637" t="n">
        <v>8211</v>
      </c>
      <c r="E196" s="638" t="n">
        <v>706</v>
      </c>
      <c r="F196" s="639" t="n">
        <v>7505</v>
      </c>
      <c r="G196" s="640" t="n">
        <v>7694</v>
      </c>
      <c r="H196" s="641" t="n">
        <v>5</v>
      </c>
      <c r="I196" s="642" t="n">
        <v>5</v>
      </c>
      <c r="J196" s="643" t="n">
        <v>5</v>
      </c>
      <c r="K196" s="644" t="n">
        <v>2</v>
      </c>
      <c r="L196" s="645" t="n">
        <v>759</v>
      </c>
      <c r="M196" s="646" t="n">
        <v>10</v>
      </c>
      <c r="N196" s="647" t="s">
        <v>900</v>
      </c>
    </row>
    <row r="197">
      <c r="B197" s="17" t="n">
        <v>4287</v>
      </c>
      <c r="C197" s="17" t="s">
        <v>1289</v>
      </c>
      <c r="D197" s="637" t="n">
        <v>7834</v>
      </c>
      <c r="E197" s="638" t="n">
        <v>1944</v>
      </c>
      <c r="F197" s="639" t="n">
        <v>5890</v>
      </c>
      <c r="G197" s="640" t="n">
        <v>7334</v>
      </c>
      <c r="H197" s="641" t="n">
        <v>3</v>
      </c>
      <c r="I197" s="642" t="n">
        <v>2</v>
      </c>
      <c r="J197" s="643" t="n">
        <v>4</v>
      </c>
      <c r="K197" s="644" t="n">
        <v>-2</v>
      </c>
      <c r="L197" s="645" t="n">
        <v>923</v>
      </c>
      <c r="M197" s="646" t="n">
        <v>11</v>
      </c>
      <c r="N197" s="647" t="s">
        <v>1047</v>
      </c>
    </row>
    <row r="198">
      <c r="B198" s="17" t="n">
        <v>4288</v>
      </c>
      <c r="C198" s="17" t="s">
        <v>1290</v>
      </c>
      <c r="D198" s="637" t="n">
        <v>898</v>
      </c>
      <c r="E198" s="638" t="n">
        <v>85</v>
      </c>
      <c r="F198" s="639" t="n">
        <v>813</v>
      </c>
      <c r="G198" s="640" t="n">
        <v>706</v>
      </c>
      <c r="H198" s="641" t="n">
        <v>1</v>
      </c>
      <c r="I198" s="642" t="n">
        <v>1</v>
      </c>
      <c r="J198" s="643" t="n">
        <v>1</v>
      </c>
      <c r="K198" s="644" t="n">
        <v>0</v>
      </c>
      <c r="L198" s="645" t="n">
        <v>79</v>
      </c>
      <c r="M198" s="646" t="n">
        <v>1</v>
      </c>
      <c r="N198" s="647" t="s">
        <v>972</v>
      </c>
    </row>
    <row r="199">
      <c r="B199" s="17" t="n">
        <v>4289</v>
      </c>
      <c r="C199" s="17" t="s">
        <v>383</v>
      </c>
      <c r="D199" s="637" t="n">
        <v>65327</v>
      </c>
      <c r="E199" s="638" t="n">
        <v>16765</v>
      </c>
      <c r="F199" s="639" t="n">
        <v>48562</v>
      </c>
      <c r="G199" s="640" t="n">
        <v>51827</v>
      </c>
      <c r="H199" s="641" t="n">
        <v>15</v>
      </c>
      <c r="I199" s="642" t="n">
        <v>8</v>
      </c>
      <c r="J199" s="643" t="n">
        <v>134</v>
      </c>
      <c r="K199" s="644" t="n">
        <v>38</v>
      </c>
      <c r="L199" s="645" t="n">
        <v>6770</v>
      </c>
      <c r="M199" s="646" t="n">
        <v>41</v>
      </c>
      <c r="N199" s="647" t="s">
        <v>1064</v>
      </c>
    </row>
    <row r="200">
      <c r="B200" s="42" t="n">
        <v>4329</v>
      </c>
      <c r="C200" s="42" t="s">
        <v>1291</v>
      </c>
      <c r="D200" s="648" t="n">
        <v>200460</v>
      </c>
      <c r="E200" s="649" t="n">
        <v>38017</v>
      </c>
      <c r="F200" s="650" t="n">
        <v>162443</v>
      </c>
      <c r="G200" s="651" t="n">
        <v>164069</v>
      </c>
      <c r="H200" s="652" t="n">
        <v>82</v>
      </c>
      <c r="I200" s="653" t="n">
        <v>52</v>
      </c>
      <c r="J200" s="654" t="n">
        <v>315</v>
      </c>
      <c r="K200" s="655" t="n">
        <v>197</v>
      </c>
      <c r="L200" s="656" t="n">
        <v>18067</v>
      </c>
      <c r="M200" s="657" t="n">
        <v>181</v>
      </c>
      <c r="N200" s="658" t="s">
        <v>1024</v>
      </c>
    </row>
    <row r="201">
      <c r="B201" s="17" t="n">
        <v>4303</v>
      </c>
      <c r="C201" s="17" t="s">
        <v>1292</v>
      </c>
      <c r="D201" s="637" t="n">
        <v>16101</v>
      </c>
      <c r="E201" s="638" t="n">
        <v>1007</v>
      </c>
      <c r="F201" s="639" t="n">
        <v>15094</v>
      </c>
      <c r="G201" s="640" t="n">
        <v>8608</v>
      </c>
      <c r="H201" s="641" t="n">
        <v>6</v>
      </c>
      <c r="I201" s="642" t="n">
        <v>1</v>
      </c>
      <c r="J201" s="643" t="n">
        <v>42</v>
      </c>
      <c r="K201" s="644" t="n">
        <v>17</v>
      </c>
      <c r="L201" s="645" t="n">
        <v>1988</v>
      </c>
      <c r="M201" s="646" t="n">
        <v>10</v>
      </c>
      <c r="N201" s="647" t="s">
        <v>971</v>
      </c>
    </row>
    <row r="202">
      <c r="B202" s="17" t="n">
        <v>4304</v>
      </c>
      <c r="C202" s="17" t="s">
        <v>1293</v>
      </c>
      <c r="D202" s="637" t="n">
        <v>20517</v>
      </c>
      <c r="E202" s="638" t="n">
        <v>3521</v>
      </c>
      <c r="F202" s="639" t="n">
        <v>16996</v>
      </c>
      <c r="G202" s="640" t="n">
        <v>19408</v>
      </c>
      <c r="H202" s="641" t="n">
        <v>12</v>
      </c>
      <c r="I202" s="642" t="n">
        <v>8</v>
      </c>
      <c r="J202" s="643" t="n">
        <v>32</v>
      </c>
      <c r="K202" s="644" t="n">
        <v>8</v>
      </c>
      <c r="L202" s="645" t="n">
        <v>2072</v>
      </c>
      <c r="M202" s="646" t="n">
        <v>15</v>
      </c>
      <c r="N202" s="647" t="s">
        <v>1070</v>
      </c>
    </row>
    <row r="203">
      <c r="B203" s="17" t="n">
        <v>4305</v>
      </c>
      <c r="C203" s="17" t="s">
        <v>1294</v>
      </c>
      <c r="D203" s="637" t="n">
        <v>16168</v>
      </c>
      <c r="E203" s="638" t="n">
        <v>2845</v>
      </c>
      <c r="F203" s="639" t="n">
        <v>13323</v>
      </c>
      <c r="G203" s="640" t="n">
        <v>10091</v>
      </c>
      <c r="H203" s="641" t="n">
        <v>7</v>
      </c>
      <c r="I203" s="642" t="n">
        <v>1</v>
      </c>
      <c r="J203" s="643" t="n">
        <v>32</v>
      </c>
      <c r="K203" s="644" t="n">
        <v>9</v>
      </c>
      <c r="L203" s="645" t="n">
        <v>1250</v>
      </c>
      <c r="M203" s="646" t="n">
        <v>17</v>
      </c>
      <c r="N203" s="647" t="s">
        <v>1046</v>
      </c>
    </row>
    <row r="204">
      <c r="B204" s="17" t="n">
        <v>4306</v>
      </c>
      <c r="C204" s="17" t="s">
        <v>1295</v>
      </c>
      <c r="D204" s="637" t="n">
        <v>1280</v>
      </c>
      <c r="E204" s="638" t="n">
        <v>242</v>
      </c>
      <c r="F204" s="639" t="n">
        <v>1038</v>
      </c>
      <c r="G204" s="640" t="n">
        <v>764</v>
      </c>
      <c r="H204" s="641" t="n">
        <v>0</v>
      </c>
      <c r="I204" s="642" t="n">
        <v>0</v>
      </c>
      <c r="J204" s="643" t="n">
        <v>0</v>
      </c>
      <c r="K204" s="644" t="n">
        <v>0</v>
      </c>
      <c r="L204" s="645" t="n">
        <v>260</v>
      </c>
      <c r="M204" s="646" t="n">
        <v>1</v>
      </c>
      <c r="N204" s="647" t="s">
        <v>977</v>
      </c>
    </row>
    <row r="205">
      <c r="B205" s="17" t="n">
        <v>4307</v>
      </c>
      <c r="C205" s="17" t="s">
        <v>1296</v>
      </c>
      <c r="D205" s="637" t="n">
        <v>12148</v>
      </c>
      <c r="E205" s="638" t="n">
        <v>514</v>
      </c>
      <c r="F205" s="639" t="n">
        <v>11634</v>
      </c>
      <c r="G205" s="640" t="n">
        <v>8061</v>
      </c>
      <c r="H205" s="641" t="n">
        <v>6</v>
      </c>
      <c r="I205" s="642" t="n">
        <v>3</v>
      </c>
      <c r="J205" s="643" t="n">
        <v>17</v>
      </c>
      <c r="K205" s="644" t="n">
        <v>5</v>
      </c>
      <c r="L205" s="645" t="n">
        <v>459</v>
      </c>
      <c r="M205" s="646" t="n">
        <v>2</v>
      </c>
      <c r="N205" s="647" t="s">
        <v>942</v>
      </c>
    </row>
    <row r="206">
      <c r="B206" s="17" t="n">
        <v>4309</v>
      </c>
      <c r="C206" s="17" t="s">
        <v>1297</v>
      </c>
      <c r="D206" s="637" t="n">
        <v>30779</v>
      </c>
      <c r="E206" s="638" t="n">
        <v>11526</v>
      </c>
      <c r="F206" s="639" t="n">
        <v>19253</v>
      </c>
      <c r="G206" s="640" t="n">
        <v>24002</v>
      </c>
      <c r="H206" s="641" t="n">
        <v>6</v>
      </c>
      <c r="I206" s="642" t="n">
        <v>3</v>
      </c>
      <c r="J206" s="643" t="n">
        <v>12</v>
      </c>
      <c r="K206" s="644" t="n">
        <v>29</v>
      </c>
      <c r="L206" s="645" t="n">
        <v>1765</v>
      </c>
      <c r="M206" s="646" t="n">
        <v>22</v>
      </c>
      <c r="N206" s="647" t="s">
        <v>995</v>
      </c>
    </row>
    <row r="207">
      <c r="B207" s="17" t="n">
        <v>4310</v>
      </c>
      <c r="C207" s="17" t="s">
        <v>1298</v>
      </c>
      <c r="D207" s="637" t="n">
        <v>6730</v>
      </c>
      <c r="E207" s="638" t="n">
        <v>143</v>
      </c>
      <c r="F207" s="639" t="n">
        <v>6587</v>
      </c>
      <c r="G207" s="640" t="n">
        <v>814</v>
      </c>
      <c r="H207" s="641" t="n">
        <v>7</v>
      </c>
      <c r="I207" s="642" t="n">
        <v>4</v>
      </c>
      <c r="J207" s="643" t="n">
        <v>39</v>
      </c>
      <c r="K207" s="644" t="n">
        <v>0</v>
      </c>
      <c r="L207" s="645" t="n">
        <v>866</v>
      </c>
      <c r="M207" s="646" t="n">
        <v>16</v>
      </c>
      <c r="N207" s="647" t="s">
        <v>1016</v>
      </c>
    </row>
    <row r="208">
      <c r="B208" s="17" t="n">
        <v>4311</v>
      </c>
      <c r="C208" s="17" t="s">
        <v>1299</v>
      </c>
      <c r="D208" s="637" t="n">
        <v>8953</v>
      </c>
      <c r="E208" s="638" t="n">
        <v>895</v>
      </c>
      <c r="F208" s="639" t="n">
        <v>8058</v>
      </c>
      <c r="G208" s="640" t="n">
        <v>12721</v>
      </c>
      <c r="H208" s="641" t="n">
        <v>8</v>
      </c>
      <c r="I208" s="642" t="n">
        <v>8</v>
      </c>
      <c r="J208" s="643" t="n">
        <v>8</v>
      </c>
      <c r="K208" s="644" t="n">
        <v>12</v>
      </c>
      <c r="L208" s="645" t="n">
        <v>790</v>
      </c>
      <c r="M208" s="646" t="n">
        <v>6</v>
      </c>
      <c r="N208" s="647" t="s">
        <v>935</v>
      </c>
    </row>
    <row r="209">
      <c r="B209" s="17" t="n">
        <v>4312</v>
      </c>
      <c r="C209" s="17" t="s">
        <v>1300</v>
      </c>
      <c r="D209" s="637" t="n">
        <v>12704</v>
      </c>
      <c r="E209" s="638" t="n">
        <v>407</v>
      </c>
      <c r="F209" s="639" t="n">
        <v>12297</v>
      </c>
      <c r="G209" s="640" t="n">
        <v>5027</v>
      </c>
      <c r="H209" s="641" t="n">
        <v>3</v>
      </c>
      <c r="I209" s="642" t="n">
        <v>2</v>
      </c>
      <c r="J209" s="643" t="n">
        <v>9</v>
      </c>
      <c r="K209" s="644" t="n">
        <v>12</v>
      </c>
      <c r="L209" s="645" t="n">
        <v>1304</v>
      </c>
      <c r="M209" s="646" t="n">
        <v>0</v>
      </c>
      <c r="N209" s="647" t="s">
        <v>1323</v>
      </c>
    </row>
    <row r="210">
      <c r="B210" s="17" t="n">
        <v>4313</v>
      </c>
      <c r="C210" s="17" t="s">
        <v>1301</v>
      </c>
      <c r="D210" s="637" t="n">
        <v>6256</v>
      </c>
      <c r="E210" s="638" t="n">
        <v>617</v>
      </c>
      <c r="F210" s="639" t="n">
        <v>5639</v>
      </c>
      <c r="G210" s="640" t="n">
        <v>2880</v>
      </c>
      <c r="H210" s="641" t="n">
        <v>1</v>
      </c>
      <c r="I210" s="642" t="n">
        <v>1</v>
      </c>
      <c r="J210" s="643" t="n">
        <v>1</v>
      </c>
      <c r="K210" s="644" t="n">
        <v>5</v>
      </c>
      <c r="L210" s="645" t="n">
        <v>1154</v>
      </c>
      <c r="M210" s="646" t="n">
        <v>5</v>
      </c>
      <c r="N210" s="647" t="s">
        <v>890</v>
      </c>
    </row>
    <row r="211">
      <c r="B211" s="17" t="n">
        <v>4314</v>
      </c>
      <c r="C211" s="17" t="s">
        <v>1302</v>
      </c>
      <c r="D211" s="637" t="n">
        <v>1210</v>
      </c>
      <c r="E211" s="638" t="n">
        <v>890</v>
      </c>
      <c r="F211" s="639" t="n">
        <v>320</v>
      </c>
      <c r="G211" s="640" t="n">
        <v>345</v>
      </c>
      <c r="H211" s="641" t="n">
        <v>0</v>
      </c>
      <c r="I211" s="642" t="n">
        <v>0</v>
      </c>
      <c r="J211" s="643" t="n">
        <v>0</v>
      </c>
      <c r="K211" s="644" t="n">
        <v>3</v>
      </c>
      <c r="L211" s="645" t="n">
        <v>110</v>
      </c>
      <c r="M211" s="646" t="n">
        <v>2</v>
      </c>
      <c r="N211" s="647" t="s">
        <v>1341</v>
      </c>
    </row>
    <row r="212">
      <c r="B212" s="17" t="n">
        <v>4318</v>
      </c>
      <c r="C212" s="17" t="s">
        <v>1303</v>
      </c>
      <c r="D212" s="637" t="n">
        <v>5519</v>
      </c>
      <c r="E212" s="638" t="n">
        <v>933</v>
      </c>
      <c r="F212" s="639" t="n">
        <v>4586</v>
      </c>
      <c r="G212" s="640" t="n">
        <v>5864</v>
      </c>
      <c r="H212" s="641" t="n">
        <v>3</v>
      </c>
      <c r="I212" s="642" t="n">
        <v>3</v>
      </c>
      <c r="J212" s="643" t="n">
        <v>3</v>
      </c>
      <c r="K212" s="644" t="n">
        <v>6</v>
      </c>
      <c r="L212" s="645" t="n">
        <v>748</v>
      </c>
      <c r="M212" s="646" t="n">
        <v>2</v>
      </c>
      <c r="N212" s="647" t="s">
        <v>1058</v>
      </c>
    </row>
    <row r="213">
      <c r="B213" s="17" t="n">
        <v>4319</v>
      </c>
      <c r="C213" s="17" t="s">
        <v>1304</v>
      </c>
      <c r="D213" s="637" t="n">
        <v>14847</v>
      </c>
      <c r="E213" s="638" t="n">
        <v>110</v>
      </c>
      <c r="F213" s="639" t="n">
        <v>14737</v>
      </c>
      <c r="G213" s="640" t="n">
        <v>10546</v>
      </c>
      <c r="H213" s="641" t="n">
        <v>0</v>
      </c>
      <c r="I213" s="642" t="n">
        <v>0</v>
      </c>
      <c r="J213" s="643" t="n">
        <v>0</v>
      </c>
      <c r="K213" s="644" t="n">
        <v>45</v>
      </c>
      <c r="L213" s="645" t="n">
        <v>381</v>
      </c>
      <c r="M213" s="646" t="n">
        <v>5</v>
      </c>
      <c r="N213" s="647" t="s">
        <v>1045</v>
      </c>
    </row>
    <row r="214">
      <c r="B214" s="17" t="n">
        <v>4320</v>
      </c>
      <c r="C214" s="17" t="s">
        <v>1305</v>
      </c>
      <c r="D214" s="637" t="n">
        <v>9269</v>
      </c>
      <c r="E214" s="638" t="n">
        <v>258</v>
      </c>
      <c r="F214" s="639" t="n">
        <v>9011</v>
      </c>
      <c r="G214" s="640" t="n">
        <v>7637</v>
      </c>
      <c r="H214" s="641" t="n">
        <v>11</v>
      </c>
      <c r="I214" s="642" t="n">
        <v>9</v>
      </c>
      <c r="J214" s="643" t="n">
        <v>14</v>
      </c>
      <c r="K214" s="644" t="n">
        <v>12</v>
      </c>
      <c r="L214" s="645" t="n">
        <v>640</v>
      </c>
      <c r="M214" s="646" t="n">
        <v>6</v>
      </c>
      <c r="N214" s="647" t="s">
        <v>1088</v>
      </c>
    </row>
    <row r="215">
      <c r="B215" s="26" t="n">
        <v>4324</v>
      </c>
      <c r="C215" s="26" t="s">
        <v>384</v>
      </c>
      <c r="D215" s="659" t="n">
        <v>37979</v>
      </c>
      <c r="E215" s="660" t="n">
        <v>14109</v>
      </c>
      <c r="F215" s="661" t="n">
        <v>23870</v>
      </c>
      <c r="G215" s="662" t="n">
        <v>47301</v>
      </c>
      <c r="H215" s="663" t="n">
        <v>12</v>
      </c>
      <c r="I215" s="664" t="n">
        <v>9</v>
      </c>
      <c r="J215" s="665" t="n">
        <v>106</v>
      </c>
      <c r="K215" s="666" t="n">
        <v>34</v>
      </c>
      <c r="L215" s="667" t="n">
        <v>4280</v>
      </c>
      <c r="M215" s="668" t="n">
        <v>72</v>
      </c>
      <c r="N215" s="669" t="s">
        <v>907</v>
      </c>
    </row>
    <row r="217" ht="63.886323268206" customHeight="1">
      <c r="B217" s="35" t="s">
        <v>1342</v>
      </c>
    </row>
  </sheetData>
  <mergeCells count="11">
    <mergeCell ref="B4:B5"/>
    <mergeCell ref="C4:C5"/>
    <mergeCell ref="D4:F4"/>
    <mergeCell ref="G4:G5"/>
    <mergeCell ref="H4:I4"/>
    <mergeCell ref="J4:J5"/>
    <mergeCell ref="K4:K5"/>
    <mergeCell ref="L4:L5"/>
    <mergeCell ref="M4:M5"/>
    <mergeCell ref="N4:N5"/>
    <mergeCell ref="B217:N217"/>
  </mergeCells>
  <pageMargins left="0.7" right="0.7" top="0.75" bottom="0.75" header="0.3" footer="0.3"/>
  <pageSetup paperSize="9" orientation="landscape" scale="50" fitToWidth="0" fitToHeight="0" horizontalDpi="300" verticalDpi="300"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A05388"/>
  </sheetPr>
  <dimension ref="A1"/>
  <sheetViews>
    <sheetView workbookViewId="0" zoomScale="100" showGridLines="0" tabSelected="false">
      <pane ySplit="6" topLeftCell="A7" activePane="bottomLeft" state="frozen"/>
      <selection pane="bottomLeft"/>
    </sheetView>
  </sheetViews>
  <sheetFormatPr defaultRowHeight="15.0" baseColWidth="10"/>
  <cols>
    <col min="1" max="1" width="2.57" hidden="0" customWidth="1"/>
    <col min="2" max="2" width="10.71" hidden="0" customWidth="1"/>
    <col min="3" max="3" width="2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s>
  <sheetData>
    <row r="1">
      <c r="B1" s="3" t="s">
        <v>33</v>
      </c>
    </row>
    <row r="4" ht="28" customHeight="1">
      <c r="B4" s="14" t="s">
        <v>1094</v>
      </c>
      <c r="C4" s="14" t="s">
        <v>1095</v>
      </c>
      <c r="D4" s="15" t="s">
        <v>1343</v>
      </c>
      <c r="E4" s="15" t="s">
        <v>1343</v>
      </c>
      <c r="F4" s="15" t="s">
        <v>1343</v>
      </c>
      <c r="G4" s="15" t="s">
        <v>1343</v>
      </c>
      <c r="H4" s="15" t="s">
        <v>1343</v>
      </c>
      <c r="I4" s="15" t="s">
        <v>1343</v>
      </c>
      <c r="J4" s="15" t="s">
        <v>1343</v>
      </c>
      <c r="K4" s="15" t="s">
        <v>1343</v>
      </c>
      <c r="L4" s="15" t="s">
        <v>1344</v>
      </c>
      <c r="M4" s="15" t="s">
        <v>1344</v>
      </c>
      <c r="N4" s="15" t="s">
        <v>1344</v>
      </c>
    </row>
    <row r="5">
      <c r="B5" s="14" t="s">
        <v>1094</v>
      </c>
      <c r="C5" s="14" t="s">
        <v>1095</v>
      </c>
      <c r="D5" s="15" t="s">
        <v>353</v>
      </c>
      <c r="E5" s="15" t="s">
        <v>353</v>
      </c>
      <c r="F5" s="15" t="s">
        <v>353</v>
      </c>
      <c r="G5" s="15" t="s">
        <v>354</v>
      </c>
      <c r="H5" s="15" t="s">
        <v>354</v>
      </c>
      <c r="I5" s="15" t="s">
        <v>354</v>
      </c>
      <c r="J5" s="15" t="s">
        <v>354</v>
      </c>
      <c r="K5" s="16" t="s">
        <v>355</v>
      </c>
      <c r="L5" s="16" t="s">
        <v>393</v>
      </c>
      <c r="M5" s="16" t="s">
        <v>354</v>
      </c>
      <c r="N5" s="16" t="s">
        <v>46</v>
      </c>
    </row>
    <row r="6" ht="42" customHeight="1">
      <c r="B6" s="14" t="s">
        <v>1094</v>
      </c>
      <c r="C6" s="14" t="s">
        <v>1095</v>
      </c>
      <c r="D6" s="16" t="s">
        <v>356</v>
      </c>
      <c r="E6" s="16" t="s">
        <v>357</v>
      </c>
      <c r="F6" s="16" t="s">
        <v>46</v>
      </c>
      <c r="G6" s="16" t="s">
        <v>1345</v>
      </c>
      <c r="H6" s="16" t="s">
        <v>371</v>
      </c>
      <c r="I6" s="16" t="s">
        <v>360</v>
      </c>
      <c r="J6" s="16" t="s">
        <v>46</v>
      </c>
      <c r="K6" s="16" t="s">
        <v>355</v>
      </c>
      <c r="L6" s="16" t="s">
        <v>393</v>
      </c>
      <c r="M6" s="16" t="s">
        <v>354</v>
      </c>
      <c r="N6" s="16" t="s">
        <v>46</v>
      </c>
    </row>
    <row r="7">
      <c r="B7" s="42" t="n">
        <v>4335</v>
      </c>
      <c r="C7" s="42" t="s">
        <v>386</v>
      </c>
      <c r="D7" s="681" t="n">
        <v>728029</v>
      </c>
      <c r="E7" s="682" t="n">
        <v>468647</v>
      </c>
      <c r="F7" s="683" t="n">
        <v>1196676</v>
      </c>
      <c r="G7" s="684" t="n">
        <v>2146229</v>
      </c>
      <c r="H7" s="685" t="n">
        <v>555390</v>
      </c>
      <c r="I7" s="686" t="n">
        <v>506819</v>
      </c>
      <c r="J7" s="687" t="n">
        <v>3208438</v>
      </c>
      <c r="K7" s="688" t="n">
        <v>4405114</v>
      </c>
      <c r="L7" s="689" t="n">
        <v>1311158</v>
      </c>
      <c r="M7" s="690" t="n">
        <v>2181075</v>
      </c>
      <c r="N7" s="691" t="n">
        <v>3492233</v>
      </c>
    </row>
    <row r="8">
      <c r="B8" s="17" t="n">
        <v>4330</v>
      </c>
      <c r="C8" s="17" t="s">
        <v>1105</v>
      </c>
      <c r="D8" s="670" t="n">
        <v>224545</v>
      </c>
      <c r="E8" s="671" t="n">
        <v>14201</v>
      </c>
      <c r="F8" s="672" t="n">
        <v>238746</v>
      </c>
      <c r="G8" s="673" t="n">
        <v>0</v>
      </c>
      <c r="H8" s="674" t="n">
        <v>6207</v>
      </c>
      <c r="I8" s="675" t="n">
        <v>63801</v>
      </c>
      <c r="J8" s="676" t="n">
        <v>70008</v>
      </c>
      <c r="K8" s="677" t="n">
        <v>308754</v>
      </c>
      <c r="L8" s="678" t="n">
        <v>329169</v>
      </c>
      <c r="M8" s="679" t="n">
        <v>129</v>
      </c>
      <c r="N8" s="680" t="n">
        <v>329298</v>
      </c>
    </row>
    <row r="9">
      <c r="B9" s="42" t="n">
        <v>4019</v>
      </c>
      <c r="C9" s="42" t="s">
        <v>1106</v>
      </c>
      <c r="D9" s="681" t="n">
        <v>60031</v>
      </c>
      <c r="E9" s="682" t="n">
        <v>72186</v>
      </c>
      <c r="F9" s="683" t="n">
        <v>132217</v>
      </c>
      <c r="G9" s="684" t="n">
        <v>217885</v>
      </c>
      <c r="H9" s="685" t="n">
        <v>96006</v>
      </c>
      <c r="I9" s="686" t="n">
        <v>140681</v>
      </c>
      <c r="J9" s="687" t="n">
        <v>454572</v>
      </c>
      <c r="K9" s="688" t="n">
        <v>586789</v>
      </c>
      <c r="L9" s="689" t="n">
        <v>145537</v>
      </c>
      <c r="M9" s="690" t="n">
        <v>306764</v>
      </c>
      <c r="N9" s="691" t="n">
        <v>452301</v>
      </c>
    </row>
    <row r="10">
      <c r="B10" s="17" t="n">
        <v>4001</v>
      </c>
      <c r="C10" s="17" t="s">
        <v>374</v>
      </c>
      <c r="D10" s="670" t="n">
        <v>39388</v>
      </c>
      <c r="E10" s="671" t="n">
        <v>40747</v>
      </c>
      <c r="F10" s="672" t="n">
        <v>80135</v>
      </c>
      <c r="G10" s="673" t="n">
        <v>53471</v>
      </c>
      <c r="H10" s="674" t="n">
        <v>72551</v>
      </c>
      <c r="I10" s="675" t="n">
        <v>133052</v>
      </c>
      <c r="J10" s="676" t="n">
        <v>259074</v>
      </c>
      <c r="K10" s="677" t="n">
        <v>339209</v>
      </c>
      <c r="L10" s="678" t="n">
        <v>78236</v>
      </c>
      <c r="M10" s="679" t="n">
        <v>193213</v>
      </c>
      <c r="N10" s="680" t="n">
        <v>271449</v>
      </c>
    </row>
    <row r="11">
      <c r="B11" s="17" t="n">
        <v>4002</v>
      </c>
      <c r="C11" s="17" t="s">
        <v>1107</v>
      </c>
      <c r="D11" s="670" t="n">
        <v>329</v>
      </c>
      <c r="E11" s="671" t="n">
        <v>153</v>
      </c>
      <c r="F11" s="672" t="n">
        <v>482</v>
      </c>
      <c r="G11" s="673" t="n">
        <v>5047</v>
      </c>
      <c r="H11" s="674" t="n">
        <v>0</v>
      </c>
      <c r="I11" s="675" t="n">
        <v>0</v>
      </c>
      <c r="J11" s="676" t="n">
        <v>5047</v>
      </c>
      <c r="K11" s="677" t="n">
        <v>5529</v>
      </c>
      <c r="L11" s="678" t="n">
        <v>431</v>
      </c>
      <c r="M11" s="679" t="n">
        <v>1620</v>
      </c>
      <c r="N11" s="680" t="n">
        <v>2051</v>
      </c>
    </row>
    <row r="12">
      <c r="B12" s="17" t="n">
        <v>4003</v>
      </c>
      <c r="C12" s="17" t="s">
        <v>1108</v>
      </c>
      <c r="D12" s="670" t="n">
        <v>1637</v>
      </c>
      <c r="E12" s="671" t="n">
        <v>3759</v>
      </c>
      <c r="F12" s="672" t="n">
        <v>5396</v>
      </c>
      <c r="G12" s="673" t="n">
        <v>7881</v>
      </c>
      <c r="H12" s="674" t="n">
        <v>4313</v>
      </c>
      <c r="I12" s="675" t="n">
        <v>257</v>
      </c>
      <c r="J12" s="676" t="n">
        <v>12451</v>
      </c>
      <c r="K12" s="677" t="n">
        <v>17847</v>
      </c>
      <c r="L12" s="678" t="n">
        <v>8299</v>
      </c>
      <c r="M12" s="679" t="n">
        <v>2428</v>
      </c>
      <c r="N12" s="680" t="n">
        <v>10727</v>
      </c>
    </row>
    <row r="13">
      <c r="B13" s="17" t="n">
        <v>4004</v>
      </c>
      <c r="C13" s="17" t="s">
        <v>1109</v>
      </c>
      <c r="D13" s="670" t="n">
        <v>502</v>
      </c>
      <c r="E13" s="671" t="n">
        <v>38</v>
      </c>
      <c r="F13" s="672" t="n">
        <v>540</v>
      </c>
      <c r="G13" s="673" t="n">
        <v>703</v>
      </c>
      <c r="H13" s="674" t="n">
        <v>2760</v>
      </c>
      <c r="I13" s="675" t="n">
        <v>1</v>
      </c>
      <c r="J13" s="676" t="n">
        <v>3464</v>
      </c>
      <c r="K13" s="677" t="n">
        <v>4004</v>
      </c>
      <c r="L13" s="678" t="n">
        <v>3091</v>
      </c>
      <c r="M13" s="679" t="n">
        <v>324</v>
      </c>
      <c r="N13" s="680" t="n">
        <v>3415</v>
      </c>
    </row>
    <row r="14">
      <c r="B14" s="17" t="n">
        <v>4005</v>
      </c>
      <c r="C14" s="17" t="s">
        <v>1110</v>
      </c>
      <c r="D14" s="670" t="n">
        <v>3184</v>
      </c>
      <c r="E14" s="671" t="n">
        <v>187</v>
      </c>
      <c r="F14" s="672" t="n">
        <v>3371</v>
      </c>
      <c r="G14" s="673" t="n">
        <v>22373</v>
      </c>
      <c r="H14" s="674" t="n">
        <v>0</v>
      </c>
      <c r="I14" s="675" t="n">
        <v>25</v>
      </c>
      <c r="J14" s="676" t="n">
        <v>22398</v>
      </c>
      <c r="K14" s="677" t="n">
        <v>25769</v>
      </c>
      <c r="L14" s="678" t="n">
        <v>3494</v>
      </c>
      <c r="M14" s="679" t="n">
        <v>20799</v>
      </c>
      <c r="N14" s="680" t="n">
        <v>24293</v>
      </c>
    </row>
    <row r="15">
      <c r="B15" s="17" t="n">
        <v>4006</v>
      </c>
      <c r="C15" s="17" t="s">
        <v>1111</v>
      </c>
      <c r="D15" s="670" t="n">
        <v>824</v>
      </c>
      <c r="E15" s="671" t="n">
        <v>531</v>
      </c>
      <c r="F15" s="672" t="n">
        <v>1355</v>
      </c>
      <c r="G15" s="673" t="n">
        <v>16809</v>
      </c>
      <c r="H15" s="674" t="n">
        <v>1588</v>
      </c>
      <c r="I15" s="675" t="n">
        <v>609</v>
      </c>
      <c r="J15" s="676" t="n">
        <v>19006</v>
      </c>
      <c r="K15" s="677" t="n">
        <v>20361</v>
      </c>
      <c r="L15" s="678" t="n">
        <v>728</v>
      </c>
      <c r="M15" s="679" t="n">
        <v>7948</v>
      </c>
      <c r="N15" s="680" t="n">
        <v>8676</v>
      </c>
    </row>
    <row r="16">
      <c r="B16" s="17" t="n">
        <v>4007</v>
      </c>
      <c r="C16" s="17" t="s">
        <v>1112</v>
      </c>
      <c r="D16" s="670" t="n">
        <v>603</v>
      </c>
      <c r="E16" s="671" t="n">
        <v>836</v>
      </c>
      <c r="F16" s="672" t="n">
        <v>1439</v>
      </c>
      <c r="G16" s="673" t="n">
        <v>11837</v>
      </c>
      <c r="H16" s="674" t="n">
        <v>5989</v>
      </c>
      <c r="I16" s="675" t="n">
        <v>265</v>
      </c>
      <c r="J16" s="676" t="n">
        <v>18091</v>
      </c>
      <c r="K16" s="677" t="n">
        <v>19530</v>
      </c>
      <c r="L16" s="678" t="n">
        <v>3019</v>
      </c>
      <c r="M16" s="679" t="n">
        <v>10983</v>
      </c>
      <c r="N16" s="680" t="n">
        <v>14002</v>
      </c>
    </row>
    <row r="17">
      <c r="B17" s="17" t="n">
        <v>4008</v>
      </c>
      <c r="C17" s="17" t="s">
        <v>1113</v>
      </c>
      <c r="D17" s="670" t="n">
        <v>2613</v>
      </c>
      <c r="E17" s="671" t="n">
        <v>880</v>
      </c>
      <c r="F17" s="672" t="n">
        <v>3493</v>
      </c>
      <c r="G17" s="673" t="n">
        <v>28675</v>
      </c>
      <c r="H17" s="674" t="n">
        <v>835</v>
      </c>
      <c r="I17" s="675" t="n">
        <v>2303</v>
      </c>
      <c r="J17" s="676" t="n">
        <v>31813</v>
      </c>
      <c r="K17" s="677" t="n">
        <v>35306</v>
      </c>
      <c r="L17" s="678" t="n">
        <v>8588</v>
      </c>
      <c r="M17" s="679" t="n">
        <v>23918</v>
      </c>
      <c r="N17" s="680" t="n">
        <v>32506</v>
      </c>
    </row>
    <row r="18">
      <c r="B18" s="17" t="n">
        <v>4009</v>
      </c>
      <c r="C18" s="17" t="s">
        <v>1114</v>
      </c>
      <c r="D18" s="670" t="n">
        <v>783</v>
      </c>
      <c r="E18" s="671" t="n">
        <v>275</v>
      </c>
      <c r="F18" s="672" t="n">
        <v>1058</v>
      </c>
      <c r="G18" s="673" t="n">
        <v>10958</v>
      </c>
      <c r="H18" s="674" t="n">
        <v>10</v>
      </c>
      <c r="I18" s="675" t="n">
        <v>347</v>
      </c>
      <c r="J18" s="676" t="n">
        <v>11315</v>
      </c>
      <c r="K18" s="677" t="n">
        <v>12373</v>
      </c>
      <c r="L18" s="678" t="n">
        <v>4362</v>
      </c>
      <c r="M18" s="679" t="n">
        <v>6560</v>
      </c>
      <c r="N18" s="680" t="n">
        <v>10922</v>
      </c>
    </row>
    <row r="19">
      <c r="B19" s="17" t="n">
        <v>4010</v>
      </c>
      <c r="C19" s="17" t="s">
        <v>1115</v>
      </c>
      <c r="D19" s="670" t="n">
        <v>6226</v>
      </c>
      <c r="E19" s="671" t="n">
        <v>1602</v>
      </c>
      <c r="F19" s="672" t="n">
        <v>7828</v>
      </c>
      <c r="G19" s="673" t="n">
        <v>15039</v>
      </c>
      <c r="H19" s="674" t="n">
        <v>7614</v>
      </c>
      <c r="I19" s="675" t="n">
        <v>460</v>
      </c>
      <c r="J19" s="676" t="n">
        <v>23113</v>
      </c>
      <c r="K19" s="677" t="n">
        <v>30941</v>
      </c>
      <c r="L19" s="678" t="n">
        <v>9662</v>
      </c>
      <c r="M19" s="679" t="n">
        <v>17874</v>
      </c>
      <c r="N19" s="680" t="n">
        <v>27536</v>
      </c>
    </row>
    <row r="20">
      <c r="B20" s="17" t="n">
        <v>4012</v>
      </c>
      <c r="C20" s="17" t="s">
        <v>1116</v>
      </c>
      <c r="D20" s="670" t="n">
        <v>3332</v>
      </c>
      <c r="E20" s="671" t="n">
        <v>7803</v>
      </c>
      <c r="F20" s="672" t="n">
        <v>11135</v>
      </c>
      <c r="G20" s="673" t="n">
        <v>37018</v>
      </c>
      <c r="H20" s="674" t="n">
        <v>78</v>
      </c>
      <c r="I20" s="675" t="n">
        <v>194</v>
      </c>
      <c r="J20" s="676" t="n">
        <v>37290</v>
      </c>
      <c r="K20" s="677" t="n">
        <v>48425</v>
      </c>
      <c r="L20" s="678" t="n">
        <v>5736</v>
      </c>
      <c r="M20" s="679" t="n">
        <v>17223</v>
      </c>
      <c r="N20" s="680" t="n">
        <v>22959</v>
      </c>
    </row>
    <row r="21">
      <c r="B21" s="17" t="n">
        <v>4013</v>
      </c>
      <c r="C21" s="17" t="s">
        <v>1117</v>
      </c>
      <c r="D21" s="670" t="n">
        <v>610</v>
      </c>
      <c r="E21" s="671" t="n">
        <v>15375</v>
      </c>
      <c r="F21" s="672" t="n">
        <v>15985</v>
      </c>
      <c r="G21" s="673" t="n">
        <v>8074</v>
      </c>
      <c r="H21" s="674" t="n">
        <v>268</v>
      </c>
      <c r="I21" s="675" t="n">
        <v>3168</v>
      </c>
      <c r="J21" s="676" t="n">
        <v>11510</v>
      </c>
      <c r="K21" s="677" t="n">
        <v>27495</v>
      </c>
      <c r="L21" s="678" t="n">
        <v>19891</v>
      </c>
      <c r="M21" s="679" t="n">
        <v>3874</v>
      </c>
      <c r="N21" s="680" t="n">
        <v>23765</v>
      </c>
    </row>
    <row r="22">
      <c r="B22" s="42" t="n">
        <v>4059</v>
      </c>
      <c r="C22" s="42" t="s">
        <v>1118</v>
      </c>
      <c r="D22" s="681" t="n">
        <v>97911</v>
      </c>
      <c r="E22" s="682" t="n">
        <v>101012</v>
      </c>
      <c r="F22" s="683" t="n">
        <v>198923</v>
      </c>
      <c r="G22" s="684" t="n">
        <v>391645</v>
      </c>
      <c r="H22" s="685" t="n">
        <v>109279</v>
      </c>
      <c r="I22" s="686" t="n">
        <v>147637</v>
      </c>
      <c r="J22" s="687" t="n">
        <v>648561</v>
      </c>
      <c r="K22" s="688" t="n">
        <v>847484</v>
      </c>
      <c r="L22" s="689" t="n">
        <v>154090</v>
      </c>
      <c r="M22" s="690" t="n">
        <v>434874</v>
      </c>
      <c r="N22" s="691" t="n">
        <v>588964</v>
      </c>
    </row>
    <row r="23">
      <c r="B23" s="17" t="n">
        <v>4021</v>
      </c>
      <c r="C23" s="17" t="s">
        <v>375</v>
      </c>
      <c r="D23" s="670" t="n">
        <v>15811</v>
      </c>
      <c r="E23" s="671" t="n">
        <v>27634</v>
      </c>
      <c r="F23" s="672" t="n">
        <v>43445</v>
      </c>
      <c r="G23" s="673" t="n">
        <v>42969</v>
      </c>
      <c r="H23" s="674" t="n">
        <v>26272</v>
      </c>
      <c r="I23" s="675" t="n">
        <v>108394</v>
      </c>
      <c r="J23" s="676" t="n">
        <v>177635</v>
      </c>
      <c r="K23" s="677" t="n">
        <v>221080</v>
      </c>
      <c r="L23" s="678" t="n">
        <v>29898</v>
      </c>
      <c r="M23" s="679" t="n">
        <v>114577</v>
      </c>
      <c r="N23" s="680" t="n">
        <v>144475</v>
      </c>
    </row>
    <row r="24">
      <c r="B24" s="17" t="n">
        <v>4022</v>
      </c>
      <c r="C24" s="17" t="s">
        <v>1119</v>
      </c>
      <c r="D24" s="670" t="n">
        <v>1287</v>
      </c>
      <c r="E24" s="671" t="n">
        <v>48</v>
      </c>
      <c r="F24" s="672" t="n">
        <v>1335</v>
      </c>
      <c r="G24" s="673" t="n">
        <v>3169</v>
      </c>
      <c r="H24" s="674" t="n">
        <v>1</v>
      </c>
      <c r="I24" s="675" t="n">
        <v>4220</v>
      </c>
      <c r="J24" s="676" t="n">
        <v>7390</v>
      </c>
      <c r="K24" s="677" t="n">
        <v>8725</v>
      </c>
      <c r="L24" s="678" t="n">
        <v>782</v>
      </c>
      <c r="M24" s="679" t="n">
        <v>6503</v>
      </c>
      <c r="N24" s="680" t="n">
        <v>7285</v>
      </c>
    </row>
    <row r="25">
      <c r="B25" s="17" t="n">
        <v>4023</v>
      </c>
      <c r="C25" s="17" t="s">
        <v>1120</v>
      </c>
      <c r="D25" s="670" t="n">
        <v>961</v>
      </c>
      <c r="E25" s="671" t="n">
        <v>172</v>
      </c>
      <c r="F25" s="672" t="n">
        <v>1133</v>
      </c>
      <c r="G25" s="673" t="n">
        <v>8619</v>
      </c>
      <c r="H25" s="674" t="n">
        <v>28</v>
      </c>
      <c r="I25" s="675" t="n">
        <v>24</v>
      </c>
      <c r="J25" s="676" t="n">
        <v>8671</v>
      </c>
      <c r="K25" s="677" t="n">
        <v>9804</v>
      </c>
      <c r="L25" s="678" t="n">
        <v>1853</v>
      </c>
      <c r="M25" s="679" t="n">
        <v>4606</v>
      </c>
      <c r="N25" s="680" t="n">
        <v>6459</v>
      </c>
    </row>
    <row r="26">
      <c r="B26" s="17" t="n">
        <v>4024</v>
      </c>
      <c r="C26" s="17" t="s">
        <v>1121</v>
      </c>
      <c r="D26" s="670" t="n">
        <v>1033</v>
      </c>
      <c r="E26" s="671" t="n">
        <v>430</v>
      </c>
      <c r="F26" s="672" t="n">
        <v>1463</v>
      </c>
      <c r="G26" s="673" t="n">
        <v>964</v>
      </c>
      <c r="H26" s="674" t="n">
        <v>95</v>
      </c>
      <c r="I26" s="675" t="n">
        <v>20</v>
      </c>
      <c r="J26" s="676" t="n">
        <v>1079</v>
      </c>
      <c r="K26" s="677" t="n">
        <v>2542</v>
      </c>
      <c r="L26" s="678" t="n">
        <v>4234</v>
      </c>
      <c r="M26" s="679" t="n">
        <v>992</v>
      </c>
      <c r="N26" s="680" t="n">
        <v>5226</v>
      </c>
    </row>
    <row r="27">
      <c r="B27" s="17" t="n">
        <v>4049</v>
      </c>
      <c r="C27" s="17" t="s">
        <v>1122</v>
      </c>
      <c r="D27" s="670" t="n">
        <v>197</v>
      </c>
      <c r="E27" s="671" t="n">
        <v>265</v>
      </c>
      <c r="F27" s="672" t="n">
        <v>462</v>
      </c>
      <c r="G27" s="673" t="n">
        <v>7524</v>
      </c>
      <c r="H27" s="674" t="n">
        <v>16</v>
      </c>
      <c r="I27" s="675" t="n">
        <v>50</v>
      </c>
      <c r="J27" s="676" t="n">
        <v>7590</v>
      </c>
      <c r="K27" s="677" t="n">
        <v>8052</v>
      </c>
      <c r="L27" s="678" t="n">
        <v>684</v>
      </c>
      <c r="M27" s="679" t="n">
        <v>3349</v>
      </c>
      <c r="N27" s="680" t="n">
        <v>4033</v>
      </c>
    </row>
    <row r="28">
      <c r="B28" s="17" t="n">
        <v>4026</v>
      </c>
      <c r="C28" s="17" t="s">
        <v>1123</v>
      </c>
      <c r="D28" s="670" t="n">
        <v>1886</v>
      </c>
      <c r="E28" s="671" t="n">
        <v>16016</v>
      </c>
      <c r="F28" s="672" t="n">
        <v>17902</v>
      </c>
      <c r="G28" s="673" t="n">
        <v>10164</v>
      </c>
      <c r="H28" s="674" t="n">
        <v>0</v>
      </c>
      <c r="I28" s="675" t="n">
        <v>6234</v>
      </c>
      <c r="J28" s="676" t="n">
        <v>16398</v>
      </c>
      <c r="K28" s="677" t="n">
        <v>34300</v>
      </c>
      <c r="L28" s="678" t="n">
        <v>11222</v>
      </c>
      <c r="M28" s="679" t="n">
        <v>9781</v>
      </c>
      <c r="N28" s="680" t="n">
        <v>21003</v>
      </c>
    </row>
    <row r="29">
      <c r="B29" s="17" t="n">
        <v>4027</v>
      </c>
      <c r="C29" s="17" t="s">
        <v>1124</v>
      </c>
      <c r="D29" s="670" t="n">
        <v>247</v>
      </c>
      <c r="E29" s="671" t="n">
        <v>259</v>
      </c>
      <c r="F29" s="672" t="n">
        <v>506</v>
      </c>
      <c r="G29" s="673" t="n">
        <v>10682</v>
      </c>
      <c r="H29" s="674" t="n">
        <v>26</v>
      </c>
      <c r="I29" s="675" t="n">
        <v>274</v>
      </c>
      <c r="J29" s="676" t="n">
        <v>10982</v>
      </c>
      <c r="K29" s="677" t="n">
        <v>11488</v>
      </c>
      <c r="L29" s="678" t="n">
        <v>1510</v>
      </c>
      <c r="M29" s="679" t="n">
        <v>6291</v>
      </c>
      <c r="N29" s="680" t="n">
        <v>7801</v>
      </c>
    </row>
    <row r="30">
      <c r="B30" s="17" t="n">
        <v>4028</v>
      </c>
      <c r="C30" s="17" t="s">
        <v>1125</v>
      </c>
      <c r="D30" s="670" t="n">
        <v>188</v>
      </c>
      <c r="E30" s="671" t="n">
        <v>25</v>
      </c>
      <c r="F30" s="672" t="n">
        <v>213</v>
      </c>
      <c r="G30" s="673" t="n">
        <v>1304</v>
      </c>
      <c r="H30" s="674" t="n">
        <v>0</v>
      </c>
      <c r="I30" s="675" t="n">
        <v>0</v>
      </c>
      <c r="J30" s="676" t="n">
        <v>1304</v>
      </c>
      <c r="K30" s="677" t="n">
        <v>1517</v>
      </c>
      <c r="L30" s="678" t="n">
        <v>147</v>
      </c>
      <c r="M30" s="679" t="n">
        <v>1742</v>
      </c>
      <c r="N30" s="680" t="n">
        <v>1889</v>
      </c>
    </row>
    <row r="31">
      <c r="B31" s="17" t="n">
        <v>4029</v>
      </c>
      <c r="C31" s="17" t="s">
        <v>1126</v>
      </c>
      <c r="D31" s="670" t="n">
        <v>6829</v>
      </c>
      <c r="E31" s="671" t="n">
        <v>2452</v>
      </c>
      <c r="F31" s="672" t="n">
        <v>9281</v>
      </c>
      <c r="G31" s="673" t="n">
        <v>10208</v>
      </c>
      <c r="H31" s="674" t="n">
        <v>12081</v>
      </c>
      <c r="I31" s="675" t="n">
        <v>635</v>
      </c>
      <c r="J31" s="676" t="n">
        <v>22924</v>
      </c>
      <c r="K31" s="677" t="n">
        <v>32205</v>
      </c>
      <c r="L31" s="678" t="n">
        <v>5904</v>
      </c>
      <c r="M31" s="679" t="n">
        <v>9352</v>
      </c>
      <c r="N31" s="680" t="n">
        <v>15256</v>
      </c>
    </row>
    <row r="32">
      <c r="B32" s="17" t="n">
        <v>4030</v>
      </c>
      <c r="C32" s="17" t="s">
        <v>1127</v>
      </c>
      <c r="D32" s="670" t="n">
        <v>485</v>
      </c>
      <c r="E32" s="671" t="n">
        <v>428</v>
      </c>
      <c r="F32" s="672" t="n">
        <v>913</v>
      </c>
      <c r="G32" s="673" t="n">
        <v>18175</v>
      </c>
      <c r="H32" s="674" t="n">
        <v>25</v>
      </c>
      <c r="I32" s="675" t="n">
        <v>0</v>
      </c>
      <c r="J32" s="676" t="n">
        <v>18200</v>
      </c>
      <c r="K32" s="677" t="n">
        <v>19113</v>
      </c>
      <c r="L32" s="678" t="n">
        <v>4795</v>
      </c>
      <c r="M32" s="679" t="n">
        <v>6691</v>
      </c>
      <c r="N32" s="680" t="n">
        <v>11486</v>
      </c>
    </row>
    <row r="33">
      <c r="B33" s="17" t="n">
        <v>4031</v>
      </c>
      <c r="C33" s="17" t="s">
        <v>1128</v>
      </c>
      <c r="D33" s="670" t="n">
        <v>2671</v>
      </c>
      <c r="E33" s="671" t="n">
        <v>591</v>
      </c>
      <c r="F33" s="672" t="n">
        <v>3262</v>
      </c>
      <c r="G33" s="673" t="n">
        <v>0</v>
      </c>
      <c r="H33" s="674" t="n">
        <v>0</v>
      </c>
      <c r="I33" s="675" t="n">
        <v>0</v>
      </c>
      <c r="J33" s="676" t="n">
        <v>0</v>
      </c>
      <c r="K33" s="677" t="n">
        <v>3262</v>
      </c>
      <c r="L33" s="678" t="n">
        <v>457</v>
      </c>
      <c r="M33" s="679" t="n">
        <v>0</v>
      </c>
      <c r="N33" s="680" t="n">
        <v>457</v>
      </c>
    </row>
    <row r="34">
      <c r="B34" s="17" t="n">
        <v>4032</v>
      </c>
      <c r="C34" s="17" t="s">
        <v>1129</v>
      </c>
      <c r="D34" s="670" t="n">
        <v>288</v>
      </c>
      <c r="E34" s="671" t="n">
        <v>987</v>
      </c>
      <c r="F34" s="672" t="n">
        <v>1275</v>
      </c>
      <c r="G34" s="673" t="n">
        <v>3824</v>
      </c>
      <c r="H34" s="674" t="n">
        <v>8654</v>
      </c>
      <c r="I34" s="675" t="n">
        <v>102</v>
      </c>
      <c r="J34" s="676" t="n">
        <v>12580</v>
      </c>
      <c r="K34" s="677" t="n">
        <v>13855</v>
      </c>
      <c r="L34" s="678" t="n">
        <v>2362</v>
      </c>
      <c r="M34" s="679" t="n">
        <v>19725</v>
      </c>
      <c r="N34" s="680" t="n">
        <v>22087</v>
      </c>
    </row>
    <row r="35">
      <c r="B35" s="17" t="n">
        <v>4033</v>
      </c>
      <c r="C35" s="17" t="s">
        <v>1130</v>
      </c>
      <c r="D35" s="670" t="n">
        <v>17018</v>
      </c>
      <c r="E35" s="671" t="n">
        <v>1876</v>
      </c>
      <c r="F35" s="672" t="n">
        <v>18894</v>
      </c>
      <c r="G35" s="673" t="n">
        <v>20325</v>
      </c>
      <c r="H35" s="674" t="n">
        <v>24</v>
      </c>
      <c r="I35" s="675" t="n">
        <v>1580</v>
      </c>
      <c r="J35" s="676" t="n">
        <v>21929</v>
      </c>
      <c r="K35" s="677" t="n">
        <v>40823</v>
      </c>
      <c r="L35" s="678" t="n">
        <v>8623</v>
      </c>
      <c r="M35" s="679" t="n">
        <v>8771</v>
      </c>
      <c r="N35" s="680" t="n">
        <v>17394</v>
      </c>
    </row>
    <row r="36">
      <c r="B36" s="17" t="n">
        <v>4034</v>
      </c>
      <c r="C36" s="17" t="s">
        <v>1131</v>
      </c>
      <c r="D36" s="670" t="n">
        <v>9562</v>
      </c>
      <c r="E36" s="671" t="n">
        <v>1368</v>
      </c>
      <c r="F36" s="672" t="n">
        <v>10930</v>
      </c>
      <c r="G36" s="673" t="n">
        <v>30475</v>
      </c>
      <c r="H36" s="674" t="n">
        <v>722</v>
      </c>
      <c r="I36" s="675" t="n">
        <v>10</v>
      </c>
      <c r="J36" s="676" t="n">
        <v>31207</v>
      </c>
      <c r="K36" s="677" t="n">
        <v>42137</v>
      </c>
      <c r="L36" s="678" t="n">
        <v>1848</v>
      </c>
      <c r="M36" s="679" t="n">
        <v>34133</v>
      </c>
      <c r="N36" s="680" t="n">
        <v>35981</v>
      </c>
    </row>
    <row r="37">
      <c r="B37" s="17" t="n">
        <v>4035</v>
      </c>
      <c r="C37" s="17" t="s">
        <v>1132</v>
      </c>
      <c r="D37" s="670" t="n">
        <v>1564</v>
      </c>
      <c r="E37" s="671" t="n">
        <v>1894</v>
      </c>
      <c r="F37" s="672" t="n">
        <v>3458</v>
      </c>
      <c r="G37" s="673" t="n">
        <v>17072</v>
      </c>
      <c r="H37" s="674" t="n">
        <v>8</v>
      </c>
      <c r="I37" s="675" t="n">
        <v>1647</v>
      </c>
      <c r="J37" s="676" t="n">
        <v>18727</v>
      </c>
      <c r="K37" s="677" t="n">
        <v>22185</v>
      </c>
      <c r="L37" s="678" t="n">
        <v>2212</v>
      </c>
      <c r="M37" s="679" t="n">
        <v>8945</v>
      </c>
      <c r="N37" s="680" t="n">
        <v>11157</v>
      </c>
    </row>
    <row r="38">
      <c r="B38" s="17" t="n">
        <v>4037</v>
      </c>
      <c r="C38" s="17" t="s">
        <v>1133</v>
      </c>
      <c r="D38" s="670" t="n">
        <v>3671</v>
      </c>
      <c r="E38" s="671" t="n">
        <v>466</v>
      </c>
      <c r="F38" s="672" t="n">
        <v>4137</v>
      </c>
      <c r="G38" s="673" t="n">
        <v>9796</v>
      </c>
      <c r="H38" s="674" t="n">
        <v>0</v>
      </c>
      <c r="I38" s="675" t="n">
        <v>0</v>
      </c>
      <c r="J38" s="676" t="n">
        <v>9796</v>
      </c>
      <c r="K38" s="677" t="n">
        <v>13933</v>
      </c>
      <c r="L38" s="678" t="n">
        <v>4024</v>
      </c>
      <c r="M38" s="679" t="n">
        <v>2620</v>
      </c>
      <c r="N38" s="680" t="n">
        <v>6644</v>
      </c>
    </row>
    <row r="39">
      <c r="B39" s="17" t="n">
        <v>4038</v>
      </c>
      <c r="C39" s="17" t="s">
        <v>1134</v>
      </c>
      <c r="D39" s="670" t="n">
        <v>841</v>
      </c>
      <c r="E39" s="671" t="n">
        <v>3166</v>
      </c>
      <c r="F39" s="672" t="n">
        <v>4007</v>
      </c>
      <c r="G39" s="673" t="n">
        <v>12269</v>
      </c>
      <c r="H39" s="674" t="n">
        <v>53</v>
      </c>
      <c r="I39" s="675" t="n">
        <v>10286</v>
      </c>
      <c r="J39" s="676" t="n">
        <v>22608</v>
      </c>
      <c r="K39" s="677" t="n">
        <v>26615</v>
      </c>
      <c r="L39" s="678" t="n">
        <v>3842</v>
      </c>
      <c r="M39" s="679" t="n">
        <v>11770</v>
      </c>
      <c r="N39" s="680" t="n">
        <v>15612</v>
      </c>
    </row>
    <row r="40">
      <c r="B40" s="17" t="n">
        <v>4039</v>
      </c>
      <c r="C40" s="17" t="s">
        <v>1135</v>
      </c>
      <c r="D40" s="670" t="n">
        <v>383</v>
      </c>
      <c r="E40" s="671" t="n">
        <v>807</v>
      </c>
      <c r="F40" s="672" t="n">
        <v>1190</v>
      </c>
      <c r="G40" s="673" t="n">
        <v>6883</v>
      </c>
      <c r="H40" s="674" t="n">
        <v>986</v>
      </c>
      <c r="I40" s="675" t="n">
        <v>243</v>
      </c>
      <c r="J40" s="676" t="n">
        <v>8112</v>
      </c>
      <c r="K40" s="677" t="n">
        <v>9302</v>
      </c>
      <c r="L40" s="678" t="n">
        <v>589</v>
      </c>
      <c r="M40" s="679" t="n">
        <v>5260</v>
      </c>
      <c r="N40" s="680" t="n">
        <v>5849</v>
      </c>
    </row>
    <row r="41">
      <c r="B41" s="17" t="n">
        <v>4040</v>
      </c>
      <c r="C41" s="17" t="s">
        <v>1136</v>
      </c>
      <c r="D41" s="670" t="n">
        <v>22352</v>
      </c>
      <c r="E41" s="671" t="n">
        <v>10611</v>
      </c>
      <c r="F41" s="672" t="n">
        <v>32963</v>
      </c>
      <c r="G41" s="673" t="n">
        <v>54272</v>
      </c>
      <c r="H41" s="674" t="n">
        <v>30803</v>
      </c>
      <c r="I41" s="675" t="n">
        <v>4838</v>
      </c>
      <c r="J41" s="676" t="n">
        <v>89913</v>
      </c>
      <c r="K41" s="677" t="n">
        <v>122876</v>
      </c>
      <c r="L41" s="678" t="n">
        <v>16838</v>
      </c>
      <c r="M41" s="679" t="n">
        <v>70939</v>
      </c>
      <c r="N41" s="680" t="n">
        <v>87777</v>
      </c>
    </row>
    <row r="42">
      <c r="B42" s="17" t="n">
        <v>4041</v>
      </c>
      <c r="C42" s="17" t="s">
        <v>1137</v>
      </c>
      <c r="D42" s="670" t="n">
        <v>1156</v>
      </c>
      <c r="E42" s="671" t="n">
        <v>196</v>
      </c>
      <c r="F42" s="672" t="n">
        <v>1352</v>
      </c>
      <c r="G42" s="673" t="n">
        <v>5904</v>
      </c>
      <c r="H42" s="674" t="n">
        <v>618</v>
      </c>
      <c r="I42" s="675" t="n">
        <v>182</v>
      </c>
      <c r="J42" s="676" t="n">
        <v>6704</v>
      </c>
      <c r="K42" s="677" t="n">
        <v>8056</v>
      </c>
      <c r="L42" s="678" t="n">
        <v>1272</v>
      </c>
      <c r="M42" s="679" t="n">
        <v>3919</v>
      </c>
      <c r="N42" s="680" t="n">
        <v>5191</v>
      </c>
    </row>
    <row r="43">
      <c r="B43" s="17" t="n">
        <v>4042</v>
      </c>
      <c r="C43" s="17" t="s">
        <v>1346</v>
      </c>
      <c r="D43" s="670" t="n">
        <v>1191</v>
      </c>
      <c r="E43" s="671" t="n">
        <v>336</v>
      </c>
      <c r="F43" s="672" t="n">
        <v>1527</v>
      </c>
      <c r="G43" s="673" t="n">
        <v>12667</v>
      </c>
      <c r="H43" s="674" t="n">
        <v>456</v>
      </c>
      <c r="I43" s="675" t="n">
        <v>88</v>
      </c>
      <c r="J43" s="676" t="n">
        <v>13211</v>
      </c>
      <c r="K43" s="677" t="n">
        <v>14738</v>
      </c>
      <c r="L43" s="678" t="n">
        <v>3169</v>
      </c>
      <c r="M43" s="679" t="n">
        <v>5782</v>
      </c>
      <c r="N43" s="680" t="n">
        <v>8951</v>
      </c>
    </row>
    <row r="44">
      <c r="B44" s="17" t="n">
        <v>4044</v>
      </c>
      <c r="C44" s="17" t="s">
        <v>1138</v>
      </c>
      <c r="D44" s="670" t="n">
        <v>779</v>
      </c>
      <c r="E44" s="671" t="n">
        <v>13332</v>
      </c>
      <c r="F44" s="672" t="n">
        <v>14111</v>
      </c>
      <c r="G44" s="673" t="n">
        <v>13189</v>
      </c>
      <c r="H44" s="674" t="n">
        <v>13625</v>
      </c>
      <c r="I44" s="675" t="n">
        <v>499</v>
      </c>
      <c r="J44" s="676" t="n">
        <v>27313</v>
      </c>
      <c r="K44" s="677" t="n">
        <v>41424</v>
      </c>
      <c r="L44" s="678" t="n">
        <v>11413</v>
      </c>
      <c r="M44" s="679" t="n">
        <v>12862</v>
      </c>
      <c r="N44" s="680" t="n">
        <v>24275</v>
      </c>
    </row>
    <row r="45">
      <c r="B45" s="17" t="n">
        <v>4045</v>
      </c>
      <c r="C45" s="17" t="s">
        <v>1139</v>
      </c>
      <c r="D45" s="670" t="n">
        <v>2105</v>
      </c>
      <c r="E45" s="671" t="n">
        <v>10887</v>
      </c>
      <c r="F45" s="672" t="n">
        <v>12992</v>
      </c>
      <c r="G45" s="673" t="n">
        <v>53914</v>
      </c>
      <c r="H45" s="674" t="n">
        <v>9405</v>
      </c>
      <c r="I45" s="675" t="n">
        <v>7236</v>
      </c>
      <c r="J45" s="676" t="n">
        <v>70555</v>
      </c>
      <c r="K45" s="677" t="n">
        <v>83547</v>
      </c>
      <c r="L45" s="678" t="n">
        <v>25591</v>
      </c>
      <c r="M45" s="679" t="n">
        <v>55281</v>
      </c>
      <c r="N45" s="680" t="n">
        <v>80872</v>
      </c>
    </row>
    <row r="46">
      <c r="B46" s="17" t="n">
        <v>4046</v>
      </c>
      <c r="C46" s="17" t="s">
        <v>1140</v>
      </c>
      <c r="D46" s="670" t="n">
        <v>1489</v>
      </c>
      <c r="E46" s="671" t="n">
        <v>52</v>
      </c>
      <c r="F46" s="672" t="n">
        <v>1541</v>
      </c>
      <c r="G46" s="673" t="n">
        <v>4508</v>
      </c>
      <c r="H46" s="674" t="n">
        <v>0</v>
      </c>
      <c r="I46" s="675" t="n">
        <v>10</v>
      </c>
      <c r="J46" s="676" t="n">
        <v>4518</v>
      </c>
      <c r="K46" s="677" t="n">
        <v>6059</v>
      </c>
      <c r="L46" s="678" t="n">
        <v>968</v>
      </c>
      <c r="M46" s="679" t="n">
        <v>2651</v>
      </c>
      <c r="N46" s="680" t="n">
        <v>3619</v>
      </c>
    </row>
    <row r="47">
      <c r="B47" s="17" t="n">
        <v>4047</v>
      </c>
      <c r="C47" s="17" t="s">
        <v>1141</v>
      </c>
      <c r="D47" s="670" t="n">
        <v>385</v>
      </c>
      <c r="E47" s="671" t="n">
        <v>6352</v>
      </c>
      <c r="F47" s="672" t="n">
        <v>6737</v>
      </c>
      <c r="G47" s="673" t="n">
        <v>12411</v>
      </c>
      <c r="H47" s="674" t="n">
        <v>1553</v>
      </c>
      <c r="I47" s="675" t="n">
        <v>0</v>
      </c>
      <c r="J47" s="676" t="n">
        <v>13964</v>
      </c>
      <c r="K47" s="677" t="n">
        <v>20701</v>
      </c>
      <c r="L47" s="678" t="n">
        <v>3253</v>
      </c>
      <c r="M47" s="679" t="n">
        <v>14118</v>
      </c>
      <c r="N47" s="680" t="n">
        <v>17371</v>
      </c>
    </row>
    <row r="48">
      <c r="B48" s="17" t="n">
        <v>4048</v>
      </c>
      <c r="C48" s="17" t="s">
        <v>1142</v>
      </c>
      <c r="D48" s="670" t="n">
        <v>3532</v>
      </c>
      <c r="E48" s="671" t="n">
        <v>362</v>
      </c>
      <c r="F48" s="672" t="n">
        <v>3894</v>
      </c>
      <c r="G48" s="673" t="n">
        <v>20358</v>
      </c>
      <c r="H48" s="674" t="n">
        <v>3828</v>
      </c>
      <c r="I48" s="675" t="n">
        <v>1065</v>
      </c>
      <c r="J48" s="676" t="n">
        <v>25251</v>
      </c>
      <c r="K48" s="677" t="n">
        <v>29145</v>
      </c>
      <c r="L48" s="678" t="n">
        <v>6600</v>
      </c>
      <c r="M48" s="679" t="n">
        <v>14214</v>
      </c>
      <c r="N48" s="680" t="n">
        <v>20814</v>
      </c>
    </row>
    <row r="49">
      <c r="B49" s="42" t="n">
        <v>4089</v>
      </c>
      <c r="C49" s="42" t="s">
        <v>1143</v>
      </c>
      <c r="D49" s="681" t="n">
        <v>23484</v>
      </c>
      <c r="E49" s="682" t="n">
        <v>96516</v>
      </c>
      <c r="F49" s="683" t="n">
        <v>120000</v>
      </c>
      <c r="G49" s="684" t="n">
        <v>260363</v>
      </c>
      <c r="H49" s="685" t="n">
        <v>65133</v>
      </c>
      <c r="I49" s="686" t="n">
        <v>17348</v>
      </c>
      <c r="J49" s="687" t="n">
        <v>342844</v>
      </c>
      <c r="K49" s="688" t="n">
        <v>462844</v>
      </c>
      <c r="L49" s="689" t="n">
        <v>108869</v>
      </c>
      <c r="M49" s="690" t="n">
        <v>248341</v>
      </c>
      <c r="N49" s="691" t="n">
        <v>357210</v>
      </c>
    </row>
    <row r="50">
      <c r="B50" s="17" t="n">
        <v>4061</v>
      </c>
      <c r="C50" s="17" t="s">
        <v>1144</v>
      </c>
      <c r="D50" s="670" t="n">
        <v>1031</v>
      </c>
      <c r="E50" s="671" t="n">
        <v>112</v>
      </c>
      <c r="F50" s="672" t="n">
        <v>1143</v>
      </c>
      <c r="G50" s="673" t="n">
        <v>8919</v>
      </c>
      <c r="H50" s="674" t="n">
        <v>6058</v>
      </c>
      <c r="I50" s="675" t="n">
        <v>27</v>
      </c>
      <c r="J50" s="676" t="n">
        <v>15004</v>
      </c>
      <c r="K50" s="677" t="n">
        <v>16147</v>
      </c>
      <c r="L50" s="678" t="n">
        <v>1258</v>
      </c>
      <c r="M50" s="679" t="n">
        <v>12305</v>
      </c>
      <c r="N50" s="680" t="n">
        <v>13563</v>
      </c>
    </row>
    <row r="51">
      <c r="B51" s="17" t="n">
        <v>4062</v>
      </c>
      <c r="C51" s="17" t="s">
        <v>1145</v>
      </c>
      <c r="D51" s="670" t="n">
        <v>2142</v>
      </c>
      <c r="E51" s="671" t="n">
        <v>584</v>
      </c>
      <c r="F51" s="672" t="n">
        <v>2726</v>
      </c>
      <c r="G51" s="673" t="n">
        <v>12524</v>
      </c>
      <c r="H51" s="674" t="n">
        <v>65</v>
      </c>
      <c r="I51" s="675" t="n">
        <v>193</v>
      </c>
      <c r="J51" s="676" t="n">
        <v>12782</v>
      </c>
      <c r="K51" s="677" t="n">
        <v>15508</v>
      </c>
      <c r="L51" s="678" t="n">
        <v>3582</v>
      </c>
      <c r="M51" s="679" t="n">
        <v>8034</v>
      </c>
      <c r="N51" s="680" t="n">
        <v>11616</v>
      </c>
    </row>
    <row r="52">
      <c r="B52" s="17" t="n">
        <v>4063</v>
      </c>
      <c r="C52" s="17" t="s">
        <v>1146</v>
      </c>
      <c r="D52" s="670" t="n">
        <v>1942</v>
      </c>
      <c r="E52" s="671" t="n">
        <v>6700</v>
      </c>
      <c r="F52" s="672" t="n">
        <v>8642</v>
      </c>
      <c r="G52" s="673" t="n">
        <v>14264</v>
      </c>
      <c r="H52" s="674" t="n">
        <v>4630</v>
      </c>
      <c r="I52" s="675" t="n">
        <v>7646</v>
      </c>
      <c r="J52" s="676" t="n">
        <v>26540</v>
      </c>
      <c r="K52" s="677" t="n">
        <v>35182</v>
      </c>
      <c r="L52" s="678" t="n">
        <v>6546</v>
      </c>
      <c r="M52" s="679" t="n">
        <v>21001</v>
      </c>
      <c r="N52" s="680" t="n">
        <v>27547</v>
      </c>
    </row>
    <row r="53">
      <c r="B53" s="17" t="n">
        <v>4064</v>
      </c>
      <c r="C53" s="17" t="s">
        <v>1147</v>
      </c>
      <c r="D53" s="670" t="n">
        <v>216</v>
      </c>
      <c r="E53" s="671" t="n">
        <v>49</v>
      </c>
      <c r="F53" s="672" t="n">
        <v>265</v>
      </c>
      <c r="G53" s="673" t="n">
        <v>3100</v>
      </c>
      <c r="H53" s="674" t="n">
        <v>0</v>
      </c>
      <c r="I53" s="675" t="n">
        <v>46</v>
      </c>
      <c r="J53" s="676" t="n">
        <v>3146</v>
      </c>
      <c r="K53" s="677" t="n">
        <v>3411</v>
      </c>
      <c r="L53" s="678" t="n">
        <v>219</v>
      </c>
      <c r="M53" s="679" t="n">
        <v>3</v>
      </c>
      <c r="N53" s="680" t="n">
        <v>222</v>
      </c>
    </row>
    <row r="54">
      <c r="B54" s="17" t="n">
        <v>4065</v>
      </c>
      <c r="C54" s="17" t="s">
        <v>1148</v>
      </c>
      <c r="D54" s="670" t="n">
        <v>1732</v>
      </c>
      <c r="E54" s="671" t="n">
        <v>480</v>
      </c>
      <c r="F54" s="672" t="n">
        <v>2212</v>
      </c>
      <c r="G54" s="673" t="n">
        <v>3066</v>
      </c>
      <c r="H54" s="674" t="n">
        <v>31003</v>
      </c>
      <c r="I54" s="675" t="n">
        <v>0</v>
      </c>
      <c r="J54" s="676" t="n">
        <v>34069</v>
      </c>
      <c r="K54" s="677" t="n">
        <v>36281</v>
      </c>
      <c r="L54" s="678" t="n">
        <v>3173</v>
      </c>
      <c r="M54" s="679" t="n">
        <v>30720</v>
      </c>
      <c r="N54" s="680" t="n">
        <v>33893</v>
      </c>
    </row>
    <row r="55">
      <c r="B55" s="17" t="n">
        <v>4066</v>
      </c>
      <c r="C55" s="17" t="s">
        <v>1149</v>
      </c>
      <c r="D55" s="670" t="n">
        <v>176</v>
      </c>
      <c r="E55" s="671" t="n">
        <v>389</v>
      </c>
      <c r="F55" s="672" t="n">
        <v>565</v>
      </c>
      <c r="G55" s="673" t="n">
        <v>242</v>
      </c>
      <c r="H55" s="674" t="n">
        <v>0</v>
      </c>
      <c r="I55" s="675" t="n">
        <v>0</v>
      </c>
      <c r="J55" s="676" t="n">
        <v>242</v>
      </c>
      <c r="K55" s="677" t="n">
        <v>807</v>
      </c>
      <c r="L55" s="678" t="n">
        <v>457</v>
      </c>
      <c r="M55" s="679" t="n">
        <v>2593</v>
      </c>
      <c r="N55" s="680" t="n">
        <v>3050</v>
      </c>
    </row>
    <row r="56">
      <c r="B56" s="17" t="n">
        <v>4067</v>
      </c>
      <c r="C56" s="17" t="s">
        <v>1150</v>
      </c>
      <c r="D56" s="670" t="n">
        <v>164</v>
      </c>
      <c r="E56" s="671" t="n">
        <v>1218</v>
      </c>
      <c r="F56" s="672" t="n">
        <v>1382</v>
      </c>
      <c r="G56" s="673" t="n">
        <v>9107</v>
      </c>
      <c r="H56" s="674" t="n">
        <v>0</v>
      </c>
      <c r="I56" s="675" t="n">
        <v>125</v>
      </c>
      <c r="J56" s="676" t="n">
        <v>9232</v>
      </c>
      <c r="K56" s="677" t="n">
        <v>10614</v>
      </c>
      <c r="L56" s="678" t="n">
        <v>530</v>
      </c>
      <c r="M56" s="679" t="n">
        <v>10947</v>
      </c>
      <c r="N56" s="680" t="n">
        <v>11477</v>
      </c>
    </row>
    <row r="57">
      <c r="B57" s="17" t="n">
        <v>4068</v>
      </c>
      <c r="C57" s="17" t="s">
        <v>1151</v>
      </c>
      <c r="D57" s="670" t="n">
        <v>1618</v>
      </c>
      <c r="E57" s="671" t="n">
        <v>10039</v>
      </c>
      <c r="F57" s="672" t="n">
        <v>11657</v>
      </c>
      <c r="G57" s="673" t="n">
        <v>22854</v>
      </c>
      <c r="H57" s="674" t="n">
        <v>174</v>
      </c>
      <c r="I57" s="675" t="n">
        <v>768</v>
      </c>
      <c r="J57" s="676" t="n">
        <v>23796</v>
      </c>
      <c r="K57" s="677" t="n">
        <v>35453</v>
      </c>
      <c r="L57" s="678" t="n">
        <v>3650</v>
      </c>
      <c r="M57" s="679" t="n">
        <v>22718</v>
      </c>
      <c r="N57" s="680" t="n">
        <v>26368</v>
      </c>
    </row>
    <row r="58">
      <c r="B58" s="17" t="n">
        <v>4084</v>
      </c>
      <c r="C58" s="17" t="s">
        <v>1152</v>
      </c>
      <c r="D58" s="670" t="n">
        <v>20</v>
      </c>
      <c r="E58" s="671" t="n">
        <v>222</v>
      </c>
      <c r="F58" s="672" t="n">
        <v>242</v>
      </c>
      <c r="G58" s="673" t="n">
        <v>5795</v>
      </c>
      <c r="H58" s="674" t="n">
        <v>163</v>
      </c>
      <c r="I58" s="675" t="n">
        <v>10</v>
      </c>
      <c r="J58" s="676" t="n">
        <v>5968</v>
      </c>
      <c r="K58" s="677" t="n">
        <v>6210</v>
      </c>
      <c r="L58" s="678" t="n">
        <v>74</v>
      </c>
      <c r="M58" s="679" t="n">
        <v>1011</v>
      </c>
      <c r="N58" s="680" t="n">
        <v>1085</v>
      </c>
    </row>
    <row r="59">
      <c r="B59" s="17" t="n">
        <v>4071</v>
      </c>
      <c r="C59" s="17" t="s">
        <v>1153</v>
      </c>
      <c r="D59" s="670" t="n">
        <v>809</v>
      </c>
      <c r="E59" s="671" t="n">
        <v>177</v>
      </c>
      <c r="F59" s="672" t="n">
        <v>986</v>
      </c>
      <c r="G59" s="673" t="n">
        <v>12891</v>
      </c>
      <c r="H59" s="674" t="n">
        <v>146</v>
      </c>
      <c r="I59" s="675" t="n">
        <v>411</v>
      </c>
      <c r="J59" s="676" t="n">
        <v>13448</v>
      </c>
      <c r="K59" s="677" t="n">
        <v>14434</v>
      </c>
      <c r="L59" s="678" t="n">
        <v>547</v>
      </c>
      <c r="M59" s="679" t="n">
        <v>2204</v>
      </c>
      <c r="N59" s="680" t="n">
        <v>2751</v>
      </c>
    </row>
    <row r="60">
      <c r="B60" s="17" t="n">
        <v>4072</v>
      </c>
      <c r="C60" s="17" t="s">
        <v>1154</v>
      </c>
      <c r="D60" s="670" t="n">
        <v>1703</v>
      </c>
      <c r="E60" s="671" t="n">
        <v>919</v>
      </c>
      <c r="F60" s="672" t="n">
        <v>2622</v>
      </c>
      <c r="G60" s="673" t="n">
        <v>2074</v>
      </c>
      <c r="H60" s="674" t="n">
        <v>108</v>
      </c>
      <c r="I60" s="675" t="n">
        <v>1487</v>
      </c>
      <c r="J60" s="676" t="n">
        <v>3669</v>
      </c>
      <c r="K60" s="677" t="n">
        <v>6291</v>
      </c>
      <c r="L60" s="678" t="n">
        <v>3308</v>
      </c>
      <c r="M60" s="679" t="n">
        <v>8393</v>
      </c>
      <c r="N60" s="680" t="n">
        <v>11701</v>
      </c>
    </row>
    <row r="61">
      <c r="B61" s="17" t="n">
        <v>4073</v>
      </c>
      <c r="C61" s="17" t="s">
        <v>1155</v>
      </c>
      <c r="D61" s="670" t="n">
        <v>335</v>
      </c>
      <c r="E61" s="671" t="n">
        <v>519</v>
      </c>
      <c r="F61" s="672" t="n">
        <v>854</v>
      </c>
      <c r="G61" s="673" t="n">
        <v>13413</v>
      </c>
      <c r="H61" s="674" t="n">
        <v>743</v>
      </c>
      <c r="I61" s="675" t="n">
        <v>102</v>
      </c>
      <c r="J61" s="676" t="n">
        <v>14258</v>
      </c>
      <c r="K61" s="677" t="n">
        <v>15112</v>
      </c>
      <c r="L61" s="678" t="n">
        <v>837</v>
      </c>
      <c r="M61" s="679" t="n">
        <v>24324</v>
      </c>
      <c r="N61" s="680" t="n">
        <v>25161</v>
      </c>
    </row>
    <row r="62">
      <c r="B62" s="17" t="n">
        <v>4074</v>
      </c>
      <c r="C62" s="17" t="s">
        <v>1156</v>
      </c>
      <c r="D62" s="670" t="n">
        <v>523</v>
      </c>
      <c r="E62" s="671" t="n">
        <v>160</v>
      </c>
      <c r="F62" s="672" t="n">
        <v>683</v>
      </c>
      <c r="G62" s="673" t="n">
        <v>11639</v>
      </c>
      <c r="H62" s="674" t="n">
        <v>0</v>
      </c>
      <c r="I62" s="675" t="n">
        <v>0</v>
      </c>
      <c r="J62" s="676" t="n">
        <v>11639</v>
      </c>
      <c r="K62" s="677" t="n">
        <v>12322</v>
      </c>
      <c r="L62" s="678" t="n">
        <v>561</v>
      </c>
      <c r="M62" s="679" t="n">
        <v>7417</v>
      </c>
      <c r="N62" s="680" t="n">
        <v>7978</v>
      </c>
    </row>
    <row r="63">
      <c r="B63" s="17" t="n">
        <v>4075</v>
      </c>
      <c r="C63" s="17" t="s">
        <v>1157</v>
      </c>
      <c r="D63" s="670" t="n">
        <v>192</v>
      </c>
      <c r="E63" s="671" t="n">
        <v>2007</v>
      </c>
      <c r="F63" s="672" t="n">
        <v>2199</v>
      </c>
      <c r="G63" s="673" t="n">
        <v>3377</v>
      </c>
      <c r="H63" s="674" t="n">
        <v>0</v>
      </c>
      <c r="I63" s="675" t="n">
        <v>0</v>
      </c>
      <c r="J63" s="676" t="n">
        <v>3377</v>
      </c>
      <c r="K63" s="677" t="n">
        <v>5576</v>
      </c>
      <c r="L63" s="678" t="n">
        <v>15402</v>
      </c>
      <c r="M63" s="679" t="n">
        <v>3207</v>
      </c>
      <c r="N63" s="680" t="n">
        <v>18609</v>
      </c>
    </row>
    <row r="64">
      <c r="B64" s="17" t="n">
        <v>4076</v>
      </c>
      <c r="C64" s="17" t="s">
        <v>1158</v>
      </c>
      <c r="D64" s="670" t="n">
        <v>2146</v>
      </c>
      <c r="E64" s="671" t="n">
        <v>223</v>
      </c>
      <c r="F64" s="672" t="n">
        <v>2369</v>
      </c>
      <c r="G64" s="673" t="n">
        <v>11081</v>
      </c>
      <c r="H64" s="674" t="n">
        <v>10</v>
      </c>
      <c r="I64" s="675" t="n">
        <v>27</v>
      </c>
      <c r="J64" s="676" t="n">
        <v>11118</v>
      </c>
      <c r="K64" s="677" t="n">
        <v>13487</v>
      </c>
      <c r="L64" s="678" t="n">
        <v>677</v>
      </c>
      <c r="M64" s="679" t="n">
        <v>8349</v>
      </c>
      <c r="N64" s="680" t="n">
        <v>9026</v>
      </c>
    </row>
    <row r="65">
      <c r="B65" s="17" t="n">
        <v>4077</v>
      </c>
      <c r="C65" s="17" t="s">
        <v>1159</v>
      </c>
      <c r="D65" s="670" t="n">
        <v>74</v>
      </c>
      <c r="E65" s="671" t="n">
        <v>60</v>
      </c>
      <c r="F65" s="672" t="n">
        <v>134</v>
      </c>
      <c r="G65" s="673" t="n">
        <v>328</v>
      </c>
      <c r="H65" s="674" t="n">
        <v>0</v>
      </c>
      <c r="I65" s="675" t="n">
        <v>652</v>
      </c>
      <c r="J65" s="676" t="n">
        <v>980</v>
      </c>
      <c r="K65" s="677" t="n">
        <v>1114</v>
      </c>
      <c r="L65" s="678" t="n">
        <v>262</v>
      </c>
      <c r="M65" s="679" t="n">
        <v>0</v>
      </c>
      <c r="N65" s="680" t="n">
        <v>262</v>
      </c>
    </row>
    <row r="66">
      <c r="B66" s="17" t="n">
        <v>4078</v>
      </c>
      <c r="C66" s="17" t="s">
        <v>1160</v>
      </c>
      <c r="D66" s="670" t="n">
        <v>77</v>
      </c>
      <c r="E66" s="671" t="n">
        <v>36</v>
      </c>
      <c r="F66" s="672" t="n">
        <v>113</v>
      </c>
      <c r="G66" s="673" t="n">
        <v>3283</v>
      </c>
      <c r="H66" s="674" t="n">
        <v>0</v>
      </c>
      <c r="I66" s="675" t="n">
        <v>82</v>
      </c>
      <c r="J66" s="676" t="n">
        <v>3365</v>
      </c>
      <c r="K66" s="677" t="n">
        <v>3478</v>
      </c>
      <c r="L66" s="678" t="n">
        <v>79</v>
      </c>
      <c r="M66" s="679" t="n">
        <v>122</v>
      </c>
      <c r="N66" s="680" t="n">
        <v>201</v>
      </c>
    </row>
    <row r="67">
      <c r="B67" s="17" t="n">
        <v>4079</v>
      </c>
      <c r="C67" s="17" t="s">
        <v>1161</v>
      </c>
      <c r="D67" s="670" t="n">
        <v>1927</v>
      </c>
      <c r="E67" s="671" t="n">
        <v>79</v>
      </c>
      <c r="F67" s="672" t="n">
        <v>2006</v>
      </c>
      <c r="G67" s="673" t="n">
        <v>17098</v>
      </c>
      <c r="H67" s="674" t="n">
        <v>15</v>
      </c>
      <c r="I67" s="675" t="n">
        <v>323</v>
      </c>
      <c r="J67" s="676" t="n">
        <v>17436</v>
      </c>
      <c r="K67" s="677" t="n">
        <v>19442</v>
      </c>
      <c r="L67" s="678" t="n">
        <v>703</v>
      </c>
      <c r="M67" s="679" t="n">
        <v>10473</v>
      </c>
      <c r="N67" s="680" t="n">
        <v>11176</v>
      </c>
    </row>
    <row r="68">
      <c r="B68" s="17" t="n">
        <v>4080</v>
      </c>
      <c r="C68" s="17" t="s">
        <v>1162</v>
      </c>
      <c r="D68" s="670" t="n">
        <v>4397</v>
      </c>
      <c r="E68" s="671" t="n">
        <v>52103</v>
      </c>
      <c r="F68" s="672" t="n">
        <v>56500</v>
      </c>
      <c r="G68" s="673" t="n">
        <v>16756</v>
      </c>
      <c r="H68" s="674" t="n">
        <v>5803</v>
      </c>
      <c r="I68" s="675" t="n">
        <v>526</v>
      </c>
      <c r="J68" s="676" t="n">
        <v>23085</v>
      </c>
      <c r="K68" s="677" t="n">
        <v>79585</v>
      </c>
      <c r="L68" s="678" t="n">
        <v>44380</v>
      </c>
      <c r="M68" s="679" t="n">
        <v>13182</v>
      </c>
      <c r="N68" s="680" t="n">
        <v>57562</v>
      </c>
    </row>
    <row r="69">
      <c r="B69" s="17" t="n">
        <v>4081</v>
      </c>
      <c r="C69" s="17" t="s">
        <v>1163</v>
      </c>
      <c r="D69" s="670" t="n">
        <v>745</v>
      </c>
      <c r="E69" s="671" t="n">
        <v>867</v>
      </c>
      <c r="F69" s="672" t="n">
        <v>1612</v>
      </c>
      <c r="G69" s="673" t="n">
        <v>12357</v>
      </c>
      <c r="H69" s="674" t="n">
        <v>973</v>
      </c>
      <c r="I69" s="675" t="n">
        <v>145</v>
      </c>
      <c r="J69" s="676" t="n">
        <v>13475</v>
      </c>
      <c r="K69" s="677" t="n">
        <v>15087</v>
      </c>
      <c r="L69" s="678" t="n">
        <v>1947</v>
      </c>
      <c r="M69" s="679" t="n">
        <v>3185</v>
      </c>
      <c r="N69" s="680" t="n">
        <v>5132</v>
      </c>
    </row>
    <row r="70">
      <c r="B70" s="17" t="n">
        <v>4082</v>
      </c>
      <c r="C70" s="17" t="s">
        <v>1164</v>
      </c>
      <c r="D70" s="670" t="n">
        <v>1195</v>
      </c>
      <c r="E70" s="671" t="n">
        <v>18985</v>
      </c>
      <c r="F70" s="672" t="n">
        <v>20180</v>
      </c>
      <c r="G70" s="673" t="n">
        <v>58199</v>
      </c>
      <c r="H70" s="674" t="n">
        <v>13620</v>
      </c>
      <c r="I70" s="675" t="n">
        <v>4763</v>
      </c>
      <c r="J70" s="676" t="n">
        <v>76582</v>
      </c>
      <c r="K70" s="677" t="n">
        <v>96762</v>
      </c>
      <c r="L70" s="678" t="n">
        <v>19874</v>
      </c>
      <c r="M70" s="679" t="n">
        <v>46752</v>
      </c>
      <c r="N70" s="680" t="n">
        <v>66626</v>
      </c>
    </row>
    <row r="71">
      <c r="B71" s="17" t="n">
        <v>4083</v>
      </c>
      <c r="C71" s="17" t="s">
        <v>1165</v>
      </c>
      <c r="D71" s="670" t="n">
        <v>320</v>
      </c>
      <c r="E71" s="671" t="n">
        <v>588</v>
      </c>
      <c r="F71" s="672" t="n">
        <v>908</v>
      </c>
      <c r="G71" s="673" t="n">
        <v>17996</v>
      </c>
      <c r="H71" s="674" t="n">
        <v>1622</v>
      </c>
      <c r="I71" s="675" t="n">
        <v>15</v>
      </c>
      <c r="J71" s="676" t="n">
        <v>19633</v>
      </c>
      <c r="K71" s="677" t="n">
        <v>20541</v>
      </c>
      <c r="L71" s="678" t="n">
        <v>803</v>
      </c>
      <c r="M71" s="679" t="n">
        <v>11401</v>
      </c>
      <c r="N71" s="680" t="n">
        <v>12204</v>
      </c>
    </row>
    <row r="72">
      <c r="B72" s="42" t="n">
        <v>4129</v>
      </c>
      <c r="C72" s="42" t="s">
        <v>1166</v>
      </c>
      <c r="D72" s="681" t="n">
        <v>58194</v>
      </c>
      <c r="E72" s="682" t="n">
        <v>36053</v>
      </c>
      <c r="F72" s="683" t="n">
        <v>94247</v>
      </c>
      <c r="G72" s="684" t="n">
        <v>141596</v>
      </c>
      <c r="H72" s="685" t="n">
        <v>35028</v>
      </c>
      <c r="I72" s="686" t="n">
        <v>15282</v>
      </c>
      <c r="J72" s="687" t="n">
        <v>191906</v>
      </c>
      <c r="K72" s="688" t="n">
        <v>286153</v>
      </c>
      <c r="L72" s="689" t="n">
        <v>113472</v>
      </c>
      <c r="M72" s="690" t="n">
        <v>136317</v>
      </c>
      <c r="N72" s="691" t="n">
        <v>249789</v>
      </c>
    </row>
    <row r="73">
      <c r="B73" s="17" t="n">
        <v>4091</v>
      </c>
      <c r="C73" s="17" t="s">
        <v>1167</v>
      </c>
      <c r="D73" s="670" t="n">
        <v>977</v>
      </c>
      <c r="E73" s="671" t="n">
        <v>204</v>
      </c>
      <c r="F73" s="672" t="n">
        <v>1181</v>
      </c>
      <c r="G73" s="673" t="n">
        <v>6278</v>
      </c>
      <c r="H73" s="674" t="n">
        <v>1085</v>
      </c>
      <c r="I73" s="675" t="n">
        <v>5</v>
      </c>
      <c r="J73" s="676" t="n">
        <v>7368</v>
      </c>
      <c r="K73" s="677" t="n">
        <v>8549</v>
      </c>
      <c r="L73" s="678" t="n">
        <v>1568</v>
      </c>
      <c r="M73" s="679" t="n">
        <v>2383</v>
      </c>
      <c r="N73" s="680" t="n">
        <v>3951</v>
      </c>
    </row>
    <row r="74">
      <c r="B74" s="17" t="n">
        <v>4092</v>
      </c>
      <c r="C74" s="17" t="s">
        <v>1168</v>
      </c>
      <c r="D74" s="670" t="n">
        <v>768</v>
      </c>
      <c r="E74" s="671" t="n">
        <v>460</v>
      </c>
      <c r="F74" s="672" t="n">
        <v>1228</v>
      </c>
      <c r="G74" s="673" t="n">
        <v>8727</v>
      </c>
      <c r="H74" s="674" t="n">
        <v>1962</v>
      </c>
      <c r="I74" s="675" t="n">
        <v>1598</v>
      </c>
      <c r="J74" s="676" t="n">
        <v>12287</v>
      </c>
      <c r="K74" s="677" t="n">
        <v>13515</v>
      </c>
      <c r="L74" s="678" t="n">
        <v>1700</v>
      </c>
      <c r="M74" s="679" t="n">
        <v>12445</v>
      </c>
      <c r="N74" s="680" t="n">
        <v>14145</v>
      </c>
    </row>
    <row r="75">
      <c r="B75" s="17" t="n">
        <v>4093</v>
      </c>
      <c r="C75" s="17" t="s">
        <v>1169</v>
      </c>
      <c r="D75" s="670" t="n">
        <v>205</v>
      </c>
      <c r="E75" s="671" t="n">
        <v>96</v>
      </c>
      <c r="F75" s="672" t="n">
        <v>301</v>
      </c>
      <c r="G75" s="673" t="n">
        <v>13205</v>
      </c>
      <c r="H75" s="674" t="n">
        <v>119</v>
      </c>
      <c r="I75" s="675" t="n">
        <v>781</v>
      </c>
      <c r="J75" s="676" t="n">
        <v>14105</v>
      </c>
      <c r="K75" s="677" t="n">
        <v>14406</v>
      </c>
      <c r="L75" s="678" t="n">
        <v>2255</v>
      </c>
      <c r="M75" s="679" t="n">
        <v>309</v>
      </c>
      <c r="N75" s="680" t="n">
        <v>2564</v>
      </c>
    </row>
    <row r="76">
      <c r="B76" s="17" t="n">
        <v>4124</v>
      </c>
      <c r="C76" s="17" t="s">
        <v>1170</v>
      </c>
      <c r="D76" s="670" t="n">
        <v>447</v>
      </c>
      <c r="E76" s="671" t="n">
        <v>415</v>
      </c>
      <c r="F76" s="672" t="n">
        <v>862</v>
      </c>
      <c r="G76" s="673" t="n">
        <v>2892</v>
      </c>
      <c r="H76" s="674" t="n">
        <v>85</v>
      </c>
      <c r="I76" s="675" t="n">
        <v>24</v>
      </c>
      <c r="J76" s="676" t="n">
        <v>3001</v>
      </c>
      <c r="K76" s="677" t="n">
        <v>3863</v>
      </c>
      <c r="L76" s="678" t="n">
        <v>2736</v>
      </c>
      <c r="M76" s="679" t="n">
        <v>1480</v>
      </c>
      <c r="N76" s="680" t="n">
        <v>4216</v>
      </c>
    </row>
    <row r="77">
      <c r="B77" s="17" t="n">
        <v>4095</v>
      </c>
      <c r="C77" s="17" t="s">
        <v>377</v>
      </c>
      <c r="D77" s="670" t="n">
        <v>10011</v>
      </c>
      <c r="E77" s="671" t="n">
        <v>1728</v>
      </c>
      <c r="F77" s="672" t="n">
        <v>11739</v>
      </c>
      <c r="G77" s="673" t="n">
        <v>19856</v>
      </c>
      <c r="H77" s="674" t="n">
        <v>0</v>
      </c>
      <c r="I77" s="675" t="n">
        <v>1683</v>
      </c>
      <c r="J77" s="676" t="n">
        <v>21539</v>
      </c>
      <c r="K77" s="677" t="n">
        <v>33278</v>
      </c>
      <c r="L77" s="678" t="n">
        <v>23338</v>
      </c>
      <c r="M77" s="679" t="n">
        <v>19190</v>
      </c>
      <c r="N77" s="680" t="n">
        <v>42528</v>
      </c>
    </row>
    <row r="78">
      <c r="B78" s="17" t="n">
        <v>4099</v>
      </c>
      <c r="C78" s="17" t="s">
        <v>1171</v>
      </c>
      <c r="D78" s="670" t="n">
        <v>317</v>
      </c>
      <c r="E78" s="671" t="n">
        <v>13</v>
      </c>
      <c r="F78" s="672" t="n">
        <v>330</v>
      </c>
      <c r="G78" s="673" t="n">
        <v>414</v>
      </c>
      <c r="H78" s="674" t="n">
        <v>0</v>
      </c>
      <c r="I78" s="675" t="n">
        <v>0</v>
      </c>
      <c r="J78" s="676" t="n">
        <v>414</v>
      </c>
      <c r="K78" s="677" t="n">
        <v>744</v>
      </c>
      <c r="L78" s="678" t="n">
        <v>349</v>
      </c>
      <c r="M78" s="679" t="n">
        <v>0</v>
      </c>
      <c r="N78" s="680" t="n">
        <v>349</v>
      </c>
    </row>
    <row r="79">
      <c r="B79" s="17" t="n">
        <v>4100</v>
      </c>
      <c r="C79" s="17" t="s">
        <v>1172</v>
      </c>
      <c r="D79" s="670" t="n">
        <v>287</v>
      </c>
      <c r="E79" s="671" t="n">
        <v>522</v>
      </c>
      <c r="F79" s="672" t="n">
        <v>809</v>
      </c>
      <c r="G79" s="673" t="n">
        <v>5340</v>
      </c>
      <c r="H79" s="674" t="n">
        <v>0</v>
      </c>
      <c r="I79" s="675" t="n">
        <v>0</v>
      </c>
      <c r="J79" s="676" t="n">
        <v>5340</v>
      </c>
      <c r="K79" s="677" t="n">
        <v>6149</v>
      </c>
      <c r="L79" s="678" t="n">
        <v>3755</v>
      </c>
      <c r="M79" s="679" t="n">
        <v>633</v>
      </c>
      <c r="N79" s="680" t="n">
        <v>4388</v>
      </c>
    </row>
    <row r="80">
      <c r="B80" s="17" t="n">
        <v>4104</v>
      </c>
      <c r="C80" s="17" t="s">
        <v>1173</v>
      </c>
      <c r="D80" s="670" t="n">
        <v>1449</v>
      </c>
      <c r="E80" s="671" t="n">
        <v>1317</v>
      </c>
      <c r="F80" s="672" t="n">
        <v>2766</v>
      </c>
      <c r="G80" s="673" t="n">
        <v>6979</v>
      </c>
      <c r="H80" s="674" t="n">
        <v>24096</v>
      </c>
      <c r="I80" s="675" t="n">
        <v>5687</v>
      </c>
      <c r="J80" s="676" t="n">
        <v>36762</v>
      </c>
      <c r="K80" s="677" t="n">
        <v>39528</v>
      </c>
      <c r="L80" s="678" t="n">
        <v>2681</v>
      </c>
      <c r="M80" s="679" t="n">
        <v>39024</v>
      </c>
      <c r="N80" s="680" t="n">
        <v>41705</v>
      </c>
    </row>
    <row r="81">
      <c r="B81" s="17" t="n">
        <v>4105</v>
      </c>
      <c r="C81" s="17" t="s">
        <v>1174</v>
      </c>
      <c r="D81" s="670" t="n">
        <v>132</v>
      </c>
      <c r="E81" s="671" t="n">
        <v>55</v>
      </c>
      <c r="F81" s="672" t="n">
        <v>187</v>
      </c>
      <c r="G81" s="673" t="n">
        <v>41</v>
      </c>
      <c r="H81" s="674" t="n">
        <v>0</v>
      </c>
      <c r="I81" s="675" t="n">
        <v>28</v>
      </c>
      <c r="J81" s="676" t="n">
        <v>69</v>
      </c>
      <c r="K81" s="677" t="n">
        <v>256</v>
      </c>
      <c r="L81" s="678" t="n">
        <v>1640</v>
      </c>
      <c r="M81" s="679" t="n">
        <v>38</v>
      </c>
      <c r="N81" s="680" t="n">
        <v>1678</v>
      </c>
    </row>
    <row r="82">
      <c r="B82" s="17" t="n">
        <v>4106</v>
      </c>
      <c r="C82" s="17" t="s">
        <v>1175</v>
      </c>
      <c r="D82" s="670" t="n">
        <v>193</v>
      </c>
      <c r="E82" s="671" t="n">
        <v>68</v>
      </c>
      <c r="F82" s="672" t="n">
        <v>261</v>
      </c>
      <c r="G82" s="673" t="n">
        <v>1168</v>
      </c>
      <c r="H82" s="674" t="n">
        <v>15</v>
      </c>
      <c r="I82" s="675" t="n">
        <v>858</v>
      </c>
      <c r="J82" s="676" t="n">
        <v>2041</v>
      </c>
      <c r="K82" s="677" t="n">
        <v>2302</v>
      </c>
      <c r="L82" s="678" t="n">
        <v>213</v>
      </c>
      <c r="M82" s="679" t="n">
        <v>1647</v>
      </c>
      <c r="N82" s="680" t="n">
        <v>1860</v>
      </c>
    </row>
    <row r="83">
      <c r="B83" s="17" t="n">
        <v>4107</v>
      </c>
      <c r="C83" s="17" t="s">
        <v>1176</v>
      </c>
      <c r="D83" s="670" t="n">
        <v>2073</v>
      </c>
      <c r="E83" s="671" t="n">
        <v>831</v>
      </c>
      <c r="F83" s="672" t="n">
        <v>2904</v>
      </c>
      <c r="G83" s="673" t="n">
        <v>49</v>
      </c>
      <c r="H83" s="674" t="n">
        <v>60</v>
      </c>
      <c r="I83" s="675" t="n">
        <v>0</v>
      </c>
      <c r="J83" s="676" t="n">
        <v>109</v>
      </c>
      <c r="K83" s="677" t="n">
        <v>3013</v>
      </c>
      <c r="L83" s="678" t="n">
        <v>1507</v>
      </c>
      <c r="M83" s="679" t="n">
        <v>109</v>
      </c>
      <c r="N83" s="680" t="n">
        <v>1616</v>
      </c>
    </row>
    <row r="84">
      <c r="B84" s="17" t="n">
        <v>4110</v>
      </c>
      <c r="C84" s="17" t="s">
        <v>1177</v>
      </c>
      <c r="D84" s="670" t="n">
        <v>152</v>
      </c>
      <c r="E84" s="671" t="n">
        <v>14</v>
      </c>
      <c r="F84" s="672" t="n">
        <v>166</v>
      </c>
      <c r="G84" s="673" t="n">
        <v>1079</v>
      </c>
      <c r="H84" s="674" t="n">
        <v>97</v>
      </c>
      <c r="I84" s="675" t="n">
        <v>3</v>
      </c>
      <c r="J84" s="676" t="n">
        <v>1179</v>
      </c>
      <c r="K84" s="677" t="n">
        <v>1345</v>
      </c>
      <c r="L84" s="678" t="n">
        <v>336</v>
      </c>
      <c r="M84" s="679" t="n">
        <v>2306</v>
      </c>
      <c r="N84" s="680" t="n">
        <v>2642</v>
      </c>
    </row>
    <row r="85">
      <c r="B85" s="17" t="n">
        <v>4111</v>
      </c>
      <c r="C85" s="17" t="s">
        <v>1178</v>
      </c>
      <c r="D85" s="670" t="n">
        <v>293</v>
      </c>
      <c r="E85" s="671" t="n">
        <v>31</v>
      </c>
      <c r="F85" s="672" t="n">
        <v>324</v>
      </c>
      <c r="G85" s="673" t="n">
        <v>5585</v>
      </c>
      <c r="H85" s="674" t="n">
        <v>0</v>
      </c>
      <c r="I85" s="675" t="n">
        <v>15</v>
      </c>
      <c r="J85" s="676" t="n">
        <v>5600</v>
      </c>
      <c r="K85" s="677" t="n">
        <v>5924</v>
      </c>
      <c r="L85" s="678" t="n">
        <v>483</v>
      </c>
      <c r="M85" s="679" t="n">
        <v>2012</v>
      </c>
      <c r="N85" s="680" t="n">
        <v>2495</v>
      </c>
    </row>
    <row r="86">
      <c r="B86" s="17" t="n">
        <v>4112</v>
      </c>
      <c r="C86" s="17" t="s">
        <v>1179</v>
      </c>
      <c r="D86" s="670" t="n">
        <v>238</v>
      </c>
      <c r="E86" s="671" t="n">
        <v>35</v>
      </c>
      <c r="F86" s="672" t="n">
        <v>273</v>
      </c>
      <c r="G86" s="673" t="n">
        <v>81</v>
      </c>
      <c r="H86" s="674" t="n">
        <v>0</v>
      </c>
      <c r="I86" s="675" t="n">
        <v>0</v>
      </c>
      <c r="J86" s="676" t="n">
        <v>81</v>
      </c>
      <c r="K86" s="677" t="n">
        <v>354</v>
      </c>
      <c r="L86" s="678" t="n">
        <v>577</v>
      </c>
      <c r="M86" s="679" t="n">
        <v>49</v>
      </c>
      <c r="N86" s="680" t="n">
        <v>626</v>
      </c>
    </row>
    <row r="87">
      <c r="B87" s="17" t="n">
        <v>4125</v>
      </c>
      <c r="C87" s="17" t="s">
        <v>1180</v>
      </c>
      <c r="D87" s="670" t="n">
        <v>548</v>
      </c>
      <c r="E87" s="671" t="n">
        <v>187</v>
      </c>
      <c r="F87" s="672" t="n">
        <v>735</v>
      </c>
      <c r="G87" s="673" t="n">
        <v>7789</v>
      </c>
      <c r="H87" s="674" t="n">
        <v>786</v>
      </c>
      <c r="I87" s="675" t="n">
        <v>167</v>
      </c>
      <c r="J87" s="676" t="n">
        <v>8742</v>
      </c>
      <c r="K87" s="677" t="n">
        <v>9477</v>
      </c>
      <c r="L87" s="678" t="n">
        <v>961</v>
      </c>
      <c r="M87" s="679" t="n">
        <v>5199</v>
      </c>
      <c r="N87" s="680" t="n">
        <v>6160</v>
      </c>
    </row>
    <row r="88">
      <c r="B88" s="17" t="n">
        <v>4117</v>
      </c>
      <c r="C88" s="17" t="s">
        <v>1181</v>
      </c>
      <c r="D88" s="670" t="n">
        <v>551</v>
      </c>
      <c r="E88" s="671" t="n">
        <v>56</v>
      </c>
      <c r="F88" s="672" t="n">
        <v>607</v>
      </c>
      <c r="G88" s="673" t="n">
        <v>21240</v>
      </c>
      <c r="H88" s="674" t="n">
        <v>0</v>
      </c>
      <c r="I88" s="675" t="n">
        <v>50</v>
      </c>
      <c r="J88" s="676" t="n">
        <v>21290</v>
      </c>
      <c r="K88" s="677" t="n">
        <v>21897</v>
      </c>
      <c r="L88" s="678" t="n">
        <v>1781</v>
      </c>
      <c r="M88" s="679" t="n">
        <v>8633</v>
      </c>
      <c r="N88" s="680" t="n">
        <v>10414</v>
      </c>
    </row>
    <row r="89">
      <c r="B89" s="17" t="n">
        <v>4120</v>
      </c>
      <c r="C89" s="17" t="s">
        <v>1182</v>
      </c>
      <c r="D89" s="670" t="n">
        <v>384</v>
      </c>
      <c r="E89" s="671" t="n">
        <v>251</v>
      </c>
      <c r="F89" s="672" t="n">
        <v>635</v>
      </c>
      <c r="G89" s="673" t="n">
        <v>3232</v>
      </c>
      <c r="H89" s="674" t="n">
        <v>0</v>
      </c>
      <c r="I89" s="675" t="n">
        <v>47</v>
      </c>
      <c r="J89" s="676" t="n">
        <v>3279</v>
      </c>
      <c r="K89" s="677" t="n">
        <v>3914</v>
      </c>
      <c r="L89" s="678" t="n">
        <v>645</v>
      </c>
      <c r="M89" s="679" t="n">
        <v>1083</v>
      </c>
      <c r="N89" s="680" t="n">
        <v>1728</v>
      </c>
    </row>
    <row r="90">
      <c r="B90" s="17" t="n">
        <v>4121</v>
      </c>
      <c r="C90" s="17" t="s">
        <v>1183</v>
      </c>
      <c r="D90" s="670" t="n">
        <v>28593</v>
      </c>
      <c r="E90" s="671" t="n">
        <v>18767</v>
      </c>
      <c r="F90" s="672" t="n">
        <v>47360</v>
      </c>
      <c r="G90" s="673" t="n">
        <v>19156</v>
      </c>
      <c r="H90" s="674" t="n">
        <v>1624</v>
      </c>
      <c r="I90" s="675" t="n">
        <v>112</v>
      </c>
      <c r="J90" s="676" t="n">
        <v>20892</v>
      </c>
      <c r="K90" s="677" t="n">
        <v>68252</v>
      </c>
      <c r="L90" s="678" t="n">
        <v>45702</v>
      </c>
      <c r="M90" s="679" t="n">
        <v>11841</v>
      </c>
      <c r="N90" s="680" t="n">
        <v>57543</v>
      </c>
    </row>
    <row r="91">
      <c r="B91" s="17" t="n">
        <v>4122</v>
      </c>
      <c r="C91" s="17" t="s">
        <v>1184</v>
      </c>
      <c r="D91" s="670" t="n">
        <v>1157</v>
      </c>
      <c r="E91" s="671" t="n">
        <v>1118</v>
      </c>
      <c r="F91" s="672" t="n">
        <v>2275</v>
      </c>
      <c r="G91" s="673" t="n">
        <v>2374</v>
      </c>
      <c r="H91" s="674" t="n">
        <v>101</v>
      </c>
      <c r="I91" s="675" t="n">
        <v>0</v>
      </c>
      <c r="J91" s="676" t="n">
        <v>2475</v>
      </c>
      <c r="K91" s="677" t="n">
        <v>4750</v>
      </c>
      <c r="L91" s="678" t="n">
        <v>817</v>
      </c>
      <c r="M91" s="679" t="n">
        <v>1465</v>
      </c>
      <c r="N91" s="680" t="n">
        <v>2282</v>
      </c>
    </row>
    <row r="92">
      <c r="B92" s="17" t="n">
        <v>4123</v>
      </c>
      <c r="C92" s="17" t="s">
        <v>1185</v>
      </c>
      <c r="D92" s="670" t="n">
        <v>9419</v>
      </c>
      <c r="E92" s="671" t="n">
        <v>9885</v>
      </c>
      <c r="F92" s="672" t="n">
        <v>19304</v>
      </c>
      <c r="G92" s="673" t="n">
        <v>16111</v>
      </c>
      <c r="H92" s="674" t="n">
        <v>4998</v>
      </c>
      <c r="I92" s="675" t="n">
        <v>4224</v>
      </c>
      <c r="J92" s="676" t="n">
        <v>25333</v>
      </c>
      <c r="K92" s="677" t="n">
        <v>44637</v>
      </c>
      <c r="L92" s="678" t="n">
        <v>20428</v>
      </c>
      <c r="M92" s="679" t="n">
        <v>26471</v>
      </c>
      <c r="N92" s="680" t="n">
        <v>46899</v>
      </c>
    </row>
    <row r="93">
      <c r="B93" s="42" t="n">
        <v>4159</v>
      </c>
      <c r="C93" s="42" t="s">
        <v>1186</v>
      </c>
      <c r="D93" s="681" t="n">
        <v>16876</v>
      </c>
      <c r="E93" s="682" t="n">
        <v>12350</v>
      </c>
      <c r="F93" s="683" t="n">
        <v>29226</v>
      </c>
      <c r="G93" s="684" t="n">
        <v>165709</v>
      </c>
      <c r="H93" s="685" t="n">
        <v>11469</v>
      </c>
      <c r="I93" s="686" t="n">
        <v>20929</v>
      </c>
      <c r="J93" s="687" t="n">
        <v>198107</v>
      </c>
      <c r="K93" s="688" t="n">
        <v>227333</v>
      </c>
      <c r="L93" s="689" t="n">
        <v>33736</v>
      </c>
      <c r="M93" s="690" t="n">
        <v>106312</v>
      </c>
      <c r="N93" s="691" t="n">
        <v>140048</v>
      </c>
    </row>
    <row r="94">
      <c r="B94" s="17" t="n">
        <v>4131</v>
      </c>
      <c r="C94" s="17" t="s">
        <v>1187</v>
      </c>
      <c r="D94" s="670" t="n">
        <v>890</v>
      </c>
      <c r="E94" s="671" t="n">
        <v>711</v>
      </c>
      <c r="F94" s="672" t="n">
        <v>1601</v>
      </c>
      <c r="G94" s="673" t="n">
        <v>31110</v>
      </c>
      <c r="H94" s="674" t="n">
        <v>1677</v>
      </c>
      <c r="I94" s="675" t="n">
        <v>154</v>
      </c>
      <c r="J94" s="676" t="n">
        <v>32941</v>
      </c>
      <c r="K94" s="677" t="n">
        <v>34542</v>
      </c>
      <c r="L94" s="678" t="n">
        <v>4523</v>
      </c>
      <c r="M94" s="679" t="n">
        <v>13773</v>
      </c>
      <c r="N94" s="680" t="n">
        <v>18296</v>
      </c>
    </row>
    <row r="95">
      <c r="B95" s="17" t="n">
        <v>4132</v>
      </c>
      <c r="C95" s="17" t="s">
        <v>1188</v>
      </c>
      <c r="D95" s="670" t="n">
        <v>642</v>
      </c>
      <c r="E95" s="671" t="n">
        <v>82</v>
      </c>
      <c r="F95" s="672" t="n">
        <v>724</v>
      </c>
      <c r="G95" s="673" t="n">
        <v>2115</v>
      </c>
      <c r="H95" s="674" t="n">
        <v>0</v>
      </c>
      <c r="I95" s="675" t="n">
        <v>0</v>
      </c>
      <c r="J95" s="676" t="n">
        <v>2115</v>
      </c>
      <c r="K95" s="677" t="n">
        <v>2839</v>
      </c>
      <c r="L95" s="678" t="n">
        <v>582</v>
      </c>
      <c r="M95" s="679" t="n">
        <v>640</v>
      </c>
      <c r="N95" s="680" t="n">
        <v>1222</v>
      </c>
    </row>
    <row r="96">
      <c r="B96" s="17" t="n">
        <v>4134</v>
      </c>
      <c r="C96" s="17" t="s">
        <v>1189</v>
      </c>
      <c r="D96" s="670" t="n">
        <v>894</v>
      </c>
      <c r="E96" s="671" t="n">
        <v>49</v>
      </c>
      <c r="F96" s="672" t="n">
        <v>943</v>
      </c>
      <c r="G96" s="673" t="n">
        <v>3609</v>
      </c>
      <c r="H96" s="674" t="n">
        <v>0</v>
      </c>
      <c r="I96" s="675" t="n">
        <v>65</v>
      </c>
      <c r="J96" s="676" t="n">
        <v>3674</v>
      </c>
      <c r="K96" s="677" t="n">
        <v>4617</v>
      </c>
      <c r="L96" s="678" t="n">
        <v>505</v>
      </c>
      <c r="M96" s="679" t="n">
        <v>3617</v>
      </c>
      <c r="N96" s="680" t="n">
        <v>4122</v>
      </c>
    </row>
    <row r="97">
      <c r="B97" s="17" t="n">
        <v>4135</v>
      </c>
      <c r="C97" s="17" t="s">
        <v>1190</v>
      </c>
      <c r="D97" s="670" t="n">
        <v>841</v>
      </c>
      <c r="E97" s="671" t="n">
        <v>296</v>
      </c>
      <c r="F97" s="672" t="n">
        <v>1137</v>
      </c>
      <c r="G97" s="673" t="n">
        <v>9785</v>
      </c>
      <c r="H97" s="674" t="n">
        <v>5</v>
      </c>
      <c r="I97" s="675" t="n">
        <v>623</v>
      </c>
      <c r="J97" s="676" t="n">
        <v>10413</v>
      </c>
      <c r="K97" s="677" t="n">
        <v>11550</v>
      </c>
      <c r="L97" s="678" t="n">
        <v>1456</v>
      </c>
      <c r="M97" s="679" t="n">
        <v>5689</v>
      </c>
      <c r="N97" s="680" t="n">
        <v>7145</v>
      </c>
    </row>
    <row r="98">
      <c r="B98" s="17" t="n">
        <v>4136</v>
      </c>
      <c r="C98" s="17" t="s">
        <v>1191</v>
      </c>
      <c r="D98" s="670" t="n">
        <v>662</v>
      </c>
      <c r="E98" s="671" t="n">
        <v>180</v>
      </c>
      <c r="F98" s="672" t="n">
        <v>842</v>
      </c>
      <c r="G98" s="673" t="n">
        <v>3775</v>
      </c>
      <c r="H98" s="674" t="n">
        <v>10</v>
      </c>
      <c r="I98" s="675" t="n">
        <v>0</v>
      </c>
      <c r="J98" s="676" t="n">
        <v>3785</v>
      </c>
      <c r="K98" s="677" t="n">
        <v>4627</v>
      </c>
      <c r="L98" s="678" t="n">
        <v>1068</v>
      </c>
      <c r="M98" s="679" t="n">
        <v>620</v>
      </c>
      <c r="N98" s="680" t="n">
        <v>1688</v>
      </c>
    </row>
    <row r="99">
      <c r="B99" s="17" t="n">
        <v>4137</v>
      </c>
      <c r="C99" s="17" t="s">
        <v>1192</v>
      </c>
      <c r="D99" s="670" t="n">
        <v>2652</v>
      </c>
      <c r="E99" s="671" t="n">
        <v>744</v>
      </c>
      <c r="F99" s="672" t="n">
        <v>3396</v>
      </c>
      <c r="G99" s="673" t="n">
        <v>231</v>
      </c>
      <c r="H99" s="674" t="n">
        <v>1457</v>
      </c>
      <c r="I99" s="675" t="n">
        <v>0</v>
      </c>
      <c r="J99" s="676" t="n">
        <v>1688</v>
      </c>
      <c r="K99" s="677" t="n">
        <v>5084</v>
      </c>
      <c r="L99" s="678" t="n">
        <v>102</v>
      </c>
      <c r="M99" s="679" t="n">
        <v>1271</v>
      </c>
      <c r="N99" s="680" t="n">
        <v>1373</v>
      </c>
    </row>
    <row r="100">
      <c r="B100" s="17" t="n">
        <v>4138</v>
      </c>
      <c r="C100" s="17" t="s">
        <v>1193</v>
      </c>
      <c r="D100" s="670" t="n">
        <v>321</v>
      </c>
      <c r="E100" s="671" t="n">
        <v>13</v>
      </c>
      <c r="F100" s="672" t="n">
        <v>334</v>
      </c>
      <c r="G100" s="673" t="n">
        <v>1238</v>
      </c>
      <c r="H100" s="674" t="n">
        <v>0</v>
      </c>
      <c r="I100" s="675" t="n">
        <v>5</v>
      </c>
      <c r="J100" s="676" t="n">
        <v>1243</v>
      </c>
      <c r="K100" s="677" t="n">
        <v>1577</v>
      </c>
      <c r="L100" s="678" t="n">
        <v>508</v>
      </c>
      <c r="M100" s="679" t="n">
        <v>822</v>
      </c>
      <c r="N100" s="680" t="n">
        <v>1330</v>
      </c>
    </row>
    <row r="101">
      <c r="B101" s="17" t="n">
        <v>4139</v>
      </c>
      <c r="C101" s="17" t="s">
        <v>1194</v>
      </c>
      <c r="D101" s="670" t="n">
        <v>585</v>
      </c>
      <c r="E101" s="671" t="n">
        <v>4247</v>
      </c>
      <c r="F101" s="672" t="n">
        <v>4832</v>
      </c>
      <c r="G101" s="673" t="n">
        <v>33499</v>
      </c>
      <c r="H101" s="674" t="n">
        <v>220</v>
      </c>
      <c r="I101" s="675" t="n">
        <v>1265</v>
      </c>
      <c r="J101" s="676" t="n">
        <v>34984</v>
      </c>
      <c r="K101" s="677" t="n">
        <v>39816</v>
      </c>
      <c r="L101" s="678" t="n">
        <v>3933</v>
      </c>
      <c r="M101" s="679" t="n">
        <v>19325</v>
      </c>
      <c r="N101" s="680" t="n">
        <v>23258</v>
      </c>
    </row>
    <row r="102">
      <c r="B102" s="17" t="n">
        <v>4140</v>
      </c>
      <c r="C102" s="17" t="s">
        <v>1195</v>
      </c>
      <c r="D102" s="670" t="n">
        <v>2013</v>
      </c>
      <c r="E102" s="671" t="n">
        <v>1090</v>
      </c>
      <c r="F102" s="672" t="n">
        <v>3103</v>
      </c>
      <c r="G102" s="673" t="n">
        <v>10267</v>
      </c>
      <c r="H102" s="674" t="n">
        <v>45</v>
      </c>
      <c r="I102" s="675" t="n">
        <v>13248</v>
      </c>
      <c r="J102" s="676" t="n">
        <v>23560</v>
      </c>
      <c r="K102" s="677" t="n">
        <v>26663</v>
      </c>
      <c r="L102" s="678" t="n">
        <v>5813</v>
      </c>
      <c r="M102" s="679" t="n">
        <v>9435</v>
      </c>
      <c r="N102" s="680" t="n">
        <v>15248</v>
      </c>
    </row>
    <row r="103">
      <c r="B103" s="17" t="n">
        <v>4141</v>
      </c>
      <c r="C103" s="17" t="s">
        <v>1196</v>
      </c>
      <c r="D103" s="670" t="n">
        <v>1676</v>
      </c>
      <c r="E103" s="671" t="n">
        <v>2946</v>
      </c>
      <c r="F103" s="672" t="n">
        <v>4622</v>
      </c>
      <c r="G103" s="673" t="n">
        <v>31929</v>
      </c>
      <c r="H103" s="674" t="n">
        <v>6445</v>
      </c>
      <c r="I103" s="675" t="n">
        <v>1244</v>
      </c>
      <c r="J103" s="676" t="n">
        <v>39618</v>
      </c>
      <c r="K103" s="677" t="n">
        <v>44240</v>
      </c>
      <c r="L103" s="678" t="n">
        <v>3252</v>
      </c>
      <c r="M103" s="679" t="n">
        <v>30602</v>
      </c>
      <c r="N103" s="680" t="n">
        <v>33854</v>
      </c>
    </row>
    <row r="104">
      <c r="B104" s="17" t="n">
        <v>4142</v>
      </c>
      <c r="C104" s="17" t="s">
        <v>1197</v>
      </c>
      <c r="D104" s="670" t="n">
        <v>683</v>
      </c>
      <c r="E104" s="671" t="n">
        <v>345</v>
      </c>
      <c r="F104" s="672" t="n">
        <v>1028</v>
      </c>
      <c r="G104" s="673" t="n">
        <v>2828</v>
      </c>
      <c r="H104" s="674" t="n">
        <v>34</v>
      </c>
      <c r="I104" s="675" t="n">
        <v>1208</v>
      </c>
      <c r="J104" s="676" t="n">
        <v>4070</v>
      </c>
      <c r="K104" s="677" t="n">
        <v>5098</v>
      </c>
      <c r="L104" s="678" t="n">
        <v>1156</v>
      </c>
      <c r="M104" s="679" t="n">
        <v>707</v>
      </c>
      <c r="N104" s="680" t="n">
        <v>1863</v>
      </c>
    </row>
    <row r="105">
      <c r="B105" s="17" t="n">
        <v>4143</v>
      </c>
      <c r="C105" s="17" t="s">
        <v>1198</v>
      </c>
      <c r="D105" s="670" t="n">
        <v>261</v>
      </c>
      <c r="E105" s="671" t="n">
        <v>615</v>
      </c>
      <c r="F105" s="672" t="n">
        <v>876</v>
      </c>
      <c r="G105" s="673" t="n">
        <v>3758</v>
      </c>
      <c r="H105" s="674" t="n">
        <v>124</v>
      </c>
      <c r="I105" s="675" t="n">
        <v>202</v>
      </c>
      <c r="J105" s="676" t="n">
        <v>4084</v>
      </c>
      <c r="K105" s="677" t="n">
        <v>4960</v>
      </c>
      <c r="L105" s="678" t="n">
        <v>253</v>
      </c>
      <c r="M105" s="679" t="n">
        <v>1319</v>
      </c>
      <c r="N105" s="680" t="n">
        <v>1572</v>
      </c>
    </row>
    <row r="106">
      <c r="B106" s="17" t="n">
        <v>4144</v>
      </c>
      <c r="C106" s="17" t="s">
        <v>1199</v>
      </c>
      <c r="D106" s="670" t="n">
        <v>221</v>
      </c>
      <c r="E106" s="671" t="n">
        <v>343</v>
      </c>
      <c r="F106" s="672" t="n">
        <v>564</v>
      </c>
      <c r="G106" s="673" t="n">
        <v>9993</v>
      </c>
      <c r="H106" s="674" t="n">
        <v>488</v>
      </c>
      <c r="I106" s="675" t="n">
        <v>2621</v>
      </c>
      <c r="J106" s="676" t="n">
        <v>13102</v>
      </c>
      <c r="K106" s="677" t="n">
        <v>13666</v>
      </c>
      <c r="L106" s="678" t="n">
        <v>1268</v>
      </c>
      <c r="M106" s="679" t="n">
        <v>5274</v>
      </c>
      <c r="N106" s="680" t="n">
        <v>6542</v>
      </c>
    </row>
    <row r="107">
      <c r="B107" s="17" t="n">
        <v>4145</v>
      </c>
      <c r="C107" s="17" t="s">
        <v>1200</v>
      </c>
      <c r="D107" s="670" t="n">
        <v>159</v>
      </c>
      <c r="E107" s="671" t="n">
        <v>68</v>
      </c>
      <c r="F107" s="672" t="n">
        <v>227</v>
      </c>
      <c r="G107" s="673" t="n">
        <v>5744</v>
      </c>
      <c r="H107" s="674" t="n">
        <v>220</v>
      </c>
      <c r="I107" s="675" t="n">
        <v>102</v>
      </c>
      <c r="J107" s="676" t="n">
        <v>6066</v>
      </c>
      <c r="K107" s="677" t="n">
        <v>6293</v>
      </c>
      <c r="L107" s="678" t="n">
        <v>419</v>
      </c>
      <c r="M107" s="679" t="n">
        <v>3220</v>
      </c>
      <c r="N107" s="680" t="n">
        <v>3639</v>
      </c>
    </row>
    <row r="108">
      <c r="B108" s="17" t="n">
        <v>4146</v>
      </c>
      <c r="C108" s="17" t="s">
        <v>1201</v>
      </c>
      <c r="D108" s="670" t="n">
        <v>3654</v>
      </c>
      <c r="E108" s="671" t="n">
        <v>597</v>
      </c>
      <c r="F108" s="672" t="n">
        <v>4251</v>
      </c>
      <c r="G108" s="673" t="n">
        <v>14503</v>
      </c>
      <c r="H108" s="674" t="n">
        <v>682</v>
      </c>
      <c r="I108" s="675" t="n">
        <v>192</v>
      </c>
      <c r="J108" s="676" t="n">
        <v>15377</v>
      </c>
      <c r="K108" s="677" t="n">
        <v>19628</v>
      </c>
      <c r="L108" s="678" t="n">
        <v>8465</v>
      </c>
      <c r="M108" s="679" t="n">
        <v>9622</v>
      </c>
      <c r="N108" s="680" t="n">
        <v>18087</v>
      </c>
    </row>
    <row r="109">
      <c r="B109" s="17" t="n">
        <v>4147</v>
      </c>
      <c r="C109" s="17" t="s">
        <v>1202</v>
      </c>
      <c r="D109" s="670" t="n">
        <v>722</v>
      </c>
      <c r="E109" s="671" t="n">
        <v>24</v>
      </c>
      <c r="F109" s="672" t="n">
        <v>746</v>
      </c>
      <c r="G109" s="673" t="n">
        <v>1325</v>
      </c>
      <c r="H109" s="674" t="n">
        <v>62</v>
      </c>
      <c r="I109" s="675" t="n">
        <v>0</v>
      </c>
      <c r="J109" s="676" t="n">
        <v>1387</v>
      </c>
      <c r="K109" s="677" t="n">
        <v>2133</v>
      </c>
      <c r="L109" s="678" t="n">
        <v>433</v>
      </c>
      <c r="M109" s="679" t="n">
        <v>376</v>
      </c>
      <c r="N109" s="680" t="n">
        <v>809</v>
      </c>
    </row>
    <row r="110">
      <c r="B110" s="42" t="n">
        <v>4189</v>
      </c>
      <c r="C110" s="42" t="s">
        <v>1203</v>
      </c>
      <c r="D110" s="681" t="n">
        <v>28918</v>
      </c>
      <c r="E110" s="682" t="n">
        <v>17657</v>
      </c>
      <c r="F110" s="683" t="n">
        <v>46575</v>
      </c>
      <c r="G110" s="684" t="n">
        <v>128608</v>
      </c>
      <c r="H110" s="685" t="n">
        <v>20548</v>
      </c>
      <c r="I110" s="686" t="n">
        <v>25785</v>
      </c>
      <c r="J110" s="687" t="n">
        <v>174941</v>
      </c>
      <c r="K110" s="688" t="n">
        <v>221516</v>
      </c>
      <c r="L110" s="689" t="n">
        <v>46596</v>
      </c>
      <c r="M110" s="690" t="n">
        <v>138634</v>
      </c>
      <c r="N110" s="691" t="n">
        <v>185230</v>
      </c>
    </row>
    <row r="111">
      <c r="B111" s="17" t="n">
        <v>4185</v>
      </c>
      <c r="C111" s="17" t="s">
        <v>1204</v>
      </c>
      <c r="D111" s="670" t="n">
        <v>4546</v>
      </c>
      <c r="E111" s="671" t="n">
        <v>170</v>
      </c>
      <c r="F111" s="672" t="n">
        <v>4716</v>
      </c>
      <c r="G111" s="673" t="n">
        <v>6349</v>
      </c>
      <c r="H111" s="674" t="n">
        <v>0</v>
      </c>
      <c r="I111" s="675" t="n">
        <v>0</v>
      </c>
      <c r="J111" s="676" t="n">
        <v>6349</v>
      </c>
      <c r="K111" s="677" t="n">
        <v>11065</v>
      </c>
      <c r="L111" s="678" t="n">
        <v>3217</v>
      </c>
      <c r="M111" s="679" t="n">
        <v>324</v>
      </c>
      <c r="N111" s="680" t="n">
        <v>3541</v>
      </c>
    </row>
    <row r="112">
      <c r="B112" s="17" t="n">
        <v>4161</v>
      </c>
      <c r="C112" s="17" t="s">
        <v>1205</v>
      </c>
      <c r="D112" s="670" t="n">
        <v>3116</v>
      </c>
      <c r="E112" s="671" t="n">
        <v>143</v>
      </c>
      <c r="F112" s="672" t="n">
        <v>3259</v>
      </c>
      <c r="G112" s="673" t="n">
        <v>11982</v>
      </c>
      <c r="H112" s="674" t="n">
        <v>9043</v>
      </c>
      <c r="I112" s="675" t="n">
        <v>9243</v>
      </c>
      <c r="J112" s="676" t="n">
        <v>30268</v>
      </c>
      <c r="K112" s="677" t="n">
        <v>33527</v>
      </c>
      <c r="L112" s="678" t="n">
        <v>1039</v>
      </c>
      <c r="M112" s="679" t="n">
        <v>21048</v>
      </c>
      <c r="N112" s="680" t="n">
        <v>22087</v>
      </c>
    </row>
    <row r="113">
      <c r="B113" s="17" t="n">
        <v>4163</v>
      </c>
      <c r="C113" s="17" t="s">
        <v>1206</v>
      </c>
      <c r="D113" s="670" t="n">
        <v>2752</v>
      </c>
      <c r="E113" s="671" t="n">
        <v>1565</v>
      </c>
      <c r="F113" s="672" t="n">
        <v>4317</v>
      </c>
      <c r="G113" s="673" t="n">
        <v>30954</v>
      </c>
      <c r="H113" s="674" t="n">
        <v>7558</v>
      </c>
      <c r="I113" s="675" t="n">
        <v>10900</v>
      </c>
      <c r="J113" s="676" t="n">
        <v>49412</v>
      </c>
      <c r="K113" s="677" t="n">
        <v>53729</v>
      </c>
      <c r="L113" s="678" t="n">
        <v>3962</v>
      </c>
      <c r="M113" s="679" t="n">
        <v>50299</v>
      </c>
      <c r="N113" s="680" t="n">
        <v>54261</v>
      </c>
    </row>
    <row r="114">
      <c r="B114" s="17" t="n">
        <v>4164</v>
      </c>
      <c r="C114" s="17" t="s">
        <v>1207</v>
      </c>
      <c r="D114" s="670" t="n">
        <v>126</v>
      </c>
      <c r="E114" s="671" t="n">
        <v>30</v>
      </c>
      <c r="F114" s="672" t="n">
        <v>156</v>
      </c>
      <c r="G114" s="673" t="n">
        <v>3261</v>
      </c>
      <c r="H114" s="674" t="n">
        <v>0</v>
      </c>
      <c r="I114" s="675" t="n">
        <v>11</v>
      </c>
      <c r="J114" s="676" t="n">
        <v>3272</v>
      </c>
      <c r="K114" s="677" t="n">
        <v>3428</v>
      </c>
      <c r="L114" s="678" t="n">
        <v>340</v>
      </c>
      <c r="M114" s="679" t="n">
        <v>1380</v>
      </c>
      <c r="N114" s="680" t="n">
        <v>1720</v>
      </c>
    </row>
    <row r="115">
      <c r="B115" s="17" t="n">
        <v>4165</v>
      </c>
      <c r="C115" s="17" t="s">
        <v>1208</v>
      </c>
      <c r="D115" s="670" t="n">
        <v>1546</v>
      </c>
      <c r="E115" s="671" t="n">
        <v>490</v>
      </c>
      <c r="F115" s="672" t="n">
        <v>2036</v>
      </c>
      <c r="G115" s="673" t="n">
        <v>4914</v>
      </c>
      <c r="H115" s="674" t="n">
        <v>305</v>
      </c>
      <c r="I115" s="675" t="n">
        <v>149</v>
      </c>
      <c r="J115" s="676" t="n">
        <v>5368</v>
      </c>
      <c r="K115" s="677" t="n">
        <v>7404</v>
      </c>
      <c r="L115" s="678" t="n">
        <v>2259</v>
      </c>
      <c r="M115" s="679" t="n">
        <v>4500</v>
      </c>
      <c r="N115" s="680" t="n">
        <v>6759</v>
      </c>
    </row>
    <row r="116">
      <c r="B116" s="17" t="n">
        <v>4186</v>
      </c>
      <c r="C116" s="17" t="s">
        <v>1209</v>
      </c>
      <c r="D116" s="670" t="n">
        <v>505</v>
      </c>
      <c r="E116" s="671" t="n">
        <v>171</v>
      </c>
      <c r="F116" s="672" t="n">
        <v>676</v>
      </c>
      <c r="G116" s="673" t="n">
        <v>6472</v>
      </c>
      <c r="H116" s="674" t="n">
        <v>0</v>
      </c>
      <c r="I116" s="675" t="n">
        <v>20</v>
      </c>
      <c r="J116" s="676" t="n">
        <v>6492</v>
      </c>
      <c r="K116" s="677" t="n">
        <v>7168</v>
      </c>
      <c r="L116" s="678" t="n">
        <v>2592</v>
      </c>
      <c r="M116" s="679" t="n">
        <v>10547</v>
      </c>
      <c r="N116" s="680" t="n">
        <v>13139</v>
      </c>
    </row>
    <row r="117">
      <c r="B117" s="17" t="n">
        <v>4169</v>
      </c>
      <c r="C117" s="17" t="s">
        <v>1210</v>
      </c>
      <c r="D117" s="670" t="n">
        <v>3321</v>
      </c>
      <c r="E117" s="671" t="n">
        <v>4164</v>
      </c>
      <c r="F117" s="672" t="n">
        <v>7485</v>
      </c>
      <c r="G117" s="673" t="n">
        <v>15110</v>
      </c>
      <c r="H117" s="674" t="n">
        <v>111</v>
      </c>
      <c r="I117" s="675" t="n">
        <v>3436</v>
      </c>
      <c r="J117" s="676" t="n">
        <v>18657</v>
      </c>
      <c r="K117" s="677" t="n">
        <v>26142</v>
      </c>
      <c r="L117" s="678" t="n">
        <v>5720</v>
      </c>
      <c r="M117" s="679" t="n">
        <v>9295</v>
      </c>
      <c r="N117" s="680" t="n">
        <v>15015</v>
      </c>
    </row>
    <row r="118">
      <c r="B118" s="17" t="n">
        <v>4170</v>
      </c>
      <c r="C118" s="17" t="s">
        <v>379</v>
      </c>
      <c r="D118" s="670" t="n">
        <v>7913</v>
      </c>
      <c r="E118" s="671" t="n">
        <v>9297</v>
      </c>
      <c r="F118" s="672" t="n">
        <v>17210</v>
      </c>
      <c r="G118" s="673" t="n">
        <v>10952</v>
      </c>
      <c r="H118" s="674" t="n">
        <v>1581</v>
      </c>
      <c r="I118" s="675" t="n">
        <v>71</v>
      </c>
      <c r="J118" s="676" t="n">
        <v>12604</v>
      </c>
      <c r="K118" s="677" t="n">
        <v>29814</v>
      </c>
      <c r="L118" s="678" t="n">
        <v>17590</v>
      </c>
      <c r="M118" s="679" t="n">
        <v>9364</v>
      </c>
      <c r="N118" s="680" t="n">
        <v>26954</v>
      </c>
    </row>
    <row r="119">
      <c r="B119" s="17" t="n">
        <v>4184</v>
      </c>
      <c r="C119" s="17" t="s">
        <v>1211</v>
      </c>
      <c r="D119" s="670" t="n">
        <v>1264</v>
      </c>
      <c r="E119" s="671" t="n">
        <v>106</v>
      </c>
      <c r="F119" s="672" t="n">
        <v>1370</v>
      </c>
      <c r="G119" s="673" t="n">
        <v>5518</v>
      </c>
      <c r="H119" s="674" t="n">
        <v>138</v>
      </c>
      <c r="I119" s="675" t="n">
        <v>442</v>
      </c>
      <c r="J119" s="676" t="n">
        <v>6098</v>
      </c>
      <c r="K119" s="677" t="n">
        <v>7468</v>
      </c>
      <c r="L119" s="678" t="n">
        <v>921</v>
      </c>
      <c r="M119" s="679" t="n">
        <v>5375</v>
      </c>
      <c r="N119" s="680" t="n">
        <v>6296</v>
      </c>
    </row>
    <row r="120">
      <c r="B120" s="17" t="n">
        <v>4172</v>
      </c>
      <c r="C120" s="17" t="s">
        <v>1212</v>
      </c>
      <c r="D120" s="670" t="n">
        <v>198</v>
      </c>
      <c r="E120" s="671" t="n">
        <v>17</v>
      </c>
      <c r="F120" s="672" t="n">
        <v>215</v>
      </c>
      <c r="G120" s="673" t="n">
        <v>1833</v>
      </c>
      <c r="H120" s="674" t="n">
        <v>442</v>
      </c>
      <c r="I120" s="675" t="n">
        <v>10</v>
      </c>
      <c r="J120" s="676" t="n">
        <v>2285</v>
      </c>
      <c r="K120" s="677" t="n">
        <v>2500</v>
      </c>
      <c r="L120" s="678" t="n">
        <v>1152</v>
      </c>
      <c r="M120" s="679" t="n">
        <v>781</v>
      </c>
      <c r="N120" s="680" t="n">
        <v>1933</v>
      </c>
    </row>
    <row r="121">
      <c r="B121" s="17" t="n">
        <v>4173</v>
      </c>
      <c r="C121" s="17" t="s">
        <v>1213</v>
      </c>
      <c r="D121" s="670" t="n">
        <v>121</v>
      </c>
      <c r="E121" s="671" t="n">
        <v>54</v>
      </c>
      <c r="F121" s="672" t="n">
        <v>175</v>
      </c>
      <c r="G121" s="673" t="n">
        <v>2982</v>
      </c>
      <c r="H121" s="674" t="n">
        <v>0</v>
      </c>
      <c r="I121" s="675" t="n">
        <v>77</v>
      </c>
      <c r="J121" s="676" t="n">
        <v>3059</v>
      </c>
      <c r="K121" s="677" t="n">
        <v>3234</v>
      </c>
      <c r="L121" s="678" t="n">
        <v>169</v>
      </c>
      <c r="M121" s="679" t="n">
        <v>1476</v>
      </c>
      <c r="N121" s="680" t="n">
        <v>1645</v>
      </c>
    </row>
    <row r="122">
      <c r="B122" s="17" t="n">
        <v>4175</v>
      </c>
      <c r="C122" s="17" t="s">
        <v>1214</v>
      </c>
      <c r="D122" s="670" t="n">
        <v>209</v>
      </c>
      <c r="E122" s="671" t="n">
        <v>905</v>
      </c>
      <c r="F122" s="672" t="n">
        <v>1114</v>
      </c>
      <c r="G122" s="673" t="n">
        <v>2272</v>
      </c>
      <c r="H122" s="674" t="n">
        <v>6</v>
      </c>
      <c r="I122" s="675" t="n">
        <v>1237</v>
      </c>
      <c r="J122" s="676" t="n">
        <v>3515</v>
      </c>
      <c r="K122" s="677" t="n">
        <v>4629</v>
      </c>
      <c r="L122" s="678" t="n">
        <v>258</v>
      </c>
      <c r="M122" s="679" t="n">
        <v>5793</v>
      </c>
      <c r="N122" s="680" t="n">
        <v>6051</v>
      </c>
    </row>
    <row r="123">
      <c r="B123" s="17" t="n">
        <v>4176</v>
      </c>
      <c r="C123" s="17" t="s">
        <v>1215</v>
      </c>
      <c r="D123" s="670" t="n">
        <v>65</v>
      </c>
      <c r="E123" s="671" t="n">
        <v>143</v>
      </c>
      <c r="F123" s="672" t="n">
        <v>208</v>
      </c>
      <c r="G123" s="673" t="n">
        <v>3815</v>
      </c>
      <c r="H123" s="674" t="n">
        <v>0</v>
      </c>
      <c r="I123" s="675" t="n">
        <v>0</v>
      </c>
      <c r="J123" s="676" t="n">
        <v>3815</v>
      </c>
      <c r="K123" s="677" t="n">
        <v>4023</v>
      </c>
      <c r="L123" s="678" t="n">
        <v>109</v>
      </c>
      <c r="M123" s="679" t="n">
        <v>1081</v>
      </c>
      <c r="N123" s="680" t="n">
        <v>1190</v>
      </c>
    </row>
    <row r="124">
      <c r="B124" s="17" t="n">
        <v>4177</v>
      </c>
      <c r="C124" s="17" t="s">
        <v>1216</v>
      </c>
      <c r="D124" s="670" t="n">
        <v>634</v>
      </c>
      <c r="E124" s="671" t="n">
        <v>191</v>
      </c>
      <c r="F124" s="672" t="n">
        <v>825</v>
      </c>
      <c r="G124" s="673" t="n">
        <v>4125</v>
      </c>
      <c r="H124" s="674" t="n">
        <v>1261</v>
      </c>
      <c r="I124" s="675" t="n">
        <v>0</v>
      </c>
      <c r="J124" s="676" t="n">
        <v>5386</v>
      </c>
      <c r="K124" s="677" t="n">
        <v>6211</v>
      </c>
      <c r="L124" s="678" t="n">
        <v>2312</v>
      </c>
      <c r="M124" s="679" t="n">
        <v>1905</v>
      </c>
      <c r="N124" s="680" t="n">
        <v>4217</v>
      </c>
    </row>
    <row r="125">
      <c r="B125" s="17" t="n">
        <v>4181</v>
      </c>
      <c r="C125" s="17" t="s">
        <v>1217</v>
      </c>
      <c r="D125" s="670" t="n">
        <v>431</v>
      </c>
      <c r="E125" s="671" t="n">
        <v>18</v>
      </c>
      <c r="F125" s="672" t="n">
        <v>449</v>
      </c>
      <c r="G125" s="673" t="n">
        <v>8490</v>
      </c>
      <c r="H125" s="674" t="n">
        <v>0</v>
      </c>
      <c r="I125" s="675" t="n">
        <v>0</v>
      </c>
      <c r="J125" s="676" t="n">
        <v>8490</v>
      </c>
      <c r="K125" s="677" t="n">
        <v>8939</v>
      </c>
      <c r="L125" s="678" t="n">
        <v>641</v>
      </c>
      <c r="M125" s="679" t="n">
        <v>2545</v>
      </c>
      <c r="N125" s="680" t="n">
        <v>3186</v>
      </c>
    </row>
    <row r="126">
      <c r="B126" s="17" t="n">
        <v>4182</v>
      </c>
      <c r="C126" s="17" t="s">
        <v>1218</v>
      </c>
      <c r="D126" s="670" t="n">
        <v>175</v>
      </c>
      <c r="E126" s="671" t="n">
        <v>57</v>
      </c>
      <c r="F126" s="672" t="n">
        <v>232</v>
      </c>
      <c r="G126" s="673" t="n">
        <v>5519</v>
      </c>
      <c r="H126" s="674" t="n">
        <v>15</v>
      </c>
      <c r="I126" s="675" t="n">
        <v>0</v>
      </c>
      <c r="J126" s="676" t="n">
        <v>5534</v>
      </c>
      <c r="K126" s="677" t="n">
        <v>5766</v>
      </c>
      <c r="L126" s="678" t="n">
        <v>192</v>
      </c>
      <c r="M126" s="679" t="n">
        <v>7684</v>
      </c>
      <c r="N126" s="680" t="n">
        <v>7876</v>
      </c>
    </row>
    <row r="127">
      <c r="B127" s="17" t="n">
        <v>4183</v>
      </c>
      <c r="C127" s="17" t="s">
        <v>1219</v>
      </c>
      <c r="D127" s="670" t="n">
        <v>1996</v>
      </c>
      <c r="E127" s="671" t="n">
        <v>136</v>
      </c>
      <c r="F127" s="672" t="n">
        <v>2132</v>
      </c>
      <c r="G127" s="673" t="n">
        <v>4060</v>
      </c>
      <c r="H127" s="674" t="n">
        <v>88</v>
      </c>
      <c r="I127" s="675" t="n">
        <v>189</v>
      </c>
      <c r="J127" s="676" t="n">
        <v>4337</v>
      </c>
      <c r="K127" s="677" t="n">
        <v>6469</v>
      </c>
      <c r="L127" s="678" t="n">
        <v>4123</v>
      </c>
      <c r="M127" s="679" t="n">
        <v>5237</v>
      </c>
      <c r="N127" s="680" t="n">
        <v>9360</v>
      </c>
    </row>
    <row r="128">
      <c r="B128" s="42" t="n">
        <v>4219</v>
      </c>
      <c r="C128" s="42" t="s">
        <v>1220</v>
      </c>
      <c r="D128" s="681" t="n">
        <v>60635</v>
      </c>
      <c r="E128" s="682" t="n">
        <v>32859</v>
      </c>
      <c r="F128" s="683" t="n">
        <v>93494</v>
      </c>
      <c r="G128" s="684" t="n">
        <v>235037</v>
      </c>
      <c r="H128" s="685" t="n">
        <v>28541</v>
      </c>
      <c r="I128" s="686" t="n">
        <v>6916</v>
      </c>
      <c r="J128" s="687" t="n">
        <v>270494</v>
      </c>
      <c r="K128" s="688" t="n">
        <v>363988</v>
      </c>
      <c r="L128" s="689" t="n">
        <v>106108</v>
      </c>
      <c r="M128" s="690" t="n">
        <v>197160</v>
      </c>
      <c r="N128" s="691" t="n">
        <v>303268</v>
      </c>
    </row>
    <row r="129">
      <c r="B129" s="17" t="n">
        <v>4191</v>
      </c>
      <c r="C129" s="17" t="s">
        <v>1221</v>
      </c>
      <c r="D129" s="670" t="n">
        <v>421</v>
      </c>
      <c r="E129" s="671" t="n">
        <v>237</v>
      </c>
      <c r="F129" s="672" t="n">
        <v>658</v>
      </c>
      <c r="G129" s="673" t="n">
        <v>1043</v>
      </c>
      <c r="H129" s="674" t="n">
        <v>0</v>
      </c>
      <c r="I129" s="675" t="n">
        <v>0</v>
      </c>
      <c r="J129" s="676" t="n">
        <v>1043</v>
      </c>
      <c r="K129" s="677" t="n">
        <v>1701</v>
      </c>
      <c r="L129" s="678" t="n">
        <v>373</v>
      </c>
      <c r="M129" s="679" t="n">
        <v>158</v>
      </c>
      <c r="N129" s="680" t="n">
        <v>531</v>
      </c>
    </row>
    <row r="130">
      <c r="B130" s="17" t="n">
        <v>4192</v>
      </c>
      <c r="C130" s="17" t="s">
        <v>1222</v>
      </c>
      <c r="D130" s="670" t="n">
        <v>1577</v>
      </c>
      <c r="E130" s="671" t="n">
        <v>34</v>
      </c>
      <c r="F130" s="672" t="n">
        <v>1611</v>
      </c>
      <c r="G130" s="673" t="n">
        <v>10278</v>
      </c>
      <c r="H130" s="674" t="n">
        <v>0</v>
      </c>
      <c r="I130" s="675" t="n">
        <v>0</v>
      </c>
      <c r="J130" s="676" t="n">
        <v>10278</v>
      </c>
      <c r="K130" s="677" t="n">
        <v>11889</v>
      </c>
      <c r="L130" s="678" t="n">
        <v>1692</v>
      </c>
      <c r="M130" s="679" t="n">
        <v>11081</v>
      </c>
      <c r="N130" s="680" t="n">
        <v>12773</v>
      </c>
    </row>
    <row r="131">
      <c r="B131" s="17" t="n">
        <v>4193</v>
      </c>
      <c r="C131" s="17" t="s">
        <v>1223</v>
      </c>
      <c r="D131" s="670" t="n">
        <v>562</v>
      </c>
      <c r="E131" s="671" t="n">
        <v>12</v>
      </c>
      <c r="F131" s="672" t="n">
        <v>574</v>
      </c>
      <c r="G131" s="673" t="n">
        <v>1747</v>
      </c>
      <c r="H131" s="674" t="n">
        <v>104</v>
      </c>
      <c r="I131" s="675" t="n">
        <v>7</v>
      </c>
      <c r="J131" s="676" t="n">
        <v>1858</v>
      </c>
      <c r="K131" s="677" t="n">
        <v>2432</v>
      </c>
      <c r="L131" s="678" t="n">
        <v>1165</v>
      </c>
      <c r="M131" s="679" t="n">
        <v>1573</v>
      </c>
      <c r="N131" s="680" t="n">
        <v>2738</v>
      </c>
    </row>
    <row r="132">
      <c r="B132" s="17" t="n">
        <v>4194</v>
      </c>
      <c r="C132" s="17" t="s">
        <v>1224</v>
      </c>
      <c r="D132" s="670" t="n">
        <v>597</v>
      </c>
      <c r="E132" s="671" t="n">
        <v>191</v>
      </c>
      <c r="F132" s="672" t="n">
        <v>788</v>
      </c>
      <c r="G132" s="673" t="n">
        <v>4810</v>
      </c>
      <c r="H132" s="674" t="n">
        <v>0</v>
      </c>
      <c r="I132" s="675" t="n">
        <v>43</v>
      </c>
      <c r="J132" s="676" t="n">
        <v>4853</v>
      </c>
      <c r="K132" s="677" t="n">
        <v>5641</v>
      </c>
      <c r="L132" s="678" t="n">
        <v>3392</v>
      </c>
      <c r="M132" s="679" t="n">
        <v>2113</v>
      </c>
      <c r="N132" s="680" t="n">
        <v>5505</v>
      </c>
    </row>
    <row r="133">
      <c r="B133" s="17" t="n">
        <v>4195</v>
      </c>
      <c r="C133" s="17" t="s">
        <v>1225</v>
      </c>
      <c r="D133" s="670" t="n">
        <v>215</v>
      </c>
      <c r="E133" s="671" t="n">
        <v>157</v>
      </c>
      <c r="F133" s="672" t="n">
        <v>372</v>
      </c>
      <c r="G133" s="673" t="n">
        <v>2289</v>
      </c>
      <c r="H133" s="674" t="n">
        <v>0</v>
      </c>
      <c r="I133" s="675" t="n">
        <v>0</v>
      </c>
      <c r="J133" s="676" t="n">
        <v>2289</v>
      </c>
      <c r="K133" s="677" t="n">
        <v>2661</v>
      </c>
      <c r="L133" s="678" t="n">
        <v>913</v>
      </c>
      <c r="M133" s="679" t="n">
        <v>561</v>
      </c>
      <c r="N133" s="680" t="n">
        <v>1474</v>
      </c>
    </row>
    <row r="134">
      <c r="B134" s="17" t="n">
        <v>4196</v>
      </c>
      <c r="C134" s="17" t="s">
        <v>1226</v>
      </c>
      <c r="D134" s="670" t="n">
        <v>414</v>
      </c>
      <c r="E134" s="671" t="n">
        <v>58</v>
      </c>
      <c r="F134" s="672" t="n">
        <v>472</v>
      </c>
      <c r="G134" s="673" t="n">
        <v>5466</v>
      </c>
      <c r="H134" s="674" t="n">
        <v>0</v>
      </c>
      <c r="I134" s="675" t="n">
        <v>46</v>
      </c>
      <c r="J134" s="676" t="n">
        <v>5512</v>
      </c>
      <c r="K134" s="677" t="n">
        <v>5984</v>
      </c>
      <c r="L134" s="678" t="n">
        <v>804</v>
      </c>
      <c r="M134" s="679" t="n">
        <v>7911</v>
      </c>
      <c r="N134" s="680" t="n">
        <v>8715</v>
      </c>
    </row>
    <row r="135">
      <c r="B135" s="17" t="n">
        <v>4197</v>
      </c>
      <c r="C135" s="17" t="s">
        <v>1227</v>
      </c>
      <c r="D135" s="670" t="n">
        <v>189</v>
      </c>
      <c r="E135" s="671" t="n">
        <v>21</v>
      </c>
      <c r="F135" s="672" t="n">
        <v>210</v>
      </c>
      <c r="G135" s="673" t="n">
        <v>1926</v>
      </c>
      <c r="H135" s="674" t="n">
        <v>6051</v>
      </c>
      <c r="I135" s="675" t="n">
        <v>0</v>
      </c>
      <c r="J135" s="676" t="n">
        <v>7977</v>
      </c>
      <c r="K135" s="677" t="n">
        <v>8187</v>
      </c>
      <c r="L135" s="678" t="n">
        <v>152</v>
      </c>
      <c r="M135" s="679" t="n">
        <v>2340</v>
      </c>
      <c r="N135" s="680" t="n">
        <v>2492</v>
      </c>
    </row>
    <row r="136">
      <c r="B136" s="17" t="n">
        <v>4198</v>
      </c>
      <c r="C136" s="17" t="s">
        <v>1228</v>
      </c>
      <c r="D136" s="670" t="n">
        <v>2146</v>
      </c>
      <c r="E136" s="671" t="n">
        <v>80</v>
      </c>
      <c r="F136" s="672" t="n">
        <v>2226</v>
      </c>
      <c r="G136" s="673" t="n">
        <v>5884</v>
      </c>
      <c r="H136" s="674" t="n">
        <v>2054</v>
      </c>
      <c r="I136" s="675" t="n">
        <v>87</v>
      </c>
      <c r="J136" s="676" t="n">
        <v>8025</v>
      </c>
      <c r="K136" s="677" t="n">
        <v>10251</v>
      </c>
      <c r="L136" s="678" t="n">
        <v>3286</v>
      </c>
      <c r="M136" s="679" t="n">
        <v>2594</v>
      </c>
      <c r="N136" s="680" t="n">
        <v>5880</v>
      </c>
    </row>
    <row r="137">
      <c r="B137" s="17" t="n">
        <v>4199</v>
      </c>
      <c r="C137" s="17" t="s">
        <v>1229</v>
      </c>
      <c r="D137" s="670" t="n">
        <v>0</v>
      </c>
      <c r="E137" s="671" t="n">
        <v>0</v>
      </c>
      <c r="F137" s="672" t="n">
        <v>0</v>
      </c>
      <c r="G137" s="673" t="n">
        <v>4458</v>
      </c>
      <c r="H137" s="674" t="n">
        <v>3539</v>
      </c>
      <c r="I137" s="675" t="n">
        <v>0</v>
      </c>
      <c r="J137" s="676" t="n">
        <v>7997</v>
      </c>
      <c r="K137" s="677" t="n">
        <v>7997</v>
      </c>
      <c r="L137" s="678" t="n">
        <v>0</v>
      </c>
      <c r="M137" s="679" t="n">
        <v>4229</v>
      </c>
      <c r="N137" s="680" t="n">
        <v>4229</v>
      </c>
    </row>
    <row r="138">
      <c r="B138" s="17" t="n">
        <v>4200</v>
      </c>
      <c r="C138" s="17" t="s">
        <v>1230</v>
      </c>
      <c r="D138" s="670" t="n">
        <v>2276</v>
      </c>
      <c r="E138" s="671" t="n">
        <v>177</v>
      </c>
      <c r="F138" s="672" t="n">
        <v>2453</v>
      </c>
      <c r="G138" s="673" t="n">
        <v>6202</v>
      </c>
      <c r="H138" s="674" t="n">
        <v>289</v>
      </c>
      <c r="I138" s="675" t="n">
        <v>16</v>
      </c>
      <c r="J138" s="676" t="n">
        <v>6507</v>
      </c>
      <c r="K138" s="677" t="n">
        <v>8960</v>
      </c>
      <c r="L138" s="678" t="n">
        <v>520</v>
      </c>
      <c r="M138" s="679" t="n">
        <v>8001</v>
      </c>
      <c r="N138" s="680" t="n">
        <v>8521</v>
      </c>
    </row>
    <row r="139">
      <c r="B139" s="17" t="n">
        <v>4201</v>
      </c>
      <c r="C139" s="17" t="s">
        <v>380</v>
      </c>
      <c r="D139" s="670" t="n">
        <v>18392</v>
      </c>
      <c r="E139" s="671" t="n">
        <v>14158</v>
      </c>
      <c r="F139" s="672" t="n">
        <v>32550</v>
      </c>
      <c r="G139" s="673" t="n">
        <v>14455</v>
      </c>
      <c r="H139" s="674" t="n">
        <v>9067</v>
      </c>
      <c r="I139" s="675" t="n">
        <v>891</v>
      </c>
      <c r="J139" s="676" t="n">
        <v>24413</v>
      </c>
      <c r="K139" s="677" t="n">
        <v>56963</v>
      </c>
      <c r="L139" s="678" t="n">
        <v>36287</v>
      </c>
      <c r="M139" s="679" t="n">
        <v>17869</v>
      </c>
      <c r="N139" s="680" t="n">
        <v>54156</v>
      </c>
    </row>
    <row r="140">
      <c r="B140" s="17" t="n">
        <v>4202</v>
      </c>
      <c r="C140" s="17" t="s">
        <v>1231</v>
      </c>
      <c r="D140" s="670" t="n">
        <v>656</v>
      </c>
      <c r="E140" s="671" t="n">
        <v>105</v>
      </c>
      <c r="F140" s="672" t="n">
        <v>761</v>
      </c>
      <c r="G140" s="673" t="n">
        <v>15144</v>
      </c>
      <c r="H140" s="674" t="n">
        <v>0</v>
      </c>
      <c r="I140" s="675" t="n">
        <v>0</v>
      </c>
      <c r="J140" s="676" t="n">
        <v>15144</v>
      </c>
      <c r="K140" s="677" t="n">
        <v>15905</v>
      </c>
      <c r="L140" s="678" t="n">
        <v>962</v>
      </c>
      <c r="M140" s="679" t="n">
        <v>6814</v>
      </c>
      <c r="N140" s="680" t="n">
        <v>7776</v>
      </c>
    </row>
    <row r="141">
      <c r="B141" s="17" t="n">
        <v>4203</v>
      </c>
      <c r="C141" s="17" t="s">
        <v>1232</v>
      </c>
      <c r="D141" s="670" t="n">
        <v>18758</v>
      </c>
      <c r="E141" s="671" t="n">
        <v>1630</v>
      </c>
      <c r="F141" s="672" t="n">
        <v>20388</v>
      </c>
      <c r="G141" s="673" t="n">
        <v>14149</v>
      </c>
      <c r="H141" s="674" t="n">
        <v>590</v>
      </c>
      <c r="I141" s="675" t="n">
        <v>90</v>
      </c>
      <c r="J141" s="676" t="n">
        <v>14829</v>
      </c>
      <c r="K141" s="677" t="n">
        <v>35217</v>
      </c>
      <c r="L141" s="678" t="n">
        <v>14292</v>
      </c>
      <c r="M141" s="679" t="n">
        <v>3826</v>
      </c>
      <c r="N141" s="680" t="n">
        <v>18118</v>
      </c>
    </row>
    <row r="142">
      <c r="B142" s="17" t="n">
        <v>4204</v>
      </c>
      <c r="C142" s="17" t="s">
        <v>1233</v>
      </c>
      <c r="D142" s="670" t="n">
        <v>177</v>
      </c>
      <c r="E142" s="671" t="n">
        <v>162</v>
      </c>
      <c r="F142" s="672" t="n">
        <v>339</v>
      </c>
      <c r="G142" s="673" t="n">
        <v>26327</v>
      </c>
      <c r="H142" s="674" t="n">
        <v>379</v>
      </c>
      <c r="I142" s="675" t="n">
        <v>117</v>
      </c>
      <c r="J142" s="676" t="n">
        <v>26823</v>
      </c>
      <c r="K142" s="677" t="n">
        <v>27162</v>
      </c>
      <c r="L142" s="678" t="n">
        <v>590</v>
      </c>
      <c r="M142" s="679" t="n">
        <v>12526</v>
      </c>
      <c r="N142" s="680" t="n">
        <v>13116</v>
      </c>
    </row>
    <row r="143">
      <c r="B143" s="17" t="n">
        <v>4205</v>
      </c>
      <c r="C143" s="17" t="s">
        <v>1234</v>
      </c>
      <c r="D143" s="670" t="n">
        <v>2136</v>
      </c>
      <c r="E143" s="671" t="n">
        <v>1542</v>
      </c>
      <c r="F143" s="672" t="n">
        <v>3678</v>
      </c>
      <c r="G143" s="673" t="n">
        <v>7305</v>
      </c>
      <c r="H143" s="674" t="n">
        <v>121</v>
      </c>
      <c r="I143" s="675" t="n">
        <v>220</v>
      </c>
      <c r="J143" s="676" t="n">
        <v>7646</v>
      </c>
      <c r="K143" s="677" t="n">
        <v>11324</v>
      </c>
      <c r="L143" s="678" t="n">
        <v>8654</v>
      </c>
      <c r="M143" s="679" t="n">
        <v>12043</v>
      </c>
      <c r="N143" s="680" t="n">
        <v>20697</v>
      </c>
    </row>
    <row r="144">
      <c r="B144" s="17" t="n">
        <v>4206</v>
      </c>
      <c r="C144" s="17" t="s">
        <v>1235</v>
      </c>
      <c r="D144" s="670" t="n">
        <v>2031</v>
      </c>
      <c r="E144" s="671" t="n">
        <v>497</v>
      </c>
      <c r="F144" s="672" t="n">
        <v>2528</v>
      </c>
      <c r="G144" s="673" t="n">
        <v>31094</v>
      </c>
      <c r="H144" s="674" t="n">
        <v>261</v>
      </c>
      <c r="I144" s="675" t="n">
        <v>3091</v>
      </c>
      <c r="J144" s="676" t="n">
        <v>34446</v>
      </c>
      <c r="K144" s="677" t="n">
        <v>36974</v>
      </c>
      <c r="L144" s="678" t="n">
        <v>6082</v>
      </c>
      <c r="M144" s="679" t="n">
        <v>24382</v>
      </c>
      <c r="N144" s="680" t="n">
        <v>30464</v>
      </c>
    </row>
    <row r="145">
      <c r="B145" s="17" t="n">
        <v>4207</v>
      </c>
      <c r="C145" s="17" t="s">
        <v>1236</v>
      </c>
      <c r="D145" s="670" t="n">
        <v>3717</v>
      </c>
      <c r="E145" s="671" t="n">
        <v>6641</v>
      </c>
      <c r="F145" s="672" t="n">
        <v>10358</v>
      </c>
      <c r="G145" s="673" t="n">
        <v>13568</v>
      </c>
      <c r="H145" s="674" t="n">
        <v>130</v>
      </c>
      <c r="I145" s="675" t="n">
        <v>117</v>
      </c>
      <c r="J145" s="676" t="n">
        <v>13815</v>
      </c>
      <c r="K145" s="677" t="n">
        <v>24173</v>
      </c>
      <c r="L145" s="678" t="n">
        <v>12689</v>
      </c>
      <c r="M145" s="679" t="n">
        <v>2780</v>
      </c>
      <c r="N145" s="680" t="n">
        <v>15469</v>
      </c>
    </row>
    <row r="146">
      <c r="B146" s="17" t="n">
        <v>4208</v>
      </c>
      <c r="C146" s="17" t="s">
        <v>1237</v>
      </c>
      <c r="D146" s="670" t="n">
        <v>2262</v>
      </c>
      <c r="E146" s="671" t="n">
        <v>4630</v>
      </c>
      <c r="F146" s="672" t="n">
        <v>6892</v>
      </c>
      <c r="G146" s="673" t="n">
        <v>39269</v>
      </c>
      <c r="H146" s="674" t="n">
        <v>79</v>
      </c>
      <c r="I146" s="675" t="n">
        <v>1929</v>
      </c>
      <c r="J146" s="676" t="n">
        <v>41277</v>
      </c>
      <c r="K146" s="677" t="n">
        <v>48169</v>
      </c>
      <c r="L146" s="678" t="n">
        <v>4762</v>
      </c>
      <c r="M146" s="679" t="n">
        <v>54453</v>
      </c>
      <c r="N146" s="680" t="n">
        <v>59215</v>
      </c>
    </row>
    <row r="147">
      <c r="B147" s="17" t="n">
        <v>4209</v>
      </c>
      <c r="C147" s="17" t="s">
        <v>1238</v>
      </c>
      <c r="D147" s="670" t="n">
        <v>2829</v>
      </c>
      <c r="E147" s="671" t="n">
        <v>295</v>
      </c>
      <c r="F147" s="672" t="n">
        <v>3124</v>
      </c>
      <c r="G147" s="673" t="n">
        <v>18597</v>
      </c>
      <c r="H147" s="674" t="n">
        <v>4877</v>
      </c>
      <c r="I147" s="675" t="n">
        <v>251</v>
      </c>
      <c r="J147" s="676" t="n">
        <v>23725</v>
      </c>
      <c r="K147" s="677" t="n">
        <v>26849</v>
      </c>
      <c r="L147" s="678" t="n">
        <v>6720</v>
      </c>
      <c r="M147" s="679" t="n">
        <v>16070</v>
      </c>
      <c r="N147" s="680" t="n">
        <v>22790</v>
      </c>
    </row>
    <row r="148">
      <c r="B148" s="17" t="n">
        <v>4210</v>
      </c>
      <c r="C148" s="17" t="s">
        <v>1239</v>
      </c>
      <c r="D148" s="670" t="n">
        <v>1280</v>
      </c>
      <c r="E148" s="671" t="n">
        <v>2232</v>
      </c>
      <c r="F148" s="672" t="n">
        <v>3512</v>
      </c>
      <c r="G148" s="673" t="n">
        <v>11026</v>
      </c>
      <c r="H148" s="674" t="n">
        <v>1000</v>
      </c>
      <c r="I148" s="675" t="n">
        <v>11</v>
      </c>
      <c r="J148" s="676" t="n">
        <v>12037</v>
      </c>
      <c r="K148" s="677" t="n">
        <v>15549</v>
      </c>
      <c r="L148" s="678" t="n">
        <v>2773</v>
      </c>
      <c r="M148" s="679" t="n">
        <v>5836</v>
      </c>
      <c r="N148" s="680" t="n">
        <v>8609</v>
      </c>
    </row>
    <row r="149">
      <c r="B149" s="42" t="n">
        <v>4249</v>
      </c>
      <c r="C149" s="42" t="s">
        <v>1240</v>
      </c>
      <c r="D149" s="681" t="n">
        <v>30001</v>
      </c>
      <c r="E149" s="682" t="n">
        <v>23347</v>
      </c>
      <c r="F149" s="683" t="n">
        <v>53348</v>
      </c>
      <c r="G149" s="684" t="n">
        <v>155828</v>
      </c>
      <c r="H149" s="685" t="n">
        <v>18982</v>
      </c>
      <c r="I149" s="686" t="n">
        <v>9825</v>
      </c>
      <c r="J149" s="687" t="n">
        <v>184635</v>
      </c>
      <c r="K149" s="688" t="n">
        <v>237983</v>
      </c>
      <c r="L149" s="689" t="n">
        <v>60427</v>
      </c>
      <c r="M149" s="690" t="n">
        <v>121157</v>
      </c>
      <c r="N149" s="691" t="n">
        <v>181584</v>
      </c>
    </row>
    <row r="150">
      <c r="B150" s="17" t="n">
        <v>4221</v>
      </c>
      <c r="C150" s="17" t="s">
        <v>1241</v>
      </c>
      <c r="D150" s="670" t="n">
        <v>524</v>
      </c>
      <c r="E150" s="671" t="n">
        <v>13</v>
      </c>
      <c r="F150" s="672" t="n">
        <v>537</v>
      </c>
      <c r="G150" s="673" t="n">
        <v>5753</v>
      </c>
      <c r="H150" s="674" t="n">
        <v>5</v>
      </c>
      <c r="I150" s="675" t="n">
        <v>318</v>
      </c>
      <c r="J150" s="676" t="n">
        <v>6076</v>
      </c>
      <c r="K150" s="677" t="n">
        <v>6613</v>
      </c>
      <c r="L150" s="678" t="n">
        <v>724</v>
      </c>
      <c r="M150" s="679" t="n">
        <v>7381</v>
      </c>
      <c r="N150" s="680" t="n">
        <v>8105</v>
      </c>
    </row>
    <row r="151">
      <c r="B151" s="17" t="n">
        <v>4222</v>
      </c>
      <c r="C151" s="17" t="s">
        <v>1242</v>
      </c>
      <c r="D151" s="670" t="n">
        <v>835</v>
      </c>
      <c r="E151" s="671" t="n">
        <v>122</v>
      </c>
      <c r="F151" s="672" t="n">
        <v>957</v>
      </c>
      <c r="G151" s="673" t="n">
        <v>3421</v>
      </c>
      <c r="H151" s="674" t="n">
        <v>32</v>
      </c>
      <c r="I151" s="675" t="n">
        <v>361</v>
      </c>
      <c r="J151" s="676" t="n">
        <v>3814</v>
      </c>
      <c r="K151" s="677" t="n">
        <v>4771</v>
      </c>
      <c r="L151" s="678" t="n">
        <v>1230</v>
      </c>
      <c r="M151" s="679" t="n">
        <v>2598</v>
      </c>
      <c r="N151" s="680" t="n">
        <v>3828</v>
      </c>
    </row>
    <row r="152">
      <c r="B152" s="17" t="n">
        <v>4223</v>
      </c>
      <c r="C152" s="17" t="s">
        <v>1243</v>
      </c>
      <c r="D152" s="670" t="n">
        <v>859</v>
      </c>
      <c r="E152" s="671" t="n">
        <v>134</v>
      </c>
      <c r="F152" s="672" t="n">
        <v>993</v>
      </c>
      <c r="G152" s="673" t="n">
        <v>5085</v>
      </c>
      <c r="H152" s="674" t="n">
        <v>1259</v>
      </c>
      <c r="I152" s="675" t="n">
        <v>1499</v>
      </c>
      <c r="J152" s="676" t="n">
        <v>7843</v>
      </c>
      <c r="K152" s="677" t="n">
        <v>8836</v>
      </c>
      <c r="L152" s="678" t="n">
        <v>1263</v>
      </c>
      <c r="M152" s="679" t="n">
        <v>15341</v>
      </c>
      <c r="N152" s="680" t="n">
        <v>16604</v>
      </c>
    </row>
    <row r="153">
      <c r="B153" s="17" t="n">
        <v>4224</v>
      </c>
      <c r="C153" s="17" t="s">
        <v>1244</v>
      </c>
      <c r="D153" s="670" t="n">
        <v>242</v>
      </c>
      <c r="E153" s="671" t="n">
        <v>75</v>
      </c>
      <c r="F153" s="672" t="n">
        <v>317</v>
      </c>
      <c r="G153" s="673" t="n">
        <v>8322</v>
      </c>
      <c r="H153" s="674" t="n">
        <v>0</v>
      </c>
      <c r="I153" s="675" t="n">
        <v>24</v>
      </c>
      <c r="J153" s="676" t="n">
        <v>8346</v>
      </c>
      <c r="K153" s="677" t="n">
        <v>8663</v>
      </c>
      <c r="L153" s="678" t="n">
        <v>498</v>
      </c>
      <c r="M153" s="679" t="n">
        <v>1372</v>
      </c>
      <c r="N153" s="680" t="n">
        <v>1870</v>
      </c>
    </row>
    <row r="154">
      <c r="B154" s="17" t="n">
        <v>4226</v>
      </c>
      <c r="C154" s="17" t="s">
        <v>1245</v>
      </c>
      <c r="D154" s="670" t="n">
        <v>173</v>
      </c>
      <c r="E154" s="671" t="n">
        <v>50</v>
      </c>
      <c r="F154" s="672" t="n">
        <v>223</v>
      </c>
      <c r="G154" s="673" t="n">
        <v>3326</v>
      </c>
      <c r="H154" s="674" t="n">
        <v>3600</v>
      </c>
      <c r="I154" s="675" t="n">
        <v>16</v>
      </c>
      <c r="J154" s="676" t="n">
        <v>6942</v>
      </c>
      <c r="K154" s="677" t="n">
        <v>7165</v>
      </c>
      <c r="L154" s="678" t="n">
        <v>374</v>
      </c>
      <c r="M154" s="679" t="n">
        <v>11438</v>
      </c>
      <c r="N154" s="680" t="n">
        <v>11812</v>
      </c>
    </row>
    <row r="155">
      <c r="B155" s="17" t="n">
        <v>4227</v>
      </c>
      <c r="C155" s="17" t="s">
        <v>1246</v>
      </c>
      <c r="D155" s="670" t="n">
        <v>392</v>
      </c>
      <c r="E155" s="671" t="n">
        <v>486</v>
      </c>
      <c r="F155" s="672" t="n">
        <v>878</v>
      </c>
      <c r="G155" s="673" t="n">
        <v>6604</v>
      </c>
      <c r="H155" s="674" t="n">
        <v>6</v>
      </c>
      <c r="I155" s="675" t="n">
        <v>0</v>
      </c>
      <c r="J155" s="676" t="n">
        <v>6610</v>
      </c>
      <c r="K155" s="677" t="n">
        <v>7488</v>
      </c>
      <c r="L155" s="678" t="n">
        <v>1604</v>
      </c>
      <c r="M155" s="679" t="n">
        <v>6730</v>
      </c>
      <c r="N155" s="680" t="n">
        <v>8334</v>
      </c>
    </row>
    <row r="156">
      <c r="B156" s="17" t="n">
        <v>4228</v>
      </c>
      <c r="C156" s="17" t="s">
        <v>1247</v>
      </c>
      <c r="D156" s="670" t="n">
        <v>52</v>
      </c>
      <c r="E156" s="671" t="n">
        <v>178</v>
      </c>
      <c r="F156" s="672" t="n">
        <v>230</v>
      </c>
      <c r="G156" s="673" t="n">
        <v>12228</v>
      </c>
      <c r="H156" s="674" t="n">
        <v>33</v>
      </c>
      <c r="I156" s="675" t="n">
        <v>0</v>
      </c>
      <c r="J156" s="676" t="n">
        <v>12261</v>
      </c>
      <c r="K156" s="677" t="n">
        <v>12491</v>
      </c>
      <c r="L156" s="678" t="n">
        <v>135</v>
      </c>
      <c r="M156" s="679" t="n">
        <v>8824</v>
      </c>
      <c r="N156" s="680" t="n">
        <v>8959</v>
      </c>
    </row>
    <row r="157">
      <c r="B157" s="17" t="n">
        <v>4229</v>
      </c>
      <c r="C157" s="17" t="s">
        <v>1248</v>
      </c>
      <c r="D157" s="670" t="n">
        <v>147</v>
      </c>
      <c r="E157" s="671" t="n">
        <v>64</v>
      </c>
      <c r="F157" s="672" t="n">
        <v>211</v>
      </c>
      <c r="G157" s="673" t="n">
        <v>6513</v>
      </c>
      <c r="H157" s="674" t="n">
        <v>52</v>
      </c>
      <c r="I157" s="675" t="n">
        <v>125</v>
      </c>
      <c r="J157" s="676" t="n">
        <v>6690</v>
      </c>
      <c r="K157" s="677" t="n">
        <v>6901</v>
      </c>
      <c r="L157" s="678" t="n">
        <v>1009</v>
      </c>
      <c r="M157" s="679" t="n">
        <v>3130</v>
      </c>
      <c r="N157" s="680" t="n">
        <v>4139</v>
      </c>
    </row>
    <row r="158">
      <c r="B158" s="17" t="n">
        <v>4230</v>
      </c>
      <c r="C158" s="17" t="s">
        <v>1249</v>
      </c>
      <c r="D158" s="670" t="n">
        <v>43</v>
      </c>
      <c r="E158" s="671" t="n">
        <v>50</v>
      </c>
      <c r="F158" s="672" t="n">
        <v>93</v>
      </c>
      <c r="G158" s="673" t="n">
        <v>1477</v>
      </c>
      <c r="H158" s="674" t="n">
        <v>0</v>
      </c>
      <c r="I158" s="675" t="n">
        <v>498</v>
      </c>
      <c r="J158" s="676" t="n">
        <v>1975</v>
      </c>
      <c r="K158" s="677" t="n">
        <v>2068</v>
      </c>
      <c r="L158" s="678" t="n">
        <v>142</v>
      </c>
      <c r="M158" s="679" t="n">
        <v>928</v>
      </c>
      <c r="N158" s="680" t="n">
        <v>1070</v>
      </c>
    </row>
    <row r="159">
      <c r="B159" s="17" t="n">
        <v>4231</v>
      </c>
      <c r="C159" s="17" t="s">
        <v>1250</v>
      </c>
      <c r="D159" s="670" t="n">
        <v>441</v>
      </c>
      <c r="E159" s="671" t="n">
        <v>1578</v>
      </c>
      <c r="F159" s="672" t="n">
        <v>2019</v>
      </c>
      <c r="G159" s="673" t="n">
        <v>3071</v>
      </c>
      <c r="H159" s="674" t="n">
        <v>32</v>
      </c>
      <c r="I159" s="675" t="n">
        <v>1397</v>
      </c>
      <c r="J159" s="676" t="n">
        <v>4500</v>
      </c>
      <c r="K159" s="677" t="n">
        <v>6519</v>
      </c>
      <c r="L159" s="678" t="n">
        <v>508</v>
      </c>
      <c r="M159" s="679" t="n">
        <v>4578</v>
      </c>
      <c r="N159" s="680" t="n">
        <v>5086</v>
      </c>
    </row>
    <row r="160">
      <c r="B160" s="17" t="n">
        <v>4232</v>
      </c>
      <c r="C160" s="17" t="s">
        <v>1251</v>
      </c>
      <c r="D160" s="670" t="n">
        <v>1035</v>
      </c>
      <c r="E160" s="671" t="n">
        <v>61</v>
      </c>
      <c r="F160" s="672" t="n">
        <v>1096</v>
      </c>
      <c r="G160" s="673" t="n">
        <v>2909</v>
      </c>
      <c r="H160" s="674" t="n">
        <v>0</v>
      </c>
      <c r="I160" s="675" t="n">
        <v>0</v>
      </c>
      <c r="J160" s="676" t="n">
        <v>2909</v>
      </c>
      <c r="K160" s="677" t="n">
        <v>4005</v>
      </c>
      <c r="L160" s="678" t="n">
        <v>100</v>
      </c>
      <c r="M160" s="679" t="n">
        <v>690</v>
      </c>
      <c r="N160" s="680" t="n">
        <v>790</v>
      </c>
    </row>
    <row r="161">
      <c r="B161" s="17" t="n">
        <v>4233</v>
      </c>
      <c r="C161" s="17" t="s">
        <v>1252</v>
      </c>
      <c r="D161" s="670" t="n">
        <v>41</v>
      </c>
      <c r="E161" s="671" t="n">
        <v>11</v>
      </c>
      <c r="F161" s="672" t="n">
        <v>52</v>
      </c>
      <c r="G161" s="673" t="n">
        <v>311</v>
      </c>
      <c r="H161" s="674" t="n">
        <v>84</v>
      </c>
      <c r="I161" s="675" t="n">
        <v>63</v>
      </c>
      <c r="J161" s="676" t="n">
        <v>458</v>
      </c>
      <c r="K161" s="677" t="n">
        <v>510</v>
      </c>
      <c r="L161" s="678" t="n">
        <v>4</v>
      </c>
      <c r="M161" s="679" t="n">
        <v>173</v>
      </c>
      <c r="N161" s="680" t="n">
        <v>177</v>
      </c>
    </row>
    <row r="162">
      <c r="B162" s="17" t="n">
        <v>4234</v>
      </c>
      <c r="C162" s="17" t="s">
        <v>1253</v>
      </c>
      <c r="D162" s="670" t="n">
        <v>7473</v>
      </c>
      <c r="E162" s="671" t="n">
        <v>10139</v>
      </c>
      <c r="F162" s="672" t="n">
        <v>17612</v>
      </c>
      <c r="G162" s="673" t="n">
        <v>18921</v>
      </c>
      <c r="H162" s="674" t="n">
        <v>931</v>
      </c>
      <c r="I162" s="675" t="n">
        <v>400</v>
      </c>
      <c r="J162" s="676" t="n">
        <v>20252</v>
      </c>
      <c r="K162" s="677" t="n">
        <v>37864</v>
      </c>
      <c r="L162" s="678" t="n">
        <v>21480</v>
      </c>
      <c r="M162" s="679" t="n">
        <v>8266</v>
      </c>
      <c r="N162" s="680" t="n">
        <v>29746</v>
      </c>
    </row>
    <row r="163">
      <c r="B163" s="17" t="n">
        <v>4235</v>
      </c>
      <c r="C163" s="17" t="s">
        <v>1254</v>
      </c>
      <c r="D163" s="670" t="n">
        <v>787</v>
      </c>
      <c r="E163" s="671" t="n">
        <v>59</v>
      </c>
      <c r="F163" s="672" t="n">
        <v>846</v>
      </c>
      <c r="G163" s="673" t="n">
        <v>3065</v>
      </c>
      <c r="H163" s="674" t="n">
        <v>19</v>
      </c>
      <c r="I163" s="675" t="n">
        <v>10</v>
      </c>
      <c r="J163" s="676" t="n">
        <v>3094</v>
      </c>
      <c r="K163" s="677" t="n">
        <v>3940</v>
      </c>
      <c r="L163" s="678" t="n">
        <v>869</v>
      </c>
      <c r="M163" s="679" t="n">
        <v>1950</v>
      </c>
      <c r="N163" s="680" t="n">
        <v>2819</v>
      </c>
    </row>
    <row r="164">
      <c r="B164" s="17" t="n">
        <v>4236</v>
      </c>
      <c r="C164" s="17" t="s">
        <v>1255</v>
      </c>
      <c r="D164" s="670" t="n">
        <v>4734</v>
      </c>
      <c r="E164" s="671" t="n">
        <v>5288</v>
      </c>
      <c r="F164" s="672" t="n">
        <v>10022</v>
      </c>
      <c r="G164" s="673" t="n">
        <v>36699</v>
      </c>
      <c r="H164" s="674" t="n">
        <v>7480</v>
      </c>
      <c r="I164" s="675" t="n">
        <v>1931</v>
      </c>
      <c r="J164" s="676" t="n">
        <v>46110</v>
      </c>
      <c r="K164" s="677" t="n">
        <v>56132</v>
      </c>
      <c r="L164" s="678" t="n">
        <v>17777</v>
      </c>
      <c r="M164" s="679" t="n">
        <v>18971</v>
      </c>
      <c r="N164" s="680" t="n">
        <v>36748</v>
      </c>
    </row>
    <row r="165">
      <c r="B165" s="17" t="n">
        <v>4237</v>
      </c>
      <c r="C165" s="17" t="s">
        <v>1256</v>
      </c>
      <c r="D165" s="670" t="n">
        <v>590</v>
      </c>
      <c r="E165" s="671" t="n">
        <v>25</v>
      </c>
      <c r="F165" s="672" t="n">
        <v>615</v>
      </c>
      <c r="G165" s="673" t="n">
        <v>1472</v>
      </c>
      <c r="H165" s="674" t="n">
        <v>190</v>
      </c>
      <c r="I165" s="675" t="n">
        <v>31</v>
      </c>
      <c r="J165" s="676" t="n">
        <v>1693</v>
      </c>
      <c r="K165" s="677" t="n">
        <v>2308</v>
      </c>
      <c r="L165" s="678" t="n">
        <v>522</v>
      </c>
      <c r="M165" s="679" t="n">
        <v>298</v>
      </c>
      <c r="N165" s="680" t="n">
        <v>820</v>
      </c>
    </row>
    <row r="166">
      <c r="B166" s="17" t="n">
        <v>4238</v>
      </c>
      <c r="C166" s="17" t="s">
        <v>1257</v>
      </c>
      <c r="D166" s="670" t="n">
        <v>128</v>
      </c>
      <c r="E166" s="671" t="n">
        <v>208</v>
      </c>
      <c r="F166" s="672" t="n">
        <v>336</v>
      </c>
      <c r="G166" s="673" t="n">
        <v>6758</v>
      </c>
      <c r="H166" s="674" t="n">
        <v>13</v>
      </c>
      <c r="I166" s="675" t="n">
        <v>0</v>
      </c>
      <c r="J166" s="676" t="n">
        <v>6771</v>
      </c>
      <c r="K166" s="677" t="n">
        <v>7107</v>
      </c>
      <c r="L166" s="678" t="n">
        <v>482</v>
      </c>
      <c r="M166" s="679" t="n">
        <v>5810</v>
      </c>
      <c r="N166" s="680" t="n">
        <v>6292</v>
      </c>
    </row>
    <row r="167">
      <c r="B167" s="17" t="n">
        <v>4239</v>
      </c>
      <c r="C167" s="17" t="s">
        <v>1258</v>
      </c>
      <c r="D167" s="670" t="n">
        <v>11073</v>
      </c>
      <c r="E167" s="671" t="n">
        <v>4604</v>
      </c>
      <c r="F167" s="672" t="n">
        <v>15677</v>
      </c>
      <c r="G167" s="673" t="n">
        <v>19002</v>
      </c>
      <c r="H167" s="674" t="n">
        <v>5219</v>
      </c>
      <c r="I167" s="675" t="n">
        <v>3145</v>
      </c>
      <c r="J167" s="676" t="n">
        <v>27366</v>
      </c>
      <c r="K167" s="677" t="n">
        <v>43043</v>
      </c>
      <c r="L167" s="678" t="n">
        <v>11008</v>
      </c>
      <c r="M167" s="679" t="n">
        <v>16265</v>
      </c>
      <c r="N167" s="680" t="n">
        <v>27273</v>
      </c>
    </row>
    <row r="168">
      <c r="B168" s="17" t="n">
        <v>4240</v>
      </c>
      <c r="C168" s="17" t="s">
        <v>1259</v>
      </c>
      <c r="D168" s="670" t="n">
        <v>432</v>
      </c>
      <c r="E168" s="671" t="n">
        <v>202</v>
      </c>
      <c r="F168" s="672" t="n">
        <v>634</v>
      </c>
      <c r="G168" s="673" t="n">
        <v>10891</v>
      </c>
      <c r="H168" s="674" t="n">
        <v>27</v>
      </c>
      <c r="I168" s="675" t="n">
        <v>7</v>
      </c>
      <c r="J168" s="676" t="n">
        <v>10925</v>
      </c>
      <c r="K168" s="677" t="n">
        <v>11559</v>
      </c>
      <c r="L168" s="678" t="n">
        <v>698</v>
      </c>
      <c r="M168" s="679" t="n">
        <v>6414</v>
      </c>
      <c r="N168" s="680" t="n">
        <v>7112</v>
      </c>
    </row>
    <row r="169">
      <c r="B169" s="42" t="n">
        <v>4269</v>
      </c>
      <c r="C169" s="42" t="s">
        <v>1260</v>
      </c>
      <c r="D169" s="681" t="n">
        <v>40347</v>
      </c>
      <c r="E169" s="682" t="n">
        <v>34467</v>
      </c>
      <c r="F169" s="683" t="n">
        <v>74814</v>
      </c>
      <c r="G169" s="684" t="n">
        <v>132936</v>
      </c>
      <c r="H169" s="685" t="n">
        <v>92028</v>
      </c>
      <c r="I169" s="686" t="n">
        <v>31046</v>
      </c>
      <c r="J169" s="687" t="n">
        <v>256010</v>
      </c>
      <c r="K169" s="688" t="n">
        <v>330824</v>
      </c>
      <c r="L169" s="689" t="n">
        <v>84312</v>
      </c>
      <c r="M169" s="690" t="n">
        <v>230332</v>
      </c>
      <c r="N169" s="691" t="n">
        <v>314644</v>
      </c>
    </row>
    <row r="170">
      <c r="B170" s="17" t="n">
        <v>4251</v>
      </c>
      <c r="C170" s="17" t="s">
        <v>1261</v>
      </c>
      <c r="D170" s="670" t="n">
        <v>127</v>
      </c>
      <c r="E170" s="671" t="n">
        <v>18</v>
      </c>
      <c r="F170" s="672" t="n">
        <v>145</v>
      </c>
      <c r="G170" s="673" t="n">
        <v>3810</v>
      </c>
      <c r="H170" s="674" t="n">
        <v>0</v>
      </c>
      <c r="I170" s="675" t="n">
        <v>0</v>
      </c>
      <c r="J170" s="676" t="n">
        <v>3810</v>
      </c>
      <c r="K170" s="677" t="n">
        <v>3955</v>
      </c>
      <c r="L170" s="678" t="n">
        <v>95</v>
      </c>
      <c r="M170" s="679" t="n">
        <v>540</v>
      </c>
      <c r="N170" s="680" t="n">
        <v>635</v>
      </c>
    </row>
    <row r="171">
      <c r="B171" s="17" t="n">
        <v>4252</v>
      </c>
      <c r="C171" s="17" t="s">
        <v>1262</v>
      </c>
      <c r="D171" s="670" t="n">
        <v>3244</v>
      </c>
      <c r="E171" s="671" t="n">
        <v>1567</v>
      </c>
      <c r="F171" s="672" t="n">
        <v>4811</v>
      </c>
      <c r="G171" s="673" t="n">
        <v>37032</v>
      </c>
      <c r="H171" s="674" t="n">
        <v>28127</v>
      </c>
      <c r="I171" s="675" t="n">
        <v>25432</v>
      </c>
      <c r="J171" s="676" t="n">
        <v>90591</v>
      </c>
      <c r="K171" s="677" t="n">
        <v>95402</v>
      </c>
      <c r="L171" s="678" t="n">
        <v>9436</v>
      </c>
      <c r="M171" s="679" t="n">
        <v>64658</v>
      </c>
      <c r="N171" s="680" t="n">
        <v>74094</v>
      </c>
    </row>
    <row r="172">
      <c r="B172" s="17" t="n">
        <v>4253</v>
      </c>
      <c r="C172" s="17" t="s">
        <v>1263</v>
      </c>
      <c r="D172" s="670" t="n">
        <v>708</v>
      </c>
      <c r="E172" s="671" t="n">
        <v>199</v>
      </c>
      <c r="F172" s="672" t="n">
        <v>907</v>
      </c>
      <c r="G172" s="673" t="n">
        <v>12763</v>
      </c>
      <c r="H172" s="674" t="n">
        <v>592</v>
      </c>
      <c r="I172" s="675" t="n">
        <v>734</v>
      </c>
      <c r="J172" s="676" t="n">
        <v>14089</v>
      </c>
      <c r="K172" s="677" t="n">
        <v>14996</v>
      </c>
      <c r="L172" s="678" t="n">
        <v>1115</v>
      </c>
      <c r="M172" s="679" t="n">
        <v>7704</v>
      </c>
      <c r="N172" s="680" t="n">
        <v>8819</v>
      </c>
    </row>
    <row r="173">
      <c r="B173" s="17" t="n">
        <v>4254</v>
      </c>
      <c r="C173" s="17" t="s">
        <v>1264</v>
      </c>
      <c r="D173" s="670" t="n">
        <v>6194</v>
      </c>
      <c r="E173" s="671" t="n">
        <v>6847</v>
      </c>
      <c r="F173" s="672" t="n">
        <v>13041</v>
      </c>
      <c r="G173" s="673" t="n">
        <v>17764</v>
      </c>
      <c r="H173" s="674" t="n">
        <v>13410</v>
      </c>
      <c r="I173" s="675" t="n">
        <v>1523</v>
      </c>
      <c r="J173" s="676" t="n">
        <v>32697</v>
      </c>
      <c r="K173" s="677" t="n">
        <v>45738</v>
      </c>
      <c r="L173" s="678" t="n">
        <v>9357</v>
      </c>
      <c r="M173" s="679" t="n">
        <v>29904</v>
      </c>
      <c r="N173" s="680" t="n">
        <v>39261</v>
      </c>
    </row>
    <row r="174">
      <c r="B174" s="17" t="n">
        <v>4255</v>
      </c>
      <c r="C174" s="17" t="s">
        <v>1265</v>
      </c>
      <c r="D174" s="670" t="n">
        <v>2296</v>
      </c>
      <c r="E174" s="671" t="n">
        <v>110</v>
      </c>
      <c r="F174" s="672" t="n">
        <v>2406</v>
      </c>
      <c r="G174" s="673" t="n">
        <v>1074</v>
      </c>
      <c r="H174" s="674" t="n">
        <v>1</v>
      </c>
      <c r="I174" s="675" t="n">
        <v>10</v>
      </c>
      <c r="J174" s="676" t="n">
        <v>1085</v>
      </c>
      <c r="K174" s="677" t="n">
        <v>3491</v>
      </c>
      <c r="L174" s="678" t="n">
        <v>4795</v>
      </c>
      <c r="M174" s="679" t="n">
        <v>432</v>
      </c>
      <c r="N174" s="680" t="n">
        <v>5227</v>
      </c>
    </row>
    <row r="175">
      <c r="B175" s="17" t="n">
        <v>4256</v>
      </c>
      <c r="C175" s="17" t="s">
        <v>1266</v>
      </c>
      <c r="D175" s="670" t="n">
        <v>142</v>
      </c>
      <c r="E175" s="671" t="n">
        <v>196</v>
      </c>
      <c r="F175" s="672" t="n">
        <v>338</v>
      </c>
      <c r="G175" s="673" t="n">
        <v>6008</v>
      </c>
      <c r="H175" s="674" t="n">
        <v>251</v>
      </c>
      <c r="I175" s="675" t="n">
        <v>1</v>
      </c>
      <c r="J175" s="676" t="n">
        <v>6260</v>
      </c>
      <c r="K175" s="677" t="n">
        <v>6598</v>
      </c>
      <c r="L175" s="678" t="n">
        <v>1174</v>
      </c>
      <c r="M175" s="679" t="n">
        <v>3097</v>
      </c>
      <c r="N175" s="680" t="n">
        <v>4271</v>
      </c>
    </row>
    <row r="176">
      <c r="B176" s="17" t="n">
        <v>4257</v>
      </c>
      <c r="C176" s="17" t="s">
        <v>1267</v>
      </c>
      <c r="D176" s="670" t="n">
        <v>572</v>
      </c>
      <c r="E176" s="671" t="n">
        <v>257</v>
      </c>
      <c r="F176" s="672" t="n">
        <v>829</v>
      </c>
      <c r="G176" s="673" t="n">
        <v>1</v>
      </c>
      <c r="H176" s="674" t="n">
        <v>0</v>
      </c>
      <c r="I176" s="675" t="n">
        <v>0</v>
      </c>
      <c r="J176" s="676" t="n">
        <v>1</v>
      </c>
      <c r="K176" s="677" t="n">
        <v>830</v>
      </c>
      <c r="L176" s="678" t="n">
        <v>2513</v>
      </c>
      <c r="M176" s="679" t="n">
        <v>0</v>
      </c>
      <c r="N176" s="680" t="n">
        <v>2513</v>
      </c>
    </row>
    <row r="177">
      <c r="B177" s="17" t="n">
        <v>4258</v>
      </c>
      <c r="C177" s="17" t="s">
        <v>382</v>
      </c>
      <c r="D177" s="670" t="n">
        <v>10276</v>
      </c>
      <c r="E177" s="671" t="n">
        <v>14396</v>
      </c>
      <c r="F177" s="672" t="n">
        <v>24672</v>
      </c>
      <c r="G177" s="673" t="n">
        <v>27136</v>
      </c>
      <c r="H177" s="674" t="n">
        <v>4025</v>
      </c>
      <c r="I177" s="675" t="n">
        <v>2490</v>
      </c>
      <c r="J177" s="676" t="n">
        <v>33651</v>
      </c>
      <c r="K177" s="677" t="n">
        <v>58323</v>
      </c>
      <c r="L177" s="678" t="n">
        <v>27311</v>
      </c>
      <c r="M177" s="679" t="n">
        <v>37586</v>
      </c>
      <c r="N177" s="680" t="n">
        <v>64897</v>
      </c>
    </row>
    <row r="178">
      <c r="B178" s="17" t="n">
        <v>4259</v>
      </c>
      <c r="C178" s="17" t="s">
        <v>1268</v>
      </c>
      <c r="D178" s="670" t="n">
        <v>768</v>
      </c>
      <c r="E178" s="671" t="n">
        <v>223</v>
      </c>
      <c r="F178" s="672" t="n">
        <v>991</v>
      </c>
      <c r="G178" s="673" t="n">
        <v>1705</v>
      </c>
      <c r="H178" s="674" t="n">
        <v>0</v>
      </c>
      <c r="I178" s="675" t="n">
        <v>0</v>
      </c>
      <c r="J178" s="676" t="n">
        <v>1705</v>
      </c>
      <c r="K178" s="677" t="n">
        <v>2696</v>
      </c>
      <c r="L178" s="678" t="n">
        <v>1872</v>
      </c>
      <c r="M178" s="679" t="n">
        <v>4106</v>
      </c>
      <c r="N178" s="680" t="n">
        <v>5978</v>
      </c>
    </row>
    <row r="179">
      <c r="B179" s="17" t="n">
        <v>4260</v>
      </c>
      <c r="C179" s="17" t="s">
        <v>1269</v>
      </c>
      <c r="D179" s="670" t="n">
        <v>9275</v>
      </c>
      <c r="E179" s="671" t="n">
        <v>9089</v>
      </c>
      <c r="F179" s="672" t="n">
        <v>18364</v>
      </c>
      <c r="G179" s="673" t="n">
        <v>12738</v>
      </c>
      <c r="H179" s="674" t="n">
        <v>40446</v>
      </c>
      <c r="I179" s="675" t="n">
        <v>665</v>
      </c>
      <c r="J179" s="676" t="n">
        <v>53849</v>
      </c>
      <c r="K179" s="677" t="n">
        <v>72213</v>
      </c>
      <c r="L179" s="678" t="n">
        <v>21887</v>
      </c>
      <c r="M179" s="679" t="n">
        <v>68801</v>
      </c>
      <c r="N179" s="680" t="n">
        <v>90688</v>
      </c>
    </row>
    <row r="180">
      <c r="B180" s="17" t="n">
        <v>4261</v>
      </c>
      <c r="C180" s="17" t="s">
        <v>1270</v>
      </c>
      <c r="D180" s="670" t="n">
        <v>3978</v>
      </c>
      <c r="E180" s="671" t="n">
        <v>1015</v>
      </c>
      <c r="F180" s="672" t="n">
        <v>4993</v>
      </c>
      <c r="G180" s="673" t="n">
        <v>2881</v>
      </c>
      <c r="H180" s="674" t="n">
        <v>4908</v>
      </c>
      <c r="I180" s="675" t="n">
        <v>0</v>
      </c>
      <c r="J180" s="676" t="n">
        <v>7789</v>
      </c>
      <c r="K180" s="677" t="n">
        <v>12782</v>
      </c>
      <c r="L180" s="678" t="n">
        <v>2168</v>
      </c>
      <c r="M180" s="679" t="n">
        <v>7932</v>
      </c>
      <c r="N180" s="680" t="n">
        <v>10100</v>
      </c>
    </row>
    <row r="181">
      <c r="B181" s="17" t="n">
        <v>4262</v>
      </c>
      <c r="C181" s="17" t="s">
        <v>1271</v>
      </c>
      <c r="D181" s="670" t="n">
        <v>115</v>
      </c>
      <c r="E181" s="671" t="n">
        <v>46</v>
      </c>
      <c r="F181" s="672" t="n">
        <v>161</v>
      </c>
      <c r="G181" s="673" t="n">
        <v>518</v>
      </c>
      <c r="H181" s="674" t="n">
        <v>0</v>
      </c>
      <c r="I181" s="675" t="n">
        <v>0</v>
      </c>
      <c r="J181" s="676" t="n">
        <v>518</v>
      </c>
      <c r="K181" s="677" t="n">
        <v>679</v>
      </c>
      <c r="L181" s="678" t="n">
        <v>171</v>
      </c>
      <c r="M181" s="679" t="n">
        <v>422</v>
      </c>
      <c r="N181" s="680" t="n">
        <v>593</v>
      </c>
    </row>
    <row r="182">
      <c r="B182" s="17" t="n">
        <v>4263</v>
      </c>
      <c r="C182" s="17" t="s">
        <v>1272</v>
      </c>
      <c r="D182" s="670" t="n">
        <v>1941</v>
      </c>
      <c r="E182" s="671" t="n">
        <v>275</v>
      </c>
      <c r="F182" s="672" t="n">
        <v>2216</v>
      </c>
      <c r="G182" s="673" t="n">
        <v>7877</v>
      </c>
      <c r="H182" s="674" t="n">
        <v>240</v>
      </c>
      <c r="I182" s="675" t="n">
        <v>91</v>
      </c>
      <c r="J182" s="676" t="n">
        <v>8208</v>
      </c>
      <c r="K182" s="677" t="n">
        <v>10424</v>
      </c>
      <c r="L182" s="678" t="n">
        <v>1503</v>
      </c>
      <c r="M182" s="679" t="n">
        <v>3098</v>
      </c>
      <c r="N182" s="680" t="n">
        <v>4601</v>
      </c>
    </row>
    <row r="183">
      <c r="B183" s="17" t="n">
        <v>4264</v>
      </c>
      <c r="C183" s="17" t="s">
        <v>1273</v>
      </c>
      <c r="D183" s="670" t="n">
        <v>711</v>
      </c>
      <c r="E183" s="671" t="n">
        <v>229</v>
      </c>
      <c r="F183" s="672" t="n">
        <v>940</v>
      </c>
      <c r="G183" s="673" t="n">
        <v>1629</v>
      </c>
      <c r="H183" s="674" t="n">
        <v>28</v>
      </c>
      <c r="I183" s="675" t="n">
        <v>100</v>
      </c>
      <c r="J183" s="676" t="n">
        <v>1757</v>
      </c>
      <c r="K183" s="677" t="n">
        <v>2697</v>
      </c>
      <c r="L183" s="678" t="n">
        <v>915</v>
      </c>
      <c r="M183" s="679" t="n">
        <v>2052</v>
      </c>
      <c r="N183" s="680" t="n">
        <v>2967</v>
      </c>
    </row>
    <row r="184">
      <c r="B184" s="42" t="n">
        <v>4299</v>
      </c>
      <c r="C184" s="42" t="s">
        <v>1274</v>
      </c>
      <c r="D184" s="681" t="n">
        <v>52950</v>
      </c>
      <c r="E184" s="682" t="n">
        <v>24119</v>
      </c>
      <c r="F184" s="683" t="n">
        <v>77069</v>
      </c>
      <c r="G184" s="684" t="n">
        <v>187376</v>
      </c>
      <c r="H184" s="685" t="n">
        <v>48522</v>
      </c>
      <c r="I184" s="686" t="n">
        <v>18019</v>
      </c>
      <c r="J184" s="687" t="n">
        <v>253917</v>
      </c>
      <c r="K184" s="688" t="n">
        <v>330986</v>
      </c>
      <c r="L184" s="689" t="n">
        <v>71158</v>
      </c>
      <c r="M184" s="690" t="n">
        <v>154670</v>
      </c>
      <c r="N184" s="691" t="n">
        <v>225828</v>
      </c>
    </row>
    <row r="185">
      <c r="B185" s="17" t="n">
        <v>4271</v>
      </c>
      <c r="C185" s="17" t="s">
        <v>1275</v>
      </c>
      <c r="D185" s="670" t="n">
        <v>11584</v>
      </c>
      <c r="E185" s="671" t="n">
        <v>2288</v>
      </c>
      <c r="F185" s="672" t="n">
        <v>13872</v>
      </c>
      <c r="G185" s="673" t="n">
        <v>11344</v>
      </c>
      <c r="H185" s="674" t="n">
        <v>229</v>
      </c>
      <c r="I185" s="675" t="n">
        <v>32</v>
      </c>
      <c r="J185" s="676" t="n">
        <v>11605</v>
      </c>
      <c r="K185" s="677" t="n">
        <v>25477</v>
      </c>
      <c r="L185" s="678" t="n">
        <v>6009</v>
      </c>
      <c r="M185" s="679" t="n">
        <v>11391</v>
      </c>
      <c r="N185" s="680" t="n">
        <v>17400</v>
      </c>
    </row>
    <row r="186">
      <c r="B186" s="17" t="n">
        <v>4273</v>
      </c>
      <c r="C186" s="17" t="s">
        <v>1276</v>
      </c>
      <c r="D186" s="670" t="n">
        <v>253</v>
      </c>
      <c r="E186" s="671" t="n">
        <v>5</v>
      </c>
      <c r="F186" s="672" t="n">
        <v>258</v>
      </c>
      <c r="G186" s="673" t="n">
        <v>3900</v>
      </c>
      <c r="H186" s="674" t="n">
        <v>0</v>
      </c>
      <c r="I186" s="675" t="n">
        <v>236</v>
      </c>
      <c r="J186" s="676" t="n">
        <v>4136</v>
      </c>
      <c r="K186" s="677" t="n">
        <v>4394</v>
      </c>
      <c r="L186" s="678" t="n">
        <v>233</v>
      </c>
      <c r="M186" s="679" t="n">
        <v>6225</v>
      </c>
      <c r="N186" s="680" t="n">
        <v>6458</v>
      </c>
    </row>
    <row r="187">
      <c r="B187" s="17" t="n">
        <v>4274</v>
      </c>
      <c r="C187" s="17" t="s">
        <v>1277</v>
      </c>
      <c r="D187" s="670" t="n">
        <v>2574</v>
      </c>
      <c r="E187" s="671" t="n">
        <v>1178</v>
      </c>
      <c r="F187" s="672" t="n">
        <v>3752</v>
      </c>
      <c r="G187" s="673" t="n">
        <v>18504</v>
      </c>
      <c r="H187" s="674" t="n">
        <v>61</v>
      </c>
      <c r="I187" s="675" t="n">
        <v>1625</v>
      </c>
      <c r="J187" s="676" t="n">
        <v>20190</v>
      </c>
      <c r="K187" s="677" t="n">
        <v>23942</v>
      </c>
      <c r="L187" s="678" t="n">
        <v>7215</v>
      </c>
      <c r="M187" s="679" t="n">
        <v>5890</v>
      </c>
      <c r="N187" s="680" t="n">
        <v>13105</v>
      </c>
    </row>
    <row r="188">
      <c r="B188" s="17" t="n">
        <v>4275</v>
      </c>
      <c r="C188" s="17" t="s">
        <v>1278</v>
      </c>
      <c r="D188" s="670" t="n">
        <v>1825</v>
      </c>
      <c r="E188" s="671" t="n">
        <v>13</v>
      </c>
      <c r="F188" s="672" t="n">
        <v>1838</v>
      </c>
      <c r="G188" s="673" t="n">
        <v>969</v>
      </c>
      <c r="H188" s="674" t="n">
        <v>516</v>
      </c>
      <c r="I188" s="675" t="n">
        <v>191</v>
      </c>
      <c r="J188" s="676" t="n">
        <v>1676</v>
      </c>
      <c r="K188" s="677" t="n">
        <v>3514</v>
      </c>
      <c r="L188" s="678" t="n">
        <v>868</v>
      </c>
      <c r="M188" s="679" t="n">
        <v>982</v>
      </c>
      <c r="N188" s="680" t="n">
        <v>1850</v>
      </c>
    </row>
    <row r="189">
      <c r="B189" s="17" t="n">
        <v>4276</v>
      </c>
      <c r="C189" s="17" t="s">
        <v>1279</v>
      </c>
      <c r="D189" s="670" t="n">
        <v>2071</v>
      </c>
      <c r="E189" s="671" t="n">
        <v>759</v>
      </c>
      <c r="F189" s="672" t="n">
        <v>2830</v>
      </c>
      <c r="G189" s="673" t="n">
        <v>18537</v>
      </c>
      <c r="H189" s="674" t="n">
        <v>3986</v>
      </c>
      <c r="I189" s="675" t="n">
        <v>327</v>
      </c>
      <c r="J189" s="676" t="n">
        <v>22850</v>
      </c>
      <c r="K189" s="677" t="n">
        <v>25680</v>
      </c>
      <c r="L189" s="678" t="n">
        <v>6524</v>
      </c>
      <c r="M189" s="679" t="n">
        <v>15069</v>
      </c>
      <c r="N189" s="680" t="n">
        <v>21593</v>
      </c>
    </row>
    <row r="190">
      <c r="B190" s="17" t="n">
        <v>4277</v>
      </c>
      <c r="C190" s="17" t="s">
        <v>1280</v>
      </c>
      <c r="D190" s="670" t="n">
        <v>1660</v>
      </c>
      <c r="E190" s="671" t="n">
        <v>33</v>
      </c>
      <c r="F190" s="672" t="n">
        <v>1693</v>
      </c>
      <c r="G190" s="673" t="n">
        <v>3057</v>
      </c>
      <c r="H190" s="674" t="n">
        <v>8</v>
      </c>
      <c r="I190" s="675" t="n">
        <v>181</v>
      </c>
      <c r="J190" s="676" t="n">
        <v>3246</v>
      </c>
      <c r="K190" s="677" t="n">
        <v>4939</v>
      </c>
      <c r="L190" s="678" t="n">
        <v>281</v>
      </c>
      <c r="M190" s="679" t="n">
        <v>2433</v>
      </c>
      <c r="N190" s="680" t="n">
        <v>2714</v>
      </c>
    </row>
    <row r="191">
      <c r="B191" s="17" t="n">
        <v>4279</v>
      </c>
      <c r="C191" s="17" t="s">
        <v>1281</v>
      </c>
      <c r="D191" s="670" t="n">
        <v>9023</v>
      </c>
      <c r="E191" s="671" t="n">
        <v>302</v>
      </c>
      <c r="F191" s="672" t="n">
        <v>9325</v>
      </c>
      <c r="G191" s="673" t="n">
        <v>15834</v>
      </c>
      <c r="H191" s="674" t="n">
        <v>256</v>
      </c>
      <c r="I191" s="675" t="n">
        <v>92</v>
      </c>
      <c r="J191" s="676" t="n">
        <v>16182</v>
      </c>
      <c r="K191" s="677" t="n">
        <v>25507</v>
      </c>
      <c r="L191" s="678" t="n">
        <v>3309</v>
      </c>
      <c r="M191" s="679" t="n">
        <v>13070</v>
      </c>
      <c r="N191" s="680" t="n">
        <v>16379</v>
      </c>
    </row>
    <row r="192">
      <c r="B192" s="17" t="n">
        <v>4280</v>
      </c>
      <c r="C192" s="17" t="s">
        <v>1282</v>
      </c>
      <c r="D192" s="670" t="n">
        <v>7757</v>
      </c>
      <c r="E192" s="671" t="n">
        <v>6660</v>
      </c>
      <c r="F192" s="672" t="n">
        <v>14417</v>
      </c>
      <c r="G192" s="673" t="n">
        <v>24824</v>
      </c>
      <c r="H192" s="674" t="n">
        <v>19529</v>
      </c>
      <c r="I192" s="675" t="n">
        <v>2335</v>
      </c>
      <c r="J192" s="676" t="n">
        <v>46688</v>
      </c>
      <c r="K192" s="677" t="n">
        <v>61105</v>
      </c>
      <c r="L192" s="678" t="n">
        <v>12101</v>
      </c>
      <c r="M192" s="679" t="n">
        <v>23120</v>
      </c>
      <c r="N192" s="680" t="n">
        <v>35221</v>
      </c>
    </row>
    <row r="193">
      <c r="B193" s="17" t="n">
        <v>4281</v>
      </c>
      <c r="C193" s="17" t="s">
        <v>1283</v>
      </c>
      <c r="D193" s="670" t="n">
        <v>234</v>
      </c>
      <c r="E193" s="671" t="n">
        <v>105</v>
      </c>
      <c r="F193" s="672" t="n">
        <v>339</v>
      </c>
      <c r="G193" s="673" t="n">
        <v>4167</v>
      </c>
      <c r="H193" s="674" t="n">
        <v>602</v>
      </c>
      <c r="I193" s="675" t="n">
        <v>348</v>
      </c>
      <c r="J193" s="676" t="n">
        <v>5117</v>
      </c>
      <c r="K193" s="677" t="n">
        <v>5456</v>
      </c>
      <c r="L193" s="678" t="n">
        <v>230</v>
      </c>
      <c r="M193" s="679" t="n">
        <v>2079</v>
      </c>
      <c r="N193" s="680" t="n">
        <v>2309</v>
      </c>
    </row>
    <row r="194">
      <c r="B194" s="17" t="n">
        <v>4282</v>
      </c>
      <c r="C194" s="17" t="s">
        <v>1284</v>
      </c>
      <c r="D194" s="670" t="n">
        <v>2265</v>
      </c>
      <c r="E194" s="671" t="n">
        <v>1090</v>
      </c>
      <c r="F194" s="672" t="n">
        <v>3355</v>
      </c>
      <c r="G194" s="673" t="n">
        <v>23886</v>
      </c>
      <c r="H194" s="674" t="n">
        <v>1600</v>
      </c>
      <c r="I194" s="675" t="n">
        <v>5808</v>
      </c>
      <c r="J194" s="676" t="n">
        <v>31294</v>
      </c>
      <c r="K194" s="677" t="n">
        <v>34649</v>
      </c>
      <c r="L194" s="678" t="n">
        <v>3844</v>
      </c>
      <c r="M194" s="679" t="n">
        <v>16854</v>
      </c>
      <c r="N194" s="680" t="n">
        <v>20698</v>
      </c>
    </row>
    <row r="195">
      <c r="B195" s="17" t="n">
        <v>4283</v>
      </c>
      <c r="C195" s="17" t="s">
        <v>1285</v>
      </c>
      <c r="D195" s="670" t="n">
        <v>2749</v>
      </c>
      <c r="E195" s="671" t="n">
        <v>2138</v>
      </c>
      <c r="F195" s="672" t="n">
        <v>4887</v>
      </c>
      <c r="G195" s="673" t="n">
        <v>10582</v>
      </c>
      <c r="H195" s="674" t="n">
        <v>7745</v>
      </c>
      <c r="I195" s="675" t="n">
        <v>0</v>
      </c>
      <c r="J195" s="676" t="n">
        <v>18327</v>
      </c>
      <c r="K195" s="677" t="n">
        <v>23214</v>
      </c>
      <c r="L195" s="678" t="n">
        <v>3790</v>
      </c>
      <c r="M195" s="679" t="n">
        <v>12562</v>
      </c>
      <c r="N195" s="680" t="n">
        <v>16352</v>
      </c>
    </row>
    <row r="196">
      <c r="B196" s="17" t="n">
        <v>4284</v>
      </c>
      <c r="C196" s="17" t="s">
        <v>1286</v>
      </c>
      <c r="D196" s="670" t="n">
        <v>241</v>
      </c>
      <c r="E196" s="671" t="n">
        <v>39</v>
      </c>
      <c r="F196" s="672" t="n">
        <v>280</v>
      </c>
      <c r="G196" s="673" t="n">
        <v>1223</v>
      </c>
      <c r="H196" s="674" t="n">
        <v>850</v>
      </c>
      <c r="I196" s="675" t="n">
        <v>3</v>
      </c>
      <c r="J196" s="676" t="n">
        <v>2076</v>
      </c>
      <c r="K196" s="677" t="n">
        <v>2356</v>
      </c>
      <c r="L196" s="678" t="n">
        <v>307</v>
      </c>
      <c r="M196" s="679" t="n">
        <v>43</v>
      </c>
      <c r="N196" s="680" t="n">
        <v>350</v>
      </c>
    </row>
    <row r="197">
      <c r="B197" s="17" t="n">
        <v>4285</v>
      </c>
      <c r="C197" s="17" t="s">
        <v>1287</v>
      </c>
      <c r="D197" s="670" t="n">
        <v>554</v>
      </c>
      <c r="E197" s="671" t="n">
        <v>169</v>
      </c>
      <c r="F197" s="672" t="n">
        <v>723</v>
      </c>
      <c r="G197" s="673" t="n">
        <v>7257</v>
      </c>
      <c r="H197" s="674" t="n">
        <v>304</v>
      </c>
      <c r="I197" s="675" t="n">
        <v>199</v>
      </c>
      <c r="J197" s="676" t="n">
        <v>7760</v>
      </c>
      <c r="K197" s="677" t="n">
        <v>8483</v>
      </c>
      <c r="L197" s="678" t="n">
        <v>602</v>
      </c>
      <c r="M197" s="679" t="n">
        <v>3236</v>
      </c>
      <c r="N197" s="680" t="n">
        <v>3838</v>
      </c>
    </row>
    <row r="198">
      <c r="B198" s="17" t="n">
        <v>4286</v>
      </c>
      <c r="C198" s="17" t="s">
        <v>1288</v>
      </c>
      <c r="D198" s="670" t="n">
        <v>634</v>
      </c>
      <c r="E198" s="671" t="n">
        <v>72</v>
      </c>
      <c r="F198" s="672" t="n">
        <v>706</v>
      </c>
      <c r="G198" s="673" t="n">
        <v>5225</v>
      </c>
      <c r="H198" s="674" t="n">
        <v>1513</v>
      </c>
      <c r="I198" s="675" t="n">
        <v>767</v>
      </c>
      <c r="J198" s="676" t="n">
        <v>7505</v>
      </c>
      <c r="K198" s="677" t="n">
        <v>8211</v>
      </c>
      <c r="L198" s="678" t="n">
        <v>626</v>
      </c>
      <c r="M198" s="679" t="n">
        <v>7068</v>
      </c>
      <c r="N198" s="680" t="n">
        <v>7694</v>
      </c>
    </row>
    <row r="199">
      <c r="B199" s="17" t="n">
        <v>4287</v>
      </c>
      <c r="C199" s="17" t="s">
        <v>1289</v>
      </c>
      <c r="D199" s="670" t="n">
        <v>1661</v>
      </c>
      <c r="E199" s="671" t="n">
        <v>283</v>
      </c>
      <c r="F199" s="672" t="n">
        <v>1944</v>
      </c>
      <c r="G199" s="673" t="n">
        <v>4244</v>
      </c>
      <c r="H199" s="674" t="n">
        <v>1542</v>
      </c>
      <c r="I199" s="675" t="n">
        <v>104</v>
      </c>
      <c r="J199" s="676" t="n">
        <v>5890</v>
      </c>
      <c r="K199" s="677" t="n">
        <v>7834</v>
      </c>
      <c r="L199" s="678" t="n">
        <v>830</v>
      </c>
      <c r="M199" s="679" t="n">
        <v>6504</v>
      </c>
      <c r="N199" s="680" t="n">
        <v>7334</v>
      </c>
    </row>
    <row r="200">
      <c r="B200" s="17" t="n">
        <v>4288</v>
      </c>
      <c r="C200" s="17" t="s">
        <v>1290</v>
      </c>
      <c r="D200" s="670" t="n">
        <v>68</v>
      </c>
      <c r="E200" s="671" t="n">
        <v>17</v>
      </c>
      <c r="F200" s="672" t="n">
        <v>85</v>
      </c>
      <c r="G200" s="673" t="n">
        <v>659</v>
      </c>
      <c r="H200" s="674" t="n">
        <v>0</v>
      </c>
      <c r="I200" s="675" t="n">
        <v>154</v>
      </c>
      <c r="J200" s="676" t="n">
        <v>813</v>
      </c>
      <c r="K200" s="677" t="n">
        <v>898</v>
      </c>
      <c r="L200" s="678" t="n">
        <v>469</v>
      </c>
      <c r="M200" s="679" t="n">
        <v>237</v>
      </c>
      <c r="N200" s="680" t="n">
        <v>706</v>
      </c>
    </row>
    <row r="201">
      <c r="B201" s="17" t="n">
        <v>4289</v>
      </c>
      <c r="C201" s="17" t="s">
        <v>383</v>
      </c>
      <c r="D201" s="670" t="n">
        <v>7797</v>
      </c>
      <c r="E201" s="671" t="n">
        <v>8968</v>
      </c>
      <c r="F201" s="672" t="n">
        <v>16765</v>
      </c>
      <c r="G201" s="673" t="n">
        <v>33164</v>
      </c>
      <c r="H201" s="674" t="n">
        <v>9781</v>
      </c>
      <c r="I201" s="675" t="n">
        <v>5617</v>
      </c>
      <c r="J201" s="676" t="n">
        <v>48562</v>
      </c>
      <c r="K201" s="677" t="n">
        <v>65327</v>
      </c>
      <c r="L201" s="678" t="n">
        <v>23920</v>
      </c>
      <c r="M201" s="679" t="n">
        <v>27907</v>
      </c>
      <c r="N201" s="680" t="n">
        <v>51827</v>
      </c>
    </row>
    <row r="202">
      <c r="B202" s="42" t="n">
        <v>4329</v>
      </c>
      <c r="C202" s="42" t="s">
        <v>1291</v>
      </c>
      <c r="D202" s="681" t="n">
        <v>34137</v>
      </c>
      <c r="E202" s="682" t="n">
        <v>3880</v>
      </c>
      <c r="F202" s="683" t="n">
        <v>38017</v>
      </c>
      <c r="G202" s="684" t="n">
        <v>129246</v>
      </c>
      <c r="H202" s="685" t="n">
        <v>23647</v>
      </c>
      <c r="I202" s="686" t="n">
        <v>9550</v>
      </c>
      <c r="J202" s="687" t="n">
        <v>162443</v>
      </c>
      <c r="K202" s="688" t="n">
        <v>200460</v>
      </c>
      <c r="L202" s="689" t="n">
        <v>57684</v>
      </c>
      <c r="M202" s="690" t="n">
        <v>106385</v>
      </c>
      <c r="N202" s="691" t="n">
        <v>164069</v>
      </c>
    </row>
    <row r="203">
      <c r="B203" s="17" t="n">
        <v>4303</v>
      </c>
      <c r="C203" s="17" t="s">
        <v>1292</v>
      </c>
      <c r="D203" s="670" t="n">
        <v>797</v>
      </c>
      <c r="E203" s="671" t="n">
        <v>210</v>
      </c>
      <c r="F203" s="672" t="n">
        <v>1007</v>
      </c>
      <c r="G203" s="673" t="n">
        <v>13346</v>
      </c>
      <c r="H203" s="674" t="n">
        <v>1747</v>
      </c>
      <c r="I203" s="675" t="n">
        <v>1</v>
      </c>
      <c r="J203" s="676" t="n">
        <v>15094</v>
      </c>
      <c r="K203" s="677" t="n">
        <v>16101</v>
      </c>
      <c r="L203" s="678" t="n">
        <v>1391</v>
      </c>
      <c r="M203" s="679" t="n">
        <v>7217</v>
      </c>
      <c r="N203" s="680" t="n">
        <v>8608</v>
      </c>
    </row>
    <row r="204">
      <c r="B204" s="17" t="n">
        <v>4304</v>
      </c>
      <c r="C204" s="17" t="s">
        <v>1293</v>
      </c>
      <c r="D204" s="670" t="n">
        <v>3150</v>
      </c>
      <c r="E204" s="671" t="n">
        <v>371</v>
      </c>
      <c r="F204" s="672" t="n">
        <v>3521</v>
      </c>
      <c r="G204" s="673" t="n">
        <v>9052</v>
      </c>
      <c r="H204" s="674" t="n">
        <v>7486</v>
      </c>
      <c r="I204" s="675" t="n">
        <v>458</v>
      </c>
      <c r="J204" s="676" t="n">
        <v>16996</v>
      </c>
      <c r="K204" s="677" t="n">
        <v>20517</v>
      </c>
      <c r="L204" s="678" t="n">
        <v>7958</v>
      </c>
      <c r="M204" s="679" t="n">
        <v>11450</v>
      </c>
      <c r="N204" s="680" t="n">
        <v>19408</v>
      </c>
    </row>
    <row r="205">
      <c r="B205" s="17" t="n">
        <v>4305</v>
      </c>
      <c r="C205" s="17" t="s">
        <v>1294</v>
      </c>
      <c r="D205" s="670" t="n">
        <v>2691</v>
      </c>
      <c r="E205" s="671" t="n">
        <v>154</v>
      </c>
      <c r="F205" s="672" t="n">
        <v>2845</v>
      </c>
      <c r="G205" s="673" t="n">
        <v>12677</v>
      </c>
      <c r="H205" s="674" t="n">
        <v>300</v>
      </c>
      <c r="I205" s="675" t="n">
        <v>346</v>
      </c>
      <c r="J205" s="676" t="n">
        <v>13323</v>
      </c>
      <c r="K205" s="677" t="n">
        <v>16168</v>
      </c>
      <c r="L205" s="678" t="n">
        <v>1340</v>
      </c>
      <c r="M205" s="679" t="n">
        <v>8751</v>
      </c>
      <c r="N205" s="680" t="n">
        <v>10091</v>
      </c>
    </row>
    <row r="206">
      <c r="B206" s="17" t="n">
        <v>4306</v>
      </c>
      <c r="C206" s="17" t="s">
        <v>1295</v>
      </c>
      <c r="D206" s="670" t="n">
        <v>184</v>
      </c>
      <c r="E206" s="671" t="n">
        <v>58</v>
      </c>
      <c r="F206" s="672" t="n">
        <v>242</v>
      </c>
      <c r="G206" s="673" t="n">
        <v>938</v>
      </c>
      <c r="H206" s="674" t="n">
        <v>0</v>
      </c>
      <c r="I206" s="675" t="n">
        <v>100</v>
      </c>
      <c r="J206" s="676" t="n">
        <v>1038</v>
      </c>
      <c r="K206" s="677" t="n">
        <v>1280</v>
      </c>
      <c r="L206" s="678" t="n">
        <v>206</v>
      </c>
      <c r="M206" s="679" t="n">
        <v>558</v>
      </c>
      <c r="N206" s="680" t="n">
        <v>764</v>
      </c>
    </row>
    <row r="207">
      <c r="B207" s="17" t="n">
        <v>4307</v>
      </c>
      <c r="C207" s="17" t="s">
        <v>1296</v>
      </c>
      <c r="D207" s="670" t="n">
        <v>293</v>
      </c>
      <c r="E207" s="671" t="n">
        <v>221</v>
      </c>
      <c r="F207" s="672" t="n">
        <v>514</v>
      </c>
      <c r="G207" s="673" t="n">
        <v>7040</v>
      </c>
      <c r="H207" s="674" t="n">
        <v>1246</v>
      </c>
      <c r="I207" s="675" t="n">
        <v>3348</v>
      </c>
      <c r="J207" s="676" t="n">
        <v>11634</v>
      </c>
      <c r="K207" s="677" t="n">
        <v>12148</v>
      </c>
      <c r="L207" s="678" t="n">
        <v>807</v>
      </c>
      <c r="M207" s="679" t="n">
        <v>7254</v>
      </c>
      <c r="N207" s="680" t="n">
        <v>8061</v>
      </c>
    </row>
    <row r="208">
      <c r="B208" s="17" t="n">
        <v>4309</v>
      </c>
      <c r="C208" s="17" t="s">
        <v>1297</v>
      </c>
      <c r="D208" s="670" t="n">
        <v>10309</v>
      </c>
      <c r="E208" s="671" t="n">
        <v>1217</v>
      </c>
      <c r="F208" s="672" t="n">
        <v>11526</v>
      </c>
      <c r="G208" s="673" t="n">
        <v>15862</v>
      </c>
      <c r="H208" s="674" t="n">
        <v>3297</v>
      </c>
      <c r="I208" s="675" t="n">
        <v>94</v>
      </c>
      <c r="J208" s="676" t="n">
        <v>19253</v>
      </c>
      <c r="K208" s="677" t="n">
        <v>30779</v>
      </c>
      <c r="L208" s="678" t="n">
        <v>16697</v>
      </c>
      <c r="M208" s="679" t="n">
        <v>7305</v>
      </c>
      <c r="N208" s="680" t="n">
        <v>24002</v>
      </c>
    </row>
    <row r="209">
      <c r="B209" s="17" t="n">
        <v>4310</v>
      </c>
      <c r="C209" s="17" t="s">
        <v>1298</v>
      </c>
      <c r="D209" s="670" t="n">
        <v>109</v>
      </c>
      <c r="E209" s="671" t="n">
        <v>34</v>
      </c>
      <c r="F209" s="672" t="n">
        <v>143</v>
      </c>
      <c r="G209" s="673" t="n">
        <v>6458</v>
      </c>
      <c r="H209" s="674" t="n">
        <v>0</v>
      </c>
      <c r="I209" s="675" t="n">
        <v>129</v>
      </c>
      <c r="J209" s="676" t="n">
        <v>6587</v>
      </c>
      <c r="K209" s="677" t="n">
        <v>6730</v>
      </c>
      <c r="L209" s="678" t="n">
        <v>545</v>
      </c>
      <c r="M209" s="679" t="n">
        <v>269</v>
      </c>
      <c r="N209" s="680" t="n">
        <v>814</v>
      </c>
    </row>
    <row r="210">
      <c r="B210" s="17" t="n">
        <v>4311</v>
      </c>
      <c r="C210" s="17" t="s">
        <v>1299</v>
      </c>
      <c r="D210" s="670" t="n">
        <v>636</v>
      </c>
      <c r="E210" s="671" t="n">
        <v>259</v>
      </c>
      <c r="F210" s="672" t="n">
        <v>895</v>
      </c>
      <c r="G210" s="673" t="n">
        <v>5081</v>
      </c>
      <c r="H210" s="674" t="n">
        <v>1253</v>
      </c>
      <c r="I210" s="675" t="n">
        <v>1724</v>
      </c>
      <c r="J210" s="676" t="n">
        <v>8058</v>
      </c>
      <c r="K210" s="677" t="n">
        <v>8953</v>
      </c>
      <c r="L210" s="678" t="n">
        <v>4813</v>
      </c>
      <c r="M210" s="679" t="n">
        <v>7908</v>
      </c>
      <c r="N210" s="680" t="n">
        <v>12721</v>
      </c>
    </row>
    <row r="211">
      <c r="B211" s="17" t="n">
        <v>4312</v>
      </c>
      <c r="C211" s="17" t="s">
        <v>1300</v>
      </c>
      <c r="D211" s="670" t="n">
        <v>237</v>
      </c>
      <c r="E211" s="671" t="n">
        <v>170</v>
      </c>
      <c r="F211" s="672" t="n">
        <v>407</v>
      </c>
      <c r="G211" s="673" t="n">
        <v>11603</v>
      </c>
      <c r="H211" s="674" t="n">
        <v>0</v>
      </c>
      <c r="I211" s="675" t="n">
        <v>694</v>
      </c>
      <c r="J211" s="676" t="n">
        <v>12297</v>
      </c>
      <c r="K211" s="677" t="n">
        <v>12704</v>
      </c>
      <c r="L211" s="678" t="n">
        <v>331</v>
      </c>
      <c r="M211" s="679" t="n">
        <v>4696</v>
      </c>
      <c r="N211" s="680" t="n">
        <v>5027</v>
      </c>
    </row>
    <row r="212">
      <c r="B212" s="17" t="n">
        <v>4313</v>
      </c>
      <c r="C212" s="17" t="s">
        <v>1301</v>
      </c>
      <c r="D212" s="670" t="n">
        <v>353</v>
      </c>
      <c r="E212" s="671" t="n">
        <v>264</v>
      </c>
      <c r="F212" s="672" t="n">
        <v>617</v>
      </c>
      <c r="G212" s="673" t="n">
        <v>4104</v>
      </c>
      <c r="H212" s="674" t="n">
        <v>19</v>
      </c>
      <c r="I212" s="675" t="n">
        <v>1516</v>
      </c>
      <c r="J212" s="676" t="n">
        <v>5639</v>
      </c>
      <c r="K212" s="677" t="n">
        <v>6256</v>
      </c>
      <c r="L212" s="678" t="n">
        <v>561</v>
      </c>
      <c r="M212" s="679" t="n">
        <v>2319</v>
      </c>
      <c r="N212" s="680" t="n">
        <v>2880</v>
      </c>
    </row>
    <row r="213">
      <c r="B213" s="17" t="n">
        <v>4314</v>
      </c>
      <c r="C213" s="17" t="s">
        <v>1302</v>
      </c>
      <c r="D213" s="670" t="n">
        <v>880</v>
      </c>
      <c r="E213" s="671" t="n">
        <v>10</v>
      </c>
      <c r="F213" s="672" t="n">
        <v>890</v>
      </c>
      <c r="G213" s="673" t="n">
        <v>316</v>
      </c>
      <c r="H213" s="674" t="n">
        <v>4</v>
      </c>
      <c r="I213" s="675" t="n">
        <v>0</v>
      </c>
      <c r="J213" s="676" t="n">
        <v>320</v>
      </c>
      <c r="K213" s="677" t="n">
        <v>1210</v>
      </c>
      <c r="L213" s="678" t="n">
        <v>58</v>
      </c>
      <c r="M213" s="679" t="n">
        <v>287</v>
      </c>
      <c r="N213" s="680" t="n">
        <v>345</v>
      </c>
    </row>
    <row r="214">
      <c r="B214" s="17" t="n">
        <v>4318</v>
      </c>
      <c r="C214" s="17" t="s">
        <v>1303</v>
      </c>
      <c r="D214" s="670" t="n">
        <v>886</v>
      </c>
      <c r="E214" s="671" t="n">
        <v>47</v>
      </c>
      <c r="F214" s="672" t="n">
        <v>933</v>
      </c>
      <c r="G214" s="673" t="n">
        <v>4318</v>
      </c>
      <c r="H214" s="674" t="n">
        <v>268</v>
      </c>
      <c r="I214" s="675" t="n">
        <v>0</v>
      </c>
      <c r="J214" s="676" t="n">
        <v>4586</v>
      </c>
      <c r="K214" s="677" t="n">
        <v>5519</v>
      </c>
      <c r="L214" s="678" t="n">
        <v>2929</v>
      </c>
      <c r="M214" s="679" t="n">
        <v>2935</v>
      </c>
      <c r="N214" s="680" t="n">
        <v>5864</v>
      </c>
    </row>
    <row r="215">
      <c r="B215" s="17" t="n">
        <v>4319</v>
      </c>
      <c r="C215" s="17" t="s">
        <v>1304</v>
      </c>
      <c r="D215" s="670" t="n">
        <v>70</v>
      </c>
      <c r="E215" s="671" t="n">
        <v>40</v>
      </c>
      <c r="F215" s="672" t="n">
        <v>110</v>
      </c>
      <c r="G215" s="673" t="n">
        <v>14712</v>
      </c>
      <c r="H215" s="674" t="n">
        <v>24</v>
      </c>
      <c r="I215" s="675" t="n">
        <v>1</v>
      </c>
      <c r="J215" s="676" t="n">
        <v>14737</v>
      </c>
      <c r="K215" s="677" t="n">
        <v>14847</v>
      </c>
      <c r="L215" s="678" t="n">
        <v>126</v>
      </c>
      <c r="M215" s="679" t="n">
        <v>10420</v>
      </c>
      <c r="N215" s="680" t="n">
        <v>10546</v>
      </c>
    </row>
    <row r="216">
      <c r="B216" s="17" t="n">
        <v>4320</v>
      </c>
      <c r="C216" s="17" t="s">
        <v>1305</v>
      </c>
      <c r="D216" s="670" t="n">
        <v>141</v>
      </c>
      <c r="E216" s="671" t="n">
        <v>117</v>
      </c>
      <c r="F216" s="672" t="n">
        <v>258</v>
      </c>
      <c r="G216" s="673" t="n">
        <v>5548</v>
      </c>
      <c r="H216" s="674" t="n">
        <v>2722</v>
      </c>
      <c r="I216" s="675" t="n">
        <v>741</v>
      </c>
      <c r="J216" s="676" t="n">
        <v>9011</v>
      </c>
      <c r="K216" s="677" t="n">
        <v>9269</v>
      </c>
      <c r="L216" s="678" t="n">
        <v>640</v>
      </c>
      <c r="M216" s="679" t="n">
        <v>6997</v>
      </c>
      <c r="N216" s="680" t="n">
        <v>7637</v>
      </c>
    </row>
    <row r="217">
      <c r="B217" s="26" t="n">
        <v>4324</v>
      </c>
      <c r="C217" s="26" t="s">
        <v>384</v>
      </c>
      <c r="D217" s="692" t="n">
        <v>13401</v>
      </c>
      <c r="E217" s="693" t="n">
        <v>708</v>
      </c>
      <c r="F217" s="694" t="n">
        <v>14109</v>
      </c>
      <c r="G217" s="695" t="n">
        <v>18191</v>
      </c>
      <c r="H217" s="696" t="n">
        <v>5281</v>
      </c>
      <c r="I217" s="697" t="n">
        <v>398</v>
      </c>
      <c r="J217" s="698" t="n">
        <v>23870</v>
      </c>
      <c r="K217" s="699" t="n">
        <v>37979</v>
      </c>
      <c r="L217" s="700" t="n">
        <v>19282</v>
      </c>
      <c r="M217" s="701" t="n">
        <v>28019</v>
      </c>
      <c r="N217" s="702" t="n">
        <v>47301</v>
      </c>
    </row>
    <row r="219">
      <c r="B219" s="35" t="s">
        <v>670</v>
      </c>
    </row>
  </sheetData>
  <mergeCells count="11">
    <mergeCell ref="B4:B6"/>
    <mergeCell ref="C4:C6"/>
    <mergeCell ref="D4:K4"/>
    <mergeCell ref="L4:N4"/>
    <mergeCell ref="D5:F5"/>
    <mergeCell ref="G5:J5"/>
    <mergeCell ref="K5:K6"/>
    <mergeCell ref="L5:L6"/>
    <mergeCell ref="M5:M6"/>
    <mergeCell ref="N5:N6"/>
    <mergeCell ref="B219:N219"/>
  </mergeCells>
  <pageMargins left="0.7" right="0.7" top="0.75" bottom="0.75" header="0.3" footer="0.3"/>
  <pageSetup paperSize="9" orientation="landscape" scale="50" fitToWidth="0" fitToHeight="0" horizontalDpi="300" verticalDpi="300"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A05388"/>
  </sheetPr>
  <dimension ref="A1"/>
  <sheetViews>
    <sheetView workbookViewId="0" zoomScale="100" showGridLines="0" tabSelected="false">
      <pane ySplit="6" topLeftCell="A7" activePane="bottomLeft" state="frozen"/>
      <selection pane="bottomLeft"/>
    </sheetView>
  </sheetViews>
  <sheetFormatPr defaultRowHeight="15.0" baseColWidth="10"/>
  <cols>
    <col min="1" max="1" width="2.57" hidden="0" customWidth="1"/>
    <col min="2" max="2" width="10.71" hidden="0" customWidth="1"/>
    <col min="3" max="3" width="2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s>
  <sheetData>
    <row r="1">
      <c r="B1" s="3" t="s">
        <v>34</v>
      </c>
    </row>
    <row r="4" ht="23.3333333333333" customHeight="1">
      <c r="B4" s="14" t="s">
        <v>1094</v>
      </c>
      <c r="C4" s="14" t="s">
        <v>1095</v>
      </c>
      <c r="D4" s="15" t="s">
        <v>1347</v>
      </c>
      <c r="E4" s="15" t="s">
        <v>1347</v>
      </c>
      <c r="F4" s="15" t="s">
        <v>1347</v>
      </c>
      <c r="G4" s="15" t="s">
        <v>1347</v>
      </c>
      <c r="H4" s="15" t="s">
        <v>1347</v>
      </c>
      <c r="I4" s="15" t="s">
        <v>1347</v>
      </c>
      <c r="J4" s="15" t="s">
        <v>1347</v>
      </c>
      <c r="K4" s="15" t="s">
        <v>1347</v>
      </c>
      <c r="L4" s="15" t="s">
        <v>1347</v>
      </c>
      <c r="M4" s="15" t="s">
        <v>1348</v>
      </c>
      <c r="N4" s="15" t="s">
        <v>1349</v>
      </c>
    </row>
    <row r="5" ht="23.3333333333333" customHeight="1">
      <c r="B5" s="14" t="s">
        <v>1094</v>
      </c>
      <c r="C5" s="14" t="s">
        <v>1095</v>
      </c>
      <c r="D5" s="16" t="s">
        <v>46</v>
      </c>
      <c r="E5" s="15" t="s">
        <v>745</v>
      </c>
      <c r="F5" s="15" t="s">
        <v>745</v>
      </c>
      <c r="G5" s="15" t="s">
        <v>745</v>
      </c>
      <c r="H5" s="15" t="s">
        <v>745</v>
      </c>
      <c r="I5" s="15" t="s">
        <v>745</v>
      </c>
      <c r="J5" s="15" t="s">
        <v>745</v>
      </c>
      <c r="K5" s="16" t="s">
        <v>1350</v>
      </c>
      <c r="L5" s="16" t="s">
        <v>1351</v>
      </c>
      <c r="M5" s="15" t="s">
        <v>1348</v>
      </c>
      <c r="N5" s="15" t="s">
        <v>1349</v>
      </c>
    </row>
    <row r="6" ht="23.3333333333333" customHeight="1">
      <c r="B6" s="14" t="s">
        <v>1094</v>
      </c>
      <c r="C6" s="14" t="s">
        <v>1095</v>
      </c>
      <c r="D6" s="16" t="s">
        <v>46</v>
      </c>
      <c r="E6" s="16" t="n">
        <v>1</v>
      </c>
      <c r="F6" s="16" t="n">
        <v>2</v>
      </c>
      <c r="G6" s="16" t="n">
        <v>3</v>
      </c>
      <c r="H6" s="16" t="n">
        <v>4</v>
      </c>
      <c r="I6" s="16" t="n">
        <v>5</v>
      </c>
      <c r="J6" s="16" t="s">
        <v>1352</v>
      </c>
      <c r="K6" s="16" t="s">
        <v>1350</v>
      </c>
      <c r="L6" s="16" t="s">
        <v>1351</v>
      </c>
      <c r="M6" s="15" t="s">
        <v>1348</v>
      </c>
      <c r="N6" s="15" t="s">
        <v>1349</v>
      </c>
    </row>
    <row r="7">
      <c r="B7" s="42" t="n">
        <v>4335</v>
      </c>
      <c r="C7" s="42" t="s">
        <v>386</v>
      </c>
      <c r="D7" s="714" t="n">
        <v>4102</v>
      </c>
      <c r="E7" s="715" t="n">
        <v>288</v>
      </c>
      <c r="F7" s="716" t="n">
        <v>581</v>
      </c>
      <c r="G7" s="717" t="n">
        <v>1191</v>
      </c>
      <c r="H7" s="718" t="n">
        <v>1110</v>
      </c>
      <c r="I7" s="719" t="n">
        <v>576</v>
      </c>
      <c r="J7" s="720" t="n">
        <v>356</v>
      </c>
      <c r="K7" s="721" t="n">
        <v>778</v>
      </c>
      <c r="L7" s="722" t="n">
        <v>289</v>
      </c>
      <c r="M7" s="723" t="n">
        <v>348656</v>
      </c>
      <c r="N7" s="724" t="s">
        <v>917</v>
      </c>
    </row>
    <row r="8">
      <c r="B8" s="42" t="n">
        <v>4019</v>
      </c>
      <c r="C8" s="42" t="s">
        <v>1106</v>
      </c>
      <c r="D8" s="714" t="n">
        <v>365</v>
      </c>
      <c r="E8" s="715" t="n">
        <v>20</v>
      </c>
      <c r="F8" s="716" t="n">
        <v>42</v>
      </c>
      <c r="G8" s="717" t="n">
        <v>107</v>
      </c>
      <c r="H8" s="718" t="n">
        <v>107</v>
      </c>
      <c r="I8" s="719" t="n">
        <v>60</v>
      </c>
      <c r="J8" s="720" t="n">
        <v>29</v>
      </c>
      <c r="K8" s="721" t="n">
        <v>71</v>
      </c>
      <c r="L8" s="722" t="n">
        <v>7</v>
      </c>
      <c r="M8" s="723" t="n">
        <v>41343</v>
      </c>
      <c r="N8" s="724" t="s">
        <v>1087</v>
      </c>
    </row>
    <row r="9">
      <c r="B9" s="17" t="n">
        <v>4001</v>
      </c>
      <c r="C9" s="17" t="s">
        <v>374</v>
      </c>
      <c r="D9" s="703" t="n">
        <v>48</v>
      </c>
      <c r="E9" s="704" t="n">
        <v>8</v>
      </c>
      <c r="F9" s="705" t="n">
        <v>8</v>
      </c>
      <c r="G9" s="706" t="n">
        <v>12</v>
      </c>
      <c r="H9" s="707" t="n">
        <v>12</v>
      </c>
      <c r="I9" s="708" t="n">
        <v>4</v>
      </c>
      <c r="J9" s="709" t="n">
        <v>4</v>
      </c>
      <c r="K9" s="710" t="n">
        <v>4</v>
      </c>
      <c r="L9" s="711" t="n">
        <v>2</v>
      </c>
      <c r="M9" s="712" t="n">
        <v>12500</v>
      </c>
      <c r="N9" s="713" t="s">
        <v>977</v>
      </c>
    </row>
    <row r="10">
      <c r="B10" s="17" t="n">
        <v>4002</v>
      </c>
      <c r="C10" s="17" t="s">
        <v>1107</v>
      </c>
      <c r="D10" s="703" t="n">
        <v>10</v>
      </c>
      <c r="E10" s="704" t="n">
        <v>1</v>
      </c>
      <c r="F10" s="705" t="n">
        <v>0</v>
      </c>
      <c r="G10" s="706" t="n">
        <v>3</v>
      </c>
      <c r="H10" s="707" t="n">
        <v>4</v>
      </c>
      <c r="I10" s="708" t="n">
        <v>2</v>
      </c>
      <c r="J10" s="709" t="n">
        <v>0</v>
      </c>
      <c r="K10" s="710" t="n">
        <v>4</v>
      </c>
      <c r="L10" s="711" t="n">
        <v>0</v>
      </c>
      <c r="M10" s="712" t="n">
        <v>810</v>
      </c>
      <c r="N10" s="713" t="s">
        <v>973</v>
      </c>
    </row>
    <row r="11">
      <c r="B11" s="17" t="n">
        <v>4003</v>
      </c>
      <c r="C11" s="17" t="s">
        <v>1108</v>
      </c>
      <c r="D11" s="703" t="n">
        <v>26</v>
      </c>
      <c r="E11" s="704" t="n">
        <v>1</v>
      </c>
      <c r="F11" s="705" t="n">
        <v>2</v>
      </c>
      <c r="G11" s="706" t="n">
        <v>11</v>
      </c>
      <c r="H11" s="707" t="n">
        <v>8</v>
      </c>
      <c r="I11" s="708" t="n">
        <v>4</v>
      </c>
      <c r="J11" s="709" t="n">
        <v>0</v>
      </c>
      <c r="K11" s="710" t="n">
        <v>3</v>
      </c>
      <c r="L11" s="711" t="n">
        <v>0</v>
      </c>
      <c r="M11" s="712" t="n">
        <v>3907</v>
      </c>
      <c r="N11" s="713" t="s">
        <v>1306</v>
      </c>
    </row>
    <row r="12">
      <c r="B12" s="17" t="n">
        <v>4004</v>
      </c>
      <c r="C12" s="17" t="s">
        <v>1109</v>
      </c>
      <c r="D12" s="703" t="n">
        <v>6</v>
      </c>
      <c r="E12" s="704" t="n">
        <v>0</v>
      </c>
      <c r="F12" s="705" t="n">
        <v>3</v>
      </c>
      <c r="G12" s="706" t="n">
        <v>3</v>
      </c>
      <c r="H12" s="707" t="n">
        <v>0</v>
      </c>
      <c r="I12" s="708" t="n">
        <v>0</v>
      </c>
      <c r="J12" s="709" t="n">
        <v>0</v>
      </c>
      <c r="K12" s="710" t="n">
        <v>0</v>
      </c>
      <c r="L12" s="711" t="n">
        <v>0</v>
      </c>
      <c r="M12" s="712" t="n">
        <v>393</v>
      </c>
      <c r="N12" s="713" t="s">
        <v>994</v>
      </c>
    </row>
    <row r="13">
      <c r="B13" s="17" t="n">
        <v>4005</v>
      </c>
      <c r="C13" s="17" t="s">
        <v>1110</v>
      </c>
      <c r="D13" s="703" t="n">
        <v>31</v>
      </c>
      <c r="E13" s="704" t="n">
        <v>0</v>
      </c>
      <c r="F13" s="705" t="n">
        <v>1</v>
      </c>
      <c r="G13" s="706" t="n">
        <v>6</v>
      </c>
      <c r="H13" s="707" t="n">
        <v>10</v>
      </c>
      <c r="I13" s="708" t="n">
        <v>11</v>
      </c>
      <c r="J13" s="709" t="n">
        <v>3</v>
      </c>
      <c r="K13" s="710" t="n">
        <v>8</v>
      </c>
      <c r="L13" s="711" t="n">
        <v>0</v>
      </c>
      <c r="M13" s="712" t="n">
        <v>2122</v>
      </c>
      <c r="N13" s="713" t="s">
        <v>986</v>
      </c>
    </row>
    <row r="14">
      <c r="B14" s="17" t="n">
        <v>4006</v>
      </c>
      <c r="C14" s="17" t="s">
        <v>1111</v>
      </c>
      <c r="D14" s="703" t="n">
        <v>38</v>
      </c>
      <c r="E14" s="704" t="n">
        <v>1</v>
      </c>
      <c r="F14" s="705" t="n">
        <v>3</v>
      </c>
      <c r="G14" s="706" t="n">
        <v>13</v>
      </c>
      <c r="H14" s="707" t="n">
        <v>8</v>
      </c>
      <c r="I14" s="708" t="n">
        <v>6</v>
      </c>
      <c r="J14" s="709" t="n">
        <v>7</v>
      </c>
      <c r="K14" s="710" t="n">
        <v>11</v>
      </c>
      <c r="L14" s="711" t="n">
        <v>0</v>
      </c>
      <c r="M14" s="712" t="n">
        <v>3928</v>
      </c>
      <c r="N14" s="713" t="s">
        <v>1020</v>
      </c>
    </row>
    <row r="15">
      <c r="B15" s="17" t="n">
        <v>4007</v>
      </c>
      <c r="C15" s="17" t="s">
        <v>1112</v>
      </c>
      <c r="D15" s="703" t="n">
        <v>19</v>
      </c>
      <c r="E15" s="704" t="n">
        <v>0</v>
      </c>
      <c r="F15" s="705" t="n">
        <v>1</v>
      </c>
      <c r="G15" s="706" t="n">
        <v>4</v>
      </c>
      <c r="H15" s="707" t="n">
        <v>6</v>
      </c>
      <c r="I15" s="708" t="n">
        <v>4</v>
      </c>
      <c r="J15" s="709" t="n">
        <v>4</v>
      </c>
      <c r="K15" s="710" t="n">
        <v>6</v>
      </c>
      <c r="L15" s="711" t="n">
        <v>0</v>
      </c>
      <c r="M15" s="712" t="n">
        <v>837</v>
      </c>
      <c r="N15" s="713" t="s">
        <v>788</v>
      </c>
    </row>
    <row r="16">
      <c r="B16" s="17" t="n">
        <v>4008</v>
      </c>
      <c r="C16" s="17" t="s">
        <v>1113</v>
      </c>
      <c r="D16" s="703" t="n">
        <v>8</v>
      </c>
      <c r="E16" s="704" t="n">
        <v>1</v>
      </c>
      <c r="F16" s="705" t="n">
        <v>0</v>
      </c>
      <c r="G16" s="706" t="n">
        <v>2</v>
      </c>
      <c r="H16" s="707" t="n">
        <v>3</v>
      </c>
      <c r="I16" s="708" t="n">
        <v>1</v>
      </c>
      <c r="J16" s="709" t="n">
        <v>1</v>
      </c>
      <c r="K16" s="710" t="n">
        <v>2</v>
      </c>
      <c r="L16" s="711" t="n">
        <v>3</v>
      </c>
      <c r="M16" s="712" t="n">
        <v>3370</v>
      </c>
      <c r="N16" s="713" t="s">
        <v>997</v>
      </c>
    </row>
    <row r="17">
      <c r="B17" s="17" t="n">
        <v>4009</v>
      </c>
      <c r="C17" s="17" t="s">
        <v>1114</v>
      </c>
      <c r="D17" s="703" t="n">
        <v>50</v>
      </c>
      <c r="E17" s="704" t="n">
        <v>2</v>
      </c>
      <c r="F17" s="705" t="n">
        <v>2</v>
      </c>
      <c r="G17" s="706" t="n">
        <v>15</v>
      </c>
      <c r="H17" s="707" t="n">
        <v>18</v>
      </c>
      <c r="I17" s="708" t="n">
        <v>8</v>
      </c>
      <c r="J17" s="709" t="n">
        <v>5</v>
      </c>
      <c r="K17" s="710" t="n">
        <v>14</v>
      </c>
      <c r="L17" s="711" t="n">
        <v>2</v>
      </c>
      <c r="M17" s="712" t="n">
        <v>1876</v>
      </c>
      <c r="N17" s="713" t="s">
        <v>772</v>
      </c>
    </row>
    <row r="18">
      <c r="B18" s="17" t="n">
        <v>4010</v>
      </c>
      <c r="C18" s="17" t="s">
        <v>1115</v>
      </c>
      <c r="D18" s="703" t="n">
        <v>72</v>
      </c>
      <c r="E18" s="704" t="n">
        <v>2</v>
      </c>
      <c r="F18" s="705" t="n">
        <v>13</v>
      </c>
      <c r="G18" s="706" t="n">
        <v>25</v>
      </c>
      <c r="H18" s="707" t="n">
        <v>21</v>
      </c>
      <c r="I18" s="708" t="n">
        <v>10</v>
      </c>
      <c r="J18" s="709" t="n">
        <v>1</v>
      </c>
      <c r="K18" s="710" t="n">
        <v>5</v>
      </c>
      <c r="L18" s="711" t="n">
        <v>0</v>
      </c>
      <c r="M18" s="712" t="n">
        <v>4126</v>
      </c>
      <c r="N18" s="713" t="s">
        <v>957</v>
      </c>
    </row>
    <row r="19">
      <c r="B19" s="17" t="n">
        <v>4012</v>
      </c>
      <c r="C19" s="17" t="s">
        <v>1116</v>
      </c>
      <c r="D19" s="703" t="n">
        <v>34</v>
      </c>
      <c r="E19" s="704" t="n">
        <v>2</v>
      </c>
      <c r="F19" s="705" t="n">
        <v>5</v>
      </c>
      <c r="G19" s="706" t="n">
        <v>5</v>
      </c>
      <c r="H19" s="707" t="n">
        <v>11</v>
      </c>
      <c r="I19" s="708" t="n">
        <v>7</v>
      </c>
      <c r="J19" s="709" t="n">
        <v>4</v>
      </c>
      <c r="K19" s="710" t="n">
        <v>11</v>
      </c>
      <c r="L19" s="711" t="n">
        <v>0</v>
      </c>
      <c r="M19" s="712" t="n">
        <v>5362</v>
      </c>
      <c r="N19" s="713" t="s">
        <v>891</v>
      </c>
    </row>
    <row r="20">
      <c r="B20" s="17" t="n">
        <v>4013</v>
      </c>
      <c r="C20" s="17" t="s">
        <v>1117</v>
      </c>
      <c r="D20" s="703" t="n">
        <v>23</v>
      </c>
      <c r="E20" s="704" t="n">
        <v>2</v>
      </c>
      <c r="F20" s="705" t="n">
        <v>4</v>
      </c>
      <c r="G20" s="706" t="n">
        <v>8</v>
      </c>
      <c r="H20" s="707" t="n">
        <v>6</v>
      </c>
      <c r="I20" s="708" t="n">
        <v>3</v>
      </c>
      <c r="J20" s="709" t="n">
        <v>0</v>
      </c>
      <c r="K20" s="710" t="n">
        <v>3</v>
      </c>
      <c r="L20" s="711" t="n">
        <v>0</v>
      </c>
      <c r="M20" s="712" t="n">
        <v>2112</v>
      </c>
      <c r="N20" s="713" t="s">
        <v>936</v>
      </c>
    </row>
    <row r="21">
      <c r="B21" s="42" t="n">
        <v>4059</v>
      </c>
      <c r="C21" s="42" t="s">
        <v>1118</v>
      </c>
      <c r="D21" s="714" t="n">
        <v>657</v>
      </c>
      <c r="E21" s="715" t="n">
        <v>67</v>
      </c>
      <c r="F21" s="716" t="n">
        <v>107</v>
      </c>
      <c r="G21" s="717" t="n">
        <v>193</v>
      </c>
      <c r="H21" s="718" t="n">
        <v>169</v>
      </c>
      <c r="I21" s="719" t="n">
        <v>76</v>
      </c>
      <c r="J21" s="720" t="n">
        <v>45</v>
      </c>
      <c r="K21" s="721" t="n">
        <v>98</v>
      </c>
      <c r="L21" s="722" t="n">
        <v>28</v>
      </c>
      <c r="M21" s="723" t="n">
        <v>72842</v>
      </c>
      <c r="N21" s="724" t="s">
        <v>1067</v>
      </c>
    </row>
    <row r="22">
      <c r="B22" s="17" t="n">
        <v>4021</v>
      </c>
      <c r="C22" s="17" t="s">
        <v>375</v>
      </c>
      <c r="D22" s="703" t="n">
        <v>102</v>
      </c>
      <c r="E22" s="704" t="n">
        <v>17</v>
      </c>
      <c r="F22" s="705" t="n">
        <v>21</v>
      </c>
      <c r="G22" s="706" t="n">
        <v>24</v>
      </c>
      <c r="H22" s="707" t="n">
        <v>24</v>
      </c>
      <c r="I22" s="708" t="n">
        <v>9</v>
      </c>
      <c r="J22" s="709" t="n">
        <v>7</v>
      </c>
      <c r="K22" s="710" t="n">
        <v>11</v>
      </c>
      <c r="L22" s="711" t="n">
        <v>2</v>
      </c>
      <c r="M22" s="712" t="n">
        <v>12767</v>
      </c>
      <c r="N22" s="713" t="s">
        <v>937</v>
      </c>
    </row>
    <row r="23">
      <c r="B23" s="17" t="n">
        <v>4022</v>
      </c>
      <c r="C23" s="17" t="s">
        <v>1119</v>
      </c>
      <c r="D23" s="703" t="n">
        <v>16</v>
      </c>
      <c r="E23" s="704" t="n">
        <v>0</v>
      </c>
      <c r="F23" s="705" t="n">
        <v>2</v>
      </c>
      <c r="G23" s="706" t="n">
        <v>3</v>
      </c>
      <c r="H23" s="707" t="n">
        <v>6</v>
      </c>
      <c r="I23" s="708" t="n">
        <v>2</v>
      </c>
      <c r="J23" s="709" t="n">
        <v>3</v>
      </c>
      <c r="K23" s="710" t="n">
        <v>7</v>
      </c>
      <c r="L23" s="711" t="n">
        <v>0</v>
      </c>
      <c r="M23" s="712" t="n">
        <v>783</v>
      </c>
      <c r="N23" s="713" t="s">
        <v>1307</v>
      </c>
    </row>
    <row r="24">
      <c r="B24" s="17" t="n">
        <v>4023</v>
      </c>
      <c r="C24" s="17" t="s">
        <v>1120</v>
      </c>
      <c r="D24" s="703" t="n">
        <v>15</v>
      </c>
      <c r="E24" s="704" t="n">
        <v>0</v>
      </c>
      <c r="F24" s="705" t="n">
        <v>1</v>
      </c>
      <c r="G24" s="706" t="n">
        <v>3</v>
      </c>
      <c r="H24" s="707" t="n">
        <v>1</v>
      </c>
      <c r="I24" s="708" t="n">
        <v>6</v>
      </c>
      <c r="J24" s="709" t="n">
        <v>4</v>
      </c>
      <c r="K24" s="710" t="n">
        <v>9</v>
      </c>
      <c r="L24" s="711" t="n">
        <v>0</v>
      </c>
      <c r="M24" s="712" t="n">
        <v>1370</v>
      </c>
      <c r="N24" s="713" t="s">
        <v>936</v>
      </c>
    </row>
    <row r="25">
      <c r="B25" s="17" t="n">
        <v>4024</v>
      </c>
      <c r="C25" s="17" t="s">
        <v>1121</v>
      </c>
      <c r="D25" s="703" t="n">
        <v>3</v>
      </c>
      <c r="E25" s="704" t="n">
        <v>0</v>
      </c>
      <c r="F25" s="705" t="n">
        <v>0</v>
      </c>
      <c r="G25" s="706" t="n">
        <v>0</v>
      </c>
      <c r="H25" s="707" t="n">
        <v>1</v>
      </c>
      <c r="I25" s="708" t="n">
        <v>1</v>
      </c>
      <c r="J25" s="709" t="n">
        <v>1</v>
      </c>
      <c r="K25" s="710" t="n">
        <v>2</v>
      </c>
      <c r="L25" s="711" t="n">
        <v>0</v>
      </c>
      <c r="M25" s="712" t="n">
        <v>1375</v>
      </c>
      <c r="N25" s="713" t="s">
        <v>974</v>
      </c>
    </row>
    <row r="26">
      <c r="B26" s="17" t="n">
        <v>4049</v>
      </c>
      <c r="C26" s="17" t="s">
        <v>1122</v>
      </c>
      <c r="D26" s="703" t="n">
        <v>14</v>
      </c>
      <c r="E26" s="704" t="n">
        <v>1</v>
      </c>
      <c r="F26" s="705" t="n">
        <v>2</v>
      </c>
      <c r="G26" s="706" t="n">
        <v>6</v>
      </c>
      <c r="H26" s="707" t="n">
        <v>4</v>
      </c>
      <c r="I26" s="708" t="n">
        <v>1</v>
      </c>
      <c r="J26" s="709" t="n">
        <v>0</v>
      </c>
      <c r="K26" s="710" t="n">
        <v>0</v>
      </c>
      <c r="L26" s="711" t="n">
        <v>1</v>
      </c>
      <c r="M26" s="712" t="n">
        <v>2224</v>
      </c>
      <c r="N26" s="713" t="s">
        <v>891</v>
      </c>
    </row>
    <row r="27">
      <c r="B27" s="17" t="n">
        <v>4026</v>
      </c>
      <c r="C27" s="17" t="s">
        <v>1123</v>
      </c>
      <c r="D27" s="703" t="n">
        <v>2</v>
      </c>
      <c r="E27" s="704" t="n">
        <v>0</v>
      </c>
      <c r="F27" s="705" t="n">
        <v>0</v>
      </c>
      <c r="G27" s="706" t="n">
        <v>1</v>
      </c>
      <c r="H27" s="707" t="n">
        <v>1</v>
      </c>
      <c r="I27" s="708" t="n">
        <v>0</v>
      </c>
      <c r="J27" s="709" t="n">
        <v>0</v>
      </c>
      <c r="K27" s="710" t="n">
        <v>0</v>
      </c>
      <c r="L27" s="711" t="n">
        <v>0</v>
      </c>
      <c r="M27" s="712" t="n">
        <v>1889</v>
      </c>
      <c r="N27" s="713" t="s">
        <v>1308</v>
      </c>
    </row>
    <row r="28">
      <c r="B28" s="17" t="n">
        <v>4027</v>
      </c>
      <c r="C28" s="17" t="s">
        <v>1124</v>
      </c>
      <c r="D28" s="703" t="n">
        <v>60</v>
      </c>
      <c r="E28" s="704" t="n">
        <v>7</v>
      </c>
      <c r="F28" s="705" t="n">
        <v>5</v>
      </c>
      <c r="G28" s="706" t="n">
        <v>17</v>
      </c>
      <c r="H28" s="707" t="n">
        <v>18</v>
      </c>
      <c r="I28" s="708" t="n">
        <v>9</v>
      </c>
      <c r="J28" s="709" t="n">
        <v>4</v>
      </c>
      <c r="K28" s="710" t="n">
        <v>14</v>
      </c>
      <c r="L28" s="711" t="n">
        <v>3</v>
      </c>
      <c r="M28" s="712" t="n">
        <v>2877</v>
      </c>
      <c r="N28" s="713" t="s">
        <v>801</v>
      </c>
    </row>
    <row r="29">
      <c r="B29" s="17" t="n">
        <v>4028</v>
      </c>
      <c r="C29" s="17" t="s">
        <v>1125</v>
      </c>
      <c r="D29" s="703" t="n">
        <v>3</v>
      </c>
      <c r="E29" s="704" t="n">
        <v>1</v>
      </c>
      <c r="F29" s="705" t="n">
        <v>0</v>
      </c>
      <c r="G29" s="706" t="n">
        <v>0</v>
      </c>
      <c r="H29" s="707" t="n">
        <v>1</v>
      </c>
      <c r="I29" s="708" t="n">
        <v>0</v>
      </c>
      <c r="J29" s="709" t="n">
        <v>1</v>
      </c>
      <c r="K29" s="710" t="n">
        <v>1</v>
      </c>
      <c r="L29" s="711" t="n">
        <v>0</v>
      </c>
      <c r="M29" s="712" t="n">
        <v>476</v>
      </c>
      <c r="N29" s="713" t="s">
        <v>891</v>
      </c>
    </row>
    <row r="30">
      <c r="B30" s="17" t="n">
        <v>4029</v>
      </c>
      <c r="C30" s="17" t="s">
        <v>1126</v>
      </c>
      <c r="D30" s="703" t="n">
        <v>5</v>
      </c>
      <c r="E30" s="704" t="n">
        <v>0</v>
      </c>
      <c r="F30" s="705" t="n">
        <v>2</v>
      </c>
      <c r="G30" s="706" t="n">
        <v>1</v>
      </c>
      <c r="H30" s="707" t="n">
        <v>2</v>
      </c>
      <c r="I30" s="708" t="n">
        <v>0</v>
      </c>
      <c r="J30" s="709" t="n">
        <v>0</v>
      </c>
      <c r="K30" s="710" t="n">
        <v>0</v>
      </c>
      <c r="L30" s="711" t="n">
        <v>0</v>
      </c>
      <c r="M30" s="712" t="n">
        <v>2767</v>
      </c>
      <c r="N30" s="713" t="s">
        <v>1309</v>
      </c>
    </row>
    <row r="31">
      <c r="B31" s="17" t="n">
        <v>4030</v>
      </c>
      <c r="C31" s="17" t="s">
        <v>1127</v>
      </c>
      <c r="D31" s="703" t="n">
        <v>4</v>
      </c>
      <c r="E31" s="704" t="n">
        <v>0</v>
      </c>
      <c r="F31" s="705" t="n">
        <v>0</v>
      </c>
      <c r="G31" s="706" t="n">
        <v>2</v>
      </c>
      <c r="H31" s="707" t="n">
        <v>1</v>
      </c>
      <c r="I31" s="708" t="n">
        <v>0</v>
      </c>
      <c r="J31" s="709" t="n">
        <v>1</v>
      </c>
      <c r="K31" s="710" t="n">
        <v>1</v>
      </c>
      <c r="L31" s="711" t="n">
        <v>1</v>
      </c>
      <c r="M31" s="712" t="n">
        <v>965</v>
      </c>
      <c r="N31" s="713" t="s">
        <v>1023</v>
      </c>
    </row>
    <row r="32">
      <c r="B32" s="17" t="n">
        <v>4031</v>
      </c>
      <c r="C32" s="17" t="s">
        <v>1128</v>
      </c>
      <c r="D32" s="703" t="n">
        <v>15</v>
      </c>
      <c r="E32" s="704" t="n">
        <v>0</v>
      </c>
      <c r="F32" s="705" t="n">
        <v>6</v>
      </c>
      <c r="G32" s="706" t="n">
        <v>4</v>
      </c>
      <c r="H32" s="707" t="n">
        <v>2</v>
      </c>
      <c r="I32" s="708" t="n">
        <v>0</v>
      </c>
      <c r="J32" s="709" t="n">
        <v>3</v>
      </c>
      <c r="K32" s="710" t="n">
        <v>3</v>
      </c>
      <c r="L32" s="711" t="n">
        <v>1</v>
      </c>
      <c r="M32" s="712" t="n">
        <v>897</v>
      </c>
      <c r="N32" s="713" t="s">
        <v>908</v>
      </c>
    </row>
    <row r="33">
      <c r="B33" s="17" t="n">
        <v>4032</v>
      </c>
      <c r="C33" s="17" t="s">
        <v>1129</v>
      </c>
      <c r="D33" s="703" t="n">
        <v>1</v>
      </c>
      <c r="E33" s="704" t="n">
        <v>0</v>
      </c>
      <c r="F33" s="705" t="n">
        <v>0</v>
      </c>
      <c r="G33" s="706" t="n">
        <v>0</v>
      </c>
      <c r="H33" s="707" t="n">
        <v>1</v>
      </c>
      <c r="I33" s="708" t="n">
        <v>0</v>
      </c>
      <c r="J33" s="709" t="n">
        <v>0</v>
      </c>
      <c r="K33" s="710" t="n">
        <v>0</v>
      </c>
      <c r="L33" s="711" t="n">
        <v>0</v>
      </c>
      <c r="M33" s="712" t="n">
        <v>949</v>
      </c>
      <c r="N33" s="713" t="s">
        <v>1308</v>
      </c>
    </row>
    <row r="34">
      <c r="B34" s="17" t="n">
        <v>4033</v>
      </c>
      <c r="C34" s="17" t="s">
        <v>1130</v>
      </c>
      <c r="D34" s="703" t="n">
        <v>4</v>
      </c>
      <c r="E34" s="704" t="n">
        <v>0</v>
      </c>
      <c r="F34" s="705" t="n">
        <v>1</v>
      </c>
      <c r="G34" s="706" t="n">
        <v>2</v>
      </c>
      <c r="H34" s="707" t="n">
        <v>0</v>
      </c>
      <c r="I34" s="708" t="n">
        <v>0</v>
      </c>
      <c r="J34" s="709" t="n">
        <v>1</v>
      </c>
      <c r="K34" s="710" t="n">
        <v>1</v>
      </c>
      <c r="L34" s="711" t="n">
        <v>0</v>
      </c>
      <c r="M34" s="712" t="n">
        <v>2884</v>
      </c>
      <c r="N34" s="713" t="s">
        <v>1310</v>
      </c>
    </row>
    <row r="35">
      <c r="B35" s="17" t="n">
        <v>4034</v>
      </c>
      <c r="C35" s="17" t="s">
        <v>1131</v>
      </c>
      <c r="D35" s="703" t="n">
        <v>149</v>
      </c>
      <c r="E35" s="704" t="n">
        <v>20</v>
      </c>
      <c r="F35" s="705" t="n">
        <v>17</v>
      </c>
      <c r="G35" s="706" t="n">
        <v>62</v>
      </c>
      <c r="H35" s="707" t="n">
        <v>34</v>
      </c>
      <c r="I35" s="708" t="n">
        <v>9</v>
      </c>
      <c r="J35" s="709" t="n">
        <v>7</v>
      </c>
      <c r="K35" s="710" t="n">
        <v>12</v>
      </c>
      <c r="L35" s="711" t="n">
        <v>1</v>
      </c>
      <c r="M35" s="712" t="n">
        <v>4255</v>
      </c>
      <c r="N35" s="713" t="s">
        <v>991</v>
      </c>
    </row>
    <row r="36">
      <c r="B36" s="17" t="n">
        <v>4035</v>
      </c>
      <c r="C36" s="17" t="s">
        <v>1132</v>
      </c>
      <c r="D36" s="703" t="n">
        <v>21</v>
      </c>
      <c r="E36" s="704" t="n">
        <v>0</v>
      </c>
      <c r="F36" s="705" t="n">
        <v>4</v>
      </c>
      <c r="G36" s="706" t="n">
        <v>3</v>
      </c>
      <c r="H36" s="707" t="n">
        <v>6</v>
      </c>
      <c r="I36" s="708" t="n">
        <v>5</v>
      </c>
      <c r="J36" s="709" t="n">
        <v>3</v>
      </c>
      <c r="K36" s="710" t="n">
        <v>6</v>
      </c>
      <c r="L36" s="711" t="n">
        <v>1</v>
      </c>
      <c r="M36" s="712" t="n">
        <v>2188</v>
      </c>
      <c r="N36" s="713" t="s">
        <v>1311</v>
      </c>
    </row>
    <row r="37">
      <c r="B37" s="17" t="n">
        <v>4037</v>
      </c>
      <c r="C37" s="17" t="s">
        <v>1133</v>
      </c>
      <c r="D37" s="703" t="n">
        <v>58</v>
      </c>
      <c r="E37" s="704" t="n">
        <v>2</v>
      </c>
      <c r="F37" s="705" t="n">
        <v>12</v>
      </c>
      <c r="G37" s="706" t="n">
        <v>16</v>
      </c>
      <c r="H37" s="707" t="n">
        <v>19</v>
      </c>
      <c r="I37" s="708" t="n">
        <v>6</v>
      </c>
      <c r="J37" s="709" t="n">
        <v>3</v>
      </c>
      <c r="K37" s="710" t="n">
        <v>4</v>
      </c>
      <c r="L37" s="711" t="n">
        <v>0</v>
      </c>
      <c r="M37" s="712" t="n">
        <v>1999</v>
      </c>
      <c r="N37" s="713" t="s">
        <v>1312</v>
      </c>
    </row>
    <row r="38">
      <c r="B38" s="17" t="n">
        <v>4038</v>
      </c>
      <c r="C38" s="17" t="s">
        <v>1134</v>
      </c>
      <c r="D38" s="703" t="n">
        <v>25</v>
      </c>
      <c r="E38" s="704" t="n">
        <v>0</v>
      </c>
      <c r="F38" s="705" t="n">
        <v>3</v>
      </c>
      <c r="G38" s="706" t="n">
        <v>10</v>
      </c>
      <c r="H38" s="707" t="n">
        <v>5</v>
      </c>
      <c r="I38" s="708" t="n">
        <v>4</v>
      </c>
      <c r="J38" s="709" t="n">
        <v>3</v>
      </c>
      <c r="K38" s="710" t="n">
        <v>6</v>
      </c>
      <c r="L38" s="711" t="n">
        <v>3</v>
      </c>
      <c r="M38" s="712" t="n">
        <v>4223</v>
      </c>
      <c r="N38" s="713" t="s">
        <v>970</v>
      </c>
    </row>
    <row r="39">
      <c r="B39" s="17" t="n">
        <v>4039</v>
      </c>
      <c r="C39" s="17" t="s">
        <v>1135</v>
      </c>
      <c r="D39" s="703" t="n">
        <v>11</v>
      </c>
      <c r="E39" s="704" t="n">
        <v>0</v>
      </c>
      <c r="F39" s="705" t="n">
        <v>1</v>
      </c>
      <c r="G39" s="706" t="n">
        <v>1</v>
      </c>
      <c r="H39" s="707" t="n">
        <v>2</v>
      </c>
      <c r="I39" s="708" t="n">
        <v>5</v>
      </c>
      <c r="J39" s="709" t="n">
        <v>2</v>
      </c>
      <c r="K39" s="710" t="n">
        <v>6</v>
      </c>
      <c r="L39" s="711" t="n">
        <v>0</v>
      </c>
      <c r="M39" s="712" t="n">
        <v>932</v>
      </c>
      <c r="N39" s="713" t="s">
        <v>917</v>
      </c>
    </row>
    <row r="40">
      <c r="B40" s="17" t="n">
        <v>4040</v>
      </c>
      <c r="C40" s="17" t="s">
        <v>1136</v>
      </c>
      <c r="D40" s="703" t="n">
        <v>33</v>
      </c>
      <c r="E40" s="704" t="n">
        <v>2</v>
      </c>
      <c r="F40" s="705" t="n">
        <v>10</v>
      </c>
      <c r="G40" s="706" t="n">
        <v>10</v>
      </c>
      <c r="H40" s="707" t="n">
        <v>6</v>
      </c>
      <c r="I40" s="708" t="n">
        <v>4</v>
      </c>
      <c r="J40" s="709" t="n">
        <v>1</v>
      </c>
      <c r="K40" s="710" t="n">
        <v>1</v>
      </c>
      <c r="L40" s="711" t="n">
        <v>0</v>
      </c>
      <c r="M40" s="712" t="n">
        <v>5398</v>
      </c>
      <c r="N40" s="713" t="s">
        <v>1064</v>
      </c>
    </row>
    <row r="41">
      <c r="B41" s="17" t="n">
        <v>4041</v>
      </c>
      <c r="C41" s="17" t="s">
        <v>1137</v>
      </c>
      <c r="D41" s="703" t="n">
        <v>1</v>
      </c>
      <c r="E41" s="704" t="n">
        <v>0</v>
      </c>
      <c r="F41" s="705" t="n">
        <v>0</v>
      </c>
      <c r="G41" s="706" t="n">
        <v>0</v>
      </c>
      <c r="H41" s="707" t="n">
        <v>1</v>
      </c>
      <c r="I41" s="708" t="n">
        <v>0</v>
      </c>
      <c r="J41" s="709" t="n">
        <v>0</v>
      </c>
      <c r="K41" s="710" t="n">
        <v>0</v>
      </c>
      <c r="L41" s="711" t="n">
        <v>0</v>
      </c>
      <c r="M41" s="712" t="n">
        <v>1099</v>
      </c>
      <c r="N41" s="713" t="s">
        <v>1313</v>
      </c>
    </row>
    <row r="42">
      <c r="B42" s="17" t="n">
        <v>4044</v>
      </c>
      <c r="C42" s="17" t="s">
        <v>1138</v>
      </c>
      <c r="D42" s="703" t="n">
        <v>30</v>
      </c>
      <c r="E42" s="704" t="n">
        <v>1</v>
      </c>
      <c r="F42" s="705" t="n">
        <v>6</v>
      </c>
      <c r="G42" s="706" t="n">
        <v>7</v>
      </c>
      <c r="H42" s="707" t="n">
        <v>10</v>
      </c>
      <c r="I42" s="708" t="n">
        <v>6</v>
      </c>
      <c r="J42" s="709" t="n">
        <v>0</v>
      </c>
      <c r="K42" s="710" t="n">
        <v>8</v>
      </c>
      <c r="L42" s="711" t="n">
        <v>1</v>
      </c>
      <c r="M42" s="712" t="n">
        <v>3566</v>
      </c>
      <c r="N42" s="713" t="s">
        <v>1075</v>
      </c>
    </row>
    <row r="43">
      <c r="B43" s="17" t="n">
        <v>4045</v>
      </c>
      <c r="C43" s="17" t="s">
        <v>1139</v>
      </c>
      <c r="D43" s="703" t="n">
        <v>50</v>
      </c>
      <c r="E43" s="704" t="n">
        <v>14</v>
      </c>
      <c r="F43" s="705" t="n">
        <v>9</v>
      </c>
      <c r="G43" s="706" t="n">
        <v>13</v>
      </c>
      <c r="H43" s="707" t="n">
        <v>13</v>
      </c>
      <c r="I43" s="708" t="n">
        <v>1</v>
      </c>
      <c r="J43" s="709" t="n">
        <v>0</v>
      </c>
      <c r="K43" s="710" t="n">
        <v>0</v>
      </c>
      <c r="L43" s="711" t="n">
        <v>1</v>
      </c>
      <c r="M43" s="712" t="n">
        <v>10794</v>
      </c>
      <c r="N43" s="713" t="s">
        <v>881</v>
      </c>
    </row>
    <row r="44">
      <c r="B44" s="17" t="n">
        <v>4046</v>
      </c>
      <c r="C44" s="17" t="s">
        <v>1140</v>
      </c>
      <c r="D44" s="703" t="n">
        <v>5</v>
      </c>
      <c r="E44" s="704" t="n">
        <v>0</v>
      </c>
      <c r="F44" s="705" t="n">
        <v>0</v>
      </c>
      <c r="G44" s="706" t="n">
        <v>0</v>
      </c>
      <c r="H44" s="707" t="n">
        <v>2</v>
      </c>
      <c r="I44" s="708" t="n">
        <v>3</v>
      </c>
      <c r="J44" s="709" t="n">
        <v>0</v>
      </c>
      <c r="K44" s="710" t="n">
        <v>3</v>
      </c>
      <c r="L44" s="711" t="n">
        <v>0</v>
      </c>
      <c r="M44" s="712" t="n">
        <v>809</v>
      </c>
      <c r="N44" s="713" t="s">
        <v>1080</v>
      </c>
    </row>
    <row r="45">
      <c r="B45" s="17" t="n">
        <v>4047</v>
      </c>
      <c r="C45" s="17" t="s">
        <v>1141</v>
      </c>
      <c r="D45" s="703" t="n">
        <v>21</v>
      </c>
      <c r="E45" s="704" t="n">
        <v>1</v>
      </c>
      <c r="F45" s="705" t="n">
        <v>4</v>
      </c>
      <c r="G45" s="706" t="n">
        <v>7</v>
      </c>
      <c r="H45" s="707" t="n">
        <v>5</v>
      </c>
      <c r="I45" s="708" t="n">
        <v>3</v>
      </c>
      <c r="J45" s="709" t="n">
        <v>1</v>
      </c>
      <c r="K45" s="710" t="n">
        <v>2</v>
      </c>
      <c r="L45" s="711" t="n">
        <v>12</v>
      </c>
      <c r="M45" s="712" t="n">
        <v>2317</v>
      </c>
      <c r="N45" s="713" t="s">
        <v>1041</v>
      </c>
    </row>
    <row r="46">
      <c r="B46" s="17" t="n">
        <v>4048</v>
      </c>
      <c r="C46" s="17" t="s">
        <v>1142</v>
      </c>
      <c r="D46" s="703" t="n">
        <v>9</v>
      </c>
      <c r="E46" s="704" t="n">
        <v>1</v>
      </c>
      <c r="F46" s="705" t="n">
        <v>1</v>
      </c>
      <c r="G46" s="706" t="n">
        <v>1</v>
      </c>
      <c r="H46" s="707" t="n">
        <v>4</v>
      </c>
      <c r="I46" s="708" t="n">
        <v>2</v>
      </c>
      <c r="J46" s="709" t="n">
        <v>0</v>
      </c>
      <c r="K46" s="710" t="n">
        <v>1</v>
      </c>
      <c r="L46" s="711" t="n">
        <v>1</v>
      </c>
      <c r="M46" s="712" t="n">
        <v>3039</v>
      </c>
      <c r="N46" s="713" t="s">
        <v>1021</v>
      </c>
    </row>
    <row r="47">
      <c r="B47" s="42" t="n">
        <v>4089</v>
      </c>
      <c r="C47" s="42" t="s">
        <v>1143</v>
      </c>
      <c r="D47" s="714" t="n">
        <v>361</v>
      </c>
      <c r="E47" s="715" t="n">
        <v>25</v>
      </c>
      <c r="F47" s="716" t="n">
        <v>52</v>
      </c>
      <c r="G47" s="717" t="n">
        <v>96</v>
      </c>
      <c r="H47" s="718" t="n">
        <v>85</v>
      </c>
      <c r="I47" s="719" t="n">
        <v>56</v>
      </c>
      <c r="J47" s="720" t="n">
        <v>47</v>
      </c>
      <c r="K47" s="721" t="n">
        <v>97</v>
      </c>
      <c r="L47" s="722" t="n">
        <v>22</v>
      </c>
      <c r="M47" s="723" t="n">
        <v>38508</v>
      </c>
      <c r="N47" s="724" t="s">
        <v>1088</v>
      </c>
    </row>
    <row r="48">
      <c r="B48" s="17" t="n">
        <v>4061</v>
      </c>
      <c r="C48" s="17" t="s">
        <v>1144</v>
      </c>
      <c r="D48" s="703" t="n">
        <v>19</v>
      </c>
      <c r="E48" s="704" t="n">
        <v>1</v>
      </c>
      <c r="F48" s="705" t="n">
        <v>4</v>
      </c>
      <c r="G48" s="706" t="n">
        <v>3</v>
      </c>
      <c r="H48" s="707" t="n">
        <v>5</v>
      </c>
      <c r="I48" s="708" t="n">
        <v>5</v>
      </c>
      <c r="J48" s="709" t="n">
        <v>1</v>
      </c>
      <c r="K48" s="710" t="n">
        <v>5</v>
      </c>
      <c r="L48" s="711" t="n">
        <v>0</v>
      </c>
      <c r="M48" s="712" t="n">
        <v>858</v>
      </c>
      <c r="N48" s="713" t="s">
        <v>1010</v>
      </c>
    </row>
    <row r="49">
      <c r="B49" s="17" t="n">
        <v>4062</v>
      </c>
      <c r="C49" s="17" t="s">
        <v>1145</v>
      </c>
      <c r="D49" s="703" t="n">
        <v>22</v>
      </c>
      <c r="E49" s="704" t="n">
        <v>4</v>
      </c>
      <c r="F49" s="705" t="n">
        <v>1</v>
      </c>
      <c r="G49" s="706" t="n">
        <v>8</v>
      </c>
      <c r="H49" s="707" t="n">
        <v>6</v>
      </c>
      <c r="I49" s="708" t="n">
        <v>1</v>
      </c>
      <c r="J49" s="709" t="n">
        <v>2</v>
      </c>
      <c r="K49" s="710" t="n">
        <v>2</v>
      </c>
      <c r="L49" s="711" t="n">
        <v>0</v>
      </c>
      <c r="M49" s="712" t="n">
        <v>2310</v>
      </c>
      <c r="N49" s="713" t="s">
        <v>1038</v>
      </c>
    </row>
    <row r="50">
      <c r="B50" s="17" t="n">
        <v>4063</v>
      </c>
      <c r="C50" s="17" t="s">
        <v>1146</v>
      </c>
      <c r="D50" s="703" t="n">
        <v>15</v>
      </c>
      <c r="E50" s="704" t="n">
        <v>3</v>
      </c>
      <c r="F50" s="705" t="n">
        <v>2</v>
      </c>
      <c r="G50" s="706" t="n">
        <v>4</v>
      </c>
      <c r="H50" s="707" t="n">
        <v>3</v>
      </c>
      <c r="I50" s="708" t="n">
        <v>2</v>
      </c>
      <c r="J50" s="709" t="n">
        <v>1</v>
      </c>
      <c r="K50" s="710" t="n">
        <v>2</v>
      </c>
      <c r="L50" s="711" t="n">
        <v>2</v>
      </c>
      <c r="M50" s="712" t="n">
        <v>4428</v>
      </c>
      <c r="N50" s="713" t="s">
        <v>1314</v>
      </c>
    </row>
    <row r="51">
      <c r="B51" s="17" t="n">
        <v>4064</v>
      </c>
      <c r="C51" s="17" t="s">
        <v>1147</v>
      </c>
      <c r="D51" s="703" t="n">
        <v>10</v>
      </c>
      <c r="E51" s="704" t="n">
        <v>1</v>
      </c>
      <c r="F51" s="705" t="n">
        <v>1</v>
      </c>
      <c r="G51" s="706" t="n">
        <v>2</v>
      </c>
      <c r="H51" s="707" t="n">
        <v>0</v>
      </c>
      <c r="I51" s="708" t="n">
        <v>3</v>
      </c>
      <c r="J51" s="709" t="n">
        <v>3</v>
      </c>
      <c r="K51" s="710" t="n">
        <v>4</v>
      </c>
      <c r="L51" s="711" t="n">
        <v>0</v>
      </c>
      <c r="M51" s="712" t="n">
        <v>487</v>
      </c>
      <c r="N51" s="713" t="s">
        <v>1315</v>
      </c>
    </row>
    <row r="52">
      <c r="B52" s="17" t="n">
        <v>4065</v>
      </c>
      <c r="C52" s="17" t="s">
        <v>1148</v>
      </c>
      <c r="D52" s="703" t="n">
        <v>18</v>
      </c>
      <c r="E52" s="704" t="n">
        <v>0</v>
      </c>
      <c r="F52" s="705" t="n">
        <v>1</v>
      </c>
      <c r="G52" s="706" t="n">
        <v>1</v>
      </c>
      <c r="H52" s="707" t="n">
        <v>5</v>
      </c>
      <c r="I52" s="708" t="n">
        <v>6</v>
      </c>
      <c r="J52" s="709" t="n">
        <v>5</v>
      </c>
      <c r="K52" s="710" t="n">
        <v>16</v>
      </c>
      <c r="L52" s="711" t="n">
        <v>0</v>
      </c>
      <c r="M52" s="712" t="n">
        <v>1906</v>
      </c>
      <c r="N52" s="713" t="s">
        <v>1088</v>
      </c>
    </row>
    <row r="53">
      <c r="B53" s="17" t="n">
        <v>4066</v>
      </c>
      <c r="C53" s="17" t="s">
        <v>1149</v>
      </c>
      <c r="D53" s="703" t="n">
        <v>6</v>
      </c>
      <c r="E53" s="704" t="n">
        <v>0</v>
      </c>
      <c r="F53" s="705" t="n">
        <v>0</v>
      </c>
      <c r="G53" s="706" t="n">
        <v>0</v>
      </c>
      <c r="H53" s="707" t="n">
        <v>2</v>
      </c>
      <c r="I53" s="708" t="n">
        <v>2</v>
      </c>
      <c r="J53" s="709" t="n">
        <v>2</v>
      </c>
      <c r="K53" s="710" t="n">
        <v>1</v>
      </c>
      <c r="L53" s="711" t="n">
        <v>0</v>
      </c>
      <c r="M53" s="712" t="n">
        <v>457</v>
      </c>
      <c r="N53" s="713" t="s">
        <v>1045</v>
      </c>
    </row>
    <row r="54">
      <c r="B54" s="17" t="n">
        <v>4067</v>
      </c>
      <c r="C54" s="17" t="s">
        <v>1150</v>
      </c>
      <c r="D54" s="703" t="n">
        <v>7</v>
      </c>
      <c r="E54" s="704" t="n">
        <v>0</v>
      </c>
      <c r="F54" s="705" t="n">
        <v>0</v>
      </c>
      <c r="G54" s="706" t="n">
        <v>0</v>
      </c>
      <c r="H54" s="707" t="n">
        <v>3</v>
      </c>
      <c r="I54" s="708" t="n">
        <v>4</v>
      </c>
      <c r="J54" s="709" t="n">
        <v>0</v>
      </c>
      <c r="K54" s="710" t="n">
        <v>6</v>
      </c>
      <c r="L54" s="711" t="n">
        <v>7</v>
      </c>
      <c r="M54" s="712" t="n">
        <v>768</v>
      </c>
      <c r="N54" s="713" t="s">
        <v>1041</v>
      </c>
    </row>
    <row r="55">
      <c r="B55" s="17" t="n">
        <v>4068</v>
      </c>
      <c r="C55" s="17" t="s">
        <v>1151</v>
      </c>
      <c r="D55" s="703" t="n">
        <v>6</v>
      </c>
      <c r="E55" s="704" t="n">
        <v>0</v>
      </c>
      <c r="F55" s="705" t="n">
        <v>2</v>
      </c>
      <c r="G55" s="706" t="n">
        <v>4</v>
      </c>
      <c r="H55" s="707" t="n">
        <v>0</v>
      </c>
      <c r="I55" s="708" t="n">
        <v>0</v>
      </c>
      <c r="J55" s="709" t="n">
        <v>0</v>
      </c>
      <c r="K55" s="710" t="n">
        <v>0</v>
      </c>
      <c r="L55" s="711" t="n">
        <v>2</v>
      </c>
      <c r="M55" s="712" t="n">
        <v>1202</v>
      </c>
      <c r="N55" s="713" t="s">
        <v>971</v>
      </c>
    </row>
    <row r="56">
      <c r="B56" s="17" t="n">
        <v>4084</v>
      </c>
      <c r="C56" s="17" t="s">
        <v>1152</v>
      </c>
      <c r="D56" s="703" t="n">
        <v>2</v>
      </c>
      <c r="E56" s="704" t="n">
        <v>0</v>
      </c>
      <c r="F56" s="705" t="n">
        <v>0</v>
      </c>
      <c r="G56" s="706" t="n">
        <v>0</v>
      </c>
      <c r="H56" s="707" t="n">
        <v>2</v>
      </c>
      <c r="I56" s="708" t="n">
        <v>0</v>
      </c>
      <c r="J56" s="709" t="n">
        <v>0</v>
      </c>
      <c r="K56" s="710" t="n">
        <v>0</v>
      </c>
      <c r="L56" s="711" t="n">
        <v>0</v>
      </c>
      <c r="M56" s="712" t="n">
        <v>308</v>
      </c>
      <c r="N56" s="713" t="s">
        <v>879</v>
      </c>
    </row>
    <row r="57">
      <c r="B57" s="17" t="n">
        <v>4071</v>
      </c>
      <c r="C57" s="17" t="s">
        <v>1153</v>
      </c>
      <c r="D57" s="703" t="n">
        <v>3</v>
      </c>
      <c r="E57" s="704" t="n">
        <v>0</v>
      </c>
      <c r="F57" s="705" t="n">
        <v>0</v>
      </c>
      <c r="G57" s="706" t="n">
        <v>2</v>
      </c>
      <c r="H57" s="707" t="n">
        <v>1</v>
      </c>
      <c r="I57" s="708" t="n">
        <v>0</v>
      </c>
      <c r="J57" s="709" t="n">
        <v>0</v>
      </c>
      <c r="K57" s="710" t="n">
        <v>0</v>
      </c>
      <c r="L57" s="711" t="n">
        <v>0</v>
      </c>
      <c r="M57" s="712" t="n">
        <v>1018</v>
      </c>
      <c r="N57" s="713" t="s">
        <v>1316</v>
      </c>
    </row>
    <row r="58">
      <c r="B58" s="17" t="n">
        <v>4072</v>
      </c>
      <c r="C58" s="17" t="s">
        <v>1154</v>
      </c>
      <c r="D58" s="703" t="n">
        <v>14</v>
      </c>
      <c r="E58" s="704" t="n">
        <v>0</v>
      </c>
      <c r="F58" s="705" t="n">
        <v>1</v>
      </c>
      <c r="G58" s="706" t="n">
        <v>2</v>
      </c>
      <c r="H58" s="707" t="n">
        <v>1</v>
      </c>
      <c r="I58" s="708" t="n">
        <v>4</v>
      </c>
      <c r="J58" s="709" t="n">
        <v>6</v>
      </c>
      <c r="K58" s="710" t="n">
        <v>8</v>
      </c>
      <c r="L58" s="711" t="n">
        <v>0</v>
      </c>
      <c r="M58" s="712" t="n">
        <v>1373</v>
      </c>
      <c r="N58" s="713" t="s">
        <v>1051</v>
      </c>
    </row>
    <row r="59">
      <c r="B59" s="17" t="n">
        <v>4073</v>
      </c>
      <c r="C59" s="17" t="s">
        <v>1155</v>
      </c>
      <c r="D59" s="703" t="n">
        <v>2</v>
      </c>
      <c r="E59" s="704" t="n">
        <v>0</v>
      </c>
      <c r="F59" s="705" t="n">
        <v>0</v>
      </c>
      <c r="G59" s="706" t="n">
        <v>1</v>
      </c>
      <c r="H59" s="707" t="n">
        <v>0</v>
      </c>
      <c r="I59" s="708" t="n">
        <v>1</v>
      </c>
      <c r="J59" s="709" t="n">
        <v>0</v>
      </c>
      <c r="K59" s="710" t="n">
        <v>0</v>
      </c>
      <c r="L59" s="711" t="n">
        <v>0</v>
      </c>
      <c r="M59" s="712" t="n">
        <v>1033</v>
      </c>
      <c r="N59" s="713" t="s">
        <v>976</v>
      </c>
    </row>
    <row r="60">
      <c r="B60" s="17" t="n">
        <v>4074</v>
      </c>
      <c r="C60" s="17" t="s">
        <v>1156</v>
      </c>
      <c r="D60" s="703" t="n">
        <v>8</v>
      </c>
      <c r="E60" s="704" t="n">
        <v>0</v>
      </c>
      <c r="F60" s="705" t="n">
        <v>0</v>
      </c>
      <c r="G60" s="706" t="n">
        <v>1</v>
      </c>
      <c r="H60" s="707" t="n">
        <v>2</v>
      </c>
      <c r="I60" s="708" t="n">
        <v>2</v>
      </c>
      <c r="J60" s="709" t="n">
        <v>3</v>
      </c>
      <c r="K60" s="710" t="n">
        <v>3</v>
      </c>
      <c r="L60" s="711" t="n">
        <v>0</v>
      </c>
      <c r="M60" s="712" t="n">
        <v>1264</v>
      </c>
      <c r="N60" s="713" t="s">
        <v>891</v>
      </c>
    </row>
    <row r="61">
      <c r="B61" s="17" t="n">
        <v>4075</v>
      </c>
      <c r="C61" s="17" t="s">
        <v>1157</v>
      </c>
      <c r="D61" s="703" t="n">
        <v>6</v>
      </c>
      <c r="E61" s="704" t="n">
        <v>0</v>
      </c>
      <c r="F61" s="705" t="n">
        <v>0</v>
      </c>
      <c r="G61" s="706" t="n">
        <v>1</v>
      </c>
      <c r="H61" s="707" t="n">
        <v>3</v>
      </c>
      <c r="I61" s="708" t="n">
        <v>2</v>
      </c>
      <c r="J61" s="709" t="n">
        <v>0</v>
      </c>
      <c r="K61" s="710" t="n">
        <v>0</v>
      </c>
      <c r="L61" s="711" t="n">
        <v>0</v>
      </c>
      <c r="M61" s="712" t="n">
        <v>2110</v>
      </c>
      <c r="N61" s="713" t="s">
        <v>941</v>
      </c>
    </row>
    <row r="62">
      <c r="B62" s="17" t="n">
        <v>4076</v>
      </c>
      <c r="C62" s="17" t="s">
        <v>1158</v>
      </c>
      <c r="D62" s="703" t="n">
        <v>18</v>
      </c>
      <c r="E62" s="704" t="n">
        <v>1</v>
      </c>
      <c r="F62" s="705" t="n">
        <v>1</v>
      </c>
      <c r="G62" s="706" t="n">
        <v>2</v>
      </c>
      <c r="H62" s="707" t="n">
        <v>6</v>
      </c>
      <c r="I62" s="708" t="n">
        <v>4</v>
      </c>
      <c r="J62" s="709" t="n">
        <v>4</v>
      </c>
      <c r="K62" s="710" t="n">
        <v>13</v>
      </c>
      <c r="L62" s="711" t="n">
        <v>5</v>
      </c>
      <c r="M62" s="712" t="n">
        <v>1451</v>
      </c>
      <c r="N62" s="713" t="s">
        <v>892</v>
      </c>
    </row>
    <row r="63">
      <c r="B63" s="17" t="n">
        <v>4077</v>
      </c>
      <c r="C63" s="17" t="s">
        <v>1159</v>
      </c>
      <c r="D63" s="703" t="n">
        <v>7</v>
      </c>
      <c r="E63" s="704" t="n">
        <v>1</v>
      </c>
      <c r="F63" s="705" t="n">
        <v>1</v>
      </c>
      <c r="G63" s="706" t="n">
        <v>1</v>
      </c>
      <c r="H63" s="707" t="n">
        <v>1</v>
      </c>
      <c r="I63" s="708" t="n">
        <v>0</v>
      </c>
      <c r="J63" s="709" t="n">
        <v>3</v>
      </c>
      <c r="K63" s="710" t="n">
        <v>0</v>
      </c>
      <c r="L63" s="711" t="n">
        <v>0</v>
      </c>
      <c r="M63" s="712" t="n">
        <v>652</v>
      </c>
      <c r="N63" s="713" t="s">
        <v>885</v>
      </c>
    </row>
    <row r="64">
      <c r="B64" s="17" t="n">
        <v>4078</v>
      </c>
      <c r="C64" s="17" t="s">
        <v>1160</v>
      </c>
      <c r="D64" s="703" t="n">
        <v>9</v>
      </c>
      <c r="E64" s="704" t="n">
        <v>1</v>
      </c>
      <c r="F64" s="705" t="n">
        <v>3</v>
      </c>
      <c r="G64" s="706" t="n">
        <v>1</v>
      </c>
      <c r="H64" s="707" t="n">
        <v>2</v>
      </c>
      <c r="I64" s="708" t="n">
        <v>2</v>
      </c>
      <c r="J64" s="709" t="n">
        <v>0</v>
      </c>
      <c r="K64" s="710" t="n">
        <v>4</v>
      </c>
      <c r="L64" s="711" t="n">
        <v>0</v>
      </c>
      <c r="M64" s="712" t="n">
        <v>252</v>
      </c>
      <c r="N64" s="713" t="s">
        <v>1317</v>
      </c>
    </row>
    <row r="65">
      <c r="B65" s="17" t="n">
        <v>4079</v>
      </c>
      <c r="C65" s="17" t="s">
        <v>1161</v>
      </c>
      <c r="D65" s="703" t="n">
        <v>8</v>
      </c>
      <c r="E65" s="704" t="n">
        <v>3</v>
      </c>
      <c r="F65" s="705" t="n">
        <v>0</v>
      </c>
      <c r="G65" s="706" t="n">
        <v>0</v>
      </c>
      <c r="H65" s="707" t="n">
        <v>2</v>
      </c>
      <c r="I65" s="708" t="n">
        <v>0</v>
      </c>
      <c r="J65" s="709" t="n">
        <v>3</v>
      </c>
      <c r="K65" s="710" t="n">
        <v>3</v>
      </c>
      <c r="L65" s="711" t="n">
        <v>0</v>
      </c>
      <c r="M65" s="712" t="n">
        <v>782</v>
      </c>
      <c r="N65" s="713" t="s">
        <v>1051</v>
      </c>
    </row>
    <row r="66">
      <c r="B66" s="17" t="n">
        <v>4080</v>
      </c>
      <c r="C66" s="17" t="s">
        <v>1162</v>
      </c>
      <c r="D66" s="703" t="n">
        <v>20</v>
      </c>
      <c r="E66" s="704" t="n">
        <v>2</v>
      </c>
      <c r="F66" s="705" t="n">
        <v>5</v>
      </c>
      <c r="G66" s="706" t="n">
        <v>3</v>
      </c>
      <c r="H66" s="707" t="n">
        <v>5</v>
      </c>
      <c r="I66" s="708" t="n">
        <v>2</v>
      </c>
      <c r="J66" s="709" t="n">
        <v>3</v>
      </c>
      <c r="K66" s="710" t="n">
        <v>4</v>
      </c>
      <c r="L66" s="711" t="n">
        <v>1</v>
      </c>
      <c r="M66" s="712" t="n">
        <v>3634</v>
      </c>
      <c r="N66" s="713" t="s">
        <v>1318</v>
      </c>
    </row>
    <row r="67">
      <c r="B67" s="17" t="n">
        <v>4081</v>
      </c>
      <c r="C67" s="17" t="s">
        <v>1163</v>
      </c>
      <c r="D67" s="703" t="n">
        <v>15</v>
      </c>
      <c r="E67" s="704" t="n">
        <v>0</v>
      </c>
      <c r="F67" s="705" t="n">
        <v>0</v>
      </c>
      <c r="G67" s="706" t="n">
        <v>0</v>
      </c>
      <c r="H67" s="707" t="n">
        <v>5</v>
      </c>
      <c r="I67" s="708" t="n">
        <v>6</v>
      </c>
      <c r="J67" s="709" t="n">
        <v>4</v>
      </c>
      <c r="K67" s="710" t="n">
        <v>6</v>
      </c>
      <c r="L67" s="711" t="n">
        <v>0</v>
      </c>
      <c r="M67" s="712" t="n">
        <v>1826</v>
      </c>
      <c r="N67" s="713" t="s">
        <v>1319</v>
      </c>
    </row>
    <row r="68">
      <c r="B68" s="17" t="n">
        <v>4082</v>
      </c>
      <c r="C68" s="17" t="s">
        <v>1164</v>
      </c>
      <c r="D68" s="703" t="n">
        <v>121</v>
      </c>
      <c r="E68" s="704" t="n">
        <v>6</v>
      </c>
      <c r="F68" s="705" t="n">
        <v>28</v>
      </c>
      <c r="G68" s="706" t="n">
        <v>52</v>
      </c>
      <c r="H68" s="707" t="n">
        <v>25</v>
      </c>
      <c r="I68" s="708" t="n">
        <v>6</v>
      </c>
      <c r="J68" s="709" t="n">
        <v>4</v>
      </c>
      <c r="K68" s="710" t="n">
        <v>13</v>
      </c>
      <c r="L68" s="711" t="n">
        <v>5</v>
      </c>
      <c r="M68" s="712" t="n">
        <v>8158</v>
      </c>
      <c r="N68" s="713" t="s">
        <v>893</v>
      </c>
    </row>
    <row r="69">
      <c r="B69" s="17" t="n">
        <v>4083</v>
      </c>
      <c r="C69" s="17" t="s">
        <v>1165</v>
      </c>
      <c r="D69" s="703" t="n">
        <v>25</v>
      </c>
      <c r="E69" s="704" t="n">
        <v>2</v>
      </c>
      <c r="F69" s="705" t="n">
        <v>2</v>
      </c>
      <c r="G69" s="706" t="n">
        <v>8</v>
      </c>
      <c r="H69" s="707" t="n">
        <v>6</v>
      </c>
      <c r="I69" s="708" t="n">
        <v>4</v>
      </c>
      <c r="J69" s="709" t="n">
        <v>3</v>
      </c>
      <c r="K69" s="710" t="n">
        <v>7</v>
      </c>
      <c r="L69" s="711" t="n">
        <v>0</v>
      </c>
      <c r="M69" s="712" t="n">
        <v>2231</v>
      </c>
      <c r="N69" s="713" t="s">
        <v>1320</v>
      </c>
    </row>
    <row r="70">
      <c r="B70" s="42" t="n">
        <v>4129</v>
      </c>
      <c r="C70" s="42" t="s">
        <v>1166</v>
      </c>
      <c r="D70" s="714" t="n">
        <v>344</v>
      </c>
      <c r="E70" s="715" t="n">
        <v>32</v>
      </c>
      <c r="F70" s="716" t="n">
        <v>55</v>
      </c>
      <c r="G70" s="717" t="n">
        <v>75</v>
      </c>
      <c r="H70" s="718" t="n">
        <v>95</v>
      </c>
      <c r="I70" s="719" t="n">
        <v>56</v>
      </c>
      <c r="J70" s="720" t="n">
        <v>31</v>
      </c>
      <c r="K70" s="721" t="n">
        <v>71</v>
      </c>
      <c r="L70" s="722" t="n">
        <v>6</v>
      </c>
      <c r="M70" s="723" t="n">
        <v>25147</v>
      </c>
      <c r="N70" s="724" t="s">
        <v>1089</v>
      </c>
    </row>
    <row r="71">
      <c r="B71" s="17" t="n">
        <v>4091</v>
      </c>
      <c r="C71" s="17" t="s">
        <v>1167</v>
      </c>
      <c r="D71" s="703" t="n">
        <v>5</v>
      </c>
      <c r="E71" s="704" t="n">
        <v>0</v>
      </c>
      <c r="F71" s="705" t="n">
        <v>0</v>
      </c>
      <c r="G71" s="706" t="n">
        <v>2</v>
      </c>
      <c r="H71" s="707" t="n">
        <v>1</v>
      </c>
      <c r="I71" s="708" t="n">
        <v>0</v>
      </c>
      <c r="J71" s="709" t="n">
        <v>2</v>
      </c>
      <c r="K71" s="710" t="n">
        <v>4</v>
      </c>
      <c r="L71" s="711" t="n">
        <v>0</v>
      </c>
      <c r="M71" s="712" t="n">
        <v>828</v>
      </c>
      <c r="N71" s="713" t="s">
        <v>1066</v>
      </c>
    </row>
    <row r="72">
      <c r="B72" s="17" t="n">
        <v>4092</v>
      </c>
      <c r="C72" s="17" t="s">
        <v>1168</v>
      </c>
      <c r="D72" s="703" t="n">
        <v>73</v>
      </c>
      <c r="E72" s="704" t="n">
        <v>1</v>
      </c>
      <c r="F72" s="705" t="n">
        <v>15</v>
      </c>
      <c r="G72" s="706" t="n">
        <v>20</v>
      </c>
      <c r="H72" s="707" t="n">
        <v>16</v>
      </c>
      <c r="I72" s="708" t="n">
        <v>17</v>
      </c>
      <c r="J72" s="709" t="n">
        <v>4</v>
      </c>
      <c r="K72" s="710" t="n">
        <v>20</v>
      </c>
      <c r="L72" s="711" t="n">
        <v>0</v>
      </c>
      <c r="M72" s="712" t="n">
        <v>2022</v>
      </c>
      <c r="N72" s="713" t="s">
        <v>964</v>
      </c>
    </row>
    <row r="73">
      <c r="B73" s="17" t="n">
        <v>4093</v>
      </c>
      <c r="C73" s="17" t="s">
        <v>1169</v>
      </c>
      <c r="D73" s="703" t="n">
        <v>5</v>
      </c>
      <c r="E73" s="704" t="n">
        <v>2</v>
      </c>
      <c r="F73" s="705" t="n">
        <v>1</v>
      </c>
      <c r="G73" s="706" t="n">
        <v>1</v>
      </c>
      <c r="H73" s="707" t="n">
        <v>1</v>
      </c>
      <c r="I73" s="708" t="n">
        <v>0</v>
      </c>
      <c r="J73" s="709" t="n">
        <v>0</v>
      </c>
      <c r="K73" s="710" t="n">
        <v>0</v>
      </c>
      <c r="L73" s="711" t="n">
        <v>1</v>
      </c>
      <c r="M73" s="712" t="n">
        <v>457</v>
      </c>
      <c r="N73" s="713" t="s">
        <v>936</v>
      </c>
    </row>
    <row r="74">
      <c r="B74" s="17" t="n">
        <v>4124</v>
      </c>
      <c r="C74" s="17" t="s">
        <v>1170</v>
      </c>
      <c r="D74" s="703" t="n">
        <v>2</v>
      </c>
      <c r="E74" s="704" t="n">
        <v>1</v>
      </c>
      <c r="F74" s="705" t="n">
        <v>0</v>
      </c>
      <c r="G74" s="706" t="n">
        <v>0</v>
      </c>
      <c r="H74" s="707" t="n">
        <v>0</v>
      </c>
      <c r="I74" s="708" t="n">
        <v>1</v>
      </c>
      <c r="J74" s="709" t="n">
        <v>0</v>
      </c>
      <c r="K74" s="710" t="n">
        <v>0</v>
      </c>
      <c r="L74" s="711" t="n">
        <v>0</v>
      </c>
      <c r="M74" s="712" t="n">
        <v>818</v>
      </c>
      <c r="N74" s="713" t="s">
        <v>997</v>
      </c>
    </row>
    <row r="75">
      <c r="B75" s="17" t="n">
        <v>4095</v>
      </c>
      <c r="C75" s="17" t="s">
        <v>377</v>
      </c>
      <c r="D75" s="703" t="n">
        <v>99</v>
      </c>
      <c r="E75" s="704" t="n">
        <v>13</v>
      </c>
      <c r="F75" s="705" t="n">
        <v>13</v>
      </c>
      <c r="G75" s="706" t="n">
        <v>19</v>
      </c>
      <c r="H75" s="707" t="n">
        <v>37</v>
      </c>
      <c r="I75" s="708" t="n">
        <v>12</v>
      </c>
      <c r="J75" s="709" t="n">
        <v>5</v>
      </c>
      <c r="K75" s="710" t="n">
        <v>19</v>
      </c>
      <c r="L75" s="711" t="n">
        <v>0</v>
      </c>
      <c r="M75" s="712" t="n">
        <v>6682</v>
      </c>
      <c r="N75" s="713" t="s">
        <v>893</v>
      </c>
    </row>
    <row r="76">
      <c r="B76" s="17" t="n">
        <v>4099</v>
      </c>
      <c r="C76" s="17" t="s">
        <v>1171</v>
      </c>
      <c r="D76" s="703" t="n">
        <v>2</v>
      </c>
      <c r="E76" s="704" t="n">
        <v>1</v>
      </c>
      <c r="F76" s="705" t="n">
        <v>1</v>
      </c>
      <c r="G76" s="706" t="n">
        <v>0</v>
      </c>
      <c r="H76" s="707" t="n">
        <v>0</v>
      </c>
      <c r="I76" s="708" t="n">
        <v>0</v>
      </c>
      <c r="J76" s="709" t="n">
        <v>0</v>
      </c>
      <c r="K76" s="710" t="n">
        <v>0</v>
      </c>
      <c r="L76" s="711" t="n">
        <v>0</v>
      </c>
      <c r="M76" s="712" t="n">
        <v>205</v>
      </c>
      <c r="N76" s="713" t="s">
        <v>1091</v>
      </c>
    </row>
    <row r="77">
      <c r="B77" s="17" t="n">
        <v>4100</v>
      </c>
      <c r="C77" s="17" t="s">
        <v>1172</v>
      </c>
      <c r="D77" s="703" t="n">
        <v>25</v>
      </c>
      <c r="E77" s="704" t="n">
        <v>1</v>
      </c>
      <c r="F77" s="705" t="n">
        <v>4</v>
      </c>
      <c r="G77" s="706" t="n">
        <v>5</v>
      </c>
      <c r="H77" s="707" t="n">
        <v>8</v>
      </c>
      <c r="I77" s="708" t="n">
        <v>4</v>
      </c>
      <c r="J77" s="709" t="n">
        <v>3</v>
      </c>
      <c r="K77" s="710" t="n">
        <v>4</v>
      </c>
      <c r="L77" s="711" t="n">
        <v>5</v>
      </c>
      <c r="M77" s="712" t="n">
        <v>1760</v>
      </c>
      <c r="N77" s="713" t="s">
        <v>1008</v>
      </c>
    </row>
    <row r="78">
      <c r="B78" s="17" t="n">
        <v>4104</v>
      </c>
      <c r="C78" s="17" t="s">
        <v>1173</v>
      </c>
      <c r="D78" s="703" t="n">
        <v>12</v>
      </c>
      <c r="E78" s="704" t="n">
        <v>1</v>
      </c>
      <c r="F78" s="705" t="n">
        <v>0</v>
      </c>
      <c r="G78" s="706" t="n">
        <v>1</v>
      </c>
      <c r="H78" s="707" t="n">
        <v>4</v>
      </c>
      <c r="I78" s="708" t="n">
        <v>4</v>
      </c>
      <c r="J78" s="709" t="n">
        <v>2</v>
      </c>
      <c r="K78" s="710" t="n">
        <v>1</v>
      </c>
      <c r="L78" s="711" t="n">
        <v>0</v>
      </c>
      <c r="M78" s="712" t="n">
        <v>1610</v>
      </c>
      <c r="N78" s="713" t="s">
        <v>1076</v>
      </c>
    </row>
    <row r="79">
      <c r="B79" s="17" t="n">
        <v>4105</v>
      </c>
      <c r="C79" s="17" t="s">
        <v>1174</v>
      </c>
      <c r="D79" s="703" t="n">
        <v>7</v>
      </c>
      <c r="E79" s="704" t="n">
        <v>1</v>
      </c>
      <c r="F79" s="705" t="n">
        <v>2</v>
      </c>
      <c r="G79" s="706" t="n">
        <v>3</v>
      </c>
      <c r="H79" s="707" t="n">
        <v>0</v>
      </c>
      <c r="I79" s="708" t="n">
        <v>0</v>
      </c>
      <c r="J79" s="709" t="n">
        <v>1</v>
      </c>
      <c r="K79" s="710" t="n">
        <v>1</v>
      </c>
      <c r="L79" s="711" t="n">
        <v>0</v>
      </c>
      <c r="M79" s="712" t="n">
        <v>164</v>
      </c>
      <c r="N79" s="713" t="s">
        <v>1321</v>
      </c>
    </row>
    <row r="80">
      <c r="B80" s="17" t="n">
        <v>4106</v>
      </c>
      <c r="C80" s="17" t="s">
        <v>1175</v>
      </c>
      <c r="D80" s="703" t="n">
        <v>3</v>
      </c>
      <c r="E80" s="704" t="n">
        <v>0</v>
      </c>
      <c r="F80" s="705" t="n">
        <v>0</v>
      </c>
      <c r="G80" s="706" t="n">
        <v>2</v>
      </c>
      <c r="H80" s="707" t="n">
        <v>0</v>
      </c>
      <c r="I80" s="708" t="n">
        <v>1</v>
      </c>
      <c r="J80" s="709" t="n">
        <v>0</v>
      </c>
      <c r="K80" s="710" t="n">
        <v>1</v>
      </c>
      <c r="L80" s="711" t="n">
        <v>0</v>
      </c>
      <c r="M80" s="712" t="n">
        <v>211</v>
      </c>
      <c r="N80" s="713" t="s">
        <v>1008</v>
      </c>
    </row>
    <row r="81">
      <c r="B81" s="17" t="n">
        <v>4107</v>
      </c>
      <c r="C81" s="17" t="s">
        <v>1176</v>
      </c>
      <c r="D81" s="703" t="n">
        <v>25</v>
      </c>
      <c r="E81" s="704" t="n">
        <v>4</v>
      </c>
      <c r="F81" s="705" t="n">
        <v>4</v>
      </c>
      <c r="G81" s="706" t="n">
        <v>5</v>
      </c>
      <c r="H81" s="707" t="n">
        <v>7</v>
      </c>
      <c r="I81" s="708" t="n">
        <v>5</v>
      </c>
      <c r="J81" s="709" t="n">
        <v>0</v>
      </c>
      <c r="K81" s="710" t="n">
        <v>3</v>
      </c>
      <c r="L81" s="711" t="n">
        <v>0</v>
      </c>
      <c r="M81" s="712" t="n">
        <v>512</v>
      </c>
      <c r="N81" s="713" t="s">
        <v>1322</v>
      </c>
    </row>
    <row r="82">
      <c r="B82" s="17" t="n">
        <v>4110</v>
      </c>
      <c r="C82" s="17" t="s">
        <v>1177</v>
      </c>
      <c r="D82" s="703" t="n">
        <v>7</v>
      </c>
      <c r="E82" s="704" t="n">
        <v>0</v>
      </c>
      <c r="F82" s="705" t="n">
        <v>3</v>
      </c>
      <c r="G82" s="706" t="n">
        <v>0</v>
      </c>
      <c r="H82" s="707" t="n">
        <v>1</v>
      </c>
      <c r="I82" s="708" t="n">
        <v>2</v>
      </c>
      <c r="J82" s="709" t="n">
        <v>1</v>
      </c>
      <c r="K82" s="710" t="n">
        <v>0</v>
      </c>
      <c r="L82" s="711" t="n">
        <v>0</v>
      </c>
      <c r="M82" s="712" t="n">
        <v>676</v>
      </c>
      <c r="N82" s="713" t="s">
        <v>944</v>
      </c>
    </row>
    <row r="83">
      <c r="B83" s="17" t="n">
        <v>4111</v>
      </c>
      <c r="C83" s="17" t="s">
        <v>1178</v>
      </c>
      <c r="D83" s="703" t="n">
        <v>9</v>
      </c>
      <c r="E83" s="704" t="n">
        <v>0</v>
      </c>
      <c r="F83" s="705" t="n">
        <v>0</v>
      </c>
      <c r="G83" s="706" t="n">
        <v>2</v>
      </c>
      <c r="H83" s="707" t="n">
        <v>2</v>
      </c>
      <c r="I83" s="708" t="n">
        <v>4</v>
      </c>
      <c r="J83" s="709" t="n">
        <v>1</v>
      </c>
      <c r="K83" s="710" t="n">
        <v>4</v>
      </c>
      <c r="L83" s="711" t="n">
        <v>0</v>
      </c>
      <c r="M83" s="712" t="n">
        <v>704</v>
      </c>
      <c r="N83" s="713" t="s">
        <v>1053</v>
      </c>
    </row>
    <row r="84">
      <c r="B84" s="17" t="n">
        <v>4112</v>
      </c>
      <c r="C84" s="17" t="s">
        <v>1179</v>
      </c>
      <c r="D84" s="703" t="n">
        <v>0</v>
      </c>
      <c r="E84" s="704" t="n">
        <v>0</v>
      </c>
      <c r="F84" s="705" t="n">
        <v>0</v>
      </c>
      <c r="G84" s="706" t="n">
        <v>0</v>
      </c>
      <c r="H84" s="707" t="n">
        <v>0</v>
      </c>
      <c r="I84" s="708" t="n">
        <v>0</v>
      </c>
      <c r="J84" s="709" t="n">
        <v>0</v>
      </c>
      <c r="K84" s="710" t="n">
        <v>0</v>
      </c>
      <c r="L84" s="711" t="n">
        <v>0</v>
      </c>
      <c r="M84" s="712" t="n">
        <v>385</v>
      </c>
      <c r="N84" s="713" t="s">
        <v>1323</v>
      </c>
    </row>
    <row r="85">
      <c r="B85" s="17" t="n">
        <v>4125</v>
      </c>
      <c r="C85" s="17" t="s">
        <v>1180</v>
      </c>
      <c r="D85" s="703" t="n">
        <v>19</v>
      </c>
      <c r="E85" s="704" t="n">
        <v>1</v>
      </c>
      <c r="F85" s="705" t="n">
        <v>8</v>
      </c>
      <c r="G85" s="706" t="n">
        <v>3</v>
      </c>
      <c r="H85" s="707" t="n">
        <v>2</v>
      </c>
      <c r="I85" s="708" t="n">
        <v>3</v>
      </c>
      <c r="J85" s="709" t="n">
        <v>2</v>
      </c>
      <c r="K85" s="710" t="n">
        <v>3</v>
      </c>
      <c r="L85" s="711" t="n">
        <v>0</v>
      </c>
      <c r="M85" s="712" t="n">
        <v>1205</v>
      </c>
      <c r="N85" s="713" t="s">
        <v>1324</v>
      </c>
    </row>
    <row r="86">
      <c r="B86" s="17" t="n">
        <v>4117</v>
      </c>
      <c r="C86" s="17" t="s">
        <v>1181</v>
      </c>
      <c r="D86" s="703" t="n">
        <v>1</v>
      </c>
      <c r="E86" s="704" t="n">
        <v>0</v>
      </c>
      <c r="F86" s="705" t="n">
        <v>0</v>
      </c>
      <c r="G86" s="706" t="n">
        <v>0</v>
      </c>
      <c r="H86" s="707" t="n">
        <v>0</v>
      </c>
      <c r="I86" s="708" t="n">
        <v>0</v>
      </c>
      <c r="J86" s="709" t="n">
        <v>1</v>
      </c>
      <c r="K86" s="710" t="n">
        <v>1</v>
      </c>
      <c r="L86" s="711" t="n">
        <v>0</v>
      </c>
      <c r="M86" s="712" t="n">
        <v>456</v>
      </c>
      <c r="N86" s="713" t="s">
        <v>974</v>
      </c>
    </row>
    <row r="87">
      <c r="B87" s="17" t="n">
        <v>4120</v>
      </c>
      <c r="C87" s="17" t="s">
        <v>1182</v>
      </c>
      <c r="D87" s="703" t="n">
        <v>7</v>
      </c>
      <c r="E87" s="704" t="n">
        <v>0</v>
      </c>
      <c r="F87" s="705" t="n">
        <v>0</v>
      </c>
      <c r="G87" s="706" t="n">
        <v>0</v>
      </c>
      <c r="H87" s="707" t="n">
        <v>2</v>
      </c>
      <c r="I87" s="708" t="n">
        <v>1</v>
      </c>
      <c r="J87" s="709" t="n">
        <v>4</v>
      </c>
      <c r="K87" s="710" t="n">
        <v>3</v>
      </c>
      <c r="L87" s="711" t="n">
        <v>0</v>
      </c>
      <c r="M87" s="712" t="n">
        <v>716</v>
      </c>
      <c r="N87" s="713" t="s">
        <v>1091</v>
      </c>
    </row>
    <row r="88">
      <c r="B88" s="17" t="n">
        <v>4121</v>
      </c>
      <c r="C88" s="17" t="s">
        <v>1183</v>
      </c>
      <c r="D88" s="703" t="n">
        <v>3</v>
      </c>
      <c r="E88" s="704" t="n">
        <v>2</v>
      </c>
      <c r="F88" s="705" t="n">
        <v>0</v>
      </c>
      <c r="G88" s="706" t="n">
        <v>1</v>
      </c>
      <c r="H88" s="707" t="n">
        <v>0</v>
      </c>
      <c r="I88" s="708" t="n">
        <v>0</v>
      </c>
      <c r="J88" s="709" t="n">
        <v>0</v>
      </c>
      <c r="K88" s="710" t="n">
        <v>0</v>
      </c>
      <c r="L88" s="711" t="n">
        <v>0</v>
      </c>
      <c r="M88" s="712" t="n">
        <v>1098</v>
      </c>
      <c r="N88" s="713" t="s">
        <v>1058</v>
      </c>
    </row>
    <row r="89">
      <c r="B89" s="17" t="n">
        <v>4122</v>
      </c>
      <c r="C89" s="17" t="s">
        <v>1184</v>
      </c>
      <c r="D89" s="703" t="n">
        <v>1</v>
      </c>
      <c r="E89" s="704" t="n">
        <v>0</v>
      </c>
      <c r="F89" s="705" t="n">
        <v>0</v>
      </c>
      <c r="G89" s="706" t="n">
        <v>0</v>
      </c>
      <c r="H89" s="707" t="n">
        <v>0</v>
      </c>
      <c r="I89" s="708" t="n">
        <v>0</v>
      </c>
      <c r="J89" s="709" t="n">
        <v>1</v>
      </c>
      <c r="K89" s="710" t="n">
        <v>1</v>
      </c>
      <c r="L89" s="711" t="n">
        <v>0</v>
      </c>
      <c r="M89" s="712" t="n">
        <v>771</v>
      </c>
      <c r="N89" s="713" t="s">
        <v>1325</v>
      </c>
    </row>
    <row r="90">
      <c r="B90" s="17" t="n">
        <v>4123</v>
      </c>
      <c r="C90" s="17" t="s">
        <v>1185</v>
      </c>
      <c r="D90" s="703" t="n">
        <v>39</v>
      </c>
      <c r="E90" s="704" t="n">
        <v>4</v>
      </c>
      <c r="F90" s="705" t="n">
        <v>4</v>
      </c>
      <c r="G90" s="706" t="n">
        <v>11</v>
      </c>
      <c r="H90" s="707" t="n">
        <v>14</v>
      </c>
      <c r="I90" s="708" t="n">
        <v>2</v>
      </c>
      <c r="J90" s="709" t="n">
        <v>4</v>
      </c>
      <c r="K90" s="710" t="n">
        <v>6</v>
      </c>
      <c r="L90" s="711" t="n">
        <v>0</v>
      </c>
      <c r="M90" s="712" t="n">
        <v>3867</v>
      </c>
      <c r="N90" s="713" t="s">
        <v>1048</v>
      </c>
    </row>
    <row r="91">
      <c r="B91" s="42" t="n">
        <v>4159</v>
      </c>
      <c r="C91" s="42" t="s">
        <v>1186</v>
      </c>
      <c r="D91" s="714" t="n">
        <v>536</v>
      </c>
      <c r="E91" s="715" t="n">
        <v>36</v>
      </c>
      <c r="F91" s="716" t="n">
        <v>81</v>
      </c>
      <c r="G91" s="717" t="n">
        <v>153</v>
      </c>
      <c r="H91" s="718" t="n">
        <v>169</v>
      </c>
      <c r="I91" s="719" t="n">
        <v>58</v>
      </c>
      <c r="J91" s="720" t="n">
        <v>39</v>
      </c>
      <c r="K91" s="721" t="n">
        <v>87</v>
      </c>
      <c r="L91" s="722" t="n">
        <v>63</v>
      </c>
      <c r="M91" s="723" t="n">
        <v>22664</v>
      </c>
      <c r="N91" s="724" t="s">
        <v>1090</v>
      </c>
    </row>
    <row r="92">
      <c r="B92" s="17" t="n">
        <v>4131</v>
      </c>
      <c r="C92" s="17" t="s">
        <v>1187</v>
      </c>
      <c r="D92" s="703" t="n">
        <v>34</v>
      </c>
      <c r="E92" s="704" t="n">
        <v>2</v>
      </c>
      <c r="F92" s="705" t="n">
        <v>8</v>
      </c>
      <c r="G92" s="706" t="n">
        <v>9</v>
      </c>
      <c r="H92" s="707" t="n">
        <v>12</v>
      </c>
      <c r="I92" s="708" t="n">
        <v>1</v>
      </c>
      <c r="J92" s="709" t="n">
        <v>2</v>
      </c>
      <c r="K92" s="710" t="n">
        <v>2</v>
      </c>
      <c r="L92" s="711" t="n">
        <v>1</v>
      </c>
      <c r="M92" s="712" t="n">
        <v>1899</v>
      </c>
      <c r="N92" s="713" t="s">
        <v>1326</v>
      </c>
    </row>
    <row r="93">
      <c r="B93" s="17" t="n">
        <v>4132</v>
      </c>
      <c r="C93" s="17" t="s">
        <v>1188</v>
      </c>
      <c r="D93" s="703" t="n">
        <v>8</v>
      </c>
      <c r="E93" s="704" t="n">
        <v>0</v>
      </c>
      <c r="F93" s="705" t="n">
        <v>2</v>
      </c>
      <c r="G93" s="706" t="n">
        <v>2</v>
      </c>
      <c r="H93" s="707" t="n">
        <v>2</v>
      </c>
      <c r="I93" s="708" t="n">
        <v>2</v>
      </c>
      <c r="J93" s="709" t="n">
        <v>0</v>
      </c>
      <c r="K93" s="710" t="n">
        <v>1</v>
      </c>
      <c r="L93" s="711" t="n">
        <v>0</v>
      </c>
      <c r="M93" s="712" t="n">
        <v>794</v>
      </c>
      <c r="N93" s="713" t="s">
        <v>1048</v>
      </c>
    </row>
    <row r="94">
      <c r="B94" s="17" t="n">
        <v>4134</v>
      </c>
      <c r="C94" s="17" t="s">
        <v>1189</v>
      </c>
      <c r="D94" s="703" t="n">
        <v>16</v>
      </c>
      <c r="E94" s="704" t="n">
        <v>0</v>
      </c>
      <c r="F94" s="705" t="n">
        <v>1</v>
      </c>
      <c r="G94" s="706" t="n">
        <v>8</v>
      </c>
      <c r="H94" s="707" t="n">
        <v>2</v>
      </c>
      <c r="I94" s="708" t="n">
        <v>3</v>
      </c>
      <c r="J94" s="709" t="n">
        <v>2</v>
      </c>
      <c r="K94" s="710" t="n">
        <v>5</v>
      </c>
      <c r="L94" s="711" t="n">
        <v>0</v>
      </c>
      <c r="M94" s="712" t="n">
        <v>603</v>
      </c>
      <c r="N94" s="713" t="s">
        <v>912</v>
      </c>
    </row>
    <row r="95">
      <c r="B95" s="17" t="n">
        <v>4135</v>
      </c>
      <c r="C95" s="17" t="s">
        <v>1190</v>
      </c>
      <c r="D95" s="703" t="n">
        <v>14</v>
      </c>
      <c r="E95" s="704" t="n">
        <v>0</v>
      </c>
      <c r="F95" s="705" t="n">
        <v>2</v>
      </c>
      <c r="G95" s="706" t="n">
        <v>3</v>
      </c>
      <c r="H95" s="707" t="n">
        <v>7</v>
      </c>
      <c r="I95" s="708" t="n">
        <v>2</v>
      </c>
      <c r="J95" s="709" t="n">
        <v>0</v>
      </c>
      <c r="K95" s="710" t="n">
        <v>3</v>
      </c>
      <c r="L95" s="711" t="n">
        <v>0</v>
      </c>
      <c r="M95" s="712" t="n">
        <v>1164</v>
      </c>
      <c r="N95" s="713" t="s">
        <v>899</v>
      </c>
    </row>
    <row r="96">
      <c r="B96" s="17" t="n">
        <v>4136</v>
      </c>
      <c r="C96" s="17" t="s">
        <v>1191</v>
      </c>
      <c r="D96" s="703" t="n">
        <v>10</v>
      </c>
      <c r="E96" s="704" t="n">
        <v>1</v>
      </c>
      <c r="F96" s="705" t="n">
        <v>2</v>
      </c>
      <c r="G96" s="706" t="n">
        <v>1</v>
      </c>
      <c r="H96" s="707" t="n">
        <v>2</v>
      </c>
      <c r="I96" s="708" t="n">
        <v>2</v>
      </c>
      <c r="J96" s="709" t="n">
        <v>2</v>
      </c>
      <c r="K96" s="710" t="n">
        <v>1</v>
      </c>
      <c r="L96" s="711" t="n">
        <v>1</v>
      </c>
      <c r="M96" s="712" t="n">
        <v>827</v>
      </c>
      <c r="N96" s="713" t="s">
        <v>1044</v>
      </c>
    </row>
    <row r="97">
      <c r="B97" s="17" t="n">
        <v>4137</v>
      </c>
      <c r="C97" s="17" t="s">
        <v>1192</v>
      </c>
      <c r="D97" s="703" t="n">
        <v>4</v>
      </c>
      <c r="E97" s="704" t="n">
        <v>0</v>
      </c>
      <c r="F97" s="705" t="n">
        <v>1</v>
      </c>
      <c r="G97" s="706" t="n">
        <v>1</v>
      </c>
      <c r="H97" s="707" t="n">
        <v>1</v>
      </c>
      <c r="I97" s="708" t="n">
        <v>0</v>
      </c>
      <c r="J97" s="709" t="n">
        <v>1</v>
      </c>
      <c r="K97" s="710" t="n">
        <v>1</v>
      </c>
      <c r="L97" s="711" t="n">
        <v>0</v>
      </c>
      <c r="M97" s="712" t="n">
        <v>237</v>
      </c>
      <c r="N97" s="713" t="s">
        <v>914</v>
      </c>
    </row>
    <row r="98">
      <c r="B98" s="17" t="n">
        <v>4138</v>
      </c>
      <c r="C98" s="17" t="s">
        <v>1193</v>
      </c>
      <c r="D98" s="703" t="n">
        <v>4</v>
      </c>
      <c r="E98" s="704" t="n">
        <v>0</v>
      </c>
      <c r="F98" s="705" t="n">
        <v>0</v>
      </c>
      <c r="G98" s="706" t="n">
        <v>0</v>
      </c>
      <c r="H98" s="707" t="n">
        <v>0</v>
      </c>
      <c r="I98" s="708" t="n">
        <v>1</v>
      </c>
      <c r="J98" s="709" t="n">
        <v>3</v>
      </c>
      <c r="K98" s="710" t="n">
        <v>4</v>
      </c>
      <c r="L98" s="711" t="n">
        <v>1</v>
      </c>
      <c r="M98" s="712" t="n">
        <v>358</v>
      </c>
      <c r="N98" s="713" t="s">
        <v>1320</v>
      </c>
    </row>
    <row r="99">
      <c r="B99" s="17" t="n">
        <v>4139</v>
      </c>
      <c r="C99" s="17" t="s">
        <v>1194</v>
      </c>
      <c r="D99" s="703" t="n">
        <v>209</v>
      </c>
      <c r="E99" s="704" t="n">
        <v>20</v>
      </c>
      <c r="F99" s="705" t="n">
        <v>33</v>
      </c>
      <c r="G99" s="706" t="n">
        <v>55</v>
      </c>
      <c r="H99" s="707" t="n">
        <v>67</v>
      </c>
      <c r="I99" s="708" t="n">
        <v>25</v>
      </c>
      <c r="J99" s="709" t="n">
        <v>9</v>
      </c>
      <c r="K99" s="710" t="n">
        <v>33</v>
      </c>
      <c r="L99" s="711" t="n">
        <v>28</v>
      </c>
      <c r="M99" s="712" t="n">
        <v>4150</v>
      </c>
      <c r="N99" s="713" t="s">
        <v>1327</v>
      </c>
    </row>
    <row r="100">
      <c r="B100" s="17" t="n">
        <v>4140</v>
      </c>
      <c r="C100" s="17" t="s">
        <v>1195</v>
      </c>
      <c r="D100" s="703" t="n">
        <v>64</v>
      </c>
      <c r="E100" s="704" t="n">
        <v>9</v>
      </c>
      <c r="F100" s="705" t="n">
        <v>9</v>
      </c>
      <c r="G100" s="706" t="n">
        <v>28</v>
      </c>
      <c r="H100" s="707" t="n">
        <v>16</v>
      </c>
      <c r="I100" s="708" t="n">
        <v>2</v>
      </c>
      <c r="J100" s="709" t="n">
        <v>0</v>
      </c>
      <c r="K100" s="710" t="n">
        <v>1</v>
      </c>
      <c r="L100" s="711" t="n">
        <v>21</v>
      </c>
      <c r="M100" s="712" t="n">
        <v>1412</v>
      </c>
      <c r="N100" s="713" t="s">
        <v>1328</v>
      </c>
    </row>
    <row r="101">
      <c r="B101" s="17" t="n">
        <v>4141</v>
      </c>
      <c r="C101" s="17" t="s">
        <v>1196</v>
      </c>
      <c r="D101" s="703" t="n">
        <v>61</v>
      </c>
      <c r="E101" s="704" t="n">
        <v>1</v>
      </c>
      <c r="F101" s="705" t="n">
        <v>9</v>
      </c>
      <c r="G101" s="706" t="n">
        <v>22</v>
      </c>
      <c r="H101" s="707" t="n">
        <v>16</v>
      </c>
      <c r="I101" s="708" t="n">
        <v>7</v>
      </c>
      <c r="J101" s="709" t="n">
        <v>6</v>
      </c>
      <c r="K101" s="710" t="n">
        <v>11</v>
      </c>
      <c r="L101" s="711" t="n">
        <v>11</v>
      </c>
      <c r="M101" s="712" t="n">
        <v>4635</v>
      </c>
      <c r="N101" s="713" t="s">
        <v>900</v>
      </c>
    </row>
    <row r="102">
      <c r="B102" s="17" t="n">
        <v>4142</v>
      </c>
      <c r="C102" s="17" t="s">
        <v>1197</v>
      </c>
      <c r="D102" s="703" t="n">
        <v>5</v>
      </c>
      <c r="E102" s="704" t="n">
        <v>0</v>
      </c>
      <c r="F102" s="705" t="n">
        <v>0</v>
      </c>
      <c r="G102" s="706" t="n">
        <v>0</v>
      </c>
      <c r="H102" s="707" t="n">
        <v>0</v>
      </c>
      <c r="I102" s="708" t="n">
        <v>1</v>
      </c>
      <c r="J102" s="709" t="n">
        <v>4</v>
      </c>
      <c r="K102" s="710" t="n">
        <v>4</v>
      </c>
      <c r="L102" s="711" t="n">
        <v>0</v>
      </c>
      <c r="M102" s="712" t="n">
        <v>425</v>
      </c>
      <c r="N102" s="713" t="s">
        <v>917</v>
      </c>
    </row>
    <row r="103">
      <c r="B103" s="17" t="n">
        <v>4143</v>
      </c>
      <c r="C103" s="17" t="s">
        <v>1198</v>
      </c>
      <c r="D103" s="703" t="n">
        <v>7</v>
      </c>
      <c r="E103" s="704" t="n">
        <v>1</v>
      </c>
      <c r="F103" s="705" t="n">
        <v>1</v>
      </c>
      <c r="G103" s="706" t="n">
        <v>1</v>
      </c>
      <c r="H103" s="707" t="n">
        <v>2</v>
      </c>
      <c r="I103" s="708" t="n">
        <v>0</v>
      </c>
      <c r="J103" s="709" t="n">
        <v>2</v>
      </c>
      <c r="K103" s="710" t="n">
        <v>3</v>
      </c>
      <c r="L103" s="711" t="n">
        <v>0</v>
      </c>
      <c r="M103" s="712" t="n">
        <v>600</v>
      </c>
      <c r="N103" s="713" t="s">
        <v>1329</v>
      </c>
    </row>
    <row r="104">
      <c r="B104" s="17" t="n">
        <v>4144</v>
      </c>
      <c r="C104" s="17" t="s">
        <v>1199</v>
      </c>
      <c r="D104" s="703" t="n">
        <v>66</v>
      </c>
      <c r="E104" s="704" t="n">
        <v>2</v>
      </c>
      <c r="F104" s="705" t="n">
        <v>10</v>
      </c>
      <c r="G104" s="706" t="n">
        <v>17</v>
      </c>
      <c r="H104" s="707" t="n">
        <v>29</v>
      </c>
      <c r="I104" s="708" t="n">
        <v>5</v>
      </c>
      <c r="J104" s="709" t="n">
        <v>3</v>
      </c>
      <c r="K104" s="710" t="n">
        <v>5</v>
      </c>
      <c r="L104" s="711" t="n">
        <v>0</v>
      </c>
      <c r="M104" s="712" t="n">
        <v>2305</v>
      </c>
      <c r="N104" s="713" t="s">
        <v>1330</v>
      </c>
    </row>
    <row r="105">
      <c r="B105" s="17" t="n">
        <v>4145</v>
      </c>
      <c r="C105" s="17" t="s">
        <v>1200</v>
      </c>
      <c r="D105" s="703" t="n">
        <v>14</v>
      </c>
      <c r="E105" s="704" t="n">
        <v>0</v>
      </c>
      <c r="F105" s="705" t="n">
        <v>3</v>
      </c>
      <c r="G105" s="706" t="n">
        <v>5</v>
      </c>
      <c r="H105" s="707" t="n">
        <v>4</v>
      </c>
      <c r="I105" s="708" t="n">
        <v>1</v>
      </c>
      <c r="J105" s="709" t="n">
        <v>1</v>
      </c>
      <c r="K105" s="710" t="n">
        <v>2</v>
      </c>
      <c r="L105" s="711" t="n">
        <v>0</v>
      </c>
      <c r="M105" s="712" t="n">
        <v>853</v>
      </c>
      <c r="N105" s="713" t="s">
        <v>985</v>
      </c>
    </row>
    <row r="106">
      <c r="B106" s="17" t="n">
        <v>4146</v>
      </c>
      <c r="C106" s="17" t="s">
        <v>1201</v>
      </c>
      <c r="D106" s="703" t="n">
        <v>18</v>
      </c>
      <c r="E106" s="704" t="n">
        <v>0</v>
      </c>
      <c r="F106" s="705" t="n">
        <v>0</v>
      </c>
      <c r="G106" s="706" t="n">
        <v>1</v>
      </c>
      <c r="H106" s="707" t="n">
        <v>7</v>
      </c>
      <c r="I106" s="708" t="n">
        <v>6</v>
      </c>
      <c r="J106" s="709" t="n">
        <v>4</v>
      </c>
      <c r="K106" s="710" t="n">
        <v>11</v>
      </c>
      <c r="L106" s="711" t="n">
        <v>0</v>
      </c>
      <c r="M106" s="712" t="n">
        <v>1747</v>
      </c>
      <c r="N106" s="713" t="s">
        <v>1331</v>
      </c>
    </row>
    <row r="107">
      <c r="B107" s="17" t="n">
        <v>4147</v>
      </c>
      <c r="C107" s="17" t="s">
        <v>1202</v>
      </c>
      <c r="D107" s="703" t="n">
        <v>2</v>
      </c>
      <c r="E107" s="704" t="n">
        <v>0</v>
      </c>
      <c r="F107" s="705" t="n">
        <v>0</v>
      </c>
      <c r="G107" s="706" t="n">
        <v>0</v>
      </c>
      <c r="H107" s="707" t="n">
        <v>2</v>
      </c>
      <c r="I107" s="708" t="n">
        <v>0</v>
      </c>
      <c r="J107" s="709" t="n">
        <v>0</v>
      </c>
      <c r="K107" s="710" t="n">
        <v>0</v>
      </c>
      <c r="L107" s="711" t="n">
        <v>0</v>
      </c>
      <c r="M107" s="712" t="n">
        <v>655</v>
      </c>
      <c r="N107" s="713" t="s">
        <v>1022</v>
      </c>
    </row>
    <row r="108">
      <c r="B108" s="42" t="n">
        <v>4189</v>
      </c>
      <c r="C108" s="42" t="s">
        <v>1203</v>
      </c>
      <c r="D108" s="714" t="n">
        <v>173</v>
      </c>
      <c r="E108" s="715" t="n">
        <v>8</v>
      </c>
      <c r="F108" s="716" t="n">
        <v>25</v>
      </c>
      <c r="G108" s="717" t="n">
        <v>48</v>
      </c>
      <c r="H108" s="718" t="n">
        <v>37</v>
      </c>
      <c r="I108" s="719" t="n">
        <v>34</v>
      </c>
      <c r="J108" s="720" t="n">
        <v>21</v>
      </c>
      <c r="K108" s="721" t="n">
        <v>38</v>
      </c>
      <c r="L108" s="722" t="n">
        <v>23</v>
      </c>
      <c r="M108" s="723" t="n">
        <v>17600</v>
      </c>
      <c r="N108" s="724" t="s">
        <v>1091</v>
      </c>
    </row>
    <row r="109">
      <c r="B109" s="17" t="n">
        <v>4185</v>
      </c>
      <c r="C109" s="17" t="s">
        <v>1204</v>
      </c>
      <c r="D109" s="703" t="n">
        <v>11</v>
      </c>
      <c r="E109" s="704" t="n">
        <v>0</v>
      </c>
      <c r="F109" s="705" t="n">
        <v>1</v>
      </c>
      <c r="G109" s="706" t="n">
        <v>0</v>
      </c>
      <c r="H109" s="707" t="n">
        <v>4</v>
      </c>
      <c r="I109" s="708" t="n">
        <v>3</v>
      </c>
      <c r="J109" s="709" t="n">
        <v>3</v>
      </c>
      <c r="K109" s="710" t="n">
        <v>5</v>
      </c>
      <c r="L109" s="711" t="n">
        <v>0</v>
      </c>
      <c r="M109" s="712" t="n">
        <v>1393</v>
      </c>
      <c r="N109" s="713" t="s">
        <v>1074</v>
      </c>
    </row>
    <row r="110">
      <c r="B110" s="17" t="n">
        <v>4161</v>
      </c>
      <c r="C110" s="17" t="s">
        <v>1205</v>
      </c>
      <c r="D110" s="703" t="n">
        <v>26</v>
      </c>
      <c r="E110" s="704" t="n">
        <v>3</v>
      </c>
      <c r="F110" s="705" t="n">
        <v>6</v>
      </c>
      <c r="G110" s="706" t="n">
        <v>9</v>
      </c>
      <c r="H110" s="707" t="n">
        <v>4</v>
      </c>
      <c r="I110" s="708" t="n">
        <v>3</v>
      </c>
      <c r="J110" s="709" t="n">
        <v>1</v>
      </c>
      <c r="K110" s="710" t="n">
        <v>3</v>
      </c>
      <c r="L110" s="711" t="n">
        <v>0</v>
      </c>
      <c r="M110" s="712" t="n">
        <v>1215</v>
      </c>
      <c r="N110" s="713" t="s">
        <v>797</v>
      </c>
    </row>
    <row r="111">
      <c r="B111" s="17" t="n">
        <v>4163</v>
      </c>
      <c r="C111" s="17" t="s">
        <v>1206</v>
      </c>
      <c r="D111" s="703" t="n">
        <v>29</v>
      </c>
      <c r="E111" s="704" t="n">
        <v>1</v>
      </c>
      <c r="F111" s="705" t="n">
        <v>2</v>
      </c>
      <c r="G111" s="706" t="n">
        <v>5</v>
      </c>
      <c r="H111" s="707" t="n">
        <v>8</v>
      </c>
      <c r="I111" s="708" t="n">
        <v>10</v>
      </c>
      <c r="J111" s="709" t="n">
        <v>3</v>
      </c>
      <c r="K111" s="710" t="n">
        <v>7</v>
      </c>
      <c r="L111" s="711" t="n">
        <v>7</v>
      </c>
      <c r="M111" s="712" t="n">
        <v>2768</v>
      </c>
      <c r="N111" s="713" t="s">
        <v>1069</v>
      </c>
    </row>
    <row r="112">
      <c r="B112" s="17" t="n">
        <v>4164</v>
      </c>
      <c r="C112" s="17" t="s">
        <v>1207</v>
      </c>
      <c r="D112" s="703" t="n">
        <v>4</v>
      </c>
      <c r="E112" s="704" t="n">
        <v>0</v>
      </c>
      <c r="F112" s="705" t="n">
        <v>1</v>
      </c>
      <c r="G112" s="706" t="n">
        <v>2</v>
      </c>
      <c r="H112" s="707" t="n">
        <v>0</v>
      </c>
      <c r="I112" s="708" t="n">
        <v>1</v>
      </c>
      <c r="J112" s="709" t="n">
        <v>0</v>
      </c>
      <c r="K112" s="710" t="n">
        <v>1</v>
      </c>
      <c r="L112" s="711" t="n">
        <v>0</v>
      </c>
      <c r="M112" s="712" t="n">
        <v>506</v>
      </c>
      <c r="N112" s="713" t="s">
        <v>1074</v>
      </c>
    </row>
    <row r="113">
      <c r="B113" s="17" t="n">
        <v>4165</v>
      </c>
      <c r="C113" s="17" t="s">
        <v>1208</v>
      </c>
      <c r="D113" s="703" t="n">
        <v>26</v>
      </c>
      <c r="E113" s="704" t="n">
        <v>1</v>
      </c>
      <c r="F113" s="705" t="n">
        <v>6</v>
      </c>
      <c r="G113" s="706" t="n">
        <v>8</v>
      </c>
      <c r="H113" s="707" t="n">
        <v>5</v>
      </c>
      <c r="I113" s="708" t="n">
        <v>3</v>
      </c>
      <c r="J113" s="709" t="n">
        <v>3</v>
      </c>
      <c r="K113" s="710" t="n">
        <v>5</v>
      </c>
      <c r="L113" s="711" t="n">
        <v>6</v>
      </c>
      <c r="M113" s="712" t="n">
        <v>1826</v>
      </c>
      <c r="N113" s="713" t="s">
        <v>1008</v>
      </c>
    </row>
    <row r="114">
      <c r="B114" s="17" t="n">
        <v>4186</v>
      </c>
      <c r="C114" s="17" t="s">
        <v>1209</v>
      </c>
      <c r="D114" s="703" t="n">
        <v>6</v>
      </c>
      <c r="E114" s="704" t="n">
        <v>0</v>
      </c>
      <c r="F114" s="705" t="n">
        <v>2</v>
      </c>
      <c r="G114" s="706" t="n">
        <v>2</v>
      </c>
      <c r="H114" s="707" t="n">
        <v>1</v>
      </c>
      <c r="I114" s="708" t="n">
        <v>1</v>
      </c>
      <c r="J114" s="709" t="n">
        <v>0</v>
      </c>
      <c r="K114" s="710" t="n">
        <v>1</v>
      </c>
      <c r="L114" s="711" t="n">
        <v>2</v>
      </c>
      <c r="M114" s="712" t="n">
        <v>1203</v>
      </c>
      <c r="N114" s="713" t="s">
        <v>971</v>
      </c>
    </row>
    <row r="115">
      <c r="B115" s="17" t="n">
        <v>4169</v>
      </c>
      <c r="C115" s="17" t="s">
        <v>1210</v>
      </c>
      <c r="D115" s="703" t="n">
        <v>5</v>
      </c>
      <c r="E115" s="704" t="n">
        <v>0</v>
      </c>
      <c r="F115" s="705" t="n">
        <v>0</v>
      </c>
      <c r="G115" s="706" t="n">
        <v>3</v>
      </c>
      <c r="H115" s="707" t="n">
        <v>1</v>
      </c>
      <c r="I115" s="708" t="n">
        <v>1</v>
      </c>
      <c r="J115" s="709" t="n">
        <v>0</v>
      </c>
      <c r="K115" s="710" t="n">
        <v>1</v>
      </c>
      <c r="L115" s="711" t="n">
        <v>0</v>
      </c>
      <c r="M115" s="712" t="n">
        <v>1428</v>
      </c>
      <c r="N115" s="713" t="s">
        <v>933</v>
      </c>
    </row>
    <row r="116">
      <c r="B116" s="17" t="n">
        <v>4170</v>
      </c>
      <c r="C116" s="17" t="s">
        <v>379</v>
      </c>
      <c r="D116" s="703" t="n">
        <v>25</v>
      </c>
      <c r="E116" s="704" t="n">
        <v>2</v>
      </c>
      <c r="F116" s="705" t="n">
        <v>1</v>
      </c>
      <c r="G116" s="706" t="n">
        <v>6</v>
      </c>
      <c r="H116" s="707" t="n">
        <v>6</v>
      </c>
      <c r="I116" s="708" t="n">
        <v>4</v>
      </c>
      <c r="J116" s="709" t="n">
        <v>6</v>
      </c>
      <c r="K116" s="710" t="n">
        <v>3</v>
      </c>
      <c r="L116" s="711" t="n">
        <v>1</v>
      </c>
      <c r="M116" s="712" t="n">
        <v>1935</v>
      </c>
      <c r="N116" s="713" t="s">
        <v>982</v>
      </c>
    </row>
    <row r="117">
      <c r="B117" s="17" t="n">
        <v>4184</v>
      </c>
      <c r="C117" s="17" t="s">
        <v>1211</v>
      </c>
      <c r="D117" s="703" t="n">
        <v>5</v>
      </c>
      <c r="E117" s="704" t="n">
        <v>1</v>
      </c>
      <c r="F117" s="705" t="n">
        <v>0</v>
      </c>
      <c r="G117" s="706" t="n">
        <v>0</v>
      </c>
      <c r="H117" s="707" t="n">
        <v>2</v>
      </c>
      <c r="I117" s="708" t="n">
        <v>1</v>
      </c>
      <c r="J117" s="709" t="n">
        <v>1</v>
      </c>
      <c r="K117" s="710" t="n">
        <v>2</v>
      </c>
      <c r="L117" s="711" t="n">
        <v>1</v>
      </c>
      <c r="M117" s="712" t="n">
        <v>1069</v>
      </c>
      <c r="N117" s="713" t="s">
        <v>938</v>
      </c>
    </row>
    <row r="118">
      <c r="B118" s="17" t="n">
        <v>4172</v>
      </c>
      <c r="C118" s="17" t="s">
        <v>1212</v>
      </c>
      <c r="D118" s="703" t="n">
        <v>5</v>
      </c>
      <c r="E118" s="704" t="n">
        <v>0</v>
      </c>
      <c r="F118" s="705" t="n">
        <v>0</v>
      </c>
      <c r="G118" s="706" t="n">
        <v>2</v>
      </c>
      <c r="H118" s="707" t="n">
        <v>1</v>
      </c>
      <c r="I118" s="708" t="n">
        <v>1</v>
      </c>
      <c r="J118" s="709" t="n">
        <v>1</v>
      </c>
      <c r="K118" s="710" t="n">
        <v>2</v>
      </c>
      <c r="L118" s="711" t="n">
        <v>0</v>
      </c>
      <c r="M118" s="712" t="n">
        <v>513</v>
      </c>
      <c r="N118" s="713" t="s">
        <v>1020</v>
      </c>
    </row>
    <row r="119">
      <c r="B119" s="17" t="n">
        <v>4173</v>
      </c>
      <c r="C119" s="17" t="s">
        <v>1213</v>
      </c>
      <c r="D119" s="703" t="n">
        <v>0</v>
      </c>
      <c r="E119" s="704" t="n">
        <v>0</v>
      </c>
      <c r="F119" s="705" t="n">
        <v>0</v>
      </c>
      <c r="G119" s="706" t="n">
        <v>0</v>
      </c>
      <c r="H119" s="707" t="n">
        <v>0</v>
      </c>
      <c r="I119" s="708" t="n">
        <v>0</v>
      </c>
      <c r="J119" s="709" t="n">
        <v>0</v>
      </c>
      <c r="K119" s="710" t="n">
        <v>0</v>
      </c>
      <c r="L119" s="711" t="n">
        <v>0</v>
      </c>
      <c r="M119" s="712" t="n">
        <v>266</v>
      </c>
      <c r="N119" s="713" t="s">
        <v>1323</v>
      </c>
    </row>
    <row r="120">
      <c r="B120" s="17" t="n">
        <v>4175</v>
      </c>
      <c r="C120" s="17" t="s">
        <v>1214</v>
      </c>
      <c r="D120" s="703" t="n">
        <v>2</v>
      </c>
      <c r="E120" s="704" t="n">
        <v>0</v>
      </c>
      <c r="F120" s="705" t="n">
        <v>1</v>
      </c>
      <c r="G120" s="706" t="n">
        <v>0</v>
      </c>
      <c r="H120" s="707" t="n">
        <v>0</v>
      </c>
      <c r="I120" s="708" t="n">
        <v>1</v>
      </c>
      <c r="J120" s="709" t="n">
        <v>0</v>
      </c>
      <c r="K120" s="710" t="n">
        <v>1</v>
      </c>
      <c r="L120" s="711" t="n">
        <v>0</v>
      </c>
      <c r="M120" s="712" t="n">
        <v>544</v>
      </c>
      <c r="N120" s="713" t="s">
        <v>1073</v>
      </c>
    </row>
    <row r="121">
      <c r="B121" s="17" t="n">
        <v>4176</v>
      </c>
      <c r="C121" s="17" t="s">
        <v>1215</v>
      </c>
      <c r="D121" s="703" t="n">
        <v>5</v>
      </c>
      <c r="E121" s="704" t="n">
        <v>0</v>
      </c>
      <c r="F121" s="705" t="n">
        <v>1</v>
      </c>
      <c r="G121" s="706" t="n">
        <v>0</v>
      </c>
      <c r="H121" s="707" t="n">
        <v>2</v>
      </c>
      <c r="I121" s="708" t="n">
        <v>2</v>
      </c>
      <c r="J121" s="709" t="n">
        <v>0</v>
      </c>
      <c r="K121" s="710" t="n">
        <v>3</v>
      </c>
      <c r="L121" s="711" t="n">
        <v>1</v>
      </c>
      <c r="M121" s="712" t="n">
        <v>362</v>
      </c>
      <c r="N121" s="713" t="s">
        <v>1001</v>
      </c>
    </row>
    <row r="122">
      <c r="B122" s="17" t="n">
        <v>4177</v>
      </c>
      <c r="C122" s="17" t="s">
        <v>1216</v>
      </c>
      <c r="D122" s="703" t="n">
        <v>1</v>
      </c>
      <c r="E122" s="704" t="n">
        <v>0</v>
      </c>
      <c r="F122" s="705" t="n">
        <v>0</v>
      </c>
      <c r="G122" s="706" t="n">
        <v>0</v>
      </c>
      <c r="H122" s="707" t="n">
        <v>0</v>
      </c>
      <c r="I122" s="708" t="n">
        <v>0</v>
      </c>
      <c r="J122" s="709" t="n">
        <v>1</v>
      </c>
      <c r="K122" s="710" t="n">
        <v>0</v>
      </c>
      <c r="L122" s="711" t="n">
        <v>0</v>
      </c>
      <c r="M122" s="712" t="n">
        <v>782</v>
      </c>
      <c r="N122" s="713" t="s">
        <v>1325</v>
      </c>
    </row>
    <row r="123">
      <c r="B123" s="17" t="n">
        <v>4181</v>
      </c>
      <c r="C123" s="17" t="s">
        <v>1217</v>
      </c>
      <c r="D123" s="703" t="n">
        <v>12</v>
      </c>
      <c r="E123" s="704" t="n">
        <v>0</v>
      </c>
      <c r="F123" s="705" t="n">
        <v>2</v>
      </c>
      <c r="G123" s="706" t="n">
        <v>5</v>
      </c>
      <c r="H123" s="707" t="n">
        <v>3</v>
      </c>
      <c r="I123" s="708" t="n">
        <v>2</v>
      </c>
      <c r="J123" s="709" t="n">
        <v>0</v>
      </c>
      <c r="K123" s="710" t="n">
        <v>1</v>
      </c>
      <c r="L123" s="711" t="n">
        <v>3</v>
      </c>
      <c r="M123" s="712" t="n">
        <v>670</v>
      </c>
      <c r="N123" s="713" t="s">
        <v>1326</v>
      </c>
    </row>
    <row r="124">
      <c r="B124" s="17" t="n">
        <v>4182</v>
      </c>
      <c r="C124" s="17" t="s">
        <v>1218</v>
      </c>
      <c r="D124" s="703" t="n">
        <v>4</v>
      </c>
      <c r="E124" s="704" t="n">
        <v>0</v>
      </c>
      <c r="F124" s="705" t="n">
        <v>0</v>
      </c>
      <c r="G124" s="706" t="n">
        <v>3</v>
      </c>
      <c r="H124" s="707" t="n">
        <v>0</v>
      </c>
      <c r="I124" s="708" t="n">
        <v>0</v>
      </c>
      <c r="J124" s="709" t="n">
        <v>1</v>
      </c>
      <c r="K124" s="710" t="n">
        <v>1</v>
      </c>
      <c r="L124" s="711" t="n">
        <v>2</v>
      </c>
      <c r="M124" s="712" t="n">
        <v>530</v>
      </c>
      <c r="N124" s="713" t="s">
        <v>1076</v>
      </c>
    </row>
    <row r="125">
      <c r="B125" s="17" t="n">
        <v>4183</v>
      </c>
      <c r="C125" s="17" t="s">
        <v>1219</v>
      </c>
      <c r="D125" s="703" t="n">
        <v>7</v>
      </c>
      <c r="E125" s="704" t="n">
        <v>0</v>
      </c>
      <c r="F125" s="705" t="n">
        <v>2</v>
      </c>
      <c r="G125" s="706" t="n">
        <v>3</v>
      </c>
      <c r="H125" s="707" t="n">
        <v>0</v>
      </c>
      <c r="I125" s="708" t="n">
        <v>1</v>
      </c>
      <c r="J125" s="709" t="n">
        <v>1</v>
      </c>
      <c r="K125" s="710" t="n">
        <v>2</v>
      </c>
      <c r="L125" s="711" t="n">
        <v>0</v>
      </c>
      <c r="M125" s="712" t="n">
        <v>590</v>
      </c>
      <c r="N125" s="713" t="s">
        <v>1047</v>
      </c>
    </row>
    <row r="126">
      <c r="B126" s="42" t="n">
        <v>4219</v>
      </c>
      <c r="C126" s="42" t="s">
        <v>1220</v>
      </c>
      <c r="D126" s="714" t="n">
        <v>190</v>
      </c>
      <c r="E126" s="715" t="n">
        <v>19</v>
      </c>
      <c r="F126" s="716" t="n">
        <v>15</v>
      </c>
      <c r="G126" s="717" t="n">
        <v>59</v>
      </c>
      <c r="H126" s="718" t="n">
        <v>45</v>
      </c>
      <c r="I126" s="719" t="n">
        <v>29</v>
      </c>
      <c r="J126" s="720" t="n">
        <v>23</v>
      </c>
      <c r="K126" s="721" t="n">
        <v>49</v>
      </c>
      <c r="L126" s="722" t="n">
        <v>17</v>
      </c>
      <c r="M126" s="723" t="n">
        <v>32915</v>
      </c>
      <c r="N126" s="724" t="s">
        <v>932</v>
      </c>
    </row>
    <row r="127">
      <c r="B127" s="17" t="n">
        <v>4191</v>
      </c>
      <c r="C127" s="17" t="s">
        <v>1221</v>
      </c>
      <c r="D127" s="703" t="n">
        <v>1</v>
      </c>
      <c r="E127" s="704" t="n">
        <v>0</v>
      </c>
      <c r="F127" s="705" t="n">
        <v>0</v>
      </c>
      <c r="G127" s="706" t="n">
        <v>0</v>
      </c>
      <c r="H127" s="707" t="n">
        <v>0</v>
      </c>
      <c r="I127" s="708" t="n">
        <v>0</v>
      </c>
      <c r="J127" s="709" t="n">
        <v>1</v>
      </c>
      <c r="K127" s="710" t="n">
        <v>1</v>
      </c>
      <c r="L127" s="711" t="n">
        <v>0</v>
      </c>
      <c r="M127" s="712" t="n">
        <v>341</v>
      </c>
      <c r="N127" s="713" t="s">
        <v>1316</v>
      </c>
    </row>
    <row r="128">
      <c r="B128" s="17" t="n">
        <v>4192</v>
      </c>
      <c r="C128" s="17" t="s">
        <v>1222</v>
      </c>
      <c r="D128" s="703" t="n">
        <v>4</v>
      </c>
      <c r="E128" s="704" t="n">
        <v>0</v>
      </c>
      <c r="F128" s="705" t="n">
        <v>0</v>
      </c>
      <c r="G128" s="706" t="n">
        <v>3</v>
      </c>
      <c r="H128" s="707" t="n">
        <v>1</v>
      </c>
      <c r="I128" s="708" t="n">
        <v>0</v>
      </c>
      <c r="J128" s="709" t="n">
        <v>0</v>
      </c>
      <c r="K128" s="710" t="n">
        <v>0</v>
      </c>
      <c r="L128" s="711" t="n">
        <v>0</v>
      </c>
      <c r="M128" s="712" t="n">
        <v>882</v>
      </c>
      <c r="N128" s="713" t="s">
        <v>1062</v>
      </c>
    </row>
    <row r="129">
      <c r="B129" s="17" t="n">
        <v>4193</v>
      </c>
      <c r="C129" s="17" t="s">
        <v>1223</v>
      </c>
      <c r="D129" s="703" t="n">
        <v>3</v>
      </c>
      <c r="E129" s="704" t="n">
        <v>0</v>
      </c>
      <c r="F129" s="705" t="n">
        <v>1</v>
      </c>
      <c r="G129" s="706" t="n">
        <v>0</v>
      </c>
      <c r="H129" s="707" t="n">
        <v>1</v>
      </c>
      <c r="I129" s="708" t="n">
        <v>0</v>
      </c>
      <c r="J129" s="709" t="n">
        <v>1</v>
      </c>
      <c r="K129" s="710" t="n">
        <v>1</v>
      </c>
      <c r="L129" s="711" t="n">
        <v>0</v>
      </c>
      <c r="M129" s="712" t="n">
        <v>422</v>
      </c>
      <c r="N129" s="713" t="s">
        <v>1079</v>
      </c>
    </row>
    <row r="130">
      <c r="B130" s="17" t="n">
        <v>4194</v>
      </c>
      <c r="C130" s="17" t="s">
        <v>1224</v>
      </c>
      <c r="D130" s="703" t="n">
        <v>3</v>
      </c>
      <c r="E130" s="704" t="n">
        <v>0</v>
      </c>
      <c r="F130" s="705" t="n">
        <v>0</v>
      </c>
      <c r="G130" s="706" t="n">
        <v>0</v>
      </c>
      <c r="H130" s="707" t="n">
        <v>2</v>
      </c>
      <c r="I130" s="708" t="n">
        <v>0</v>
      </c>
      <c r="J130" s="709" t="n">
        <v>1</v>
      </c>
      <c r="K130" s="710" t="n">
        <v>1</v>
      </c>
      <c r="L130" s="711" t="n">
        <v>1</v>
      </c>
      <c r="M130" s="712" t="n">
        <v>1019</v>
      </c>
      <c r="N130" s="713" t="s">
        <v>1316</v>
      </c>
    </row>
    <row r="131">
      <c r="B131" s="17" t="n">
        <v>4195</v>
      </c>
      <c r="C131" s="17" t="s">
        <v>1225</v>
      </c>
      <c r="D131" s="703" t="n">
        <v>3</v>
      </c>
      <c r="E131" s="704" t="n">
        <v>0</v>
      </c>
      <c r="F131" s="705" t="n">
        <v>0</v>
      </c>
      <c r="G131" s="706" t="n">
        <v>1</v>
      </c>
      <c r="H131" s="707" t="n">
        <v>0</v>
      </c>
      <c r="I131" s="708" t="n">
        <v>1</v>
      </c>
      <c r="J131" s="709" t="n">
        <v>1</v>
      </c>
      <c r="K131" s="710" t="n">
        <v>2</v>
      </c>
      <c r="L131" s="711" t="n">
        <v>0</v>
      </c>
      <c r="M131" s="712" t="n">
        <v>774</v>
      </c>
      <c r="N131" s="713" t="s">
        <v>999</v>
      </c>
    </row>
    <row r="132">
      <c r="B132" s="17" t="n">
        <v>4196</v>
      </c>
      <c r="C132" s="17" t="s">
        <v>1226</v>
      </c>
      <c r="D132" s="703" t="n">
        <v>7</v>
      </c>
      <c r="E132" s="704" t="n">
        <v>0</v>
      </c>
      <c r="F132" s="705" t="n">
        <v>1</v>
      </c>
      <c r="G132" s="706" t="n">
        <v>2</v>
      </c>
      <c r="H132" s="707" t="n">
        <v>3</v>
      </c>
      <c r="I132" s="708" t="n">
        <v>0</v>
      </c>
      <c r="J132" s="709" t="n">
        <v>1</v>
      </c>
      <c r="K132" s="710" t="n">
        <v>1</v>
      </c>
      <c r="L132" s="711" t="n">
        <v>0</v>
      </c>
      <c r="M132" s="712" t="n">
        <v>1205</v>
      </c>
      <c r="N132" s="713" t="s">
        <v>932</v>
      </c>
    </row>
    <row r="133">
      <c r="B133" s="17" t="n">
        <v>4197</v>
      </c>
      <c r="C133" s="17" t="s">
        <v>1227</v>
      </c>
      <c r="D133" s="703" t="n">
        <v>10</v>
      </c>
      <c r="E133" s="704" t="n">
        <v>0</v>
      </c>
      <c r="F133" s="705" t="n">
        <v>0</v>
      </c>
      <c r="G133" s="706" t="n">
        <v>2</v>
      </c>
      <c r="H133" s="707" t="n">
        <v>4</v>
      </c>
      <c r="I133" s="708" t="n">
        <v>2</v>
      </c>
      <c r="J133" s="709" t="n">
        <v>2</v>
      </c>
      <c r="K133" s="710" t="n">
        <v>5</v>
      </c>
      <c r="L133" s="711" t="n">
        <v>9</v>
      </c>
      <c r="M133" s="712" t="n">
        <v>524</v>
      </c>
      <c r="N133" s="713" t="s">
        <v>955</v>
      </c>
    </row>
    <row r="134">
      <c r="B134" s="17" t="n">
        <v>4198</v>
      </c>
      <c r="C134" s="17" t="s">
        <v>1228</v>
      </c>
      <c r="D134" s="703" t="n">
        <v>5</v>
      </c>
      <c r="E134" s="704" t="n">
        <v>4</v>
      </c>
      <c r="F134" s="705" t="n">
        <v>0</v>
      </c>
      <c r="G134" s="706" t="n">
        <v>0</v>
      </c>
      <c r="H134" s="707" t="n">
        <v>1</v>
      </c>
      <c r="I134" s="708" t="n">
        <v>0</v>
      </c>
      <c r="J134" s="709" t="n">
        <v>0</v>
      </c>
      <c r="K134" s="710" t="n">
        <v>1</v>
      </c>
      <c r="L134" s="711" t="n">
        <v>0</v>
      </c>
      <c r="M134" s="712" t="n">
        <v>627</v>
      </c>
      <c r="N134" s="713" t="s">
        <v>937</v>
      </c>
    </row>
    <row r="135">
      <c r="B135" s="17" t="n">
        <v>4199</v>
      </c>
      <c r="C135" s="17" t="s">
        <v>1229</v>
      </c>
      <c r="D135" s="703" t="n">
        <v>2</v>
      </c>
      <c r="E135" s="704" t="n">
        <v>1</v>
      </c>
      <c r="F135" s="705" t="n">
        <v>0</v>
      </c>
      <c r="G135" s="706" t="n">
        <v>0</v>
      </c>
      <c r="H135" s="707" t="n">
        <v>0</v>
      </c>
      <c r="I135" s="708" t="n">
        <v>0</v>
      </c>
      <c r="J135" s="709" t="n">
        <v>1</v>
      </c>
      <c r="K135" s="710" t="n">
        <v>0</v>
      </c>
      <c r="L135" s="711" t="n">
        <v>0</v>
      </c>
      <c r="M135" s="712" t="n">
        <v>796</v>
      </c>
      <c r="N135" s="713" t="s">
        <v>888</v>
      </c>
    </row>
    <row r="136">
      <c r="B136" s="17" t="n">
        <v>4200</v>
      </c>
      <c r="C136" s="17" t="s">
        <v>1230</v>
      </c>
      <c r="D136" s="703" t="n">
        <v>21</v>
      </c>
      <c r="E136" s="704" t="n">
        <v>1</v>
      </c>
      <c r="F136" s="705" t="n">
        <v>2</v>
      </c>
      <c r="G136" s="706" t="n">
        <v>10</v>
      </c>
      <c r="H136" s="707" t="n">
        <v>5</v>
      </c>
      <c r="I136" s="708" t="n">
        <v>3</v>
      </c>
      <c r="J136" s="709" t="n">
        <v>0</v>
      </c>
      <c r="K136" s="710" t="n">
        <v>2</v>
      </c>
      <c r="L136" s="711" t="n">
        <v>0</v>
      </c>
      <c r="M136" s="712" t="n">
        <v>1933</v>
      </c>
      <c r="N136" s="713" t="s">
        <v>936</v>
      </c>
    </row>
    <row r="137">
      <c r="B137" s="17" t="n">
        <v>4201</v>
      </c>
      <c r="C137" s="17" t="s">
        <v>380</v>
      </c>
      <c r="D137" s="703" t="n">
        <v>23</v>
      </c>
      <c r="E137" s="704" t="n">
        <v>4</v>
      </c>
      <c r="F137" s="705" t="n">
        <v>2</v>
      </c>
      <c r="G137" s="706" t="n">
        <v>14</v>
      </c>
      <c r="H137" s="707" t="n">
        <v>2</v>
      </c>
      <c r="I137" s="708" t="n">
        <v>0</v>
      </c>
      <c r="J137" s="709" t="n">
        <v>1</v>
      </c>
      <c r="K137" s="710" t="n">
        <v>1</v>
      </c>
      <c r="L137" s="711" t="n">
        <v>1</v>
      </c>
      <c r="M137" s="712" t="n">
        <v>5822</v>
      </c>
      <c r="N137" s="713" t="s">
        <v>1040</v>
      </c>
    </row>
    <row r="138">
      <c r="B138" s="17" t="n">
        <v>4202</v>
      </c>
      <c r="C138" s="17" t="s">
        <v>1231</v>
      </c>
      <c r="D138" s="703" t="n">
        <v>7</v>
      </c>
      <c r="E138" s="704" t="n">
        <v>0</v>
      </c>
      <c r="F138" s="705" t="n">
        <v>0</v>
      </c>
      <c r="G138" s="706" t="n">
        <v>2</v>
      </c>
      <c r="H138" s="707" t="n">
        <v>0</v>
      </c>
      <c r="I138" s="708" t="n">
        <v>1</v>
      </c>
      <c r="J138" s="709" t="n">
        <v>4</v>
      </c>
      <c r="K138" s="710" t="n">
        <v>3</v>
      </c>
      <c r="L138" s="711" t="n">
        <v>0</v>
      </c>
      <c r="M138" s="712" t="n">
        <v>1700</v>
      </c>
      <c r="N138" s="713" t="s">
        <v>1023</v>
      </c>
    </row>
    <row r="139">
      <c r="B139" s="17" t="n">
        <v>4203</v>
      </c>
      <c r="C139" s="17" t="s">
        <v>1232</v>
      </c>
      <c r="D139" s="703" t="n">
        <v>8</v>
      </c>
      <c r="E139" s="704" t="n">
        <v>0</v>
      </c>
      <c r="F139" s="705" t="n">
        <v>0</v>
      </c>
      <c r="G139" s="706" t="n">
        <v>0</v>
      </c>
      <c r="H139" s="707" t="n">
        <v>0</v>
      </c>
      <c r="I139" s="708" t="n">
        <v>4</v>
      </c>
      <c r="J139" s="709" t="n">
        <v>4</v>
      </c>
      <c r="K139" s="710" t="n">
        <v>7</v>
      </c>
      <c r="L139" s="711" t="n">
        <v>0</v>
      </c>
      <c r="M139" s="712" t="n">
        <v>2251</v>
      </c>
      <c r="N139" s="713" t="s">
        <v>934</v>
      </c>
    </row>
    <row r="140">
      <c r="B140" s="17" t="n">
        <v>4204</v>
      </c>
      <c r="C140" s="17" t="s">
        <v>1233</v>
      </c>
      <c r="D140" s="703" t="n">
        <v>4</v>
      </c>
      <c r="E140" s="704" t="n">
        <v>0</v>
      </c>
      <c r="F140" s="705" t="n">
        <v>0</v>
      </c>
      <c r="G140" s="706" t="n">
        <v>2</v>
      </c>
      <c r="H140" s="707" t="n">
        <v>2</v>
      </c>
      <c r="I140" s="708" t="n">
        <v>0</v>
      </c>
      <c r="J140" s="709" t="n">
        <v>0</v>
      </c>
      <c r="K140" s="710" t="n">
        <v>0</v>
      </c>
      <c r="L140" s="711" t="n">
        <v>0</v>
      </c>
      <c r="M140" s="712" t="n">
        <v>2157</v>
      </c>
      <c r="N140" s="713" t="s">
        <v>976</v>
      </c>
    </row>
    <row r="141">
      <c r="B141" s="17" t="n">
        <v>4205</v>
      </c>
      <c r="C141" s="17" t="s">
        <v>1234</v>
      </c>
      <c r="D141" s="703" t="n">
        <v>6</v>
      </c>
      <c r="E141" s="704" t="n">
        <v>0</v>
      </c>
      <c r="F141" s="705" t="n">
        <v>0</v>
      </c>
      <c r="G141" s="706" t="n">
        <v>0</v>
      </c>
      <c r="H141" s="707" t="n">
        <v>4</v>
      </c>
      <c r="I141" s="708" t="n">
        <v>1</v>
      </c>
      <c r="J141" s="709" t="n">
        <v>1</v>
      </c>
      <c r="K141" s="710" t="n">
        <v>0</v>
      </c>
      <c r="L141" s="711" t="n">
        <v>2</v>
      </c>
      <c r="M141" s="712" t="n">
        <v>1446</v>
      </c>
      <c r="N141" s="713" t="s">
        <v>1023</v>
      </c>
    </row>
    <row r="142">
      <c r="B142" s="17" t="n">
        <v>4206</v>
      </c>
      <c r="C142" s="17" t="s">
        <v>1235</v>
      </c>
      <c r="D142" s="703" t="n">
        <v>44</v>
      </c>
      <c r="E142" s="704" t="n">
        <v>5</v>
      </c>
      <c r="F142" s="705" t="n">
        <v>5</v>
      </c>
      <c r="G142" s="706" t="n">
        <v>14</v>
      </c>
      <c r="H142" s="707" t="n">
        <v>11</v>
      </c>
      <c r="I142" s="708" t="n">
        <v>9</v>
      </c>
      <c r="J142" s="709" t="n">
        <v>0</v>
      </c>
      <c r="K142" s="710" t="n">
        <v>12</v>
      </c>
      <c r="L142" s="711" t="n">
        <v>0</v>
      </c>
      <c r="M142" s="712" t="n">
        <v>2798</v>
      </c>
      <c r="N142" s="713" t="s">
        <v>983</v>
      </c>
    </row>
    <row r="143">
      <c r="B143" s="17" t="n">
        <v>4207</v>
      </c>
      <c r="C143" s="17" t="s">
        <v>1236</v>
      </c>
      <c r="D143" s="703" t="n">
        <v>4</v>
      </c>
      <c r="E143" s="704" t="n">
        <v>1</v>
      </c>
      <c r="F143" s="705" t="n">
        <v>1</v>
      </c>
      <c r="G143" s="706" t="n">
        <v>1</v>
      </c>
      <c r="H143" s="707" t="n">
        <v>1</v>
      </c>
      <c r="I143" s="708" t="n">
        <v>0</v>
      </c>
      <c r="J143" s="709" t="n">
        <v>0</v>
      </c>
      <c r="K143" s="710" t="n">
        <v>0</v>
      </c>
      <c r="L143" s="711" t="n">
        <v>0</v>
      </c>
      <c r="M143" s="712" t="n">
        <v>1418</v>
      </c>
      <c r="N143" s="713" t="s">
        <v>941</v>
      </c>
    </row>
    <row r="144">
      <c r="B144" s="17" t="n">
        <v>4208</v>
      </c>
      <c r="C144" s="17" t="s">
        <v>1237</v>
      </c>
      <c r="D144" s="703" t="n">
        <v>17</v>
      </c>
      <c r="E144" s="704" t="n">
        <v>1</v>
      </c>
      <c r="F144" s="705" t="n">
        <v>2</v>
      </c>
      <c r="G144" s="706" t="n">
        <v>2</v>
      </c>
      <c r="H144" s="707" t="n">
        <v>4</v>
      </c>
      <c r="I144" s="708" t="n">
        <v>5</v>
      </c>
      <c r="J144" s="709" t="n">
        <v>3</v>
      </c>
      <c r="K144" s="710" t="n">
        <v>9</v>
      </c>
      <c r="L144" s="711" t="n">
        <v>4</v>
      </c>
      <c r="M144" s="712" t="n">
        <v>2121</v>
      </c>
      <c r="N144" s="713" t="s">
        <v>937</v>
      </c>
    </row>
    <row r="145">
      <c r="B145" s="17" t="n">
        <v>4209</v>
      </c>
      <c r="C145" s="17" t="s">
        <v>1238</v>
      </c>
      <c r="D145" s="703" t="n">
        <v>5</v>
      </c>
      <c r="E145" s="704" t="n">
        <v>2</v>
      </c>
      <c r="F145" s="705" t="n">
        <v>0</v>
      </c>
      <c r="G145" s="706" t="n">
        <v>0</v>
      </c>
      <c r="H145" s="707" t="n">
        <v>2</v>
      </c>
      <c r="I145" s="708" t="n">
        <v>1</v>
      </c>
      <c r="J145" s="709" t="n">
        <v>0</v>
      </c>
      <c r="K145" s="710" t="n">
        <v>0</v>
      </c>
      <c r="L145" s="711" t="n">
        <v>0</v>
      </c>
      <c r="M145" s="712" t="n">
        <v>2646</v>
      </c>
      <c r="N145" s="713" t="s">
        <v>976</v>
      </c>
    </row>
    <row r="146">
      <c r="B146" s="17" t="n">
        <v>4210</v>
      </c>
      <c r="C146" s="17" t="s">
        <v>1239</v>
      </c>
      <c r="D146" s="703" t="n">
        <v>13</v>
      </c>
      <c r="E146" s="704" t="n">
        <v>0</v>
      </c>
      <c r="F146" s="705" t="n">
        <v>1</v>
      </c>
      <c r="G146" s="706" t="n">
        <v>6</v>
      </c>
      <c r="H146" s="707" t="n">
        <v>2</v>
      </c>
      <c r="I146" s="708" t="n">
        <v>2</v>
      </c>
      <c r="J146" s="709" t="n">
        <v>2</v>
      </c>
      <c r="K146" s="710" t="n">
        <v>3</v>
      </c>
      <c r="L146" s="711" t="n">
        <v>0</v>
      </c>
      <c r="M146" s="712" t="n">
        <v>2033</v>
      </c>
      <c r="N146" s="713" t="s">
        <v>1065</v>
      </c>
    </row>
    <row r="147">
      <c r="B147" s="42" t="n">
        <v>4249</v>
      </c>
      <c r="C147" s="42" t="s">
        <v>1240</v>
      </c>
      <c r="D147" s="714" t="n">
        <v>151</v>
      </c>
      <c r="E147" s="715" t="n">
        <v>8</v>
      </c>
      <c r="F147" s="716" t="n">
        <v>16</v>
      </c>
      <c r="G147" s="717" t="n">
        <v>24</v>
      </c>
      <c r="H147" s="718" t="n">
        <v>45</v>
      </c>
      <c r="I147" s="719" t="n">
        <v>30</v>
      </c>
      <c r="J147" s="720" t="n">
        <v>28</v>
      </c>
      <c r="K147" s="721" t="n">
        <v>32</v>
      </c>
      <c r="L147" s="722" t="n">
        <v>23</v>
      </c>
      <c r="M147" s="723" t="n">
        <v>17948</v>
      </c>
      <c r="N147" s="724" t="s">
        <v>1075</v>
      </c>
    </row>
    <row r="148">
      <c r="B148" s="17" t="n">
        <v>4221</v>
      </c>
      <c r="C148" s="17" t="s">
        <v>1241</v>
      </c>
      <c r="D148" s="703" t="n">
        <v>0</v>
      </c>
      <c r="E148" s="704" t="n">
        <v>0</v>
      </c>
      <c r="F148" s="705" t="n">
        <v>0</v>
      </c>
      <c r="G148" s="706" t="n">
        <v>0</v>
      </c>
      <c r="H148" s="707" t="n">
        <v>0</v>
      </c>
      <c r="I148" s="708" t="n">
        <v>0</v>
      </c>
      <c r="J148" s="709" t="n">
        <v>0</v>
      </c>
      <c r="K148" s="710" t="n">
        <v>0</v>
      </c>
      <c r="L148" s="711" t="n">
        <v>0</v>
      </c>
      <c r="M148" s="712" t="n">
        <v>497</v>
      </c>
      <c r="N148" s="713" t="s">
        <v>1323</v>
      </c>
    </row>
    <row r="149">
      <c r="B149" s="17" t="n">
        <v>4222</v>
      </c>
      <c r="C149" s="17" t="s">
        <v>1242</v>
      </c>
      <c r="D149" s="703" t="n">
        <v>11</v>
      </c>
      <c r="E149" s="704" t="n">
        <v>0</v>
      </c>
      <c r="F149" s="705" t="n">
        <v>1</v>
      </c>
      <c r="G149" s="706" t="n">
        <v>1</v>
      </c>
      <c r="H149" s="707" t="n">
        <v>5</v>
      </c>
      <c r="I149" s="708" t="n">
        <v>3</v>
      </c>
      <c r="J149" s="709" t="n">
        <v>1</v>
      </c>
      <c r="K149" s="710" t="n">
        <v>1</v>
      </c>
      <c r="L149" s="711" t="n">
        <v>4</v>
      </c>
      <c r="M149" s="712" t="n">
        <v>726</v>
      </c>
      <c r="N149" s="713" t="s">
        <v>1028</v>
      </c>
    </row>
    <row r="150">
      <c r="B150" s="17" t="n">
        <v>4223</v>
      </c>
      <c r="C150" s="17" t="s">
        <v>1243</v>
      </c>
      <c r="D150" s="703" t="n">
        <v>10</v>
      </c>
      <c r="E150" s="704" t="n">
        <v>0</v>
      </c>
      <c r="F150" s="705" t="n">
        <v>3</v>
      </c>
      <c r="G150" s="706" t="n">
        <v>3</v>
      </c>
      <c r="H150" s="707" t="n">
        <v>2</v>
      </c>
      <c r="I150" s="708" t="n">
        <v>0</v>
      </c>
      <c r="J150" s="709" t="n">
        <v>2</v>
      </c>
      <c r="K150" s="710" t="n">
        <v>0</v>
      </c>
      <c r="L150" s="711" t="n">
        <v>3</v>
      </c>
      <c r="M150" s="712" t="n">
        <v>943</v>
      </c>
      <c r="N150" s="713" t="s">
        <v>1049</v>
      </c>
    </row>
    <row r="151">
      <c r="B151" s="17" t="n">
        <v>4224</v>
      </c>
      <c r="C151" s="17" t="s">
        <v>1244</v>
      </c>
      <c r="D151" s="703" t="n">
        <v>2</v>
      </c>
      <c r="E151" s="704" t="n">
        <v>0</v>
      </c>
      <c r="F151" s="705" t="n">
        <v>0</v>
      </c>
      <c r="G151" s="706" t="n">
        <v>0</v>
      </c>
      <c r="H151" s="707" t="n">
        <v>1</v>
      </c>
      <c r="I151" s="708" t="n">
        <v>1</v>
      </c>
      <c r="J151" s="709" t="n">
        <v>0</v>
      </c>
      <c r="K151" s="710" t="n">
        <v>1</v>
      </c>
      <c r="L151" s="711" t="n">
        <v>1</v>
      </c>
      <c r="M151" s="712" t="n">
        <v>590</v>
      </c>
      <c r="N151" s="713" t="s">
        <v>1314</v>
      </c>
    </row>
    <row r="152">
      <c r="B152" s="17" t="n">
        <v>4226</v>
      </c>
      <c r="C152" s="17" t="s">
        <v>1245</v>
      </c>
      <c r="D152" s="703" t="n">
        <v>27</v>
      </c>
      <c r="E152" s="704" t="n">
        <v>1</v>
      </c>
      <c r="F152" s="705" t="n">
        <v>5</v>
      </c>
      <c r="G152" s="706" t="n">
        <v>3</v>
      </c>
      <c r="H152" s="707" t="n">
        <v>7</v>
      </c>
      <c r="I152" s="708" t="n">
        <v>5</v>
      </c>
      <c r="J152" s="709" t="n">
        <v>6</v>
      </c>
      <c r="K152" s="710" t="n">
        <v>1</v>
      </c>
      <c r="L152" s="711" t="n">
        <v>0</v>
      </c>
      <c r="M152" s="712" t="n">
        <v>276</v>
      </c>
      <c r="N152" s="713" t="s">
        <v>1332</v>
      </c>
    </row>
    <row r="153">
      <c r="B153" s="17" t="n">
        <v>4227</v>
      </c>
      <c r="C153" s="17" t="s">
        <v>1246</v>
      </c>
      <c r="D153" s="703" t="n">
        <v>4</v>
      </c>
      <c r="E153" s="704" t="n">
        <v>1</v>
      </c>
      <c r="F153" s="705" t="n">
        <v>0</v>
      </c>
      <c r="G153" s="706" t="n">
        <v>0</v>
      </c>
      <c r="H153" s="707" t="n">
        <v>2</v>
      </c>
      <c r="I153" s="708" t="n">
        <v>0</v>
      </c>
      <c r="J153" s="709" t="n">
        <v>1</v>
      </c>
      <c r="K153" s="710" t="n">
        <v>1</v>
      </c>
      <c r="L153" s="711" t="n">
        <v>1</v>
      </c>
      <c r="M153" s="712" t="n">
        <v>344</v>
      </c>
      <c r="N153" s="713" t="s">
        <v>898</v>
      </c>
    </row>
    <row r="154">
      <c r="B154" s="17" t="n">
        <v>4228</v>
      </c>
      <c r="C154" s="17" t="s">
        <v>1247</v>
      </c>
      <c r="D154" s="703" t="n">
        <v>25</v>
      </c>
      <c r="E154" s="704" t="n">
        <v>3</v>
      </c>
      <c r="F154" s="705" t="n">
        <v>3</v>
      </c>
      <c r="G154" s="706" t="n">
        <v>2</v>
      </c>
      <c r="H154" s="707" t="n">
        <v>7</v>
      </c>
      <c r="I154" s="708" t="n">
        <v>2</v>
      </c>
      <c r="J154" s="709" t="n">
        <v>8</v>
      </c>
      <c r="K154" s="710" t="n">
        <v>8</v>
      </c>
      <c r="L154" s="711" t="n">
        <v>9</v>
      </c>
      <c r="M154" s="712" t="n">
        <v>1439</v>
      </c>
      <c r="N154" s="713" t="s">
        <v>945</v>
      </c>
    </row>
    <row r="155">
      <c r="B155" s="17" t="n">
        <v>4229</v>
      </c>
      <c r="C155" s="17" t="s">
        <v>1248</v>
      </c>
      <c r="D155" s="703" t="n">
        <v>8</v>
      </c>
      <c r="E155" s="704" t="n">
        <v>0</v>
      </c>
      <c r="F155" s="705" t="n">
        <v>0</v>
      </c>
      <c r="G155" s="706" t="n">
        <v>2</v>
      </c>
      <c r="H155" s="707" t="n">
        <v>2</v>
      </c>
      <c r="I155" s="708" t="n">
        <v>2</v>
      </c>
      <c r="J155" s="709" t="n">
        <v>2</v>
      </c>
      <c r="K155" s="710" t="n">
        <v>3</v>
      </c>
      <c r="L155" s="711" t="n">
        <v>0</v>
      </c>
      <c r="M155" s="712" t="n">
        <v>560</v>
      </c>
      <c r="N155" s="713" t="s">
        <v>1333</v>
      </c>
    </row>
    <row r="156">
      <c r="B156" s="17" t="n">
        <v>4230</v>
      </c>
      <c r="C156" s="17" t="s">
        <v>1249</v>
      </c>
      <c r="D156" s="703" t="n">
        <v>1</v>
      </c>
      <c r="E156" s="704" t="n">
        <v>0</v>
      </c>
      <c r="F156" s="705" t="n">
        <v>0</v>
      </c>
      <c r="G156" s="706" t="n">
        <v>0</v>
      </c>
      <c r="H156" s="707" t="n">
        <v>1</v>
      </c>
      <c r="I156" s="708" t="n">
        <v>0</v>
      </c>
      <c r="J156" s="709" t="n">
        <v>0</v>
      </c>
      <c r="K156" s="710" t="n">
        <v>0</v>
      </c>
      <c r="L156" s="711" t="n">
        <v>0</v>
      </c>
      <c r="M156" s="712" t="n">
        <v>564</v>
      </c>
      <c r="N156" s="713" t="s">
        <v>1309</v>
      </c>
    </row>
    <row r="157">
      <c r="B157" s="17" t="n">
        <v>4231</v>
      </c>
      <c r="C157" s="17" t="s">
        <v>1250</v>
      </c>
      <c r="D157" s="703" t="n">
        <v>3</v>
      </c>
      <c r="E157" s="704" t="n">
        <v>0</v>
      </c>
      <c r="F157" s="705" t="n">
        <v>0</v>
      </c>
      <c r="G157" s="706" t="n">
        <v>2</v>
      </c>
      <c r="H157" s="707" t="n">
        <v>1</v>
      </c>
      <c r="I157" s="708" t="n">
        <v>0</v>
      </c>
      <c r="J157" s="709" t="n">
        <v>0</v>
      </c>
      <c r="K157" s="710" t="n">
        <v>0</v>
      </c>
      <c r="L157" s="711" t="n">
        <v>2</v>
      </c>
      <c r="M157" s="712" t="n">
        <v>645</v>
      </c>
      <c r="N157" s="713" t="s">
        <v>938</v>
      </c>
    </row>
    <row r="158">
      <c r="B158" s="17" t="n">
        <v>4232</v>
      </c>
      <c r="C158" s="17" t="s">
        <v>1251</v>
      </c>
      <c r="D158" s="703" t="n">
        <v>0</v>
      </c>
      <c r="E158" s="704" t="n">
        <v>0</v>
      </c>
      <c r="F158" s="705" t="n">
        <v>0</v>
      </c>
      <c r="G158" s="706" t="n">
        <v>0</v>
      </c>
      <c r="H158" s="707" t="n">
        <v>0</v>
      </c>
      <c r="I158" s="708" t="n">
        <v>0</v>
      </c>
      <c r="J158" s="709" t="n">
        <v>0</v>
      </c>
      <c r="K158" s="710" t="n">
        <v>0</v>
      </c>
      <c r="L158" s="711" t="n">
        <v>0</v>
      </c>
      <c r="M158" s="712" t="n">
        <v>96</v>
      </c>
      <c r="N158" s="713" t="s">
        <v>1323</v>
      </c>
    </row>
    <row r="159">
      <c r="B159" s="17" t="n">
        <v>4233</v>
      </c>
      <c r="C159" s="17" t="s">
        <v>1252</v>
      </c>
      <c r="D159" s="703" t="n">
        <v>2</v>
      </c>
      <c r="E159" s="704" t="n">
        <v>0</v>
      </c>
      <c r="F159" s="705" t="n">
        <v>0</v>
      </c>
      <c r="G159" s="706" t="n">
        <v>0</v>
      </c>
      <c r="H159" s="707" t="n">
        <v>0</v>
      </c>
      <c r="I159" s="708" t="n">
        <v>1</v>
      </c>
      <c r="J159" s="709" t="n">
        <v>1</v>
      </c>
      <c r="K159" s="710" t="n">
        <v>2</v>
      </c>
      <c r="L159" s="711" t="n">
        <v>0</v>
      </c>
      <c r="M159" s="712" t="n">
        <v>162</v>
      </c>
      <c r="N159" s="713" t="s">
        <v>973</v>
      </c>
    </row>
    <row r="160">
      <c r="B160" s="17" t="n">
        <v>4234</v>
      </c>
      <c r="C160" s="17" t="s">
        <v>1253</v>
      </c>
      <c r="D160" s="703" t="n">
        <v>14</v>
      </c>
      <c r="E160" s="704" t="n">
        <v>0</v>
      </c>
      <c r="F160" s="705" t="n">
        <v>0</v>
      </c>
      <c r="G160" s="706" t="n">
        <v>3</v>
      </c>
      <c r="H160" s="707" t="n">
        <v>6</v>
      </c>
      <c r="I160" s="708" t="n">
        <v>3</v>
      </c>
      <c r="J160" s="709" t="n">
        <v>2</v>
      </c>
      <c r="K160" s="710" t="n">
        <v>4</v>
      </c>
      <c r="L160" s="711" t="n">
        <v>1</v>
      </c>
      <c r="M160" s="712" t="n">
        <v>1657</v>
      </c>
      <c r="N160" s="713" t="s">
        <v>1075</v>
      </c>
    </row>
    <row r="161">
      <c r="B161" s="17" t="n">
        <v>4235</v>
      </c>
      <c r="C161" s="17" t="s">
        <v>1254</v>
      </c>
      <c r="D161" s="703" t="n">
        <v>4</v>
      </c>
      <c r="E161" s="704" t="n">
        <v>1</v>
      </c>
      <c r="F161" s="705" t="n">
        <v>0</v>
      </c>
      <c r="G161" s="706" t="n">
        <v>2</v>
      </c>
      <c r="H161" s="707" t="n">
        <v>0</v>
      </c>
      <c r="I161" s="708" t="n">
        <v>1</v>
      </c>
      <c r="J161" s="709" t="n">
        <v>0</v>
      </c>
      <c r="K161" s="710" t="n">
        <v>0</v>
      </c>
      <c r="L161" s="711" t="n">
        <v>0</v>
      </c>
      <c r="M161" s="712" t="n">
        <v>645</v>
      </c>
      <c r="N161" s="713" t="s">
        <v>1080</v>
      </c>
    </row>
    <row r="162">
      <c r="B162" s="17" t="n">
        <v>4236</v>
      </c>
      <c r="C162" s="17" t="s">
        <v>1255</v>
      </c>
      <c r="D162" s="703" t="n">
        <v>11</v>
      </c>
      <c r="E162" s="704" t="n">
        <v>0</v>
      </c>
      <c r="F162" s="705" t="n">
        <v>1</v>
      </c>
      <c r="G162" s="706" t="n">
        <v>1</v>
      </c>
      <c r="H162" s="707" t="n">
        <v>3</v>
      </c>
      <c r="I162" s="708" t="n">
        <v>6</v>
      </c>
      <c r="J162" s="709" t="n">
        <v>0</v>
      </c>
      <c r="K162" s="710" t="n">
        <v>2</v>
      </c>
      <c r="L162" s="711" t="n">
        <v>2</v>
      </c>
      <c r="M162" s="712" t="n">
        <v>4229</v>
      </c>
      <c r="N162" s="713" t="s">
        <v>889</v>
      </c>
    </row>
    <row r="163">
      <c r="B163" s="17" t="n">
        <v>4237</v>
      </c>
      <c r="C163" s="17" t="s">
        <v>1256</v>
      </c>
      <c r="D163" s="703" t="n">
        <v>5</v>
      </c>
      <c r="E163" s="704" t="n">
        <v>0</v>
      </c>
      <c r="F163" s="705" t="n">
        <v>0</v>
      </c>
      <c r="G163" s="706" t="n">
        <v>1</v>
      </c>
      <c r="H163" s="707" t="n">
        <v>0</v>
      </c>
      <c r="I163" s="708" t="n">
        <v>3</v>
      </c>
      <c r="J163" s="709" t="n">
        <v>1</v>
      </c>
      <c r="K163" s="710" t="n">
        <v>2</v>
      </c>
      <c r="L163" s="711" t="n">
        <v>0</v>
      </c>
      <c r="M163" s="712" t="n">
        <v>651</v>
      </c>
      <c r="N163" s="713" t="s">
        <v>1077</v>
      </c>
    </row>
    <row r="164">
      <c r="B164" s="17" t="n">
        <v>4238</v>
      </c>
      <c r="C164" s="17" t="s">
        <v>1257</v>
      </c>
      <c r="D164" s="703" t="n">
        <v>1</v>
      </c>
      <c r="E164" s="704" t="n">
        <v>0</v>
      </c>
      <c r="F164" s="705" t="n">
        <v>0</v>
      </c>
      <c r="G164" s="706" t="n">
        <v>0</v>
      </c>
      <c r="H164" s="707" t="n">
        <v>1</v>
      </c>
      <c r="I164" s="708" t="n">
        <v>0</v>
      </c>
      <c r="J164" s="709" t="n">
        <v>0</v>
      </c>
      <c r="K164" s="710" t="n">
        <v>0</v>
      </c>
      <c r="L164" s="711" t="n">
        <v>0</v>
      </c>
      <c r="M164" s="712" t="n">
        <v>477</v>
      </c>
      <c r="N164" s="713" t="s">
        <v>998</v>
      </c>
    </row>
    <row r="165">
      <c r="B165" s="17" t="n">
        <v>4239</v>
      </c>
      <c r="C165" s="17" t="s">
        <v>1258</v>
      </c>
      <c r="D165" s="703" t="n">
        <v>18</v>
      </c>
      <c r="E165" s="704" t="n">
        <v>2</v>
      </c>
      <c r="F165" s="705" t="n">
        <v>3</v>
      </c>
      <c r="G165" s="706" t="n">
        <v>4</v>
      </c>
      <c r="H165" s="707" t="n">
        <v>7</v>
      </c>
      <c r="I165" s="708" t="n">
        <v>1</v>
      </c>
      <c r="J165" s="709" t="n">
        <v>1</v>
      </c>
      <c r="K165" s="710" t="n">
        <v>4</v>
      </c>
      <c r="L165" s="711" t="n">
        <v>0</v>
      </c>
      <c r="M165" s="712" t="n">
        <v>1988</v>
      </c>
      <c r="N165" s="713" t="s">
        <v>1041</v>
      </c>
    </row>
    <row r="166">
      <c r="B166" s="17" t="n">
        <v>4240</v>
      </c>
      <c r="C166" s="17" t="s">
        <v>1259</v>
      </c>
      <c r="D166" s="703" t="n">
        <v>5</v>
      </c>
      <c r="E166" s="704" t="n">
        <v>0</v>
      </c>
      <c r="F166" s="705" t="n">
        <v>0</v>
      </c>
      <c r="G166" s="706" t="n">
        <v>0</v>
      </c>
      <c r="H166" s="707" t="n">
        <v>0</v>
      </c>
      <c r="I166" s="708" t="n">
        <v>2</v>
      </c>
      <c r="J166" s="709" t="n">
        <v>3</v>
      </c>
      <c r="K166" s="710" t="n">
        <v>3</v>
      </c>
      <c r="L166" s="711" t="n">
        <v>0</v>
      </c>
      <c r="M166" s="712" t="n">
        <v>1459</v>
      </c>
      <c r="N166" s="713" t="s">
        <v>1314</v>
      </c>
    </row>
    <row r="167">
      <c r="B167" s="42" t="n">
        <v>4269</v>
      </c>
      <c r="C167" s="42" t="s">
        <v>1260</v>
      </c>
      <c r="D167" s="714" t="n">
        <v>315</v>
      </c>
      <c r="E167" s="715" t="n">
        <v>26</v>
      </c>
      <c r="F167" s="716" t="n">
        <v>47</v>
      </c>
      <c r="G167" s="717" t="n">
        <v>99</v>
      </c>
      <c r="H167" s="718" t="n">
        <v>87</v>
      </c>
      <c r="I167" s="719" t="n">
        <v>43</v>
      </c>
      <c r="J167" s="720" t="n">
        <v>13</v>
      </c>
      <c r="K167" s="721" t="n">
        <v>38</v>
      </c>
      <c r="L167" s="722" t="n">
        <v>7</v>
      </c>
      <c r="M167" s="723" t="n">
        <v>24101</v>
      </c>
      <c r="N167" s="724" t="s">
        <v>1045</v>
      </c>
    </row>
    <row r="168">
      <c r="B168" s="17" t="n">
        <v>4251</v>
      </c>
      <c r="C168" s="17" t="s">
        <v>1261</v>
      </c>
      <c r="D168" s="703" t="n">
        <v>9</v>
      </c>
      <c r="E168" s="704" t="n">
        <v>0</v>
      </c>
      <c r="F168" s="705" t="n">
        <v>1</v>
      </c>
      <c r="G168" s="706" t="n">
        <v>4</v>
      </c>
      <c r="H168" s="707" t="n">
        <v>2</v>
      </c>
      <c r="I168" s="708" t="n">
        <v>1</v>
      </c>
      <c r="J168" s="709" t="n">
        <v>1</v>
      </c>
      <c r="K168" s="710" t="n">
        <v>1</v>
      </c>
      <c r="L168" s="711" t="n">
        <v>0</v>
      </c>
      <c r="M168" s="712" t="n">
        <v>412</v>
      </c>
      <c r="N168" s="713" t="s">
        <v>910</v>
      </c>
    </row>
    <row r="169">
      <c r="B169" s="17" t="n">
        <v>4252</v>
      </c>
      <c r="C169" s="17" t="s">
        <v>1262</v>
      </c>
      <c r="D169" s="703" t="n">
        <v>26</v>
      </c>
      <c r="E169" s="704" t="n">
        <v>4</v>
      </c>
      <c r="F169" s="705" t="n">
        <v>3</v>
      </c>
      <c r="G169" s="706" t="n">
        <v>4</v>
      </c>
      <c r="H169" s="707" t="n">
        <v>9</v>
      </c>
      <c r="I169" s="708" t="n">
        <v>3</v>
      </c>
      <c r="J169" s="709" t="n">
        <v>3</v>
      </c>
      <c r="K169" s="710" t="n">
        <v>2</v>
      </c>
      <c r="L169" s="711" t="n">
        <v>0</v>
      </c>
      <c r="M169" s="712" t="n">
        <v>2798</v>
      </c>
      <c r="N169" s="713" t="s">
        <v>1068</v>
      </c>
    </row>
    <row r="170">
      <c r="B170" s="17" t="n">
        <v>4253</v>
      </c>
      <c r="C170" s="17" t="s">
        <v>1263</v>
      </c>
      <c r="D170" s="703" t="n">
        <v>16</v>
      </c>
      <c r="E170" s="704" t="n">
        <v>1</v>
      </c>
      <c r="F170" s="705" t="n">
        <v>1</v>
      </c>
      <c r="G170" s="706" t="n">
        <v>2</v>
      </c>
      <c r="H170" s="707" t="n">
        <v>5</v>
      </c>
      <c r="I170" s="708" t="n">
        <v>5</v>
      </c>
      <c r="J170" s="709" t="n">
        <v>2</v>
      </c>
      <c r="K170" s="710" t="n">
        <v>6</v>
      </c>
      <c r="L170" s="711" t="n">
        <v>3</v>
      </c>
      <c r="M170" s="712" t="n">
        <v>1758</v>
      </c>
      <c r="N170" s="713" t="s">
        <v>1041</v>
      </c>
    </row>
    <row r="171">
      <c r="B171" s="17" t="n">
        <v>4254</v>
      </c>
      <c r="C171" s="17" t="s">
        <v>1264</v>
      </c>
      <c r="D171" s="703" t="n">
        <v>34</v>
      </c>
      <c r="E171" s="704" t="n">
        <v>0</v>
      </c>
      <c r="F171" s="705" t="n">
        <v>11</v>
      </c>
      <c r="G171" s="706" t="n">
        <v>11</v>
      </c>
      <c r="H171" s="707" t="n">
        <v>6</v>
      </c>
      <c r="I171" s="708" t="n">
        <v>6</v>
      </c>
      <c r="J171" s="709" t="n">
        <v>0</v>
      </c>
      <c r="K171" s="710" t="n">
        <v>1</v>
      </c>
      <c r="L171" s="711" t="n">
        <v>0</v>
      </c>
      <c r="M171" s="712" t="n">
        <v>5149</v>
      </c>
      <c r="N171" s="713" t="s">
        <v>882</v>
      </c>
    </row>
    <row r="172">
      <c r="B172" s="17" t="n">
        <v>4255</v>
      </c>
      <c r="C172" s="17" t="s">
        <v>1265</v>
      </c>
      <c r="D172" s="703" t="n">
        <v>21</v>
      </c>
      <c r="E172" s="704" t="n">
        <v>2</v>
      </c>
      <c r="F172" s="705" t="n">
        <v>1</v>
      </c>
      <c r="G172" s="706" t="n">
        <v>7</v>
      </c>
      <c r="H172" s="707" t="n">
        <v>8</v>
      </c>
      <c r="I172" s="708" t="n">
        <v>3</v>
      </c>
      <c r="J172" s="709" t="n">
        <v>0</v>
      </c>
      <c r="K172" s="710" t="n">
        <v>4</v>
      </c>
      <c r="L172" s="711" t="n">
        <v>0</v>
      </c>
      <c r="M172" s="712" t="n">
        <v>734</v>
      </c>
      <c r="N172" s="713" t="s">
        <v>1330</v>
      </c>
    </row>
    <row r="173">
      <c r="B173" s="17" t="n">
        <v>4256</v>
      </c>
      <c r="C173" s="17" t="s">
        <v>1266</v>
      </c>
      <c r="D173" s="703" t="n">
        <v>32</v>
      </c>
      <c r="E173" s="704" t="n">
        <v>4</v>
      </c>
      <c r="F173" s="705" t="n">
        <v>6</v>
      </c>
      <c r="G173" s="706" t="n">
        <v>12</v>
      </c>
      <c r="H173" s="707" t="n">
        <v>6</v>
      </c>
      <c r="I173" s="708" t="n">
        <v>2</v>
      </c>
      <c r="J173" s="709" t="n">
        <v>2</v>
      </c>
      <c r="K173" s="710" t="n">
        <v>2</v>
      </c>
      <c r="L173" s="711" t="n">
        <v>4</v>
      </c>
      <c r="M173" s="712" t="n">
        <v>550</v>
      </c>
      <c r="N173" s="713" t="s">
        <v>1334</v>
      </c>
    </row>
    <row r="174">
      <c r="B174" s="17" t="n">
        <v>4257</v>
      </c>
      <c r="C174" s="17" t="s">
        <v>1267</v>
      </c>
      <c r="D174" s="703" t="n">
        <v>3</v>
      </c>
      <c r="E174" s="704" t="n">
        <v>0</v>
      </c>
      <c r="F174" s="705" t="n">
        <v>0</v>
      </c>
      <c r="G174" s="706" t="n">
        <v>1</v>
      </c>
      <c r="H174" s="707" t="n">
        <v>2</v>
      </c>
      <c r="I174" s="708" t="n">
        <v>0</v>
      </c>
      <c r="J174" s="709" t="n">
        <v>0</v>
      </c>
      <c r="K174" s="710" t="n">
        <v>0</v>
      </c>
      <c r="L174" s="711" t="n">
        <v>0</v>
      </c>
      <c r="M174" s="712" t="n">
        <v>187</v>
      </c>
      <c r="N174" s="713" t="s">
        <v>1335</v>
      </c>
    </row>
    <row r="175">
      <c r="B175" s="17" t="n">
        <v>4258</v>
      </c>
      <c r="C175" s="17" t="s">
        <v>382</v>
      </c>
      <c r="D175" s="703" t="n">
        <v>121</v>
      </c>
      <c r="E175" s="704" t="n">
        <v>7</v>
      </c>
      <c r="F175" s="705" t="n">
        <v>22</v>
      </c>
      <c r="G175" s="706" t="n">
        <v>45</v>
      </c>
      <c r="H175" s="707" t="n">
        <v>36</v>
      </c>
      <c r="I175" s="708" t="n">
        <v>10</v>
      </c>
      <c r="J175" s="709" t="n">
        <v>1</v>
      </c>
      <c r="K175" s="710" t="n">
        <v>6</v>
      </c>
      <c r="L175" s="711" t="n">
        <v>0</v>
      </c>
      <c r="M175" s="712" t="n">
        <v>7231</v>
      </c>
      <c r="N175" s="713" t="s">
        <v>908</v>
      </c>
    </row>
    <row r="176">
      <c r="B176" s="17" t="n">
        <v>4259</v>
      </c>
      <c r="C176" s="17" t="s">
        <v>1268</v>
      </c>
      <c r="D176" s="703" t="n">
        <v>2</v>
      </c>
      <c r="E176" s="704" t="n">
        <v>0</v>
      </c>
      <c r="F176" s="705" t="n">
        <v>0</v>
      </c>
      <c r="G176" s="706" t="n">
        <v>1</v>
      </c>
      <c r="H176" s="707" t="n">
        <v>1</v>
      </c>
      <c r="I176" s="708" t="n">
        <v>0</v>
      </c>
      <c r="J176" s="709" t="n">
        <v>0</v>
      </c>
      <c r="K176" s="710" t="n">
        <v>0</v>
      </c>
      <c r="L176" s="711" t="n">
        <v>0</v>
      </c>
      <c r="M176" s="712" t="n">
        <v>457</v>
      </c>
      <c r="N176" s="713" t="s">
        <v>942</v>
      </c>
    </row>
    <row r="177">
      <c r="B177" s="17" t="n">
        <v>4260</v>
      </c>
      <c r="C177" s="17" t="s">
        <v>1269</v>
      </c>
      <c r="D177" s="703" t="n">
        <v>9</v>
      </c>
      <c r="E177" s="704" t="n">
        <v>4</v>
      </c>
      <c r="F177" s="705" t="n">
        <v>1</v>
      </c>
      <c r="G177" s="706" t="n">
        <v>2</v>
      </c>
      <c r="H177" s="707" t="n">
        <v>1</v>
      </c>
      <c r="I177" s="708" t="n">
        <v>1</v>
      </c>
      <c r="J177" s="709" t="n">
        <v>0</v>
      </c>
      <c r="K177" s="710" t="n">
        <v>0</v>
      </c>
      <c r="L177" s="711" t="n">
        <v>0</v>
      </c>
      <c r="M177" s="712" t="n">
        <v>1712</v>
      </c>
      <c r="N177" s="713" t="s">
        <v>1035</v>
      </c>
    </row>
    <row r="178">
      <c r="B178" s="17" t="n">
        <v>4261</v>
      </c>
      <c r="C178" s="17" t="s">
        <v>1270</v>
      </c>
      <c r="D178" s="703" t="n">
        <v>9</v>
      </c>
      <c r="E178" s="704" t="n">
        <v>0</v>
      </c>
      <c r="F178" s="705" t="n">
        <v>0</v>
      </c>
      <c r="G178" s="706" t="n">
        <v>2</v>
      </c>
      <c r="H178" s="707" t="n">
        <v>5</v>
      </c>
      <c r="I178" s="708" t="n">
        <v>1</v>
      </c>
      <c r="J178" s="709" t="n">
        <v>1</v>
      </c>
      <c r="K178" s="710" t="n">
        <v>1</v>
      </c>
      <c r="L178" s="711" t="n">
        <v>0</v>
      </c>
      <c r="M178" s="712" t="n">
        <v>1006</v>
      </c>
      <c r="N178" s="713" t="s">
        <v>1072</v>
      </c>
    </row>
    <row r="179">
      <c r="B179" s="17" t="n">
        <v>4262</v>
      </c>
      <c r="C179" s="17" t="s">
        <v>1271</v>
      </c>
      <c r="D179" s="703" t="n">
        <v>9</v>
      </c>
      <c r="E179" s="704" t="n">
        <v>0</v>
      </c>
      <c r="F179" s="705" t="n">
        <v>0</v>
      </c>
      <c r="G179" s="706" t="n">
        <v>3</v>
      </c>
      <c r="H179" s="707" t="n">
        <v>2</v>
      </c>
      <c r="I179" s="708" t="n">
        <v>3</v>
      </c>
      <c r="J179" s="709" t="n">
        <v>1</v>
      </c>
      <c r="K179" s="710" t="n">
        <v>5</v>
      </c>
      <c r="L179" s="711" t="n">
        <v>0</v>
      </c>
      <c r="M179" s="712" t="n">
        <v>496</v>
      </c>
      <c r="N179" s="713" t="s">
        <v>1336</v>
      </c>
    </row>
    <row r="180">
      <c r="B180" s="17" t="n">
        <v>4263</v>
      </c>
      <c r="C180" s="17" t="s">
        <v>1272</v>
      </c>
      <c r="D180" s="703" t="n">
        <v>16</v>
      </c>
      <c r="E180" s="704" t="n">
        <v>2</v>
      </c>
      <c r="F180" s="705" t="n">
        <v>1</v>
      </c>
      <c r="G180" s="706" t="n">
        <v>3</v>
      </c>
      <c r="H180" s="707" t="n">
        <v>3</v>
      </c>
      <c r="I180" s="708" t="n">
        <v>5</v>
      </c>
      <c r="J180" s="709" t="n">
        <v>2</v>
      </c>
      <c r="K180" s="710" t="n">
        <v>6</v>
      </c>
      <c r="L180" s="711" t="n">
        <v>0</v>
      </c>
      <c r="M180" s="712" t="n">
        <v>1189</v>
      </c>
      <c r="N180" s="713" t="s">
        <v>904</v>
      </c>
    </row>
    <row r="181">
      <c r="B181" s="17" t="n">
        <v>4264</v>
      </c>
      <c r="C181" s="17" t="s">
        <v>1273</v>
      </c>
      <c r="D181" s="703" t="n">
        <v>8</v>
      </c>
      <c r="E181" s="704" t="n">
        <v>2</v>
      </c>
      <c r="F181" s="705" t="n">
        <v>0</v>
      </c>
      <c r="G181" s="706" t="n">
        <v>2</v>
      </c>
      <c r="H181" s="707" t="n">
        <v>1</v>
      </c>
      <c r="I181" s="708" t="n">
        <v>3</v>
      </c>
      <c r="J181" s="709" t="n">
        <v>0</v>
      </c>
      <c r="K181" s="710" t="n">
        <v>4</v>
      </c>
      <c r="L181" s="711" t="n">
        <v>0</v>
      </c>
      <c r="M181" s="712" t="n">
        <v>422</v>
      </c>
      <c r="N181" s="713" t="s">
        <v>1030</v>
      </c>
    </row>
    <row r="182">
      <c r="B182" s="42" t="n">
        <v>4299</v>
      </c>
      <c r="C182" s="42" t="s">
        <v>1274</v>
      </c>
      <c r="D182" s="714" t="n">
        <v>829</v>
      </c>
      <c r="E182" s="715" t="n">
        <v>42</v>
      </c>
      <c r="F182" s="716" t="n">
        <v>124</v>
      </c>
      <c r="G182" s="717" t="n">
        <v>274</v>
      </c>
      <c r="H182" s="718" t="n">
        <v>220</v>
      </c>
      <c r="I182" s="719" t="n">
        <v>102</v>
      </c>
      <c r="J182" s="720" t="n">
        <v>67</v>
      </c>
      <c r="K182" s="721" t="n">
        <v>159</v>
      </c>
      <c r="L182" s="722" t="n">
        <v>83</v>
      </c>
      <c r="M182" s="723" t="n">
        <v>37521</v>
      </c>
      <c r="N182" s="724" t="s">
        <v>1010</v>
      </c>
    </row>
    <row r="183">
      <c r="B183" s="17" t="n">
        <v>4271</v>
      </c>
      <c r="C183" s="17" t="s">
        <v>1275</v>
      </c>
      <c r="D183" s="703" t="n">
        <v>190</v>
      </c>
      <c r="E183" s="704" t="n">
        <v>7</v>
      </c>
      <c r="F183" s="705" t="n">
        <v>43</v>
      </c>
      <c r="G183" s="706" t="n">
        <v>63</v>
      </c>
      <c r="H183" s="707" t="n">
        <v>53</v>
      </c>
      <c r="I183" s="708" t="n">
        <v>16</v>
      </c>
      <c r="J183" s="709" t="n">
        <v>8</v>
      </c>
      <c r="K183" s="710" t="n">
        <v>40</v>
      </c>
      <c r="L183" s="711" t="n">
        <v>30</v>
      </c>
      <c r="M183" s="712" t="n">
        <v>4310</v>
      </c>
      <c r="N183" s="713" t="s">
        <v>968</v>
      </c>
    </row>
    <row r="184">
      <c r="B184" s="17" t="n">
        <v>4273</v>
      </c>
      <c r="C184" s="17" t="s">
        <v>1276</v>
      </c>
      <c r="D184" s="703" t="n">
        <v>15</v>
      </c>
      <c r="E184" s="704" t="n">
        <v>0</v>
      </c>
      <c r="F184" s="705" t="n">
        <v>2</v>
      </c>
      <c r="G184" s="706" t="n">
        <v>2</v>
      </c>
      <c r="H184" s="707" t="n">
        <v>9</v>
      </c>
      <c r="I184" s="708" t="n">
        <v>2</v>
      </c>
      <c r="J184" s="709" t="n">
        <v>0</v>
      </c>
      <c r="K184" s="710" t="n">
        <v>3</v>
      </c>
      <c r="L184" s="711" t="n">
        <v>8</v>
      </c>
      <c r="M184" s="712" t="n">
        <v>415</v>
      </c>
      <c r="N184" s="713" t="s">
        <v>964</v>
      </c>
    </row>
    <row r="185">
      <c r="B185" s="17" t="n">
        <v>4274</v>
      </c>
      <c r="C185" s="17" t="s">
        <v>1277</v>
      </c>
      <c r="D185" s="703" t="n">
        <v>18</v>
      </c>
      <c r="E185" s="704" t="n">
        <v>1</v>
      </c>
      <c r="F185" s="705" t="n">
        <v>5</v>
      </c>
      <c r="G185" s="706" t="n">
        <v>4</v>
      </c>
      <c r="H185" s="707" t="n">
        <v>5</v>
      </c>
      <c r="I185" s="708" t="n">
        <v>3</v>
      </c>
      <c r="J185" s="709" t="n">
        <v>0</v>
      </c>
      <c r="K185" s="710" t="n">
        <v>3</v>
      </c>
      <c r="L185" s="711" t="n">
        <v>2</v>
      </c>
      <c r="M185" s="712" t="n">
        <v>2042</v>
      </c>
      <c r="N185" s="713" t="s">
        <v>1087</v>
      </c>
    </row>
    <row r="186">
      <c r="B186" s="17" t="n">
        <v>4275</v>
      </c>
      <c r="C186" s="17" t="s">
        <v>1278</v>
      </c>
      <c r="D186" s="703" t="n">
        <v>3</v>
      </c>
      <c r="E186" s="704" t="n">
        <v>0</v>
      </c>
      <c r="F186" s="705" t="n">
        <v>0</v>
      </c>
      <c r="G186" s="706" t="n">
        <v>2</v>
      </c>
      <c r="H186" s="707" t="n">
        <v>0</v>
      </c>
      <c r="I186" s="708" t="n">
        <v>1</v>
      </c>
      <c r="J186" s="709" t="n">
        <v>0</v>
      </c>
      <c r="K186" s="710" t="n">
        <v>1</v>
      </c>
      <c r="L186" s="711" t="n">
        <v>0</v>
      </c>
      <c r="M186" s="712" t="n">
        <v>453</v>
      </c>
      <c r="N186" s="713" t="s">
        <v>882</v>
      </c>
    </row>
    <row r="187">
      <c r="B187" s="17" t="n">
        <v>4276</v>
      </c>
      <c r="C187" s="17" t="s">
        <v>1279</v>
      </c>
      <c r="D187" s="703" t="n">
        <v>41</v>
      </c>
      <c r="E187" s="704" t="n">
        <v>2</v>
      </c>
      <c r="F187" s="705" t="n">
        <v>5</v>
      </c>
      <c r="G187" s="706" t="n">
        <v>11</v>
      </c>
      <c r="H187" s="707" t="n">
        <v>8</v>
      </c>
      <c r="I187" s="708" t="n">
        <v>13</v>
      </c>
      <c r="J187" s="709" t="n">
        <v>2</v>
      </c>
      <c r="K187" s="710" t="n">
        <v>5</v>
      </c>
      <c r="L187" s="711" t="n">
        <v>36</v>
      </c>
      <c r="M187" s="712" t="n">
        <v>2313</v>
      </c>
      <c r="N187" s="713" t="s">
        <v>1007</v>
      </c>
    </row>
    <row r="188">
      <c r="B188" s="17" t="n">
        <v>4277</v>
      </c>
      <c r="C188" s="17" t="s">
        <v>1280</v>
      </c>
      <c r="D188" s="703" t="n">
        <v>0</v>
      </c>
      <c r="E188" s="704" t="n">
        <v>0</v>
      </c>
      <c r="F188" s="705" t="n">
        <v>0</v>
      </c>
      <c r="G188" s="706" t="n">
        <v>0</v>
      </c>
      <c r="H188" s="707" t="n">
        <v>0</v>
      </c>
      <c r="I188" s="708" t="n">
        <v>0</v>
      </c>
      <c r="J188" s="709" t="n">
        <v>0</v>
      </c>
      <c r="K188" s="710" t="n">
        <v>0</v>
      </c>
      <c r="L188" s="711" t="n">
        <v>0</v>
      </c>
      <c r="M188" s="712" t="n">
        <v>455</v>
      </c>
      <c r="N188" s="713" t="s">
        <v>1323</v>
      </c>
    </row>
    <row r="189">
      <c r="B189" s="17" t="n">
        <v>4279</v>
      </c>
      <c r="C189" s="17" t="s">
        <v>1281</v>
      </c>
      <c r="D189" s="703" t="n">
        <v>63</v>
      </c>
      <c r="E189" s="704" t="n">
        <v>3</v>
      </c>
      <c r="F189" s="705" t="n">
        <v>3</v>
      </c>
      <c r="G189" s="706" t="n">
        <v>23</v>
      </c>
      <c r="H189" s="707" t="n">
        <v>14</v>
      </c>
      <c r="I189" s="708" t="n">
        <v>12</v>
      </c>
      <c r="J189" s="709" t="n">
        <v>8</v>
      </c>
      <c r="K189" s="710" t="n">
        <v>24</v>
      </c>
      <c r="L189" s="711" t="n">
        <v>1</v>
      </c>
      <c r="M189" s="712" t="n">
        <v>1508</v>
      </c>
      <c r="N189" s="713" t="s">
        <v>1337</v>
      </c>
    </row>
    <row r="190">
      <c r="B190" s="17" t="n">
        <v>4280</v>
      </c>
      <c r="C190" s="17" t="s">
        <v>1282</v>
      </c>
      <c r="D190" s="703" t="n">
        <v>263</v>
      </c>
      <c r="E190" s="704" t="n">
        <v>18</v>
      </c>
      <c r="F190" s="705" t="n">
        <v>28</v>
      </c>
      <c r="G190" s="706" t="n">
        <v>109</v>
      </c>
      <c r="H190" s="707" t="n">
        <v>68</v>
      </c>
      <c r="I190" s="708" t="n">
        <v>24</v>
      </c>
      <c r="J190" s="709" t="n">
        <v>16</v>
      </c>
      <c r="K190" s="710" t="n">
        <v>31</v>
      </c>
      <c r="L190" s="711" t="n">
        <v>0</v>
      </c>
      <c r="M190" s="712" t="n">
        <v>7002</v>
      </c>
      <c r="N190" s="713" t="s">
        <v>1338</v>
      </c>
    </row>
    <row r="191">
      <c r="B191" s="17" t="n">
        <v>4281</v>
      </c>
      <c r="C191" s="17" t="s">
        <v>1283</v>
      </c>
      <c r="D191" s="703" t="n">
        <v>7</v>
      </c>
      <c r="E191" s="704" t="n">
        <v>0</v>
      </c>
      <c r="F191" s="705" t="n">
        <v>0</v>
      </c>
      <c r="G191" s="706" t="n">
        <v>3</v>
      </c>
      <c r="H191" s="707" t="n">
        <v>3</v>
      </c>
      <c r="I191" s="708" t="n">
        <v>0</v>
      </c>
      <c r="J191" s="709" t="n">
        <v>1</v>
      </c>
      <c r="K191" s="710" t="n">
        <v>2</v>
      </c>
      <c r="L191" s="711" t="n">
        <v>0</v>
      </c>
      <c r="M191" s="712" t="n">
        <v>752</v>
      </c>
      <c r="N191" s="713" t="s">
        <v>1068</v>
      </c>
    </row>
    <row r="192">
      <c r="B192" s="17" t="n">
        <v>4282</v>
      </c>
      <c r="C192" s="17" t="s">
        <v>1284</v>
      </c>
      <c r="D192" s="703" t="n">
        <v>48</v>
      </c>
      <c r="E192" s="704" t="n">
        <v>2</v>
      </c>
      <c r="F192" s="705" t="n">
        <v>6</v>
      </c>
      <c r="G192" s="706" t="n">
        <v>11</v>
      </c>
      <c r="H192" s="707" t="n">
        <v>9</v>
      </c>
      <c r="I192" s="708" t="n">
        <v>6</v>
      </c>
      <c r="J192" s="709" t="n">
        <v>14</v>
      </c>
      <c r="K192" s="710" t="n">
        <v>20</v>
      </c>
      <c r="L192" s="711" t="n">
        <v>2</v>
      </c>
      <c r="M192" s="712" t="n">
        <v>4473</v>
      </c>
      <c r="N192" s="713" t="s">
        <v>885</v>
      </c>
    </row>
    <row r="193">
      <c r="B193" s="17" t="n">
        <v>4283</v>
      </c>
      <c r="C193" s="17" t="s">
        <v>1285</v>
      </c>
      <c r="D193" s="703" t="n">
        <v>64</v>
      </c>
      <c r="E193" s="704" t="n">
        <v>2</v>
      </c>
      <c r="F193" s="705" t="n">
        <v>15</v>
      </c>
      <c r="G193" s="706" t="n">
        <v>15</v>
      </c>
      <c r="H193" s="707" t="n">
        <v>19</v>
      </c>
      <c r="I193" s="708" t="n">
        <v>8</v>
      </c>
      <c r="J193" s="709" t="n">
        <v>5</v>
      </c>
      <c r="K193" s="710" t="n">
        <v>5</v>
      </c>
      <c r="L193" s="711" t="n">
        <v>2</v>
      </c>
      <c r="M193" s="712" t="n">
        <v>2158</v>
      </c>
      <c r="N193" s="713" t="s">
        <v>1339</v>
      </c>
    </row>
    <row r="194">
      <c r="B194" s="17" t="n">
        <v>4284</v>
      </c>
      <c r="C194" s="17" t="s">
        <v>1286</v>
      </c>
      <c r="D194" s="703" t="n">
        <v>7</v>
      </c>
      <c r="E194" s="704" t="n">
        <v>0</v>
      </c>
      <c r="F194" s="705" t="n">
        <v>0</v>
      </c>
      <c r="G194" s="706" t="n">
        <v>2</v>
      </c>
      <c r="H194" s="707" t="n">
        <v>3</v>
      </c>
      <c r="I194" s="708" t="n">
        <v>1</v>
      </c>
      <c r="J194" s="709" t="n">
        <v>1</v>
      </c>
      <c r="K194" s="710" t="n">
        <v>1</v>
      </c>
      <c r="L194" s="711" t="n">
        <v>0</v>
      </c>
      <c r="M194" s="712" t="n">
        <v>662</v>
      </c>
      <c r="N194" s="713" t="s">
        <v>1049</v>
      </c>
    </row>
    <row r="195">
      <c r="B195" s="17" t="n">
        <v>4285</v>
      </c>
      <c r="C195" s="17" t="s">
        <v>1287</v>
      </c>
      <c r="D195" s="703" t="n">
        <v>47</v>
      </c>
      <c r="E195" s="704" t="n">
        <v>1</v>
      </c>
      <c r="F195" s="705" t="n">
        <v>7</v>
      </c>
      <c r="G195" s="706" t="n">
        <v>16</v>
      </c>
      <c r="H195" s="707" t="n">
        <v>13</v>
      </c>
      <c r="I195" s="708" t="n">
        <v>6</v>
      </c>
      <c r="J195" s="709" t="n">
        <v>4</v>
      </c>
      <c r="K195" s="710" t="n">
        <v>11</v>
      </c>
      <c r="L195" s="711" t="n">
        <v>0</v>
      </c>
      <c r="M195" s="712" t="n">
        <v>2447</v>
      </c>
      <c r="N195" s="713" t="s">
        <v>1340</v>
      </c>
    </row>
    <row r="196">
      <c r="B196" s="17" t="n">
        <v>4286</v>
      </c>
      <c r="C196" s="17" t="s">
        <v>1288</v>
      </c>
      <c r="D196" s="703" t="n">
        <v>10</v>
      </c>
      <c r="E196" s="704" t="n">
        <v>0</v>
      </c>
      <c r="F196" s="705" t="n">
        <v>0</v>
      </c>
      <c r="G196" s="706" t="n">
        <v>3</v>
      </c>
      <c r="H196" s="707" t="n">
        <v>2</v>
      </c>
      <c r="I196" s="708" t="n">
        <v>1</v>
      </c>
      <c r="J196" s="709" t="n">
        <v>4</v>
      </c>
      <c r="K196" s="710" t="n">
        <v>4</v>
      </c>
      <c r="L196" s="711" t="n">
        <v>0</v>
      </c>
      <c r="M196" s="712" t="n">
        <v>759</v>
      </c>
      <c r="N196" s="713" t="s">
        <v>900</v>
      </c>
    </row>
    <row r="197">
      <c r="B197" s="17" t="n">
        <v>4287</v>
      </c>
      <c r="C197" s="17" t="s">
        <v>1289</v>
      </c>
      <c r="D197" s="703" t="n">
        <v>11</v>
      </c>
      <c r="E197" s="704" t="n">
        <v>0</v>
      </c>
      <c r="F197" s="705" t="n">
        <v>2</v>
      </c>
      <c r="G197" s="706" t="n">
        <v>2</v>
      </c>
      <c r="H197" s="707" t="n">
        <v>3</v>
      </c>
      <c r="I197" s="708" t="n">
        <v>3</v>
      </c>
      <c r="J197" s="709" t="n">
        <v>1</v>
      </c>
      <c r="K197" s="710" t="n">
        <v>2</v>
      </c>
      <c r="L197" s="711" t="n">
        <v>1</v>
      </c>
      <c r="M197" s="712" t="n">
        <v>923</v>
      </c>
      <c r="N197" s="713" t="s">
        <v>1047</v>
      </c>
    </row>
    <row r="198">
      <c r="B198" s="17" t="n">
        <v>4288</v>
      </c>
      <c r="C198" s="17" t="s">
        <v>1290</v>
      </c>
      <c r="D198" s="703" t="n">
        <v>1</v>
      </c>
      <c r="E198" s="704" t="n">
        <v>0</v>
      </c>
      <c r="F198" s="705" t="n">
        <v>0</v>
      </c>
      <c r="G198" s="706" t="n">
        <v>0</v>
      </c>
      <c r="H198" s="707" t="n">
        <v>0</v>
      </c>
      <c r="I198" s="708" t="n">
        <v>1</v>
      </c>
      <c r="J198" s="709" t="n">
        <v>0</v>
      </c>
      <c r="K198" s="710" t="n">
        <v>1</v>
      </c>
      <c r="L198" s="711" t="n">
        <v>1</v>
      </c>
      <c r="M198" s="712" t="n">
        <v>79</v>
      </c>
      <c r="N198" s="713" t="s">
        <v>972</v>
      </c>
    </row>
    <row r="199">
      <c r="B199" s="17" t="n">
        <v>4289</v>
      </c>
      <c r="C199" s="17" t="s">
        <v>383</v>
      </c>
      <c r="D199" s="703" t="n">
        <v>41</v>
      </c>
      <c r="E199" s="704" t="n">
        <v>6</v>
      </c>
      <c r="F199" s="705" t="n">
        <v>8</v>
      </c>
      <c r="G199" s="706" t="n">
        <v>8</v>
      </c>
      <c r="H199" s="707" t="n">
        <v>11</v>
      </c>
      <c r="I199" s="708" t="n">
        <v>5</v>
      </c>
      <c r="J199" s="709" t="n">
        <v>3</v>
      </c>
      <c r="K199" s="710" t="n">
        <v>6</v>
      </c>
      <c r="L199" s="711" t="n">
        <v>0</v>
      </c>
      <c r="M199" s="712" t="n">
        <v>6770</v>
      </c>
      <c r="N199" s="713" t="s">
        <v>1064</v>
      </c>
    </row>
    <row r="200">
      <c r="B200" s="42" t="n">
        <v>4329</v>
      </c>
      <c r="C200" s="42" t="s">
        <v>1291</v>
      </c>
      <c r="D200" s="714" t="n">
        <v>181</v>
      </c>
      <c r="E200" s="715" t="n">
        <v>5</v>
      </c>
      <c r="F200" s="716" t="n">
        <v>17</v>
      </c>
      <c r="G200" s="717" t="n">
        <v>63</v>
      </c>
      <c r="H200" s="718" t="n">
        <v>51</v>
      </c>
      <c r="I200" s="719" t="n">
        <v>32</v>
      </c>
      <c r="J200" s="720" t="n">
        <v>13</v>
      </c>
      <c r="K200" s="721" t="n">
        <v>38</v>
      </c>
      <c r="L200" s="722" t="n">
        <v>10</v>
      </c>
      <c r="M200" s="723" t="n">
        <v>18067</v>
      </c>
      <c r="N200" s="724" t="s">
        <v>1024</v>
      </c>
    </row>
    <row r="201">
      <c r="B201" s="17" t="n">
        <v>4303</v>
      </c>
      <c r="C201" s="17" t="s">
        <v>1292</v>
      </c>
      <c r="D201" s="703" t="n">
        <v>10</v>
      </c>
      <c r="E201" s="704" t="n">
        <v>1</v>
      </c>
      <c r="F201" s="705" t="n">
        <v>1</v>
      </c>
      <c r="G201" s="706" t="n">
        <v>2</v>
      </c>
      <c r="H201" s="707" t="n">
        <v>4</v>
      </c>
      <c r="I201" s="708" t="n">
        <v>2</v>
      </c>
      <c r="J201" s="709" t="n">
        <v>0</v>
      </c>
      <c r="K201" s="710" t="n">
        <v>1</v>
      </c>
      <c r="L201" s="711" t="n">
        <v>0</v>
      </c>
      <c r="M201" s="712" t="n">
        <v>1988</v>
      </c>
      <c r="N201" s="713" t="s">
        <v>971</v>
      </c>
    </row>
    <row r="202">
      <c r="B202" s="17" t="n">
        <v>4304</v>
      </c>
      <c r="C202" s="17" t="s">
        <v>1293</v>
      </c>
      <c r="D202" s="703" t="n">
        <v>15</v>
      </c>
      <c r="E202" s="704" t="n">
        <v>1</v>
      </c>
      <c r="F202" s="705" t="n">
        <v>2</v>
      </c>
      <c r="G202" s="706" t="n">
        <v>3</v>
      </c>
      <c r="H202" s="707" t="n">
        <v>3</v>
      </c>
      <c r="I202" s="708" t="n">
        <v>2</v>
      </c>
      <c r="J202" s="709" t="n">
        <v>4</v>
      </c>
      <c r="K202" s="710" t="n">
        <v>2</v>
      </c>
      <c r="L202" s="711" t="n">
        <v>0</v>
      </c>
      <c r="M202" s="712" t="n">
        <v>2072</v>
      </c>
      <c r="N202" s="713" t="s">
        <v>1070</v>
      </c>
    </row>
    <row r="203">
      <c r="B203" s="17" t="n">
        <v>4305</v>
      </c>
      <c r="C203" s="17" t="s">
        <v>1294</v>
      </c>
      <c r="D203" s="703" t="n">
        <v>17</v>
      </c>
      <c r="E203" s="704" t="n">
        <v>0</v>
      </c>
      <c r="F203" s="705" t="n">
        <v>2</v>
      </c>
      <c r="G203" s="706" t="n">
        <v>10</v>
      </c>
      <c r="H203" s="707" t="n">
        <v>5</v>
      </c>
      <c r="I203" s="708" t="n">
        <v>0</v>
      </c>
      <c r="J203" s="709" t="n">
        <v>0</v>
      </c>
      <c r="K203" s="710" t="n">
        <v>0</v>
      </c>
      <c r="L203" s="711" t="n">
        <v>0</v>
      </c>
      <c r="M203" s="712" t="n">
        <v>1250</v>
      </c>
      <c r="N203" s="713" t="s">
        <v>1046</v>
      </c>
    </row>
    <row r="204">
      <c r="B204" s="17" t="n">
        <v>4306</v>
      </c>
      <c r="C204" s="17" t="s">
        <v>1295</v>
      </c>
      <c r="D204" s="703" t="n">
        <v>1</v>
      </c>
      <c r="E204" s="704" t="n">
        <v>0</v>
      </c>
      <c r="F204" s="705" t="n">
        <v>0</v>
      </c>
      <c r="G204" s="706" t="n">
        <v>1</v>
      </c>
      <c r="H204" s="707" t="n">
        <v>0</v>
      </c>
      <c r="I204" s="708" t="n">
        <v>0</v>
      </c>
      <c r="J204" s="709" t="n">
        <v>0</v>
      </c>
      <c r="K204" s="710" t="n">
        <v>0</v>
      </c>
      <c r="L204" s="711" t="n">
        <v>0</v>
      </c>
      <c r="M204" s="712" t="n">
        <v>260</v>
      </c>
      <c r="N204" s="713" t="s">
        <v>977</v>
      </c>
    </row>
    <row r="205">
      <c r="B205" s="17" t="n">
        <v>4307</v>
      </c>
      <c r="C205" s="17" t="s">
        <v>1296</v>
      </c>
      <c r="D205" s="703" t="n">
        <v>2</v>
      </c>
      <c r="E205" s="704" t="n">
        <v>0</v>
      </c>
      <c r="F205" s="705" t="n">
        <v>0</v>
      </c>
      <c r="G205" s="706" t="n">
        <v>0</v>
      </c>
      <c r="H205" s="707" t="n">
        <v>1</v>
      </c>
      <c r="I205" s="708" t="n">
        <v>1</v>
      </c>
      <c r="J205" s="709" t="n">
        <v>0</v>
      </c>
      <c r="K205" s="710" t="n">
        <v>2</v>
      </c>
      <c r="L205" s="711" t="n">
        <v>0</v>
      </c>
      <c r="M205" s="712" t="n">
        <v>459</v>
      </c>
      <c r="N205" s="713" t="s">
        <v>942</v>
      </c>
    </row>
    <row r="206">
      <c r="B206" s="17" t="n">
        <v>4309</v>
      </c>
      <c r="C206" s="17" t="s">
        <v>1297</v>
      </c>
      <c r="D206" s="703" t="n">
        <v>22</v>
      </c>
      <c r="E206" s="704" t="n">
        <v>1</v>
      </c>
      <c r="F206" s="705" t="n">
        <v>1</v>
      </c>
      <c r="G206" s="706" t="n">
        <v>8</v>
      </c>
      <c r="H206" s="707" t="n">
        <v>7</v>
      </c>
      <c r="I206" s="708" t="n">
        <v>3</v>
      </c>
      <c r="J206" s="709" t="n">
        <v>2</v>
      </c>
      <c r="K206" s="710" t="n">
        <v>6</v>
      </c>
      <c r="L206" s="711" t="n">
        <v>2</v>
      </c>
      <c r="M206" s="712" t="n">
        <v>1765</v>
      </c>
      <c r="N206" s="713" t="s">
        <v>995</v>
      </c>
    </row>
    <row r="207">
      <c r="B207" s="17" t="n">
        <v>4310</v>
      </c>
      <c r="C207" s="17" t="s">
        <v>1298</v>
      </c>
      <c r="D207" s="703" t="n">
        <v>16</v>
      </c>
      <c r="E207" s="704" t="n">
        <v>0</v>
      </c>
      <c r="F207" s="705" t="n">
        <v>2</v>
      </c>
      <c r="G207" s="706" t="n">
        <v>4</v>
      </c>
      <c r="H207" s="707" t="n">
        <v>8</v>
      </c>
      <c r="I207" s="708" t="n">
        <v>1</v>
      </c>
      <c r="J207" s="709" t="n">
        <v>1</v>
      </c>
      <c r="K207" s="710" t="n">
        <v>1</v>
      </c>
      <c r="L207" s="711" t="n">
        <v>2</v>
      </c>
      <c r="M207" s="712" t="n">
        <v>866</v>
      </c>
      <c r="N207" s="713" t="s">
        <v>1016</v>
      </c>
    </row>
    <row r="208">
      <c r="B208" s="17" t="n">
        <v>4311</v>
      </c>
      <c r="C208" s="17" t="s">
        <v>1299</v>
      </c>
      <c r="D208" s="703" t="n">
        <v>6</v>
      </c>
      <c r="E208" s="704" t="n">
        <v>0</v>
      </c>
      <c r="F208" s="705" t="n">
        <v>0</v>
      </c>
      <c r="G208" s="706" t="n">
        <v>1</v>
      </c>
      <c r="H208" s="707" t="n">
        <v>1</v>
      </c>
      <c r="I208" s="708" t="n">
        <v>1</v>
      </c>
      <c r="J208" s="709" t="n">
        <v>3</v>
      </c>
      <c r="K208" s="710" t="n">
        <v>4</v>
      </c>
      <c r="L208" s="711" t="n">
        <v>0</v>
      </c>
      <c r="M208" s="712" t="n">
        <v>790</v>
      </c>
      <c r="N208" s="713" t="s">
        <v>935</v>
      </c>
    </row>
    <row r="209">
      <c r="B209" s="17" t="n">
        <v>4312</v>
      </c>
      <c r="C209" s="17" t="s">
        <v>1300</v>
      </c>
      <c r="D209" s="703" t="n">
        <v>0</v>
      </c>
      <c r="E209" s="704" t="n">
        <v>0</v>
      </c>
      <c r="F209" s="705" t="n">
        <v>0</v>
      </c>
      <c r="G209" s="706" t="n">
        <v>0</v>
      </c>
      <c r="H209" s="707" t="n">
        <v>0</v>
      </c>
      <c r="I209" s="708" t="n">
        <v>0</v>
      </c>
      <c r="J209" s="709" t="n">
        <v>0</v>
      </c>
      <c r="K209" s="710" t="n">
        <v>0</v>
      </c>
      <c r="L209" s="711" t="n">
        <v>0</v>
      </c>
      <c r="M209" s="712" t="n">
        <v>1304</v>
      </c>
      <c r="N209" s="713" t="s">
        <v>1323</v>
      </c>
    </row>
    <row r="210">
      <c r="B210" s="17" t="n">
        <v>4313</v>
      </c>
      <c r="C210" s="17" t="s">
        <v>1301</v>
      </c>
      <c r="D210" s="703" t="n">
        <v>5</v>
      </c>
      <c r="E210" s="704" t="n">
        <v>0</v>
      </c>
      <c r="F210" s="705" t="n">
        <v>0</v>
      </c>
      <c r="G210" s="706" t="n">
        <v>3</v>
      </c>
      <c r="H210" s="707" t="n">
        <v>2</v>
      </c>
      <c r="I210" s="708" t="n">
        <v>0</v>
      </c>
      <c r="J210" s="709" t="n">
        <v>0</v>
      </c>
      <c r="K210" s="710" t="n">
        <v>0</v>
      </c>
      <c r="L210" s="711" t="n">
        <v>0</v>
      </c>
      <c r="M210" s="712" t="n">
        <v>1154</v>
      </c>
      <c r="N210" s="713" t="s">
        <v>890</v>
      </c>
    </row>
    <row r="211">
      <c r="B211" s="17" t="n">
        <v>4314</v>
      </c>
      <c r="C211" s="17" t="s">
        <v>1302</v>
      </c>
      <c r="D211" s="703" t="n">
        <v>2</v>
      </c>
      <c r="E211" s="704" t="n">
        <v>1</v>
      </c>
      <c r="F211" s="705" t="n">
        <v>0</v>
      </c>
      <c r="G211" s="706" t="n">
        <v>1</v>
      </c>
      <c r="H211" s="707" t="n">
        <v>0</v>
      </c>
      <c r="I211" s="708" t="n">
        <v>0</v>
      </c>
      <c r="J211" s="709" t="n">
        <v>0</v>
      </c>
      <c r="K211" s="710" t="n">
        <v>0</v>
      </c>
      <c r="L211" s="711" t="n">
        <v>0</v>
      </c>
      <c r="M211" s="712" t="n">
        <v>110</v>
      </c>
      <c r="N211" s="713" t="s">
        <v>1341</v>
      </c>
    </row>
    <row r="212">
      <c r="B212" s="17" t="n">
        <v>4318</v>
      </c>
      <c r="C212" s="17" t="s">
        <v>1303</v>
      </c>
      <c r="D212" s="703" t="n">
        <v>2</v>
      </c>
      <c r="E212" s="704" t="n">
        <v>0</v>
      </c>
      <c r="F212" s="705" t="n">
        <v>0</v>
      </c>
      <c r="G212" s="706" t="n">
        <v>1</v>
      </c>
      <c r="H212" s="707" t="n">
        <v>0</v>
      </c>
      <c r="I212" s="708" t="n">
        <v>1</v>
      </c>
      <c r="J212" s="709" t="n">
        <v>0</v>
      </c>
      <c r="K212" s="710" t="n">
        <v>1</v>
      </c>
      <c r="L212" s="711" t="n">
        <v>0</v>
      </c>
      <c r="M212" s="712" t="n">
        <v>748</v>
      </c>
      <c r="N212" s="713" t="s">
        <v>1058</v>
      </c>
    </row>
    <row r="213">
      <c r="B213" s="17" t="n">
        <v>4319</v>
      </c>
      <c r="C213" s="17" t="s">
        <v>1304</v>
      </c>
      <c r="D213" s="703" t="n">
        <v>5</v>
      </c>
      <c r="E213" s="704" t="n">
        <v>0</v>
      </c>
      <c r="F213" s="705" t="n">
        <v>1</v>
      </c>
      <c r="G213" s="706" t="n">
        <v>2</v>
      </c>
      <c r="H213" s="707" t="n">
        <v>1</v>
      </c>
      <c r="I213" s="708" t="n">
        <v>1</v>
      </c>
      <c r="J213" s="709" t="n">
        <v>0</v>
      </c>
      <c r="K213" s="710" t="n">
        <v>0</v>
      </c>
      <c r="L213" s="711" t="n">
        <v>1</v>
      </c>
      <c r="M213" s="712" t="n">
        <v>381</v>
      </c>
      <c r="N213" s="713" t="s">
        <v>1045</v>
      </c>
    </row>
    <row r="214">
      <c r="B214" s="17" t="n">
        <v>4320</v>
      </c>
      <c r="C214" s="17" t="s">
        <v>1305</v>
      </c>
      <c r="D214" s="703" t="n">
        <v>6</v>
      </c>
      <c r="E214" s="704" t="n">
        <v>0</v>
      </c>
      <c r="F214" s="705" t="n">
        <v>1</v>
      </c>
      <c r="G214" s="706" t="n">
        <v>2</v>
      </c>
      <c r="H214" s="707" t="n">
        <v>1</v>
      </c>
      <c r="I214" s="708" t="n">
        <v>1</v>
      </c>
      <c r="J214" s="709" t="n">
        <v>1</v>
      </c>
      <c r="K214" s="710" t="n">
        <v>3</v>
      </c>
      <c r="L214" s="711" t="n">
        <v>0</v>
      </c>
      <c r="M214" s="712" t="n">
        <v>640</v>
      </c>
      <c r="N214" s="713" t="s">
        <v>1088</v>
      </c>
    </row>
    <row r="215">
      <c r="B215" s="26" t="n">
        <v>4324</v>
      </c>
      <c r="C215" s="26" t="s">
        <v>384</v>
      </c>
      <c r="D215" s="725" t="n">
        <v>72</v>
      </c>
      <c r="E215" s="726" t="n">
        <v>1</v>
      </c>
      <c r="F215" s="727" t="n">
        <v>7</v>
      </c>
      <c r="G215" s="728" t="n">
        <v>25</v>
      </c>
      <c r="H215" s="729" t="n">
        <v>18</v>
      </c>
      <c r="I215" s="730" t="n">
        <v>19</v>
      </c>
      <c r="J215" s="731" t="n">
        <v>2</v>
      </c>
      <c r="K215" s="732" t="n">
        <v>18</v>
      </c>
      <c r="L215" s="733" t="n">
        <v>5</v>
      </c>
      <c r="M215" s="734" t="n">
        <v>4280</v>
      </c>
      <c r="N215" s="735" t="s">
        <v>907</v>
      </c>
    </row>
    <row r="217">
      <c r="B217" s="35" t="s">
        <v>1353</v>
      </c>
    </row>
    <row r="218">
      <c r="B218" s="35" t="s">
        <v>1354</v>
      </c>
    </row>
    <row r="219">
      <c r="B219" s="35" t="s">
        <v>1355</v>
      </c>
    </row>
  </sheetData>
  <mergeCells count="12">
    <mergeCell ref="B4:B6"/>
    <mergeCell ref="C4:C6"/>
    <mergeCell ref="D4:L4"/>
    <mergeCell ref="M4:M6"/>
    <mergeCell ref="N4:N6"/>
    <mergeCell ref="D5:D6"/>
    <mergeCell ref="E5:J5"/>
    <mergeCell ref="K5:K6"/>
    <mergeCell ref="L5:L6"/>
    <mergeCell ref="B217:N217"/>
    <mergeCell ref="B218:N218"/>
    <mergeCell ref="B219:N219"/>
  </mergeCells>
  <pageMargins left="0.7" right="0.7" top="0.75" bottom="0.75" header="0.3" footer="0.3"/>
  <pageSetup paperSize="9" orientation="landscape" scale="50" fitToWidth="0" fitToHeight="0" horizontalDpi="300" verticalDpi="300"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A05388"/>
  </sheetPr>
  <dimension ref="A1"/>
  <sheetViews>
    <sheetView workbookViewId="0" zoomScale="100" showGridLines="0" tabSelected="false">
      <pane ySplit="5" topLeftCell="A6" activePane="bottomLeft" state="frozen"/>
      <selection pane="bottomLeft"/>
    </sheetView>
  </sheetViews>
  <sheetFormatPr defaultRowHeight="15.0" baseColWidth="10"/>
  <cols>
    <col min="1" max="1" width="2.57" hidden="0" customWidth="1"/>
    <col min="2" max="2" width="10.71" hidden="0" customWidth="1"/>
    <col min="3" max="3" width="20.71" hidden="0" customWidth="1"/>
    <col min="4" max="4" width="12.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s>
  <sheetData>
    <row r="1">
      <c r="B1" s="3" t="s">
        <v>35</v>
      </c>
    </row>
    <row r="4" ht="21" customHeight="1">
      <c r="B4" s="14" t="s">
        <v>1094</v>
      </c>
      <c r="C4" s="14" t="s">
        <v>1095</v>
      </c>
      <c r="D4" s="15" t="s">
        <v>1356</v>
      </c>
      <c r="E4" s="15" t="s">
        <v>745</v>
      </c>
      <c r="F4" s="15" t="s">
        <v>745</v>
      </c>
      <c r="G4" s="15" t="s">
        <v>745</v>
      </c>
      <c r="H4" s="15" t="s">
        <v>745</v>
      </c>
      <c r="I4" s="15" t="s">
        <v>745</v>
      </c>
      <c r="J4" s="15" t="s">
        <v>745</v>
      </c>
      <c r="K4" s="15" t="s">
        <v>811</v>
      </c>
      <c r="L4" s="15" t="s">
        <v>811</v>
      </c>
      <c r="M4" s="15" t="s">
        <v>811</v>
      </c>
      <c r="N4" s="15" t="s">
        <v>811</v>
      </c>
    </row>
    <row r="5" ht="21" customHeight="1">
      <c r="B5" s="14" t="s">
        <v>1094</v>
      </c>
      <c r="C5" s="14" t="s">
        <v>1095</v>
      </c>
      <c r="D5" s="15" t="s">
        <v>1356</v>
      </c>
      <c r="E5" s="16" t="n">
        <v>1</v>
      </c>
      <c r="F5" s="16" t="n">
        <v>2</v>
      </c>
      <c r="G5" s="16" t="n">
        <v>3</v>
      </c>
      <c r="H5" s="16" t="n">
        <v>4</v>
      </c>
      <c r="I5" s="16" t="n">
        <v>5</v>
      </c>
      <c r="J5" s="16" t="s">
        <v>672</v>
      </c>
      <c r="K5" s="16" t="s">
        <v>812</v>
      </c>
      <c r="L5" s="16" t="s">
        <v>813</v>
      </c>
      <c r="M5" s="16" t="s">
        <v>814</v>
      </c>
      <c r="N5" s="16" t="s">
        <v>1357</v>
      </c>
    </row>
    <row r="6">
      <c r="B6" s="42" t="n">
        <v>4335</v>
      </c>
      <c r="C6" s="42" t="s">
        <v>386</v>
      </c>
      <c r="D6" s="747" t="n">
        <v>348656</v>
      </c>
      <c r="E6" s="748" t="n">
        <v>11582</v>
      </c>
      <c r="F6" s="749" t="n">
        <v>37952</v>
      </c>
      <c r="G6" s="750" t="n">
        <v>82593</v>
      </c>
      <c r="H6" s="751" t="n">
        <v>103020</v>
      </c>
      <c r="I6" s="752" t="n">
        <v>73397</v>
      </c>
      <c r="J6" s="753" t="n">
        <v>40112</v>
      </c>
      <c r="K6" s="754" t="n">
        <v>59647</v>
      </c>
      <c r="L6" s="755" t="n">
        <v>107736</v>
      </c>
      <c r="M6" s="756" t="n">
        <v>78052</v>
      </c>
      <c r="N6" s="757" t="n">
        <v>103221</v>
      </c>
    </row>
    <row r="7">
      <c r="B7" s="42" t="n">
        <v>4019</v>
      </c>
      <c r="C7" s="42" t="s">
        <v>1106</v>
      </c>
      <c r="D7" s="747" t="n">
        <v>41343</v>
      </c>
      <c r="E7" s="748" t="n">
        <v>1770</v>
      </c>
      <c r="F7" s="749" t="n">
        <v>4848</v>
      </c>
      <c r="G7" s="750" t="n">
        <v>10666</v>
      </c>
      <c r="H7" s="751" t="n">
        <v>12192</v>
      </c>
      <c r="I7" s="752" t="n">
        <v>7795</v>
      </c>
      <c r="J7" s="753" t="n">
        <v>4072</v>
      </c>
      <c r="K7" s="754" t="n">
        <v>7281</v>
      </c>
      <c r="L7" s="755" t="n">
        <v>14383</v>
      </c>
      <c r="M7" s="756" t="n">
        <v>7646</v>
      </c>
      <c r="N7" s="757" t="n">
        <v>12033</v>
      </c>
    </row>
    <row r="8">
      <c r="B8" s="17" t="n">
        <v>4001</v>
      </c>
      <c r="C8" s="17" t="s">
        <v>374</v>
      </c>
      <c r="D8" s="736" t="n">
        <v>12500</v>
      </c>
      <c r="E8" s="737" t="n">
        <v>991</v>
      </c>
      <c r="F8" s="738" t="n">
        <v>1901</v>
      </c>
      <c r="G8" s="739" t="n">
        <v>3625</v>
      </c>
      <c r="H8" s="740" t="n">
        <v>3384</v>
      </c>
      <c r="I8" s="741" t="n">
        <v>1630</v>
      </c>
      <c r="J8" s="742" t="n">
        <v>969</v>
      </c>
      <c r="K8" s="743" t="n">
        <v>3307</v>
      </c>
      <c r="L8" s="744" t="n">
        <v>4403</v>
      </c>
      <c r="M8" s="745" t="n">
        <v>1856</v>
      </c>
      <c r="N8" s="746" t="n">
        <v>2934</v>
      </c>
    </row>
    <row r="9">
      <c r="B9" s="17" t="n">
        <v>4002</v>
      </c>
      <c r="C9" s="17" t="s">
        <v>1107</v>
      </c>
      <c r="D9" s="736" t="n">
        <v>810</v>
      </c>
      <c r="E9" s="737" t="n">
        <v>15</v>
      </c>
      <c r="F9" s="738" t="n">
        <v>42</v>
      </c>
      <c r="G9" s="739" t="n">
        <v>150</v>
      </c>
      <c r="H9" s="740" t="n">
        <v>224</v>
      </c>
      <c r="I9" s="741" t="n">
        <v>260</v>
      </c>
      <c r="J9" s="742" t="n">
        <v>119</v>
      </c>
      <c r="K9" s="743" t="n">
        <v>103</v>
      </c>
      <c r="L9" s="744" t="n">
        <v>207</v>
      </c>
      <c r="M9" s="745" t="n">
        <v>178</v>
      </c>
      <c r="N9" s="746" t="n">
        <v>322</v>
      </c>
    </row>
    <row r="10">
      <c r="B10" s="17" t="n">
        <v>4003</v>
      </c>
      <c r="C10" s="17" t="s">
        <v>1108</v>
      </c>
      <c r="D10" s="736" t="n">
        <v>3907</v>
      </c>
      <c r="E10" s="737" t="n">
        <v>123</v>
      </c>
      <c r="F10" s="738" t="n">
        <v>476</v>
      </c>
      <c r="G10" s="739" t="n">
        <v>1212</v>
      </c>
      <c r="H10" s="740" t="n">
        <v>1162</v>
      </c>
      <c r="I10" s="741" t="n">
        <v>645</v>
      </c>
      <c r="J10" s="742" t="n">
        <v>289</v>
      </c>
      <c r="K10" s="743" t="n">
        <v>673</v>
      </c>
      <c r="L10" s="744" t="n">
        <v>1549</v>
      </c>
      <c r="M10" s="745" t="n">
        <v>582</v>
      </c>
      <c r="N10" s="746" t="n">
        <v>1103</v>
      </c>
    </row>
    <row r="11">
      <c r="B11" s="17" t="n">
        <v>4004</v>
      </c>
      <c r="C11" s="17" t="s">
        <v>1109</v>
      </c>
      <c r="D11" s="736" t="n">
        <v>393</v>
      </c>
      <c r="E11" s="737" t="n">
        <v>8</v>
      </c>
      <c r="F11" s="738" t="n">
        <v>38</v>
      </c>
      <c r="G11" s="739" t="n">
        <v>70</v>
      </c>
      <c r="H11" s="740" t="n">
        <v>95</v>
      </c>
      <c r="I11" s="741" t="n">
        <v>123</v>
      </c>
      <c r="J11" s="742" t="n">
        <v>59</v>
      </c>
      <c r="K11" s="743" t="n">
        <v>132</v>
      </c>
      <c r="L11" s="744" t="n">
        <v>75</v>
      </c>
      <c r="M11" s="745" t="n">
        <v>115</v>
      </c>
      <c r="N11" s="746" t="n">
        <v>71</v>
      </c>
    </row>
    <row r="12">
      <c r="B12" s="17" t="n">
        <v>4005</v>
      </c>
      <c r="C12" s="17" t="s">
        <v>1110</v>
      </c>
      <c r="D12" s="736" t="n">
        <v>2122</v>
      </c>
      <c r="E12" s="737" t="n">
        <v>28</v>
      </c>
      <c r="F12" s="738" t="n">
        <v>79</v>
      </c>
      <c r="G12" s="739" t="n">
        <v>430</v>
      </c>
      <c r="H12" s="740" t="n">
        <v>593</v>
      </c>
      <c r="I12" s="741" t="n">
        <v>657</v>
      </c>
      <c r="J12" s="742" t="n">
        <v>335</v>
      </c>
      <c r="K12" s="743" t="n">
        <v>272</v>
      </c>
      <c r="L12" s="744" t="n">
        <v>675</v>
      </c>
      <c r="M12" s="745" t="n">
        <v>415</v>
      </c>
      <c r="N12" s="746" t="n">
        <v>760</v>
      </c>
    </row>
    <row r="13">
      <c r="B13" s="17" t="n">
        <v>4006</v>
      </c>
      <c r="C13" s="17" t="s">
        <v>1111</v>
      </c>
      <c r="D13" s="736" t="n">
        <v>3928</v>
      </c>
      <c r="E13" s="737" t="n">
        <v>62</v>
      </c>
      <c r="F13" s="738" t="n">
        <v>336</v>
      </c>
      <c r="G13" s="739" t="n">
        <v>908</v>
      </c>
      <c r="H13" s="740" t="n">
        <v>1230</v>
      </c>
      <c r="I13" s="741" t="n">
        <v>918</v>
      </c>
      <c r="J13" s="742" t="n">
        <v>474</v>
      </c>
      <c r="K13" s="743" t="n">
        <v>718</v>
      </c>
      <c r="L13" s="744" t="n">
        <v>1105</v>
      </c>
      <c r="M13" s="745" t="n">
        <v>782</v>
      </c>
      <c r="N13" s="746" t="n">
        <v>1323</v>
      </c>
    </row>
    <row r="14">
      <c r="B14" s="17" t="n">
        <v>4007</v>
      </c>
      <c r="C14" s="17" t="s">
        <v>1112</v>
      </c>
      <c r="D14" s="736" t="n">
        <v>837</v>
      </c>
      <c r="E14" s="737" t="n">
        <v>11</v>
      </c>
      <c r="F14" s="738" t="n">
        <v>66</v>
      </c>
      <c r="G14" s="739" t="n">
        <v>141</v>
      </c>
      <c r="H14" s="740" t="n">
        <v>254</v>
      </c>
      <c r="I14" s="741" t="n">
        <v>210</v>
      </c>
      <c r="J14" s="742" t="n">
        <v>155</v>
      </c>
      <c r="K14" s="743" t="n">
        <v>113</v>
      </c>
      <c r="L14" s="744" t="n">
        <v>193</v>
      </c>
      <c r="M14" s="745" t="n">
        <v>194</v>
      </c>
      <c r="N14" s="746" t="n">
        <v>337</v>
      </c>
    </row>
    <row r="15">
      <c r="B15" s="17" t="n">
        <v>4008</v>
      </c>
      <c r="C15" s="17" t="s">
        <v>1113</v>
      </c>
      <c r="D15" s="736" t="n">
        <v>3370</v>
      </c>
      <c r="E15" s="737" t="n">
        <v>69</v>
      </c>
      <c r="F15" s="738" t="n">
        <v>297</v>
      </c>
      <c r="G15" s="739" t="n">
        <v>768</v>
      </c>
      <c r="H15" s="740" t="n">
        <v>1012</v>
      </c>
      <c r="I15" s="741" t="n">
        <v>803</v>
      </c>
      <c r="J15" s="742" t="n">
        <v>421</v>
      </c>
      <c r="K15" s="743" t="n">
        <v>498</v>
      </c>
      <c r="L15" s="744" t="n">
        <v>997</v>
      </c>
      <c r="M15" s="745" t="n">
        <v>700</v>
      </c>
      <c r="N15" s="746" t="n">
        <v>1175</v>
      </c>
    </row>
    <row r="16">
      <c r="B16" s="17" t="n">
        <v>4009</v>
      </c>
      <c r="C16" s="17" t="s">
        <v>1114</v>
      </c>
      <c r="D16" s="736" t="n">
        <v>1876</v>
      </c>
      <c r="E16" s="737" t="n">
        <v>35</v>
      </c>
      <c r="F16" s="738" t="n">
        <v>119</v>
      </c>
      <c r="G16" s="739" t="n">
        <v>322</v>
      </c>
      <c r="H16" s="740" t="n">
        <v>617</v>
      </c>
      <c r="I16" s="741" t="n">
        <v>507</v>
      </c>
      <c r="J16" s="742" t="n">
        <v>276</v>
      </c>
      <c r="K16" s="743" t="n">
        <v>380</v>
      </c>
      <c r="L16" s="744" t="n">
        <v>464</v>
      </c>
      <c r="M16" s="745" t="n">
        <v>458</v>
      </c>
      <c r="N16" s="746" t="n">
        <v>574</v>
      </c>
    </row>
    <row r="17">
      <c r="B17" s="17" t="n">
        <v>4010</v>
      </c>
      <c r="C17" s="17" t="s">
        <v>1115</v>
      </c>
      <c r="D17" s="736" t="n">
        <v>4126</v>
      </c>
      <c r="E17" s="737" t="n">
        <v>127</v>
      </c>
      <c r="F17" s="738" t="n">
        <v>472</v>
      </c>
      <c r="G17" s="739" t="n">
        <v>1103</v>
      </c>
      <c r="H17" s="740" t="n">
        <v>1334</v>
      </c>
      <c r="I17" s="741" t="n">
        <v>753</v>
      </c>
      <c r="J17" s="742" t="n">
        <v>337</v>
      </c>
      <c r="K17" s="743" t="n">
        <v>492</v>
      </c>
      <c r="L17" s="744" t="n">
        <v>1521</v>
      </c>
      <c r="M17" s="745" t="n">
        <v>946</v>
      </c>
      <c r="N17" s="746" t="n">
        <v>1167</v>
      </c>
    </row>
    <row r="18">
      <c r="B18" s="17" t="n">
        <v>4012</v>
      </c>
      <c r="C18" s="17" t="s">
        <v>1116</v>
      </c>
      <c r="D18" s="736" t="n">
        <v>5362</v>
      </c>
      <c r="E18" s="737" t="n">
        <v>251</v>
      </c>
      <c r="F18" s="738" t="n">
        <v>768</v>
      </c>
      <c r="G18" s="739" t="n">
        <v>1472</v>
      </c>
      <c r="H18" s="740" t="n">
        <v>1636</v>
      </c>
      <c r="I18" s="741" t="n">
        <v>850</v>
      </c>
      <c r="J18" s="742" t="n">
        <v>385</v>
      </c>
      <c r="K18" s="743" t="n">
        <v>414</v>
      </c>
      <c r="L18" s="744" t="n">
        <v>2275</v>
      </c>
      <c r="M18" s="745" t="n">
        <v>1049</v>
      </c>
      <c r="N18" s="746" t="n">
        <v>1624</v>
      </c>
    </row>
    <row r="19">
      <c r="B19" s="17" t="n">
        <v>4013</v>
      </c>
      <c r="C19" s="17" t="s">
        <v>1117</v>
      </c>
      <c r="D19" s="736" t="n">
        <v>2112</v>
      </c>
      <c r="E19" s="737" t="n">
        <v>50</v>
      </c>
      <c r="F19" s="738" t="n">
        <v>254</v>
      </c>
      <c r="G19" s="739" t="n">
        <v>465</v>
      </c>
      <c r="H19" s="740" t="n">
        <v>651</v>
      </c>
      <c r="I19" s="741" t="n">
        <v>439</v>
      </c>
      <c r="J19" s="742" t="n">
        <v>253</v>
      </c>
      <c r="K19" s="743" t="n">
        <v>179</v>
      </c>
      <c r="L19" s="744" t="n">
        <v>919</v>
      </c>
      <c r="M19" s="745" t="n">
        <v>371</v>
      </c>
      <c r="N19" s="746" t="n">
        <v>643</v>
      </c>
    </row>
    <row r="20">
      <c r="B20" s="42" t="n">
        <v>4059</v>
      </c>
      <c r="C20" s="42" t="s">
        <v>1118</v>
      </c>
      <c r="D20" s="747" t="n">
        <v>72842</v>
      </c>
      <c r="E20" s="748" t="n">
        <v>3391</v>
      </c>
      <c r="F20" s="749" t="n">
        <v>8851</v>
      </c>
      <c r="G20" s="750" t="n">
        <v>18332</v>
      </c>
      <c r="H20" s="751" t="n">
        <v>21911</v>
      </c>
      <c r="I20" s="752" t="n">
        <v>13700</v>
      </c>
      <c r="J20" s="753" t="n">
        <v>6657</v>
      </c>
      <c r="K20" s="754" t="n">
        <v>9457</v>
      </c>
      <c r="L20" s="755" t="n">
        <v>27590</v>
      </c>
      <c r="M20" s="756" t="n">
        <v>16224</v>
      </c>
      <c r="N20" s="757" t="n">
        <v>19571</v>
      </c>
    </row>
    <row r="21">
      <c r="B21" s="17" t="n">
        <v>4021</v>
      </c>
      <c r="C21" s="17" t="s">
        <v>375</v>
      </c>
      <c r="D21" s="736" t="n">
        <v>12767</v>
      </c>
      <c r="E21" s="737" t="n">
        <v>1159</v>
      </c>
      <c r="F21" s="738" t="n">
        <v>1994</v>
      </c>
      <c r="G21" s="739" t="n">
        <v>3481</v>
      </c>
      <c r="H21" s="740" t="n">
        <v>3524</v>
      </c>
      <c r="I21" s="741" t="n">
        <v>1769</v>
      </c>
      <c r="J21" s="742" t="n">
        <v>840</v>
      </c>
      <c r="K21" s="743" t="n">
        <v>2686</v>
      </c>
      <c r="L21" s="744" t="n">
        <v>4528</v>
      </c>
      <c r="M21" s="745" t="n">
        <v>2453</v>
      </c>
      <c r="N21" s="746" t="n">
        <v>3100</v>
      </c>
    </row>
    <row r="22">
      <c r="B22" s="17" t="n">
        <v>4022</v>
      </c>
      <c r="C22" s="17" t="s">
        <v>1119</v>
      </c>
      <c r="D22" s="736" t="n">
        <v>783</v>
      </c>
      <c r="E22" s="737" t="n">
        <v>38</v>
      </c>
      <c r="F22" s="738" t="n">
        <v>59</v>
      </c>
      <c r="G22" s="739" t="n">
        <v>119</v>
      </c>
      <c r="H22" s="740" t="n">
        <v>215</v>
      </c>
      <c r="I22" s="741" t="n">
        <v>212</v>
      </c>
      <c r="J22" s="742" t="n">
        <v>140</v>
      </c>
      <c r="K22" s="743" t="n">
        <v>64</v>
      </c>
      <c r="L22" s="744" t="n">
        <v>257</v>
      </c>
      <c r="M22" s="745" t="n">
        <v>262</v>
      </c>
      <c r="N22" s="746" t="n">
        <v>200</v>
      </c>
    </row>
    <row r="23">
      <c r="B23" s="17" t="n">
        <v>4023</v>
      </c>
      <c r="C23" s="17" t="s">
        <v>1120</v>
      </c>
      <c r="D23" s="736" t="n">
        <v>1370</v>
      </c>
      <c r="E23" s="737" t="n">
        <v>16</v>
      </c>
      <c r="F23" s="738" t="n">
        <v>144</v>
      </c>
      <c r="G23" s="739" t="n">
        <v>241</v>
      </c>
      <c r="H23" s="740" t="n">
        <v>342</v>
      </c>
      <c r="I23" s="741" t="n">
        <v>398</v>
      </c>
      <c r="J23" s="742" t="n">
        <v>229</v>
      </c>
      <c r="K23" s="743" t="n">
        <v>144</v>
      </c>
      <c r="L23" s="744" t="n">
        <v>497</v>
      </c>
      <c r="M23" s="745" t="n">
        <v>410</v>
      </c>
      <c r="N23" s="746" t="n">
        <v>319</v>
      </c>
    </row>
    <row r="24">
      <c r="B24" s="17" t="n">
        <v>4024</v>
      </c>
      <c r="C24" s="17" t="s">
        <v>1121</v>
      </c>
      <c r="D24" s="736" t="n">
        <v>1375</v>
      </c>
      <c r="E24" s="737" t="n">
        <v>26</v>
      </c>
      <c r="F24" s="738" t="n">
        <v>117</v>
      </c>
      <c r="G24" s="739" t="n">
        <v>245</v>
      </c>
      <c r="H24" s="740" t="n">
        <v>443</v>
      </c>
      <c r="I24" s="741" t="n">
        <v>373</v>
      </c>
      <c r="J24" s="742" t="n">
        <v>171</v>
      </c>
      <c r="K24" s="743" t="n">
        <v>227</v>
      </c>
      <c r="L24" s="744" t="n">
        <v>295</v>
      </c>
      <c r="M24" s="745" t="n">
        <v>456</v>
      </c>
      <c r="N24" s="746" t="n">
        <v>397</v>
      </c>
    </row>
    <row r="25">
      <c r="B25" s="17" t="n">
        <v>4049</v>
      </c>
      <c r="C25" s="17" t="s">
        <v>1122</v>
      </c>
      <c r="D25" s="736" t="n">
        <v>2224</v>
      </c>
      <c r="E25" s="737" t="n">
        <v>28</v>
      </c>
      <c r="F25" s="738" t="n">
        <v>180</v>
      </c>
      <c r="G25" s="739" t="n">
        <v>459</v>
      </c>
      <c r="H25" s="740" t="n">
        <v>713</v>
      </c>
      <c r="I25" s="741" t="n">
        <v>565</v>
      </c>
      <c r="J25" s="742" t="n">
        <v>279</v>
      </c>
      <c r="K25" s="743" t="n">
        <v>236</v>
      </c>
      <c r="L25" s="744" t="n">
        <v>646</v>
      </c>
      <c r="M25" s="745" t="n">
        <v>573</v>
      </c>
      <c r="N25" s="746" t="n">
        <v>769</v>
      </c>
    </row>
    <row r="26">
      <c r="B26" s="17" t="n">
        <v>4026</v>
      </c>
      <c r="C26" s="17" t="s">
        <v>1123</v>
      </c>
      <c r="D26" s="736" t="n">
        <v>1889</v>
      </c>
      <c r="E26" s="737" t="n">
        <v>146</v>
      </c>
      <c r="F26" s="738" t="n">
        <v>259</v>
      </c>
      <c r="G26" s="739" t="n">
        <v>393</v>
      </c>
      <c r="H26" s="740" t="n">
        <v>478</v>
      </c>
      <c r="I26" s="741" t="n">
        <v>348</v>
      </c>
      <c r="J26" s="742" t="n">
        <v>265</v>
      </c>
      <c r="K26" s="743" t="n">
        <v>494</v>
      </c>
      <c r="L26" s="744" t="n">
        <v>517</v>
      </c>
      <c r="M26" s="745" t="n">
        <v>466</v>
      </c>
      <c r="N26" s="746" t="n">
        <v>412</v>
      </c>
    </row>
    <row r="27">
      <c r="B27" s="17" t="n">
        <v>4027</v>
      </c>
      <c r="C27" s="17" t="s">
        <v>1124</v>
      </c>
      <c r="D27" s="736" t="n">
        <v>2877</v>
      </c>
      <c r="E27" s="737" t="n">
        <v>54</v>
      </c>
      <c r="F27" s="738" t="n">
        <v>276</v>
      </c>
      <c r="G27" s="739" t="n">
        <v>863</v>
      </c>
      <c r="H27" s="740" t="n">
        <v>947</v>
      </c>
      <c r="I27" s="741" t="n">
        <v>546</v>
      </c>
      <c r="J27" s="742" t="n">
        <v>191</v>
      </c>
      <c r="K27" s="743" t="n">
        <v>168</v>
      </c>
      <c r="L27" s="744" t="n">
        <v>1043</v>
      </c>
      <c r="M27" s="745" t="n">
        <v>979</v>
      </c>
      <c r="N27" s="746" t="n">
        <v>687</v>
      </c>
    </row>
    <row r="28">
      <c r="B28" s="17" t="n">
        <v>4028</v>
      </c>
      <c r="C28" s="17" t="s">
        <v>1125</v>
      </c>
      <c r="D28" s="736" t="n">
        <v>476</v>
      </c>
      <c r="E28" s="737" t="n">
        <v>11</v>
      </c>
      <c r="F28" s="738" t="n">
        <v>32</v>
      </c>
      <c r="G28" s="739" t="n">
        <v>75</v>
      </c>
      <c r="H28" s="740" t="n">
        <v>116</v>
      </c>
      <c r="I28" s="741" t="n">
        <v>136</v>
      </c>
      <c r="J28" s="742" t="n">
        <v>106</v>
      </c>
      <c r="K28" s="743" t="n">
        <v>64</v>
      </c>
      <c r="L28" s="744" t="n">
        <v>101</v>
      </c>
      <c r="M28" s="745" t="n">
        <v>139</v>
      </c>
      <c r="N28" s="746" t="n">
        <v>172</v>
      </c>
    </row>
    <row r="29">
      <c r="B29" s="17" t="n">
        <v>4029</v>
      </c>
      <c r="C29" s="17" t="s">
        <v>1126</v>
      </c>
      <c r="D29" s="736" t="n">
        <v>2767</v>
      </c>
      <c r="E29" s="737" t="n">
        <v>156</v>
      </c>
      <c r="F29" s="738" t="n">
        <v>268</v>
      </c>
      <c r="G29" s="739" t="n">
        <v>677</v>
      </c>
      <c r="H29" s="740" t="n">
        <v>824</v>
      </c>
      <c r="I29" s="741" t="n">
        <v>587</v>
      </c>
      <c r="J29" s="742" t="n">
        <v>255</v>
      </c>
      <c r="K29" s="743" t="n">
        <v>519</v>
      </c>
      <c r="L29" s="744" t="n">
        <v>884</v>
      </c>
      <c r="M29" s="745" t="n">
        <v>519</v>
      </c>
      <c r="N29" s="746" t="n">
        <v>845</v>
      </c>
    </row>
    <row r="30">
      <c r="B30" s="17" t="n">
        <v>4030</v>
      </c>
      <c r="C30" s="17" t="s">
        <v>1127</v>
      </c>
      <c r="D30" s="736" t="n">
        <v>965</v>
      </c>
      <c r="E30" s="737" t="n">
        <v>6</v>
      </c>
      <c r="F30" s="738" t="n">
        <v>83</v>
      </c>
      <c r="G30" s="739" t="n">
        <v>157</v>
      </c>
      <c r="H30" s="740" t="n">
        <v>288</v>
      </c>
      <c r="I30" s="741" t="n">
        <v>308</v>
      </c>
      <c r="J30" s="742" t="n">
        <v>123</v>
      </c>
      <c r="K30" s="743" t="n">
        <v>118</v>
      </c>
      <c r="L30" s="744" t="n">
        <v>278</v>
      </c>
      <c r="M30" s="745" t="n">
        <v>206</v>
      </c>
      <c r="N30" s="746" t="n">
        <v>363</v>
      </c>
    </row>
    <row r="31">
      <c r="B31" s="17" t="n">
        <v>4031</v>
      </c>
      <c r="C31" s="17" t="s">
        <v>1128</v>
      </c>
      <c r="D31" s="736" t="n">
        <v>897</v>
      </c>
      <c r="E31" s="737" t="n">
        <v>19</v>
      </c>
      <c r="F31" s="738" t="n">
        <v>65</v>
      </c>
      <c r="G31" s="739" t="n">
        <v>182</v>
      </c>
      <c r="H31" s="740" t="n">
        <v>220</v>
      </c>
      <c r="I31" s="741" t="n">
        <v>257</v>
      </c>
      <c r="J31" s="742" t="n">
        <v>154</v>
      </c>
      <c r="K31" s="743" t="n">
        <v>111</v>
      </c>
      <c r="L31" s="744" t="n">
        <v>252</v>
      </c>
      <c r="M31" s="745" t="n">
        <v>237</v>
      </c>
      <c r="N31" s="746" t="n">
        <v>297</v>
      </c>
    </row>
    <row r="32">
      <c r="B32" s="17" t="n">
        <v>4032</v>
      </c>
      <c r="C32" s="17" t="s">
        <v>1129</v>
      </c>
      <c r="D32" s="736" t="n">
        <v>949</v>
      </c>
      <c r="E32" s="737" t="n">
        <v>28</v>
      </c>
      <c r="F32" s="738" t="n">
        <v>84</v>
      </c>
      <c r="G32" s="739" t="n">
        <v>174</v>
      </c>
      <c r="H32" s="740" t="n">
        <v>223</v>
      </c>
      <c r="I32" s="741" t="n">
        <v>299</v>
      </c>
      <c r="J32" s="742" t="n">
        <v>141</v>
      </c>
      <c r="K32" s="743" t="n">
        <v>96</v>
      </c>
      <c r="L32" s="744" t="n">
        <v>262</v>
      </c>
      <c r="M32" s="745" t="n">
        <v>311</v>
      </c>
      <c r="N32" s="746" t="n">
        <v>280</v>
      </c>
    </row>
    <row r="33">
      <c r="B33" s="17" t="n">
        <v>4033</v>
      </c>
      <c r="C33" s="17" t="s">
        <v>1130</v>
      </c>
      <c r="D33" s="736" t="n">
        <v>2884</v>
      </c>
      <c r="E33" s="737" t="n">
        <v>94</v>
      </c>
      <c r="F33" s="738" t="n">
        <v>377</v>
      </c>
      <c r="G33" s="739" t="n">
        <v>694</v>
      </c>
      <c r="H33" s="740" t="n">
        <v>892</v>
      </c>
      <c r="I33" s="741" t="n">
        <v>536</v>
      </c>
      <c r="J33" s="742" t="n">
        <v>291</v>
      </c>
      <c r="K33" s="743" t="n">
        <v>455</v>
      </c>
      <c r="L33" s="744" t="n">
        <v>753</v>
      </c>
      <c r="M33" s="745" t="n">
        <v>638</v>
      </c>
      <c r="N33" s="746" t="n">
        <v>1038</v>
      </c>
    </row>
    <row r="34">
      <c r="B34" s="17" t="n">
        <v>4034</v>
      </c>
      <c r="C34" s="17" t="s">
        <v>1131</v>
      </c>
      <c r="D34" s="736" t="n">
        <v>4255</v>
      </c>
      <c r="E34" s="737" t="n">
        <v>144</v>
      </c>
      <c r="F34" s="738" t="n">
        <v>630</v>
      </c>
      <c r="G34" s="739" t="n">
        <v>1375</v>
      </c>
      <c r="H34" s="740" t="n">
        <v>1408</v>
      </c>
      <c r="I34" s="741" t="n">
        <v>546</v>
      </c>
      <c r="J34" s="742" t="n">
        <v>152</v>
      </c>
      <c r="K34" s="743" t="n">
        <v>224</v>
      </c>
      <c r="L34" s="744" t="n">
        <v>2666</v>
      </c>
      <c r="M34" s="745" t="n">
        <v>532</v>
      </c>
      <c r="N34" s="746" t="n">
        <v>833</v>
      </c>
    </row>
    <row r="35">
      <c r="B35" s="17" t="n">
        <v>4035</v>
      </c>
      <c r="C35" s="17" t="s">
        <v>1132</v>
      </c>
      <c r="D35" s="736" t="n">
        <v>2188</v>
      </c>
      <c r="E35" s="737" t="n">
        <v>33</v>
      </c>
      <c r="F35" s="738" t="n">
        <v>191</v>
      </c>
      <c r="G35" s="739" t="n">
        <v>536</v>
      </c>
      <c r="H35" s="740" t="n">
        <v>772</v>
      </c>
      <c r="I35" s="741" t="n">
        <v>445</v>
      </c>
      <c r="J35" s="742" t="n">
        <v>211</v>
      </c>
      <c r="K35" s="743" t="n">
        <v>151</v>
      </c>
      <c r="L35" s="744" t="n">
        <v>546</v>
      </c>
      <c r="M35" s="745" t="n">
        <v>359</v>
      </c>
      <c r="N35" s="746" t="n">
        <v>1132</v>
      </c>
    </row>
    <row r="36">
      <c r="B36" s="17" t="n">
        <v>4037</v>
      </c>
      <c r="C36" s="17" t="s">
        <v>1133</v>
      </c>
      <c r="D36" s="736" t="n">
        <v>1999</v>
      </c>
      <c r="E36" s="737" t="n">
        <v>31</v>
      </c>
      <c r="F36" s="738" t="n">
        <v>131</v>
      </c>
      <c r="G36" s="739" t="n">
        <v>327</v>
      </c>
      <c r="H36" s="740" t="n">
        <v>685</v>
      </c>
      <c r="I36" s="741" t="n">
        <v>504</v>
      </c>
      <c r="J36" s="742" t="n">
        <v>321</v>
      </c>
      <c r="K36" s="743" t="n">
        <v>127</v>
      </c>
      <c r="L36" s="744" t="n">
        <v>724</v>
      </c>
      <c r="M36" s="745" t="n">
        <v>568</v>
      </c>
      <c r="N36" s="746" t="n">
        <v>580</v>
      </c>
    </row>
    <row r="37">
      <c r="B37" s="17" t="n">
        <v>4038</v>
      </c>
      <c r="C37" s="17" t="s">
        <v>1134</v>
      </c>
      <c r="D37" s="736" t="n">
        <v>4223</v>
      </c>
      <c r="E37" s="737" t="n">
        <v>187</v>
      </c>
      <c r="F37" s="738" t="n">
        <v>546</v>
      </c>
      <c r="G37" s="739" t="n">
        <v>1110</v>
      </c>
      <c r="H37" s="740" t="n">
        <v>1177</v>
      </c>
      <c r="I37" s="741" t="n">
        <v>786</v>
      </c>
      <c r="J37" s="742" t="n">
        <v>417</v>
      </c>
      <c r="K37" s="743" t="n">
        <v>435</v>
      </c>
      <c r="L37" s="744" t="n">
        <v>2241</v>
      </c>
      <c r="M37" s="745" t="n">
        <v>753</v>
      </c>
      <c r="N37" s="746" t="n">
        <v>794</v>
      </c>
    </row>
    <row r="38">
      <c r="B38" s="17" t="n">
        <v>4039</v>
      </c>
      <c r="C38" s="17" t="s">
        <v>1135</v>
      </c>
      <c r="D38" s="736" t="n">
        <v>932</v>
      </c>
      <c r="E38" s="737" t="n">
        <v>7</v>
      </c>
      <c r="F38" s="738" t="n">
        <v>40</v>
      </c>
      <c r="G38" s="739" t="n">
        <v>127</v>
      </c>
      <c r="H38" s="740" t="n">
        <v>257</v>
      </c>
      <c r="I38" s="741" t="n">
        <v>341</v>
      </c>
      <c r="J38" s="742" t="n">
        <v>160</v>
      </c>
      <c r="K38" s="743" t="n">
        <v>98</v>
      </c>
      <c r="L38" s="744" t="n">
        <v>160</v>
      </c>
      <c r="M38" s="745" t="n">
        <v>432</v>
      </c>
      <c r="N38" s="746" t="n">
        <v>242</v>
      </c>
    </row>
    <row r="39">
      <c r="B39" s="17" t="n">
        <v>4040</v>
      </c>
      <c r="C39" s="17" t="s">
        <v>1136</v>
      </c>
      <c r="D39" s="736" t="n">
        <v>5398</v>
      </c>
      <c r="E39" s="737" t="n">
        <v>347</v>
      </c>
      <c r="F39" s="738" t="n">
        <v>946</v>
      </c>
      <c r="G39" s="739" t="n">
        <v>1766</v>
      </c>
      <c r="H39" s="740" t="n">
        <v>1642</v>
      </c>
      <c r="I39" s="741" t="n">
        <v>527</v>
      </c>
      <c r="J39" s="742" t="n">
        <v>170</v>
      </c>
      <c r="K39" s="743" t="n">
        <v>139</v>
      </c>
      <c r="L39" s="744" t="n">
        <v>2816</v>
      </c>
      <c r="M39" s="745" t="n">
        <v>1251</v>
      </c>
      <c r="N39" s="746" t="n">
        <v>1192</v>
      </c>
    </row>
    <row r="40">
      <c r="B40" s="17" t="n">
        <v>4041</v>
      </c>
      <c r="C40" s="17" t="s">
        <v>1137</v>
      </c>
      <c r="D40" s="736" t="n">
        <v>1099</v>
      </c>
      <c r="E40" s="737" t="n">
        <v>16</v>
      </c>
      <c r="F40" s="738" t="n">
        <v>86</v>
      </c>
      <c r="G40" s="739" t="n">
        <v>228</v>
      </c>
      <c r="H40" s="740" t="n">
        <v>329</v>
      </c>
      <c r="I40" s="741" t="n">
        <v>271</v>
      </c>
      <c r="J40" s="742" t="n">
        <v>169</v>
      </c>
      <c r="K40" s="743" t="n">
        <v>93</v>
      </c>
      <c r="L40" s="744" t="n">
        <v>240</v>
      </c>
      <c r="M40" s="745" t="n">
        <v>271</v>
      </c>
      <c r="N40" s="746" t="n">
        <v>495</v>
      </c>
    </row>
    <row r="41">
      <c r="B41" s="17" t="n">
        <v>4044</v>
      </c>
      <c r="C41" s="17" t="s">
        <v>1138</v>
      </c>
      <c r="D41" s="736" t="n">
        <v>3566</v>
      </c>
      <c r="E41" s="737" t="n">
        <v>73</v>
      </c>
      <c r="F41" s="738" t="n">
        <v>454</v>
      </c>
      <c r="G41" s="739" t="n">
        <v>827</v>
      </c>
      <c r="H41" s="740" t="n">
        <v>1107</v>
      </c>
      <c r="I41" s="741" t="n">
        <v>789</v>
      </c>
      <c r="J41" s="742" t="n">
        <v>316</v>
      </c>
      <c r="K41" s="743" t="n">
        <v>392</v>
      </c>
      <c r="L41" s="744" t="n">
        <v>1335</v>
      </c>
      <c r="M41" s="745" t="n">
        <v>962</v>
      </c>
      <c r="N41" s="746" t="n">
        <v>877</v>
      </c>
    </row>
    <row r="42">
      <c r="B42" s="17" t="n">
        <v>4045</v>
      </c>
      <c r="C42" s="17" t="s">
        <v>1139</v>
      </c>
      <c r="D42" s="736" t="n">
        <v>10794</v>
      </c>
      <c r="E42" s="737" t="n">
        <v>608</v>
      </c>
      <c r="F42" s="738" t="n">
        <v>1384</v>
      </c>
      <c r="G42" s="739" t="n">
        <v>3149</v>
      </c>
      <c r="H42" s="740" t="n">
        <v>3356</v>
      </c>
      <c r="I42" s="741" t="n">
        <v>1557</v>
      </c>
      <c r="J42" s="742" t="n">
        <v>740</v>
      </c>
      <c r="K42" s="743" t="n">
        <v>1723</v>
      </c>
      <c r="L42" s="744" t="n">
        <v>4942</v>
      </c>
      <c r="M42" s="745" t="n">
        <v>1725</v>
      </c>
      <c r="N42" s="746" t="n">
        <v>2404</v>
      </c>
    </row>
    <row r="43">
      <c r="B43" s="17" t="n">
        <v>4046</v>
      </c>
      <c r="C43" s="17" t="s">
        <v>1140</v>
      </c>
      <c r="D43" s="736" t="n">
        <v>809</v>
      </c>
      <c r="E43" s="737" t="n">
        <v>12</v>
      </c>
      <c r="F43" s="738" t="n">
        <v>75</v>
      </c>
      <c r="G43" s="739" t="n">
        <v>153</v>
      </c>
      <c r="H43" s="740" t="n">
        <v>217</v>
      </c>
      <c r="I43" s="741" t="n">
        <v>205</v>
      </c>
      <c r="J43" s="742" t="n">
        <v>147</v>
      </c>
      <c r="K43" s="743" t="n">
        <v>138</v>
      </c>
      <c r="L43" s="744" t="n">
        <v>145</v>
      </c>
      <c r="M43" s="745" t="n">
        <v>224</v>
      </c>
      <c r="N43" s="746" t="n">
        <v>302</v>
      </c>
    </row>
    <row r="44">
      <c r="B44" s="17" t="n">
        <v>4047</v>
      </c>
      <c r="C44" s="17" t="s">
        <v>1141</v>
      </c>
      <c r="D44" s="736" t="n">
        <v>2317</v>
      </c>
      <c r="E44" s="737" t="n">
        <v>75</v>
      </c>
      <c r="F44" s="738" t="n">
        <v>218</v>
      </c>
      <c r="G44" s="739" t="n">
        <v>430</v>
      </c>
      <c r="H44" s="740" t="n">
        <v>775</v>
      </c>
      <c r="I44" s="741" t="n">
        <v>555</v>
      </c>
      <c r="J44" s="742" t="n">
        <v>264</v>
      </c>
      <c r="K44" s="743" t="n">
        <v>284</v>
      </c>
      <c r="L44" s="744" t="n">
        <v>629</v>
      </c>
      <c r="M44" s="745" t="n">
        <v>553</v>
      </c>
      <c r="N44" s="746" t="n">
        <v>851</v>
      </c>
    </row>
    <row r="45">
      <c r="B45" s="17" t="n">
        <v>4048</v>
      </c>
      <c r="C45" s="17" t="s">
        <v>1142</v>
      </c>
      <c r="D45" s="736" t="n">
        <v>3039</v>
      </c>
      <c r="E45" s="737" t="n">
        <v>77</v>
      </c>
      <c r="F45" s="738" t="n">
        <v>212</v>
      </c>
      <c r="G45" s="739" t="n">
        <v>544</v>
      </c>
      <c r="H45" s="740" t="n">
        <v>961</v>
      </c>
      <c r="I45" s="741" t="n">
        <v>840</v>
      </c>
      <c r="J45" s="742" t="n">
        <v>405</v>
      </c>
      <c r="K45" s="743" t="n">
        <v>271</v>
      </c>
      <c r="L45" s="744" t="n">
        <v>833</v>
      </c>
      <c r="M45" s="745" t="n">
        <v>945</v>
      </c>
      <c r="N45" s="746" t="n">
        <v>990</v>
      </c>
    </row>
    <row r="46">
      <c r="B46" s="42" t="n">
        <v>4089</v>
      </c>
      <c r="C46" s="42" t="s">
        <v>1143</v>
      </c>
      <c r="D46" s="747" t="n">
        <v>38508</v>
      </c>
      <c r="E46" s="748" t="n">
        <v>1050</v>
      </c>
      <c r="F46" s="749" t="n">
        <v>3821</v>
      </c>
      <c r="G46" s="750" t="n">
        <v>8314</v>
      </c>
      <c r="H46" s="751" t="n">
        <v>11577</v>
      </c>
      <c r="I46" s="752" t="n">
        <v>8932</v>
      </c>
      <c r="J46" s="753" t="n">
        <v>4814</v>
      </c>
      <c r="K46" s="754" t="n">
        <v>4865</v>
      </c>
      <c r="L46" s="755" t="n">
        <v>11471</v>
      </c>
      <c r="M46" s="756" t="n">
        <v>10565</v>
      </c>
      <c r="N46" s="757" t="n">
        <v>11607</v>
      </c>
    </row>
    <row r="47">
      <c r="B47" s="17" t="n">
        <v>4061</v>
      </c>
      <c r="C47" s="17" t="s">
        <v>1144</v>
      </c>
      <c r="D47" s="736" t="n">
        <v>858</v>
      </c>
      <c r="E47" s="737" t="n">
        <v>13</v>
      </c>
      <c r="F47" s="738" t="n">
        <v>49</v>
      </c>
      <c r="G47" s="739" t="n">
        <v>144</v>
      </c>
      <c r="H47" s="740" t="n">
        <v>250</v>
      </c>
      <c r="I47" s="741" t="n">
        <v>257</v>
      </c>
      <c r="J47" s="742" t="n">
        <v>145</v>
      </c>
      <c r="K47" s="743" t="n">
        <v>48</v>
      </c>
      <c r="L47" s="744" t="n">
        <v>191</v>
      </c>
      <c r="M47" s="745" t="n">
        <v>273</v>
      </c>
      <c r="N47" s="746" t="n">
        <v>346</v>
      </c>
    </row>
    <row r="48">
      <c r="B48" s="17" t="n">
        <v>4062</v>
      </c>
      <c r="C48" s="17" t="s">
        <v>1145</v>
      </c>
      <c r="D48" s="736" t="n">
        <v>2310</v>
      </c>
      <c r="E48" s="737" t="n">
        <v>58</v>
      </c>
      <c r="F48" s="738" t="n">
        <v>199</v>
      </c>
      <c r="G48" s="739" t="n">
        <v>546</v>
      </c>
      <c r="H48" s="740" t="n">
        <v>748</v>
      </c>
      <c r="I48" s="741" t="n">
        <v>549</v>
      </c>
      <c r="J48" s="742" t="n">
        <v>210</v>
      </c>
      <c r="K48" s="743" t="n">
        <v>142</v>
      </c>
      <c r="L48" s="744" t="n">
        <v>662</v>
      </c>
      <c r="M48" s="745" t="n">
        <v>1114</v>
      </c>
      <c r="N48" s="746" t="n">
        <v>392</v>
      </c>
    </row>
    <row r="49">
      <c r="B49" s="17" t="n">
        <v>4063</v>
      </c>
      <c r="C49" s="17" t="s">
        <v>1146</v>
      </c>
      <c r="D49" s="736" t="n">
        <v>4428</v>
      </c>
      <c r="E49" s="737" t="n">
        <v>206</v>
      </c>
      <c r="F49" s="738" t="n">
        <v>615</v>
      </c>
      <c r="G49" s="739" t="n">
        <v>1147</v>
      </c>
      <c r="H49" s="740" t="n">
        <v>1370</v>
      </c>
      <c r="I49" s="741" t="n">
        <v>766</v>
      </c>
      <c r="J49" s="742" t="n">
        <v>324</v>
      </c>
      <c r="K49" s="743" t="n">
        <v>916</v>
      </c>
      <c r="L49" s="744" t="n">
        <v>1088</v>
      </c>
      <c r="M49" s="745" t="n">
        <v>1111</v>
      </c>
      <c r="N49" s="746" t="n">
        <v>1313</v>
      </c>
    </row>
    <row r="50">
      <c r="B50" s="17" t="n">
        <v>4064</v>
      </c>
      <c r="C50" s="17" t="s">
        <v>1147</v>
      </c>
      <c r="D50" s="736" t="n">
        <v>487</v>
      </c>
      <c r="E50" s="737" t="n">
        <v>6</v>
      </c>
      <c r="F50" s="738" t="n">
        <v>20</v>
      </c>
      <c r="G50" s="739" t="n">
        <v>80</v>
      </c>
      <c r="H50" s="740" t="n">
        <v>142</v>
      </c>
      <c r="I50" s="741" t="n">
        <v>173</v>
      </c>
      <c r="J50" s="742" t="n">
        <v>66</v>
      </c>
      <c r="K50" s="743" t="n">
        <v>60</v>
      </c>
      <c r="L50" s="744" t="n">
        <v>104</v>
      </c>
      <c r="M50" s="745" t="n">
        <v>99</v>
      </c>
      <c r="N50" s="746" t="n">
        <v>224</v>
      </c>
    </row>
    <row r="51">
      <c r="B51" s="17" t="n">
        <v>4065</v>
      </c>
      <c r="C51" s="17" t="s">
        <v>1148</v>
      </c>
      <c r="D51" s="736" t="n">
        <v>1906</v>
      </c>
      <c r="E51" s="737" t="n">
        <v>36</v>
      </c>
      <c r="F51" s="738" t="n">
        <v>192</v>
      </c>
      <c r="G51" s="739" t="n">
        <v>499</v>
      </c>
      <c r="H51" s="740" t="n">
        <v>639</v>
      </c>
      <c r="I51" s="741" t="n">
        <v>354</v>
      </c>
      <c r="J51" s="742" t="n">
        <v>186</v>
      </c>
      <c r="K51" s="743" t="n">
        <v>237</v>
      </c>
      <c r="L51" s="744" t="n">
        <v>590</v>
      </c>
      <c r="M51" s="745" t="n">
        <v>495</v>
      </c>
      <c r="N51" s="746" t="n">
        <v>584</v>
      </c>
    </row>
    <row r="52">
      <c r="B52" s="17" t="n">
        <v>4066</v>
      </c>
      <c r="C52" s="17" t="s">
        <v>1149</v>
      </c>
      <c r="D52" s="736" t="n">
        <v>457</v>
      </c>
      <c r="E52" s="737" t="n">
        <v>13</v>
      </c>
      <c r="F52" s="738" t="n">
        <v>32</v>
      </c>
      <c r="G52" s="739" t="n">
        <v>49</v>
      </c>
      <c r="H52" s="740" t="n">
        <v>145</v>
      </c>
      <c r="I52" s="741" t="n">
        <v>143</v>
      </c>
      <c r="J52" s="742" t="n">
        <v>75</v>
      </c>
      <c r="K52" s="743" t="n">
        <v>50</v>
      </c>
      <c r="L52" s="744" t="n">
        <v>98</v>
      </c>
      <c r="M52" s="745" t="n">
        <v>149</v>
      </c>
      <c r="N52" s="746" t="n">
        <v>160</v>
      </c>
    </row>
    <row r="53">
      <c r="B53" s="17" t="n">
        <v>4067</v>
      </c>
      <c r="C53" s="17" t="s">
        <v>1150</v>
      </c>
      <c r="D53" s="736" t="n">
        <v>768</v>
      </c>
      <c r="E53" s="737" t="n">
        <v>11</v>
      </c>
      <c r="F53" s="738" t="n">
        <v>60</v>
      </c>
      <c r="G53" s="739" t="n">
        <v>133</v>
      </c>
      <c r="H53" s="740" t="n">
        <v>244</v>
      </c>
      <c r="I53" s="741" t="n">
        <v>211</v>
      </c>
      <c r="J53" s="742" t="n">
        <v>109</v>
      </c>
      <c r="K53" s="743" t="n">
        <v>58</v>
      </c>
      <c r="L53" s="744" t="n">
        <v>160</v>
      </c>
      <c r="M53" s="745" t="n">
        <v>314</v>
      </c>
      <c r="N53" s="746" t="n">
        <v>236</v>
      </c>
    </row>
    <row r="54">
      <c r="B54" s="17" t="n">
        <v>4068</v>
      </c>
      <c r="C54" s="17" t="s">
        <v>1151</v>
      </c>
      <c r="D54" s="736" t="n">
        <v>1202</v>
      </c>
      <c r="E54" s="737" t="n">
        <v>16</v>
      </c>
      <c r="F54" s="738" t="n">
        <v>110</v>
      </c>
      <c r="G54" s="739" t="n">
        <v>172</v>
      </c>
      <c r="H54" s="740" t="n">
        <v>323</v>
      </c>
      <c r="I54" s="741" t="n">
        <v>355</v>
      </c>
      <c r="J54" s="742" t="n">
        <v>226</v>
      </c>
      <c r="K54" s="743" t="n">
        <v>275</v>
      </c>
      <c r="L54" s="744" t="n">
        <v>294</v>
      </c>
      <c r="M54" s="745" t="n">
        <v>279</v>
      </c>
      <c r="N54" s="746" t="n">
        <v>354</v>
      </c>
    </row>
    <row r="55">
      <c r="B55" s="17" t="n">
        <v>4084</v>
      </c>
      <c r="C55" s="17" t="s">
        <v>1152</v>
      </c>
      <c r="D55" s="736" t="n">
        <v>308</v>
      </c>
      <c r="E55" s="737" t="n">
        <v>1</v>
      </c>
      <c r="F55" s="738" t="n">
        <v>10</v>
      </c>
      <c r="G55" s="739" t="n">
        <v>58</v>
      </c>
      <c r="H55" s="740" t="n">
        <v>107</v>
      </c>
      <c r="I55" s="741" t="n">
        <v>78</v>
      </c>
      <c r="J55" s="742" t="n">
        <v>54</v>
      </c>
      <c r="K55" s="743" t="n">
        <v>28</v>
      </c>
      <c r="L55" s="744" t="n">
        <v>18</v>
      </c>
      <c r="M55" s="745" t="n">
        <v>118</v>
      </c>
      <c r="N55" s="746" t="n">
        <v>144</v>
      </c>
    </row>
    <row r="56">
      <c r="B56" s="17" t="n">
        <v>4071</v>
      </c>
      <c r="C56" s="17" t="s">
        <v>1153</v>
      </c>
      <c r="D56" s="736" t="n">
        <v>1018</v>
      </c>
      <c r="E56" s="737" t="n">
        <v>7</v>
      </c>
      <c r="F56" s="738" t="n">
        <v>72</v>
      </c>
      <c r="G56" s="739" t="n">
        <v>169</v>
      </c>
      <c r="H56" s="740" t="n">
        <v>245</v>
      </c>
      <c r="I56" s="741" t="n">
        <v>337</v>
      </c>
      <c r="J56" s="742" t="n">
        <v>188</v>
      </c>
      <c r="K56" s="743" t="n">
        <v>159</v>
      </c>
      <c r="L56" s="744" t="n">
        <v>112</v>
      </c>
      <c r="M56" s="745" t="n">
        <v>354</v>
      </c>
      <c r="N56" s="746" t="n">
        <v>393</v>
      </c>
    </row>
    <row r="57">
      <c r="B57" s="17" t="n">
        <v>4072</v>
      </c>
      <c r="C57" s="17" t="s">
        <v>1154</v>
      </c>
      <c r="D57" s="736" t="n">
        <v>1373</v>
      </c>
      <c r="E57" s="737" t="n">
        <v>77</v>
      </c>
      <c r="F57" s="738" t="n">
        <v>100</v>
      </c>
      <c r="G57" s="739" t="n">
        <v>227</v>
      </c>
      <c r="H57" s="740" t="n">
        <v>416</v>
      </c>
      <c r="I57" s="741" t="n">
        <v>365</v>
      </c>
      <c r="J57" s="742" t="n">
        <v>188</v>
      </c>
      <c r="K57" s="743" t="n">
        <v>137</v>
      </c>
      <c r="L57" s="744" t="n">
        <v>308</v>
      </c>
      <c r="M57" s="745" t="n">
        <v>444</v>
      </c>
      <c r="N57" s="746" t="n">
        <v>484</v>
      </c>
    </row>
    <row r="58">
      <c r="B58" s="17" t="n">
        <v>4073</v>
      </c>
      <c r="C58" s="17" t="s">
        <v>1155</v>
      </c>
      <c r="D58" s="736" t="n">
        <v>1033</v>
      </c>
      <c r="E58" s="737" t="n">
        <v>19</v>
      </c>
      <c r="F58" s="738" t="n">
        <v>58</v>
      </c>
      <c r="G58" s="739" t="n">
        <v>179</v>
      </c>
      <c r="H58" s="740" t="n">
        <v>345</v>
      </c>
      <c r="I58" s="741" t="n">
        <v>281</v>
      </c>
      <c r="J58" s="742" t="n">
        <v>151</v>
      </c>
      <c r="K58" s="743" t="n">
        <v>65</v>
      </c>
      <c r="L58" s="744" t="n">
        <v>172</v>
      </c>
      <c r="M58" s="745" t="n">
        <v>398</v>
      </c>
      <c r="N58" s="746" t="n">
        <v>398</v>
      </c>
    </row>
    <row r="59">
      <c r="B59" s="17" t="n">
        <v>4074</v>
      </c>
      <c r="C59" s="17" t="s">
        <v>1156</v>
      </c>
      <c r="D59" s="736" t="n">
        <v>1264</v>
      </c>
      <c r="E59" s="737" t="n">
        <v>37</v>
      </c>
      <c r="F59" s="738" t="n">
        <v>137</v>
      </c>
      <c r="G59" s="739" t="n">
        <v>191</v>
      </c>
      <c r="H59" s="740" t="n">
        <v>300</v>
      </c>
      <c r="I59" s="741" t="n">
        <v>331</v>
      </c>
      <c r="J59" s="742" t="n">
        <v>268</v>
      </c>
      <c r="K59" s="743" t="n">
        <v>103</v>
      </c>
      <c r="L59" s="744" t="n">
        <v>282</v>
      </c>
      <c r="M59" s="745" t="n">
        <v>374</v>
      </c>
      <c r="N59" s="746" t="n">
        <v>505</v>
      </c>
    </row>
    <row r="60">
      <c r="B60" s="17" t="n">
        <v>4075</v>
      </c>
      <c r="C60" s="17" t="s">
        <v>1157</v>
      </c>
      <c r="D60" s="736" t="n">
        <v>2110</v>
      </c>
      <c r="E60" s="737" t="n">
        <v>52</v>
      </c>
      <c r="F60" s="738" t="n">
        <v>244</v>
      </c>
      <c r="G60" s="739" t="n">
        <v>545</v>
      </c>
      <c r="H60" s="740" t="n">
        <v>639</v>
      </c>
      <c r="I60" s="741" t="n">
        <v>436</v>
      </c>
      <c r="J60" s="742" t="n">
        <v>194</v>
      </c>
      <c r="K60" s="743" t="n">
        <v>86</v>
      </c>
      <c r="L60" s="744" t="n">
        <v>1176</v>
      </c>
      <c r="M60" s="745" t="n">
        <v>427</v>
      </c>
      <c r="N60" s="746" t="n">
        <v>421</v>
      </c>
    </row>
    <row r="61">
      <c r="B61" s="17" t="n">
        <v>4076</v>
      </c>
      <c r="C61" s="17" t="s">
        <v>1158</v>
      </c>
      <c r="D61" s="736" t="n">
        <v>1451</v>
      </c>
      <c r="E61" s="737" t="n">
        <v>32</v>
      </c>
      <c r="F61" s="738" t="n">
        <v>145</v>
      </c>
      <c r="G61" s="739" t="n">
        <v>238</v>
      </c>
      <c r="H61" s="740" t="n">
        <v>391</v>
      </c>
      <c r="I61" s="741" t="n">
        <v>378</v>
      </c>
      <c r="J61" s="742" t="n">
        <v>267</v>
      </c>
      <c r="K61" s="743" t="n">
        <v>309</v>
      </c>
      <c r="L61" s="744" t="n">
        <v>241</v>
      </c>
      <c r="M61" s="745" t="n">
        <v>365</v>
      </c>
      <c r="N61" s="746" t="n">
        <v>536</v>
      </c>
    </row>
    <row r="62">
      <c r="B62" s="17" t="n">
        <v>4077</v>
      </c>
      <c r="C62" s="17" t="s">
        <v>1159</v>
      </c>
      <c r="D62" s="736" t="n">
        <v>652</v>
      </c>
      <c r="E62" s="737" t="n">
        <v>4</v>
      </c>
      <c r="F62" s="738" t="n">
        <v>38</v>
      </c>
      <c r="G62" s="739" t="n">
        <v>103</v>
      </c>
      <c r="H62" s="740" t="n">
        <v>199</v>
      </c>
      <c r="I62" s="741" t="n">
        <v>177</v>
      </c>
      <c r="J62" s="742" t="n">
        <v>131</v>
      </c>
      <c r="K62" s="743" t="n">
        <v>128</v>
      </c>
      <c r="L62" s="744" t="n">
        <v>165</v>
      </c>
      <c r="M62" s="745" t="n">
        <v>216</v>
      </c>
      <c r="N62" s="746" t="n">
        <v>143</v>
      </c>
    </row>
    <row r="63">
      <c r="B63" s="17" t="n">
        <v>4078</v>
      </c>
      <c r="C63" s="17" t="s">
        <v>1160</v>
      </c>
      <c r="D63" s="736" t="n">
        <v>252</v>
      </c>
      <c r="E63" s="737" t="n">
        <v>5</v>
      </c>
      <c r="F63" s="738" t="n">
        <v>16</v>
      </c>
      <c r="G63" s="739" t="n">
        <v>39</v>
      </c>
      <c r="H63" s="740" t="n">
        <v>62</v>
      </c>
      <c r="I63" s="741" t="n">
        <v>83</v>
      </c>
      <c r="J63" s="742" t="n">
        <v>47</v>
      </c>
      <c r="K63" s="743" t="n">
        <v>48</v>
      </c>
      <c r="L63" s="744" t="n">
        <v>29</v>
      </c>
      <c r="M63" s="745" t="n">
        <v>55</v>
      </c>
      <c r="N63" s="746" t="n">
        <v>120</v>
      </c>
    </row>
    <row r="64">
      <c r="B64" s="17" t="n">
        <v>4079</v>
      </c>
      <c r="C64" s="17" t="s">
        <v>1161</v>
      </c>
      <c r="D64" s="736" t="n">
        <v>782</v>
      </c>
      <c r="E64" s="737" t="n">
        <v>9</v>
      </c>
      <c r="F64" s="738" t="n">
        <v>57</v>
      </c>
      <c r="G64" s="739" t="n">
        <v>154</v>
      </c>
      <c r="H64" s="740" t="n">
        <v>210</v>
      </c>
      <c r="I64" s="741" t="n">
        <v>218</v>
      </c>
      <c r="J64" s="742" t="n">
        <v>134</v>
      </c>
      <c r="K64" s="743" t="n">
        <v>73</v>
      </c>
      <c r="L64" s="744" t="n">
        <v>43</v>
      </c>
      <c r="M64" s="745" t="n">
        <v>366</v>
      </c>
      <c r="N64" s="746" t="n">
        <v>300</v>
      </c>
    </row>
    <row r="65">
      <c r="B65" s="17" t="n">
        <v>4080</v>
      </c>
      <c r="C65" s="17" t="s">
        <v>1162</v>
      </c>
      <c r="D65" s="736" t="n">
        <v>3634</v>
      </c>
      <c r="E65" s="737" t="n">
        <v>91</v>
      </c>
      <c r="F65" s="738" t="n">
        <v>393</v>
      </c>
      <c r="G65" s="739" t="n">
        <v>805</v>
      </c>
      <c r="H65" s="740" t="n">
        <v>1215</v>
      </c>
      <c r="I65" s="741" t="n">
        <v>746</v>
      </c>
      <c r="J65" s="742" t="n">
        <v>384</v>
      </c>
      <c r="K65" s="743" t="n">
        <v>553</v>
      </c>
      <c r="L65" s="744" t="n">
        <v>887</v>
      </c>
      <c r="M65" s="745" t="n">
        <v>834</v>
      </c>
      <c r="N65" s="746" t="n">
        <v>1360</v>
      </c>
    </row>
    <row r="66">
      <c r="B66" s="17" t="n">
        <v>4081</v>
      </c>
      <c r="C66" s="17" t="s">
        <v>1163</v>
      </c>
      <c r="D66" s="736" t="n">
        <v>1826</v>
      </c>
      <c r="E66" s="737" t="n">
        <v>51</v>
      </c>
      <c r="F66" s="738" t="n">
        <v>115</v>
      </c>
      <c r="G66" s="739" t="n">
        <v>266</v>
      </c>
      <c r="H66" s="740" t="n">
        <v>578</v>
      </c>
      <c r="I66" s="741" t="n">
        <v>479</v>
      </c>
      <c r="J66" s="742" t="n">
        <v>337</v>
      </c>
      <c r="K66" s="743" t="n">
        <v>74</v>
      </c>
      <c r="L66" s="744" t="n">
        <v>934</v>
      </c>
      <c r="M66" s="745" t="n">
        <v>571</v>
      </c>
      <c r="N66" s="746" t="n">
        <v>247</v>
      </c>
    </row>
    <row r="67">
      <c r="B67" s="17" t="n">
        <v>4082</v>
      </c>
      <c r="C67" s="17" t="s">
        <v>1164</v>
      </c>
      <c r="D67" s="736" t="n">
        <v>8158</v>
      </c>
      <c r="E67" s="737" t="n">
        <v>268</v>
      </c>
      <c r="F67" s="738" t="n">
        <v>1025</v>
      </c>
      <c r="G67" s="739" t="n">
        <v>2193</v>
      </c>
      <c r="H67" s="740" t="n">
        <v>2247</v>
      </c>
      <c r="I67" s="741" t="n">
        <v>1594</v>
      </c>
      <c r="J67" s="742" t="n">
        <v>831</v>
      </c>
      <c r="K67" s="743" t="n">
        <v>1203</v>
      </c>
      <c r="L67" s="744" t="n">
        <v>3138</v>
      </c>
      <c r="M67" s="745" t="n">
        <v>1703</v>
      </c>
      <c r="N67" s="746" t="n">
        <v>2114</v>
      </c>
    </row>
    <row r="68">
      <c r="B68" s="17" t="n">
        <v>4083</v>
      </c>
      <c r="C68" s="17" t="s">
        <v>1165</v>
      </c>
      <c r="D68" s="736" t="n">
        <v>2231</v>
      </c>
      <c r="E68" s="737" t="n">
        <v>38</v>
      </c>
      <c r="F68" s="738" t="n">
        <v>134</v>
      </c>
      <c r="G68" s="739" t="n">
        <v>377</v>
      </c>
      <c r="H68" s="740" t="n">
        <v>762</v>
      </c>
      <c r="I68" s="741" t="n">
        <v>621</v>
      </c>
      <c r="J68" s="742" t="n">
        <v>299</v>
      </c>
      <c r="K68" s="743" t="n">
        <v>113</v>
      </c>
      <c r="L68" s="744" t="n">
        <v>779</v>
      </c>
      <c r="M68" s="745" t="n">
        <v>506</v>
      </c>
      <c r="N68" s="746" t="n">
        <v>833</v>
      </c>
    </row>
    <row r="69">
      <c r="B69" s="42" t="n">
        <v>4129</v>
      </c>
      <c r="C69" s="42" t="s">
        <v>1166</v>
      </c>
      <c r="D69" s="747" t="n">
        <v>25147</v>
      </c>
      <c r="E69" s="748" t="n">
        <v>799</v>
      </c>
      <c r="F69" s="749" t="n">
        <v>2545</v>
      </c>
      <c r="G69" s="750" t="n">
        <v>5822</v>
      </c>
      <c r="H69" s="751" t="n">
        <v>7466</v>
      </c>
      <c r="I69" s="752" t="n">
        <v>5620</v>
      </c>
      <c r="J69" s="753" t="n">
        <v>2895</v>
      </c>
      <c r="K69" s="754" t="n">
        <v>5026</v>
      </c>
      <c r="L69" s="755" t="n">
        <v>8647</v>
      </c>
      <c r="M69" s="756" t="n">
        <v>5331</v>
      </c>
      <c r="N69" s="757" t="n">
        <v>6143</v>
      </c>
    </row>
    <row r="70">
      <c r="B70" s="17" t="n">
        <v>4091</v>
      </c>
      <c r="C70" s="17" t="s">
        <v>1167</v>
      </c>
      <c r="D70" s="736" t="n">
        <v>828</v>
      </c>
      <c r="E70" s="737" t="n">
        <v>4</v>
      </c>
      <c r="F70" s="738" t="n">
        <v>44</v>
      </c>
      <c r="G70" s="739" t="n">
        <v>117</v>
      </c>
      <c r="H70" s="740" t="n">
        <v>165</v>
      </c>
      <c r="I70" s="741" t="n">
        <v>316</v>
      </c>
      <c r="J70" s="742" t="n">
        <v>182</v>
      </c>
      <c r="K70" s="743" t="n">
        <v>199</v>
      </c>
      <c r="L70" s="744" t="n">
        <v>227</v>
      </c>
      <c r="M70" s="745" t="n">
        <v>168</v>
      </c>
      <c r="N70" s="746" t="n">
        <v>234</v>
      </c>
    </row>
    <row r="71">
      <c r="B71" s="17" t="n">
        <v>4092</v>
      </c>
      <c r="C71" s="17" t="s">
        <v>1168</v>
      </c>
      <c r="D71" s="736" t="n">
        <v>2022</v>
      </c>
      <c r="E71" s="737" t="n">
        <v>58</v>
      </c>
      <c r="F71" s="738" t="n">
        <v>202</v>
      </c>
      <c r="G71" s="739" t="n">
        <v>554</v>
      </c>
      <c r="H71" s="740" t="n">
        <v>658</v>
      </c>
      <c r="I71" s="741" t="n">
        <v>395</v>
      </c>
      <c r="J71" s="742" t="n">
        <v>155</v>
      </c>
      <c r="K71" s="743" t="n">
        <v>133</v>
      </c>
      <c r="L71" s="744" t="n">
        <v>883</v>
      </c>
      <c r="M71" s="745" t="n">
        <v>506</v>
      </c>
      <c r="N71" s="746" t="n">
        <v>500</v>
      </c>
    </row>
    <row r="72">
      <c r="B72" s="17" t="n">
        <v>4093</v>
      </c>
      <c r="C72" s="17" t="s">
        <v>1169</v>
      </c>
      <c r="D72" s="736" t="n">
        <v>457</v>
      </c>
      <c r="E72" s="737" t="n">
        <v>16</v>
      </c>
      <c r="F72" s="738" t="n">
        <v>61</v>
      </c>
      <c r="G72" s="739" t="n">
        <v>79</v>
      </c>
      <c r="H72" s="740" t="n">
        <v>120</v>
      </c>
      <c r="I72" s="741" t="n">
        <v>133</v>
      </c>
      <c r="J72" s="742" t="n">
        <v>48</v>
      </c>
      <c r="K72" s="743" t="n">
        <v>62</v>
      </c>
      <c r="L72" s="744" t="n">
        <v>105</v>
      </c>
      <c r="M72" s="745" t="n">
        <v>111</v>
      </c>
      <c r="N72" s="746" t="n">
        <v>179</v>
      </c>
    </row>
    <row r="73">
      <c r="B73" s="17" t="n">
        <v>4124</v>
      </c>
      <c r="C73" s="17" t="s">
        <v>1170</v>
      </c>
      <c r="D73" s="736" t="n">
        <v>818</v>
      </c>
      <c r="E73" s="737" t="n">
        <v>26</v>
      </c>
      <c r="F73" s="738" t="n">
        <v>63</v>
      </c>
      <c r="G73" s="739" t="n">
        <v>117</v>
      </c>
      <c r="H73" s="740" t="n">
        <v>197</v>
      </c>
      <c r="I73" s="741" t="n">
        <v>231</v>
      </c>
      <c r="J73" s="742" t="n">
        <v>184</v>
      </c>
      <c r="K73" s="743" t="n">
        <v>268</v>
      </c>
      <c r="L73" s="744" t="n">
        <v>158</v>
      </c>
      <c r="M73" s="745" t="n">
        <v>224</v>
      </c>
      <c r="N73" s="746" t="n">
        <v>168</v>
      </c>
    </row>
    <row r="74">
      <c r="B74" s="17" t="n">
        <v>4095</v>
      </c>
      <c r="C74" s="17" t="s">
        <v>377</v>
      </c>
      <c r="D74" s="736" t="n">
        <v>6682</v>
      </c>
      <c r="E74" s="737" t="n">
        <v>251</v>
      </c>
      <c r="F74" s="738" t="n">
        <v>753</v>
      </c>
      <c r="G74" s="739" t="n">
        <v>1712</v>
      </c>
      <c r="H74" s="740" t="n">
        <v>2164</v>
      </c>
      <c r="I74" s="741" t="n">
        <v>1210</v>
      </c>
      <c r="J74" s="742" t="n">
        <v>592</v>
      </c>
      <c r="K74" s="743" t="n">
        <v>1599</v>
      </c>
      <c r="L74" s="744" t="n">
        <v>2834</v>
      </c>
      <c r="M74" s="745" t="n">
        <v>1149</v>
      </c>
      <c r="N74" s="746" t="n">
        <v>1100</v>
      </c>
    </row>
    <row r="75">
      <c r="B75" s="17" t="n">
        <v>4099</v>
      </c>
      <c r="C75" s="17" t="s">
        <v>1171</v>
      </c>
      <c r="D75" s="736" t="n">
        <v>205</v>
      </c>
      <c r="E75" s="737" t="n">
        <v>8</v>
      </c>
      <c r="F75" s="738" t="n">
        <v>11</v>
      </c>
      <c r="G75" s="739" t="n">
        <v>37</v>
      </c>
      <c r="H75" s="740" t="n">
        <v>33</v>
      </c>
      <c r="I75" s="741" t="n">
        <v>60</v>
      </c>
      <c r="J75" s="742" t="n">
        <v>56</v>
      </c>
      <c r="K75" s="743" t="n">
        <v>45</v>
      </c>
      <c r="L75" s="744" t="n">
        <v>49</v>
      </c>
      <c r="M75" s="745" t="n">
        <v>57</v>
      </c>
      <c r="N75" s="746" t="n">
        <v>54</v>
      </c>
    </row>
    <row r="76">
      <c r="B76" s="17" t="n">
        <v>4100</v>
      </c>
      <c r="C76" s="17" t="s">
        <v>1172</v>
      </c>
      <c r="D76" s="736" t="n">
        <v>1760</v>
      </c>
      <c r="E76" s="737" t="n">
        <v>60</v>
      </c>
      <c r="F76" s="738" t="n">
        <v>154</v>
      </c>
      <c r="G76" s="739" t="n">
        <v>366</v>
      </c>
      <c r="H76" s="740" t="n">
        <v>596</v>
      </c>
      <c r="I76" s="741" t="n">
        <v>410</v>
      </c>
      <c r="J76" s="742" t="n">
        <v>174</v>
      </c>
      <c r="K76" s="743" t="n">
        <v>124</v>
      </c>
      <c r="L76" s="744" t="n">
        <v>458</v>
      </c>
      <c r="M76" s="745" t="n">
        <v>471</v>
      </c>
      <c r="N76" s="746" t="n">
        <v>707</v>
      </c>
    </row>
    <row r="77">
      <c r="B77" s="17" t="n">
        <v>4104</v>
      </c>
      <c r="C77" s="17" t="s">
        <v>1173</v>
      </c>
      <c r="D77" s="736" t="n">
        <v>1610</v>
      </c>
      <c r="E77" s="737" t="n">
        <v>36</v>
      </c>
      <c r="F77" s="738" t="n">
        <v>149</v>
      </c>
      <c r="G77" s="739" t="n">
        <v>384</v>
      </c>
      <c r="H77" s="740" t="n">
        <v>516</v>
      </c>
      <c r="I77" s="741" t="n">
        <v>388</v>
      </c>
      <c r="J77" s="742" t="n">
        <v>137</v>
      </c>
      <c r="K77" s="743" t="n">
        <v>205</v>
      </c>
      <c r="L77" s="744" t="n">
        <v>270</v>
      </c>
      <c r="M77" s="745" t="n">
        <v>577</v>
      </c>
      <c r="N77" s="746" t="n">
        <v>558</v>
      </c>
    </row>
    <row r="78">
      <c r="B78" s="17" t="n">
        <v>4105</v>
      </c>
      <c r="C78" s="17" t="s">
        <v>1174</v>
      </c>
      <c r="D78" s="736" t="n">
        <v>164</v>
      </c>
      <c r="E78" s="737" t="n">
        <v>2</v>
      </c>
      <c r="F78" s="738" t="n">
        <v>22</v>
      </c>
      <c r="G78" s="739" t="n">
        <v>36</v>
      </c>
      <c r="H78" s="740" t="n">
        <v>23</v>
      </c>
      <c r="I78" s="741" t="n">
        <v>46</v>
      </c>
      <c r="J78" s="742" t="n">
        <v>35</v>
      </c>
      <c r="K78" s="743" t="n">
        <v>71</v>
      </c>
      <c r="L78" s="744" t="n">
        <v>36</v>
      </c>
      <c r="M78" s="745" t="n">
        <v>24</v>
      </c>
      <c r="N78" s="746" t="n">
        <v>33</v>
      </c>
    </row>
    <row r="79">
      <c r="B79" s="17" t="n">
        <v>4106</v>
      </c>
      <c r="C79" s="17" t="s">
        <v>1175</v>
      </c>
      <c r="D79" s="736" t="n">
        <v>211</v>
      </c>
      <c r="E79" s="737" t="n">
        <v>5</v>
      </c>
      <c r="F79" s="738" t="n">
        <v>21</v>
      </c>
      <c r="G79" s="739" t="n">
        <v>36</v>
      </c>
      <c r="H79" s="740" t="n">
        <v>48</v>
      </c>
      <c r="I79" s="741" t="n">
        <v>73</v>
      </c>
      <c r="J79" s="742" t="n">
        <v>28</v>
      </c>
      <c r="K79" s="743" t="n">
        <v>59</v>
      </c>
      <c r="L79" s="744" t="n">
        <v>59</v>
      </c>
      <c r="M79" s="745" t="n">
        <v>70</v>
      </c>
      <c r="N79" s="746" t="n">
        <v>23</v>
      </c>
    </row>
    <row r="80">
      <c r="B80" s="17" t="n">
        <v>4107</v>
      </c>
      <c r="C80" s="17" t="s">
        <v>1176</v>
      </c>
      <c r="D80" s="736" t="n">
        <v>512</v>
      </c>
      <c r="E80" s="737" t="n">
        <v>13</v>
      </c>
      <c r="F80" s="738" t="n">
        <v>43</v>
      </c>
      <c r="G80" s="739" t="n">
        <v>114</v>
      </c>
      <c r="H80" s="740" t="n">
        <v>161</v>
      </c>
      <c r="I80" s="741" t="n">
        <v>124</v>
      </c>
      <c r="J80" s="742" t="n">
        <v>57</v>
      </c>
      <c r="K80" s="743" t="n">
        <v>89</v>
      </c>
      <c r="L80" s="744" t="n">
        <v>105</v>
      </c>
      <c r="M80" s="745" t="n">
        <v>147</v>
      </c>
      <c r="N80" s="746" t="n">
        <v>171</v>
      </c>
    </row>
    <row r="81">
      <c r="B81" s="17" t="n">
        <v>4110</v>
      </c>
      <c r="C81" s="17" t="s">
        <v>1177</v>
      </c>
      <c r="D81" s="736" t="n">
        <v>676</v>
      </c>
      <c r="E81" s="737" t="n">
        <v>14</v>
      </c>
      <c r="F81" s="738" t="n">
        <v>104</v>
      </c>
      <c r="G81" s="739" t="n">
        <v>121</v>
      </c>
      <c r="H81" s="740" t="n">
        <v>171</v>
      </c>
      <c r="I81" s="741" t="n">
        <v>193</v>
      </c>
      <c r="J81" s="742" t="n">
        <v>73</v>
      </c>
      <c r="K81" s="743" t="n">
        <v>134</v>
      </c>
      <c r="L81" s="744" t="n">
        <v>136</v>
      </c>
      <c r="M81" s="745" t="n">
        <v>160</v>
      </c>
      <c r="N81" s="746" t="n">
        <v>246</v>
      </c>
    </row>
    <row r="82">
      <c r="B82" s="17" t="n">
        <v>4111</v>
      </c>
      <c r="C82" s="17" t="s">
        <v>1178</v>
      </c>
      <c r="D82" s="736" t="n">
        <v>704</v>
      </c>
      <c r="E82" s="737" t="n">
        <v>6</v>
      </c>
      <c r="F82" s="738" t="n">
        <v>30</v>
      </c>
      <c r="G82" s="739" t="n">
        <v>121</v>
      </c>
      <c r="H82" s="740" t="n">
        <v>233</v>
      </c>
      <c r="I82" s="741" t="n">
        <v>216</v>
      </c>
      <c r="J82" s="742" t="n">
        <v>98</v>
      </c>
      <c r="K82" s="743" t="n">
        <v>95</v>
      </c>
      <c r="L82" s="744" t="n">
        <v>332</v>
      </c>
      <c r="M82" s="745" t="n">
        <v>163</v>
      </c>
      <c r="N82" s="746" t="n">
        <v>114</v>
      </c>
    </row>
    <row r="83">
      <c r="B83" s="17" t="n">
        <v>4112</v>
      </c>
      <c r="C83" s="17" t="s">
        <v>1179</v>
      </c>
      <c r="D83" s="736" t="n">
        <v>385</v>
      </c>
      <c r="E83" s="737" t="n">
        <v>11</v>
      </c>
      <c r="F83" s="738" t="n">
        <v>17</v>
      </c>
      <c r="G83" s="739" t="n">
        <v>53</v>
      </c>
      <c r="H83" s="740" t="n">
        <v>102</v>
      </c>
      <c r="I83" s="741" t="n">
        <v>129</v>
      </c>
      <c r="J83" s="742" t="n">
        <v>73</v>
      </c>
      <c r="K83" s="743" t="n">
        <v>71</v>
      </c>
      <c r="L83" s="744" t="n">
        <v>118</v>
      </c>
      <c r="M83" s="745" t="n">
        <v>96</v>
      </c>
      <c r="N83" s="746" t="n">
        <v>100</v>
      </c>
    </row>
    <row r="84">
      <c r="B84" s="17" t="n">
        <v>4125</v>
      </c>
      <c r="C84" s="17" t="s">
        <v>1180</v>
      </c>
      <c r="D84" s="736" t="n">
        <v>1205</v>
      </c>
      <c r="E84" s="737" t="n">
        <v>28</v>
      </c>
      <c r="F84" s="738" t="n">
        <v>126</v>
      </c>
      <c r="G84" s="739" t="n">
        <v>249</v>
      </c>
      <c r="H84" s="740" t="n">
        <v>272</v>
      </c>
      <c r="I84" s="741" t="n">
        <v>302</v>
      </c>
      <c r="J84" s="742" t="n">
        <v>228</v>
      </c>
      <c r="K84" s="743" t="n">
        <v>357</v>
      </c>
      <c r="L84" s="744" t="n">
        <v>291</v>
      </c>
      <c r="M84" s="745" t="n">
        <v>274</v>
      </c>
      <c r="N84" s="746" t="n">
        <v>283</v>
      </c>
    </row>
    <row r="85">
      <c r="B85" s="17" t="n">
        <v>4117</v>
      </c>
      <c r="C85" s="17" t="s">
        <v>1181</v>
      </c>
      <c r="D85" s="736" t="n">
        <v>456</v>
      </c>
      <c r="E85" s="737" t="n">
        <v>3</v>
      </c>
      <c r="F85" s="738" t="n">
        <v>35</v>
      </c>
      <c r="G85" s="739" t="n">
        <v>97</v>
      </c>
      <c r="H85" s="740" t="n">
        <v>122</v>
      </c>
      <c r="I85" s="741" t="n">
        <v>122</v>
      </c>
      <c r="J85" s="742" t="n">
        <v>77</v>
      </c>
      <c r="K85" s="743" t="n">
        <v>181</v>
      </c>
      <c r="L85" s="744" t="n">
        <v>58</v>
      </c>
      <c r="M85" s="745" t="n">
        <v>94</v>
      </c>
      <c r="N85" s="746" t="n">
        <v>123</v>
      </c>
    </row>
    <row r="86">
      <c r="B86" s="17" t="n">
        <v>4120</v>
      </c>
      <c r="C86" s="17" t="s">
        <v>1182</v>
      </c>
      <c r="D86" s="736" t="n">
        <v>716</v>
      </c>
      <c r="E86" s="737" t="n">
        <v>26</v>
      </c>
      <c r="F86" s="738" t="n">
        <v>49</v>
      </c>
      <c r="G86" s="739" t="n">
        <v>112</v>
      </c>
      <c r="H86" s="740" t="n">
        <v>200</v>
      </c>
      <c r="I86" s="741" t="n">
        <v>208</v>
      </c>
      <c r="J86" s="742" t="n">
        <v>121</v>
      </c>
      <c r="K86" s="743" t="n">
        <v>190</v>
      </c>
      <c r="L86" s="744" t="n">
        <v>181</v>
      </c>
      <c r="M86" s="745" t="n">
        <v>212</v>
      </c>
      <c r="N86" s="746" t="n">
        <v>133</v>
      </c>
    </row>
    <row r="87">
      <c r="B87" s="17" t="n">
        <v>4121</v>
      </c>
      <c r="C87" s="17" t="s">
        <v>1183</v>
      </c>
      <c r="D87" s="736" t="n">
        <v>1098</v>
      </c>
      <c r="E87" s="737" t="n">
        <v>46</v>
      </c>
      <c r="F87" s="738" t="n">
        <v>92</v>
      </c>
      <c r="G87" s="739" t="n">
        <v>262</v>
      </c>
      <c r="H87" s="740" t="n">
        <v>308</v>
      </c>
      <c r="I87" s="741" t="n">
        <v>266</v>
      </c>
      <c r="J87" s="742" t="n">
        <v>124</v>
      </c>
      <c r="K87" s="743" t="n">
        <v>253</v>
      </c>
      <c r="L87" s="744" t="n">
        <v>323</v>
      </c>
      <c r="M87" s="745" t="n">
        <v>237</v>
      </c>
      <c r="N87" s="746" t="n">
        <v>285</v>
      </c>
    </row>
    <row r="88">
      <c r="B88" s="17" t="n">
        <v>4122</v>
      </c>
      <c r="C88" s="17" t="s">
        <v>1184</v>
      </c>
      <c r="D88" s="736" t="n">
        <v>771</v>
      </c>
      <c r="E88" s="737" t="n">
        <v>11</v>
      </c>
      <c r="F88" s="738" t="n">
        <v>66</v>
      </c>
      <c r="G88" s="739" t="n">
        <v>137</v>
      </c>
      <c r="H88" s="740" t="n">
        <v>243</v>
      </c>
      <c r="I88" s="741" t="n">
        <v>230</v>
      </c>
      <c r="J88" s="742" t="n">
        <v>84</v>
      </c>
      <c r="K88" s="743" t="n">
        <v>129</v>
      </c>
      <c r="L88" s="744" t="n">
        <v>284</v>
      </c>
      <c r="M88" s="745" t="n">
        <v>171</v>
      </c>
      <c r="N88" s="746" t="n">
        <v>187</v>
      </c>
    </row>
    <row r="89">
      <c r="B89" s="17" t="n">
        <v>4123</v>
      </c>
      <c r="C89" s="17" t="s">
        <v>1185</v>
      </c>
      <c r="D89" s="736" t="n">
        <v>3867</v>
      </c>
      <c r="E89" s="737" t="n">
        <v>175</v>
      </c>
      <c r="F89" s="738" t="n">
        <v>503</v>
      </c>
      <c r="G89" s="739" t="n">
        <v>1118</v>
      </c>
      <c r="H89" s="740" t="n">
        <v>1134</v>
      </c>
      <c r="I89" s="741" t="n">
        <v>568</v>
      </c>
      <c r="J89" s="742" t="n">
        <v>369</v>
      </c>
      <c r="K89" s="743" t="n">
        <v>762</v>
      </c>
      <c r="L89" s="744" t="n">
        <v>1740</v>
      </c>
      <c r="M89" s="745" t="n">
        <v>420</v>
      </c>
      <c r="N89" s="746" t="n">
        <v>945</v>
      </c>
    </row>
    <row r="90">
      <c r="B90" s="42" t="n">
        <v>4159</v>
      </c>
      <c r="C90" s="42" t="s">
        <v>1186</v>
      </c>
      <c r="D90" s="747" t="n">
        <v>22664</v>
      </c>
      <c r="E90" s="748" t="n">
        <v>583</v>
      </c>
      <c r="F90" s="749" t="n">
        <v>2528</v>
      </c>
      <c r="G90" s="750" t="n">
        <v>5371</v>
      </c>
      <c r="H90" s="751" t="n">
        <v>6472</v>
      </c>
      <c r="I90" s="752" t="n">
        <v>4621</v>
      </c>
      <c r="J90" s="753" t="n">
        <v>3089</v>
      </c>
      <c r="K90" s="754" t="n">
        <v>5516</v>
      </c>
      <c r="L90" s="755" t="n">
        <v>6109</v>
      </c>
      <c r="M90" s="756" t="n">
        <v>4344</v>
      </c>
      <c r="N90" s="757" t="n">
        <v>6695</v>
      </c>
    </row>
    <row r="91">
      <c r="B91" s="17" t="n">
        <v>4131</v>
      </c>
      <c r="C91" s="17" t="s">
        <v>1187</v>
      </c>
      <c r="D91" s="736" t="n">
        <v>1899</v>
      </c>
      <c r="E91" s="737" t="n">
        <v>39</v>
      </c>
      <c r="F91" s="738" t="n">
        <v>192</v>
      </c>
      <c r="G91" s="739" t="n">
        <v>447</v>
      </c>
      <c r="H91" s="740" t="n">
        <v>483</v>
      </c>
      <c r="I91" s="741" t="n">
        <v>388</v>
      </c>
      <c r="J91" s="742" t="n">
        <v>350</v>
      </c>
      <c r="K91" s="743" t="n">
        <v>637</v>
      </c>
      <c r="L91" s="744" t="n">
        <v>360</v>
      </c>
      <c r="M91" s="745" t="n">
        <v>255</v>
      </c>
      <c r="N91" s="746" t="n">
        <v>647</v>
      </c>
    </row>
    <row r="92">
      <c r="B92" s="17" t="n">
        <v>4132</v>
      </c>
      <c r="C92" s="17" t="s">
        <v>1188</v>
      </c>
      <c r="D92" s="736" t="n">
        <v>794</v>
      </c>
      <c r="E92" s="737" t="n">
        <v>21</v>
      </c>
      <c r="F92" s="738" t="n">
        <v>98</v>
      </c>
      <c r="G92" s="739" t="n">
        <v>187</v>
      </c>
      <c r="H92" s="740" t="n">
        <v>204</v>
      </c>
      <c r="I92" s="741" t="n">
        <v>170</v>
      </c>
      <c r="J92" s="742" t="n">
        <v>114</v>
      </c>
      <c r="K92" s="743" t="n">
        <v>271</v>
      </c>
      <c r="L92" s="744" t="n">
        <v>162</v>
      </c>
      <c r="M92" s="745" t="n">
        <v>95</v>
      </c>
      <c r="N92" s="746" t="n">
        <v>266</v>
      </c>
    </row>
    <row r="93">
      <c r="B93" s="17" t="n">
        <v>4134</v>
      </c>
      <c r="C93" s="17" t="s">
        <v>1189</v>
      </c>
      <c r="D93" s="736" t="n">
        <v>603</v>
      </c>
      <c r="E93" s="737" t="n">
        <v>15</v>
      </c>
      <c r="F93" s="738" t="n">
        <v>32</v>
      </c>
      <c r="G93" s="739" t="n">
        <v>103</v>
      </c>
      <c r="H93" s="740" t="n">
        <v>134</v>
      </c>
      <c r="I93" s="741" t="n">
        <v>173</v>
      </c>
      <c r="J93" s="742" t="n">
        <v>146</v>
      </c>
      <c r="K93" s="743" t="n">
        <v>190</v>
      </c>
      <c r="L93" s="744" t="n">
        <v>167</v>
      </c>
      <c r="M93" s="745" t="n">
        <v>83</v>
      </c>
      <c r="N93" s="746" t="n">
        <v>163</v>
      </c>
    </row>
    <row r="94">
      <c r="B94" s="17" t="n">
        <v>4135</v>
      </c>
      <c r="C94" s="17" t="s">
        <v>1190</v>
      </c>
      <c r="D94" s="736" t="n">
        <v>1164</v>
      </c>
      <c r="E94" s="737" t="n">
        <v>25</v>
      </c>
      <c r="F94" s="738" t="n">
        <v>89</v>
      </c>
      <c r="G94" s="739" t="n">
        <v>284</v>
      </c>
      <c r="H94" s="740" t="n">
        <v>308</v>
      </c>
      <c r="I94" s="741" t="n">
        <v>252</v>
      </c>
      <c r="J94" s="742" t="n">
        <v>206</v>
      </c>
      <c r="K94" s="743" t="n">
        <v>462</v>
      </c>
      <c r="L94" s="744" t="n">
        <v>303</v>
      </c>
      <c r="M94" s="745" t="n">
        <v>182</v>
      </c>
      <c r="N94" s="746" t="n">
        <v>217</v>
      </c>
    </row>
    <row r="95">
      <c r="B95" s="17" t="n">
        <v>4136</v>
      </c>
      <c r="C95" s="17" t="s">
        <v>1191</v>
      </c>
      <c r="D95" s="736" t="n">
        <v>827</v>
      </c>
      <c r="E95" s="737" t="n">
        <v>10</v>
      </c>
      <c r="F95" s="738" t="n">
        <v>94</v>
      </c>
      <c r="G95" s="739" t="n">
        <v>209</v>
      </c>
      <c r="H95" s="740" t="n">
        <v>287</v>
      </c>
      <c r="I95" s="741" t="n">
        <v>135</v>
      </c>
      <c r="J95" s="742" t="n">
        <v>92</v>
      </c>
      <c r="K95" s="743" t="n">
        <v>74</v>
      </c>
      <c r="L95" s="744" t="n">
        <v>240</v>
      </c>
      <c r="M95" s="745" t="n">
        <v>171</v>
      </c>
      <c r="N95" s="746" t="n">
        <v>342</v>
      </c>
    </row>
    <row r="96">
      <c r="B96" s="17" t="n">
        <v>4137</v>
      </c>
      <c r="C96" s="17" t="s">
        <v>1192</v>
      </c>
      <c r="D96" s="736" t="n">
        <v>237</v>
      </c>
      <c r="E96" s="737" t="n">
        <v>6</v>
      </c>
      <c r="F96" s="738" t="n">
        <v>17</v>
      </c>
      <c r="G96" s="739" t="n">
        <v>28</v>
      </c>
      <c r="H96" s="740" t="n">
        <v>57</v>
      </c>
      <c r="I96" s="741" t="n">
        <v>75</v>
      </c>
      <c r="J96" s="742" t="n">
        <v>54</v>
      </c>
      <c r="K96" s="743" t="n">
        <v>59</v>
      </c>
      <c r="L96" s="744" t="n">
        <v>65</v>
      </c>
      <c r="M96" s="745" t="n">
        <v>54</v>
      </c>
      <c r="N96" s="746" t="n">
        <v>59</v>
      </c>
    </row>
    <row r="97">
      <c r="B97" s="17" t="n">
        <v>4138</v>
      </c>
      <c r="C97" s="17" t="s">
        <v>1193</v>
      </c>
      <c r="D97" s="736" t="n">
        <v>358</v>
      </c>
      <c r="E97" s="737" t="n">
        <v>3</v>
      </c>
      <c r="F97" s="738" t="n">
        <v>17</v>
      </c>
      <c r="G97" s="739" t="n">
        <v>59</v>
      </c>
      <c r="H97" s="740" t="n">
        <v>108</v>
      </c>
      <c r="I97" s="741" t="n">
        <v>96</v>
      </c>
      <c r="J97" s="742" t="n">
        <v>75</v>
      </c>
      <c r="K97" s="743" t="n">
        <v>120</v>
      </c>
      <c r="L97" s="744" t="n">
        <v>68</v>
      </c>
      <c r="M97" s="745" t="n">
        <v>96</v>
      </c>
      <c r="N97" s="746" t="n">
        <v>74</v>
      </c>
    </row>
    <row r="98">
      <c r="B98" s="17" t="n">
        <v>4139</v>
      </c>
      <c r="C98" s="17" t="s">
        <v>1194</v>
      </c>
      <c r="D98" s="736" t="n">
        <v>4150</v>
      </c>
      <c r="E98" s="737" t="n">
        <v>133</v>
      </c>
      <c r="F98" s="738" t="n">
        <v>476</v>
      </c>
      <c r="G98" s="739" t="n">
        <v>1055</v>
      </c>
      <c r="H98" s="740" t="n">
        <v>1291</v>
      </c>
      <c r="I98" s="741" t="n">
        <v>747</v>
      </c>
      <c r="J98" s="742" t="n">
        <v>448</v>
      </c>
      <c r="K98" s="743" t="n">
        <v>844</v>
      </c>
      <c r="L98" s="744" t="n">
        <v>1205</v>
      </c>
      <c r="M98" s="745" t="n">
        <v>827</v>
      </c>
      <c r="N98" s="746" t="n">
        <v>1274</v>
      </c>
    </row>
    <row r="99">
      <c r="B99" s="17" t="n">
        <v>4140</v>
      </c>
      <c r="C99" s="17" t="s">
        <v>1195</v>
      </c>
      <c r="D99" s="736" t="n">
        <v>1412</v>
      </c>
      <c r="E99" s="737" t="n">
        <v>22</v>
      </c>
      <c r="F99" s="738" t="n">
        <v>161</v>
      </c>
      <c r="G99" s="739" t="n">
        <v>315</v>
      </c>
      <c r="H99" s="740" t="n">
        <v>427</v>
      </c>
      <c r="I99" s="741" t="n">
        <v>323</v>
      </c>
      <c r="J99" s="742" t="n">
        <v>164</v>
      </c>
      <c r="K99" s="743" t="n">
        <v>289</v>
      </c>
      <c r="L99" s="744" t="n">
        <v>346</v>
      </c>
      <c r="M99" s="745" t="n">
        <v>310</v>
      </c>
      <c r="N99" s="746" t="n">
        <v>467</v>
      </c>
    </row>
    <row r="100">
      <c r="B100" s="17" t="n">
        <v>4141</v>
      </c>
      <c r="C100" s="17" t="s">
        <v>1196</v>
      </c>
      <c r="D100" s="736" t="n">
        <v>4635</v>
      </c>
      <c r="E100" s="737" t="n">
        <v>184</v>
      </c>
      <c r="F100" s="738" t="n">
        <v>646</v>
      </c>
      <c r="G100" s="739" t="n">
        <v>1203</v>
      </c>
      <c r="H100" s="740" t="n">
        <v>1296</v>
      </c>
      <c r="I100" s="741" t="n">
        <v>851</v>
      </c>
      <c r="J100" s="742" t="n">
        <v>455</v>
      </c>
      <c r="K100" s="743" t="n">
        <v>1030</v>
      </c>
      <c r="L100" s="744" t="n">
        <v>1354</v>
      </c>
      <c r="M100" s="745" t="n">
        <v>1004</v>
      </c>
      <c r="N100" s="746" t="n">
        <v>1247</v>
      </c>
    </row>
    <row r="101">
      <c r="B101" s="17" t="n">
        <v>4142</v>
      </c>
      <c r="C101" s="17" t="s">
        <v>1197</v>
      </c>
      <c r="D101" s="736" t="n">
        <v>425</v>
      </c>
      <c r="E101" s="737" t="n">
        <v>5</v>
      </c>
      <c r="F101" s="738" t="n">
        <v>42</v>
      </c>
      <c r="G101" s="739" t="n">
        <v>76</v>
      </c>
      <c r="H101" s="740" t="n">
        <v>86</v>
      </c>
      <c r="I101" s="741" t="n">
        <v>96</v>
      </c>
      <c r="J101" s="742" t="n">
        <v>120</v>
      </c>
      <c r="K101" s="743" t="n">
        <v>196</v>
      </c>
      <c r="L101" s="744" t="n">
        <v>113</v>
      </c>
      <c r="M101" s="745" t="n">
        <v>58</v>
      </c>
      <c r="N101" s="746" t="n">
        <v>58</v>
      </c>
    </row>
    <row r="102">
      <c r="B102" s="17" t="n">
        <v>4143</v>
      </c>
      <c r="C102" s="17" t="s">
        <v>1198</v>
      </c>
      <c r="D102" s="736" t="n">
        <v>600</v>
      </c>
      <c r="E102" s="737" t="n">
        <v>14</v>
      </c>
      <c r="F102" s="738" t="n">
        <v>53</v>
      </c>
      <c r="G102" s="739" t="n">
        <v>152</v>
      </c>
      <c r="H102" s="740" t="n">
        <v>155</v>
      </c>
      <c r="I102" s="741" t="n">
        <v>123</v>
      </c>
      <c r="J102" s="742" t="n">
        <v>103</v>
      </c>
      <c r="K102" s="743" t="n">
        <v>219</v>
      </c>
      <c r="L102" s="744" t="n">
        <v>144</v>
      </c>
      <c r="M102" s="745" t="n">
        <v>166</v>
      </c>
      <c r="N102" s="746" t="n">
        <v>71</v>
      </c>
    </row>
    <row r="103">
      <c r="B103" s="17" t="n">
        <v>4144</v>
      </c>
      <c r="C103" s="17" t="s">
        <v>1199</v>
      </c>
      <c r="D103" s="736" t="n">
        <v>2305</v>
      </c>
      <c r="E103" s="737" t="n">
        <v>44</v>
      </c>
      <c r="F103" s="738" t="n">
        <v>245</v>
      </c>
      <c r="G103" s="739" t="n">
        <v>547</v>
      </c>
      <c r="H103" s="740" t="n">
        <v>746</v>
      </c>
      <c r="I103" s="741" t="n">
        <v>440</v>
      </c>
      <c r="J103" s="742" t="n">
        <v>283</v>
      </c>
      <c r="K103" s="743" t="n">
        <v>428</v>
      </c>
      <c r="L103" s="744" t="n">
        <v>529</v>
      </c>
      <c r="M103" s="745" t="n">
        <v>405</v>
      </c>
      <c r="N103" s="746" t="n">
        <v>943</v>
      </c>
    </row>
    <row r="104">
      <c r="B104" s="17" t="n">
        <v>4145</v>
      </c>
      <c r="C104" s="17" t="s">
        <v>1200</v>
      </c>
      <c r="D104" s="736" t="n">
        <v>853</v>
      </c>
      <c r="E104" s="737" t="n">
        <v>16</v>
      </c>
      <c r="F104" s="738" t="n">
        <v>80</v>
      </c>
      <c r="G104" s="739" t="n">
        <v>191</v>
      </c>
      <c r="H104" s="740" t="n">
        <v>226</v>
      </c>
      <c r="I104" s="741" t="n">
        <v>211</v>
      </c>
      <c r="J104" s="742" t="n">
        <v>129</v>
      </c>
      <c r="K104" s="743" t="n">
        <v>204</v>
      </c>
      <c r="L104" s="744" t="n">
        <v>317</v>
      </c>
      <c r="M104" s="745" t="n">
        <v>179</v>
      </c>
      <c r="N104" s="746" t="n">
        <v>153</v>
      </c>
    </row>
    <row r="105">
      <c r="B105" s="17" t="n">
        <v>4146</v>
      </c>
      <c r="C105" s="17" t="s">
        <v>1201</v>
      </c>
      <c r="D105" s="736" t="n">
        <v>1747</v>
      </c>
      <c r="E105" s="737" t="n">
        <v>37</v>
      </c>
      <c r="F105" s="738" t="n">
        <v>237</v>
      </c>
      <c r="G105" s="739" t="n">
        <v>399</v>
      </c>
      <c r="H105" s="740" t="n">
        <v>510</v>
      </c>
      <c r="I105" s="741" t="n">
        <v>346</v>
      </c>
      <c r="J105" s="742" t="n">
        <v>218</v>
      </c>
      <c r="K105" s="743" t="n">
        <v>340</v>
      </c>
      <c r="L105" s="744" t="n">
        <v>576</v>
      </c>
      <c r="M105" s="745" t="n">
        <v>231</v>
      </c>
      <c r="N105" s="746" t="n">
        <v>600</v>
      </c>
    </row>
    <row r="106">
      <c r="B106" s="17" t="n">
        <v>4147</v>
      </c>
      <c r="C106" s="17" t="s">
        <v>1202</v>
      </c>
      <c r="D106" s="736" t="n">
        <v>655</v>
      </c>
      <c r="E106" s="737" t="n">
        <v>9</v>
      </c>
      <c r="F106" s="738" t="n">
        <v>49</v>
      </c>
      <c r="G106" s="739" t="n">
        <v>116</v>
      </c>
      <c r="H106" s="740" t="n">
        <v>154</v>
      </c>
      <c r="I106" s="741" t="n">
        <v>195</v>
      </c>
      <c r="J106" s="742" t="n">
        <v>132</v>
      </c>
      <c r="K106" s="743" t="n">
        <v>153</v>
      </c>
      <c r="L106" s="744" t="n">
        <v>160</v>
      </c>
      <c r="M106" s="745" t="n">
        <v>228</v>
      </c>
      <c r="N106" s="746" t="n">
        <v>114</v>
      </c>
    </row>
    <row r="107">
      <c r="B107" s="42" t="n">
        <v>4189</v>
      </c>
      <c r="C107" s="42" t="s">
        <v>1203</v>
      </c>
      <c r="D107" s="747" t="n">
        <v>17600</v>
      </c>
      <c r="E107" s="748" t="n">
        <v>339</v>
      </c>
      <c r="F107" s="749" t="n">
        <v>1385</v>
      </c>
      <c r="G107" s="750" t="n">
        <v>3313</v>
      </c>
      <c r="H107" s="751" t="n">
        <v>4751</v>
      </c>
      <c r="I107" s="752" t="n">
        <v>4852</v>
      </c>
      <c r="J107" s="753" t="n">
        <v>2960</v>
      </c>
      <c r="K107" s="754" t="n">
        <v>3596</v>
      </c>
      <c r="L107" s="755" t="n">
        <v>3838</v>
      </c>
      <c r="M107" s="756" t="n">
        <v>4518</v>
      </c>
      <c r="N107" s="757" t="n">
        <v>5648</v>
      </c>
    </row>
    <row r="108">
      <c r="B108" s="17" t="n">
        <v>4185</v>
      </c>
      <c r="C108" s="17" t="s">
        <v>1204</v>
      </c>
      <c r="D108" s="736" t="n">
        <v>1393</v>
      </c>
      <c r="E108" s="737" t="n">
        <v>33</v>
      </c>
      <c r="F108" s="738" t="n">
        <v>116</v>
      </c>
      <c r="G108" s="739" t="n">
        <v>267</v>
      </c>
      <c r="H108" s="740" t="n">
        <v>385</v>
      </c>
      <c r="I108" s="741" t="n">
        <v>374</v>
      </c>
      <c r="J108" s="742" t="n">
        <v>218</v>
      </c>
      <c r="K108" s="743" t="n">
        <v>371</v>
      </c>
      <c r="L108" s="744" t="n">
        <v>276</v>
      </c>
      <c r="M108" s="745" t="n">
        <v>377</v>
      </c>
      <c r="N108" s="746" t="n">
        <v>369</v>
      </c>
    </row>
    <row r="109">
      <c r="B109" s="17" t="n">
        <v>4161</v>
      </c>
      <c r="C109" s="17" t="s">
        <v>1205</v>
      </c>
      <c r="D109" s="736" t="n">
        <v>1215</v>
      </c>
      <c r="E109" s="737" t="n">
        <v>31</v>
      </c>
      <c r="F109" s="738" t="n">
        <v>85</v>
      </c>
      <c r="G109" s="739" t="n">
        <v>329</v>
      </c>
      <c r="H109" s="740" t="n">
        <v>379</v>
      </c>
      <c r="I109" s="741" t="n">
        <v>281</v>
      </c>
      <c r="J109" s="742" t="n">
        <v>110</v>
      </c>
      <c r="K109" s="743" t="n">
        <v>158</v>
      </c>
      <c r="L109" s="744" t="n">
        <v>244</v>
      </c>
      <c r="M109" s="745" t="n">
        <v>398</v>
      </c>
      <c r="N109" s="746" t="n">
        <v>415</v>
      </c>
    </row>
    <row r="110">
      <c r="B110" s="17" t="n">
        <v>4163</v>
      </c>
      <c r="C110" s="17" t="s">
        <v>1206</v>
      </c>
      <c r="D110" s="736" t="n">
        <v>2768</v>
      </c>
      <c r="E110" s="737" t="n">
        <v>27</v>
      </c>
      <c r="F110" s="738" t="n">
        <v>98</v>
      </c>
      <c r="G110" s="739" t="n">
        <v>433</v>
      </c>
      <c r="H110" s="740" t="n">
        <v>779</v>
      </c>
      <c r="I110" s="741" t="n">
        <v>878</v>
      </c>
      <c r="J110" s="742" t="n">
        <v>553</v>
      </c>
      <c r="K110" s="743" t="n">
        <v>266</v>
      </c>
      <c r="L110" s="744" t="n">
        <v>746</v>
      </c>
      <c r="M110" s="745" t="n">
        <v>644</v>
      </c>
      <c r="N110" s="746" t="n">
        <v>1112</v>
      </c>
    </row>
    <row r="111">
      <c r="B111" s="17" t="n">
        <v>4164</v>
      </c>
      <c r="C111" s="17" t="s">
        <v>1207</v>
      </c>
      <c r="D111" s="736" t="n">
        <v>506</v>
      </c>
      <c r="E111" s="737" t="n">
        <v>7</v>
      </c>
      <c r="F111" s="738" t="n">
        <v>51</v>
      </c>
      <c r="G111" s="739" t="n">
        <v>69</v>
      </c>
      <c r="H111" s="740" t="n">
        <v>105</v>
      </c>
      <c r="I111" s="741" t="n">
        <v>157</v>
      </c>
      <c r="J111" s="742" t="n">
        <v>117</v>
      </c>
      <c r="K111" s="743" t="n">
        <v>119</v>
      </c>
      <c r="L111" s="744" t="n">
        <v>129</v>
      </c>
      <c r="M111" s="745" t="n">
        <v>128</v>
      </c>
      <c r="N111" s="746" t="n">
        <v>130</v>
      </c>
    </row>
    <row r="112">
      <c r="B112" s="17" t="n">
        <v>4165</v>
      </c>
      <c r="C112" s="17" t="s">
        <v>1208</v>
      </c>
      <c r="D112" s="736" t="n">
        <v>1826</v>
      </c>
      <c r="E112" s="737" t="n">
        <v>43</v>
      </c>
      <c r="F112" s="738" t="n">
        <v>158</v>
      </c>
      <c r="G112" s="739" t="n">
        <v>376</v>
      </c>
      <c r="H112" s="740" t="n">
        <v>486</v>
      </c>
      <c r="I112" s="741" t="n">
        <v>430</v>
      </c>
      <c r="J112" s="742" t="n">
        <v>333</v>
      </c>
      <c r="K112" s="743" t="n">
        <v>303</v>
      </c>
      <c r="L112" s="744" t="n">
        <v>283</v>
      </c>
      <c r="M112" s="745" t="n">
        <v>625</v>
      </c>
      <c r="N112" s="746" t="n">
        <v>615</v>
      </c>
    </row>
    <row r="113">
      <c r="B113" s="17" t="n">
        <v>4186</v>
      </c>
      <c r="C113" s="17" t="s">
        <v>1209</v>
      </c>
      <c r="D113" s="736" t="n">
        <v>1203</v>
      </c>
      <c r="E113" s="737" t="n">
        <v>20</v>
      </c>
      <c r="F113" s="738" t="n">
        <v>110</v>
      </c>
      <c r="G113" s="739" t="n">
        <v>204</v>
      </c>
      <c r="H113" s="740" t="n">
        <v>302</v>
      </c>
      <c r="I113" s="741" t="n">
        <v>348</v>
      </c>
      <c r="J113" s="742" t="n">
        <v>219</v>
      </c>
      <c r="K113" s="743" t="n">
        <v>242</v>
      </c>
      <c r="L113" s="744" t="n">
        <v>183</v>
      </c>
      <c r="M113" s="745" t="n">
        <v>347</v>
      </c>
      <c r="N113" s="746" t="n">
        <v>431</v>
      </c>
    </row>
    <row r="114">
      <c r="B114" s="17" t="n">
        <v>4169</v>
      </c>
      <c r="C114" s="17" t="s">
        <v>1210</v>
      </c>
      <c r="D114" s="736" t="n">
        <v>1428</v>
      </c>
      <c r="E114" s="737" t="n">
        <v>16</v>
      </c>
      <c r="F114" s="738" t="n">
        <v>92</v>
      </c>
      <c r="G114" s="739" t="n">
        <v>224</v>
      </c>
      <c r="H114" s="740" t="n">
        <v>385</v>
      </c>
      <c r="I114" s="741" t="n">
        <v>522</v>
      </c>
      <c r="J114" s="742" t="n">
        <v>189</v>
      </c>
      <c r="K114" s="743" t="n">
        <v>210</v>
      </c>
      <c r="L114" s="744" t="n">
        <v>388</v>
      </c>
      <c r="M114" s="745" t="n">
        <v>331</v>
      </c>
      <c r="N114" s="746" t="n">
        <v>499</v>
      </c>
    </row>
    <row r="115">
      <c r="B115" s="17" t="n">
        <v>4170</v>
      </c>
      <c r="C115" s="17" t="s">
        <v>379</v>
      </c>
      <c r="D115" s="736" t="n">
        <v>1935</v>
      </c>
      <c r="E115" s="737" t="n">
        <v>71</v>
      </c>
      <c r="F115" s="738" t="n">
        <v>206</v>
      </c>
      <c r="G115" s="739" t="n">
        <v>439</v>
      </c>
      <c r="H115" s="740" t="n">
        <v>540</v>
      </c>
      <c r="I115" s="741" t="n">
        <v>424</v>
      </c>
      <c r="J115" s="742" t="n">
        <v>255</v>
      </c>
      <c r="K115" s="743" t="n">
        <v>725</v>
      </c>
      <c r="L115" s="744" t="n">
        <v>441</v>
      </c>
      <c r="M115" s="745" t="n">
        <v>326</v>
      </c>
      <c r="N115" s="746" t="n">
        <v>443</v>
      </c>
    </row>
    <row r="116">
      <c r="B116" s="17" t="n">
        <v>4184</v>
      </c>
      <c r="C116" s="17" t="s">
        <v>1211</v>
      </c>
      <c r="D116" s="736" t="n">
        <v>1069</v>
      </c>
      <c r="E116" s="737" t="n">
        <v>13</v>
      </c>
      <c r="F116" s="738" t="n">
        <v>73</v>
      </c>
      <c r="G116" s="739" t="n">
        <v>176</v>
      </c>
      <c r="H116" s="740" t="n">
        <v>297</v>
      </c>
      <c r="I116" s="741" t="n">
        <v>307</v>
      </c>
      <c r="J116" s="742" t="n">
        <v>203</v>
      </c>
      <c r="K116" s="743" t="n">
        <v>349</v>
      </c>
      <c r="L116" s="744" t="n">
        <v>191</v>
      </c>
      <c r="M116" s="745" t="n">
        <v>274</v>
      </c>
      <c r="N116" s="746" t="n">
        <v>255</v>
      </c>
    </row>
    <row r="117">
      <c r="B117" s="17" t="n">
        <v>4172</v>
      </c>
      <c r="C117" s="17" t="s">
        <v>1212</v>
      </c>
      <c r="D117" s="736" t="n">
        <v>513</v>
      </c>
      <c r="E117" s="737" t="n">
        <v>3</v>
      </c>
      <c r="F117" s="738" t="n">
        <v>54</v>
      </c>
      <c r="G117" s="739" t="n">
        <v>118</v>
      </c>
      <c r="H117" s="740" t="n">
        <v>150</v>
      </c>
      <c r="I117" s="741" t="n">
        <v>137</v>
      </c>
      <c r="J117" s="742" t="n">
        <v>51</v>
      </c>
      <c r="K117" s="743" t="n">
        <v>60</v>
      </c>
      <c r="L117" s="744" t="n">
        <v>165</v>
      </c>
      <c r="M117" s="745" t="n">
        <v>54</v>
      </c>
      <c r="N117" s="746" t="n">
        <v>234</v>
      </c>
    </row>
    <row r="118">
      <c r="B118" s="17" t="n">
        <v>4173</v>
      </c>
      <c r="C118" s="17" t="s">
        <v>1213</v>
      </c>
      <c r="D118" s="736" t="n">
        <v>266</v>
      </c>
      <c r="E118" s="737" t="n">
        <v>7</v>
      </c>
      <c r="F118" s="738" t="n">
        <v>25</v>
      </c>
      <c r="G118" s="739" t="n">
        <v>29</v>
      </c>
      <c r="H118" s="740" t="n">
        <v>62</v>
      </c>
      <c r="I118" s="741" t="n">
        <v>81</v>
      </c>
      <c r="J118" s="742" t="n">
        <v>62</v>
      </c>
      <c r="K118" s="743" t="n">
        <v>98</v>
      </c>
      <c r="L118" s="744" t="n">
        <v>49</v>
      </c>
      <c r="M118" s="745" t="n">
        <v>64</v>
      </c>
      <c r="N118" s="746" t="n">
        <v>55</v>
      </c>
    </row>
    <row r="119">
      <c r="B119" s="17" t="n">
        <v>4175</v>
      </c>
      <c r="C119" s="17" t="s">
        <v>1214</v>
      </c>
      <c r="D119" s="736" t="n">
        <v>544</v>
      </c>
      <c r="E119" s="737" t="n">
        <v>11</v>
      </c>
      <c r="F119" s="738" t="n">
        <v>60</v>
      </c>
      <c r="G119" s="739" t="n">
        <v>94</v>
      </c>
      <c r="H119" s="740" t="n">
        <v>117</v>
      </c>
      <c r="I119" s="741" t="n">
        <v>154</v>
      </c>
      <c r="J119" s="742" t="n">
        <v>108</v>
      </c>
      <c r="K119" s="743" t="n">
        <v>105</v>
      </c>
      <c r="L119" s="744" t="n">
        <v>105</v>
      </c>
      <c r="M119" s="745" t="n">
        <v>125</v>
      </c>
      <c r="N119" s="746" t="n">
        <v>209</v>
      </c>
    </row>
    <row r="120">
      <c r="B120" s="17" t="n">
        <v>4176</v>
      </c>
      <c r="C120" s="17" t="s">
        <v>1215</v>
      </c>
      <c r="D120" s="736" t="n">
        <v>362</v>
      </c>
      <c r="E120" s="737" t="n">
        <v>8</v>
      </c>
      <c r="F120" s="738" t="n">
        <v>18</v>
      </c>
      <c r="G120" s="739" t="n">
        <v>64</v>
      </c>
      <c r="H120" s="740" t="n">
        <v>103</v>
      </c>
      <c r="I120" s="741" t="n">
        <v>115</v>
      </c>
      <c r="J120" s="742" t="n">
        <v>54</v>
      </c>
      <c r="K120" s="743" t="n">
        <v>90</v>
      </c>
      <c r="L120" s="744" t="n">
        <v>82</v>
      </c>
      <c r="M120" s="745" t="n">
        <v>125</v>
      </c>
      <c r="N120" s="746" t="n">
        <v>65</v>
      </c>
    </row>
    <row r="121">
      <c r="B121" s="17" t="n">
        <v>4177</v>
      </c>
      <c r="C121" s="17" t="s">
        <v>1216</v>
      </c>
      <c r="D121" s="736" t="n">
        <v>782</v>
      </c>
      <c r="E121" s="737" t="n">
        <v>4</v>
      </c>
      <c r="F121" s="738" t="n">
        <v>72</v>
      </c>
      <c r="G121" s="739" t="n">
        <v>170</v>
      </c>
      <c r="H121" s="740" t="n">
        <v>199</v>
      </c>
      <c r="I121" s="741" t="n">
        <v>188</v>
      </c>
      <c r="J121" s="742" t="n">
        <v>149</v>
      </c>
      <c r="K121" s="743" t="n">
        <v>89</v>
      </c>
      <c r="L121" s="744" t="n">
        <v>212</v>
      </c>
      <c r="M121" s="745" t="n">
        <v>255</v>
      </c>
      <c r="N121" s="746" t="n">
        <v>226</v>
      </c>
    </row>
    <row r="122">
      <c r="B122" s="17" t="n">
        <v>4181</v>
      </c>
      <c r="C122" s="17" t="s">
        <v>1217</v>
      </c>
      <c r="D122" s="736" t="n">
        <v>670</v>
      </c>
      <c r="E122" s="737" t="n">
        <v>10</v>
      </c>
      <c r="F122" s="738" t="n">
        <v>58</v>
      </c>
      <c r="G122" s="739" t="n">
        <v>120</v>
      </c>
      <c r="H122" s="740" t="n">
        <v>177</v>
      </c>
      <c r="I122" s="741" t="n">
        <v>191</v>
      </c>
      <c r="J122" s="742" t="n">
        <v>114</v>
      </c>
      <c r="K122" s="743" t="n">
        <v>170</v>
      </c>
      <c r="L122" s="744" t="n">
        <v>104</v>
      </c>
      <c r="M122" s="745" t="n">
        <v>194</v>
      </c>
      <c r="N122" s="746" t="n">
        <v>202</v>
      </c>
    </row>
    <row r="123">
      <c r="B123" s="17" t="n">
        <v>4182</v>
      </c>
      <c r="C123" s="17" t="s">
        <v>1218</v>
      </c>
      <c r="D123" s="736" t="n">
        <v>530</v>
      </c>
      <c r="E123" s="737" t="n">
        <v>21</v>
      </c>
      <c r="F123" s="738" t="n">
        <v>50</v>
      </c>
      <c r="G123" s="739" t="n">
        <v>103</v>
      </c>
      <c r="H123" s="740" t="n">
        <v>138</v>
      </c>
      <c r="I123" s="741" t="n">
        <v>109</v>
      </c>
      <c r="J123" s="742" t="n">
        <v>109</v>
      </c>
      <c r="K123" s="743" t="n">
        <v>125</v>
      </c>
      <c r="L123" s="744" t="n">
        <v>130</v>
      </c>
      <c r="M123" s="745" t="n">
        <v>119</v>
      </c>
      <c r="N123" s="746" t="n">
        <v>156</v>
      </c>
    </row>
    <row r="124">
      <c r="B124" s="17" t="n">
        <v>4183</v>
      </c>
      <c r="C124" s="17" t="s">
        <v>1219</v>
      </c>
      <c r="D124" s="736" t="n">
        <v>590</v>
      </c>
      <c r="E124" s="737" t="n">
        <v>14</v>
      </c>
      <c r="F124" s="738" t="n">
        <v>59</v>
      </c>
      <c r="G124" s="739" t="n">
        <v>98</v>
      </c>
      <c r="H124" s="740" t="n">
        <v>147</v>
      </c>
      <c r="I124" s="741" t="n">
        <v>156</v>
      </c>
      <c r="J124" s="742" t="n">
        <v>116</v>
      </c>
      <c r="K124" s="743" t="n">
        <v>116</v>
      </c>
      <c r="L124" s="744" t="n">
        <v>110</v>
      </c>
      <c r="M124" s="745" t="n">
        <v>132</v>
      </c>
      <c r="N124" s="746" t="n">
        <v>232</v>
      </c>
    </row>
    <row r="125">
      <c r="B125" s="42" t="n">
        <v>4219</v>
      </c>
      <c r="C125" s="42" t="s">
        <v>1220</v>
      </c>
      <c r="D125" s="747" t="n">
        <v>32915</v>
      </c>
      <c r="E125" s="748" t="n">
        <v>916</v>
      </c>
      <c r="F125" s="749" t="n">
        <v>3678</v>
      </c>
      <c r="G125" s="750" t="n">
        <v>7753</v>
      </c>
      <c r="H125" s="751" t="n">
        <v>9311</v>
      </c>
      <c r="I125" s="752" t="n">
        <v>7402</v>
      </c>
      <c r="J125" s="753" t="n">
        <v>3855</v>
      </c>
      <c r="K125" s="754" t="n">
        <v>5683</v>
      </c>
      <c r="L125" s="755" t="n">
        <v>8184</v>
      </c>
      <c r="M125" s="756" t="n">
        <v>6533</v>
      </c>
      <c r="N125" s="757" t="n">
        <v>12515</v>
      </c>
    </row>
    <row r="126">
      <c r="B126" s="17" t="n">
        <v>4191</v>
      </c>
      <c r="C126" s="17" t="s">
        <v>1221</v>
      </c>
      <c r="D126" s="736" t="n">
        <v>341</v>
      </c>
      <c r="E126" s="737" t="n">
        <v>2</v>
      </c>
      <c r="F126" s="738" t="n">
        <v>24</v>
      </c>
      <c r="G126" s="739" t="n">
        <v>45</v>
      </c>
      <c r="H126" s="740" t="n">
        <v>84</v>
      </c>
      <c r="I126" s="741" t="n">
        <v>124</v>
      </c>
      <c r="J126" s="742" t="n">
        <v>62</v>
      </c>
      <c r="K126" s="743" t="n">
        <v>84</v>
      </c>
      <c r="L126" s="744" t="n">
        <v>48</v>
      </c>
      <c r="M126" s="745" t="n">
        <v>135</v>
      </c>
      <c r="N126" s="746" t="n">
        <v>74</v>
      </c>
    </row>
    <row r="127">
      <c r="B127" s="17" t="n">
        <v>4192</v>
      </c>
      <c r="C127" s="17" t="s">
        <v>1222</v>
      </c>
      <c r="D127" s="736" t="n">
        <v>882</v>
      </c>
      <c r="E127" s="737" t="n">
        <v>21</v>
      </c>
      <c r="F127" s="738" t="n">
        <v>83</v>
      </c>
      <c r="G127" s="739" t="n">
        <v>217</v>
      </c>
      <c r="H127" s="740" t="n">
        <v>209</v>
      </c>
      <c r="I127" s="741" t="n">
        <v>225</v>
      </c>
      <c r="J127" s="742" t="n">
        <v>127</v>
      </c>
      <c r="K127" s="743" t="n">
        <v>165</v>
      </c>
      <c r="L127" s="744" t="n">
        <v>198</v>
      </c>
      <c r="M127" s="745" t="n">
        <v>193</v>
      </c>
      <c r="N127" s="746" t="n">
        <v>326</v>
      </c>
    </row>
    <row r="128">
      <c r="B128" s="17" t="n">
        <v>4193</v>
      </c>
      <c r="C128" s="17" t="s">
        <v>1223</v>
      </c>
      <c r="D128" s="736" t="n">
        <v>422</v>
      </c>
      <c r="E128" s="737" t="n">
        <v>3</v>
      </c>
      <c r="F128" s="738" t="n">
        <v>52</v>
      </c>
      <c r="G128" s="739" t="n">
        <v>75</v>
      </c>
      <c r="H128" s="740" t="n">
        <v>130</v>
      </c>
      <c r="I128" s="741" t="n">
        <v>115</v>
      </c>
      <c r="J128" s="742" t="n">
        <v>47</v>
      </c>
      <c r="K128" s="743" t="n">
        <v>80</v>
      </c>
      <c r="L128" s="744" t="n">
        <v>50</v>
      </c>
      <c r="M128" s="745" t="n">
        <v>84</v>
      </c>
      <c r="N128" s="746" t="n">
        <v>208</v>
      </c>
    </row>
    <row r="129">
      <c r="B129" s="17" t="n">
        <v>4194</v>
      </c>
      <c r="C129" s="17" t="s">
        <v>1224</v>
      </c>
      <c r="D129" s="736" t="n">
        <v>1019</v>
      </c>
      <c r="E129" s="737" t="n">
        <v>10</v>
      </c>
      <c r="F129" s="738" t="n">
        <v>78</v>
      </c>
      <c r="G129" s="739" t="n">
        <v>182</v>
      </c>
      <c r="H129" s="740" t="n">
        <v>298</v>
      </c>
      <c r="I129" s="741" t="n">
        <v>314</v>
      </c>
      <c r="J129" s="742" t="n">
        <v>137</v>
      </c>
      <c r="K129" s="743" t="n">
        <v>187</v>
      </c>
      <c r="L129" s="744" t="n">
        <v>125</v>
      </c>
      <c r="M129" s="745" t="n">
        <v>239</v>
      </c>
      <c r="N129" s="746" t="n">
        <v>468</v>
      </c>
    </row>
    <row r="130">
      <c r="B130" s="17" t="n">
        <v>4195</v>
      </c>
      <c r="C130" s="17" t="s">
        <v>1225</v>
      </c>
      <c r="D130" s="736" t="n">
        <v>774</v>
      </c>
      <c r="E130" s="737" t="n">
        <v>16</v>
      </c>
      <c r="F130" s="738" t="n">
        <v>93</v>
      </c>
      <c r="G130" s="739" t="n">
        <v>152</v>
      </c>
      <c r="H130" s="740" t="n">
        <v>214</v>
      </c>
      <c r="I130" s="741" t="n">
        <v>181</v>
      </c>
      <c r="J130" s="742" t="n">
        <v>118</v>
      </c>
      <c r="K130" s="743" t="n">
        <v>141</v>
      </c>
      <c r="L130" s="744" t="n">
        <v>131</v>
      </c>
      <c r="M130" s="745" t="n">
        <v>235</v>
      </c>
      <c r="N130" s="746" t="n">
        <v>267</v>
      </c>
    </row>
    <row r="131">
      <c r="B131" s="17" t="n">
        <v>4196</v>
      </c>
      <c r="C131" s="17" t="s">
        <v>1226</v>
      </c>
      <c r="D131" s="736" t="n">
        <v>1205</v>
      </c>
      <c r="E131" s="737" t="n">
        <v>37</v>
      </c>
      <c r="F131" s="738" t="n">
        <v>134</v>
      </c>
      <c r="G131" s="739" t="n">
        <v>264</v>
      </c>
      <c r="H131" s="740" t="n">
        <v>328</v>
      </c>
      <c r="I131" s="741" t="n">
        <v>278</v>
      </c>
      <c r="J131" s="742" t="n">
        <v>164</v>
      </c>
      <c r="K131" s="743" t="n">
        <v>265</v>
      </c>
      <c r="L131" s="744" t="n">
        <v>224</v>
      </c>
      <c r="M131" s="745" t="n">
        <v>260</v>
      </c>
      <c r="N131" s="746" t="n">
        <v>456</v>
      </c>
    </row>
    <row r="132">
      <c r="B132" s="17" t="n">
        <v>4197</v>
      </c>
      <c r="C132" s="17" t="s">
        <v>1227</v>
      </c>
      <c r="D132" s="736" t="n">
        <v>524</v>
      </c>
      <c r="E132" s="737" t="n">
        <v>6</v>
      </c>
      <c r="F132" s="738" t="n">
        <v>69</v>
      </c>
      <c r="G132" s="739" t="n">
        <v>126</v>
      </c>
      <c r="H132" s="740" t="n">
        <v>139</v>
      </c>
      <c r="I132" s="741" t="n">
        <v>120</v>
      </c>
      <c r="J132" s="742" t="n">
        <v>64</v>
      </c>
      <c r="K132" s="743" t="n">
        <v>118</v>
      </c>
      <c r="L132" s="744" t="n">
        <v>116</v>
      </c>
      <c r="M132" s="745" t="n">
        <v>131</v>
      </c>
      <c r="N132" s="746" t="n">
        <v>159</v>
      </c>
    </row>
    <row r="133">
      <c r="B133" s="17" t="n">
        <v>4198</v>
      </c>
      <c r="C133" s="17" t="s">
        <v>1228</v>
      </c>
      <c r="D133" s="736" t="n">
        <v>627</v>
      </c>
      <c r="E133" s="737" t="n">
        <v>12</v>
      </c>
      <c r="F133" s="738" t="n">
        <v>56</v>
      </c>
      <c r="G133" s="739" t="n">
        <v>134</v>
      </c>
      <c r="H133" s="740" t="n">
        <v>186</v>
      </c>
      <c r="I133" s="741" t="n">
        <v>162</v>
      </c>
      <c r="J133" s="742" t="n">
        <v>77</v>
      </c>
      <c r="K133" s="743" t="n">
        <v>148</v>
      </c>
      <c r="L133" s="744" t="n">
        <v>102</v>
      </c>
      <c r="M133" s="745" t="n">
        <v>120</v>
      </c>
      <c r="N133" s="746" t="n">
        <v>257</v>
      </c>
    </row>
    <row r="134">
      <c r="B134" s="17" t="n">
        <v>4199</v>
      </c>
      <c r="C134" s="17" t="s">
        <v>1229</v>
      </c>
      <c r="D134" s="736" t="n">
        <v>796</v>
      </c>
      <c r="E134" s="737" t="n">
        <v>51</v>
      </c>
      <c r="F134" s="738" t="n">
        <v>130</v>
      </c>
      <c r="G134" s="739" t="n">
        <v>209</v>
      </c>
      <c r="H134" s="740" t="n">
        <v>220</v>
      </c>
      <c r="I134" s="741" t="n">
        <v>132</v>
      </c>
      <c r="J134" s="742" t="n">
        <v>54</v>
      </c>
      <c r="K134" s="743" t="n">
        <v>134</v>
      </c>
      <c r="L134" s="744" t="n">
        <v>153</v>
      </c>
      <c r="M134" s="745" t="n">
        <v>71</v>
      </c>
      <c r="N134" s="746" t="n">
        <v>438</v>
      </c>
    </row>
    <row r="135">
      <c r="B135" s="17" t="n">
        <v>4200</v>
      </c>
      <c r="C135" s="17" t="s">
        <v>1230</v>
      </c>
      <c r="D135" s="736" t="n">
        <v>1933</v>
      </c>
      <c r="E135" s="737" t="n">
        <v>34</v>
      </c>
      <c r="F135" s="738" t="n">
        <v>238</v>
      </c>
      <c r="G135" s="739" t="n">
        <v>454</v>
      </c>
      <c r="H135" s="740" t="n">
        <v>574</v>
      </c>
      <c r="I135" s="741" t="n">
        <v>465</v>
      </c>
      <c r="J135" s="742" t="n">
        <v>168</v>
      </c>
      <c r="K135" s="743" t="n">
        <v>161</v>
      </c>
      <c r="L135" s="744" t="n">
        <v>590</v>
      </c>
      <c r="M135" s="745" t="n">
        <v>381</v>
      </c>
      <c r="N135" s="746" t="n">
        <v>801</v>
      </c>
    </row>
    <row r="136">
      <c r="B136" s="17" t="n">
        <v>4201</v>
      </c>
      <c r="C136" s="17" t="s">
        <v>380</v>
      </c>
      <c r="D136" s="736" t="n">
        <v>5822</v>
      </c>
      <c r="E136" s="737" t="n">
        <v>298</v>
      </c>
      <c r="F136" s="738" t="n">
        <v>926</v>
      </c>
      <c r="G136" s="739" t="n">
        <v>1815</v>
      </c>
      <c r="H136" s="740" t="n">
        <v>1517</v>
      </c>
      <c r="I136" s="741" t="n">
        <v>766</v>
      </c>
      <c r="J136" s="742" t="n">
        <v>500</v>
      </c>
      <c r="K136" s="743" t="n">
        <v>1111</v>
      </c>
      <c r="L136" s="744" t="n">
        <v>1838</v>
      </c>
      <c r="M136" s="745" t="n">
        <v>592</v>
      </c>
      <c r="N136" s="746" t="n">
        <v>2281</v>
      </c>
    </row>
    <row r="137">
      <c r="B137" s="17" t="n">
        <v>4202</v>
      </c>
      <c r="C137" s="17" t="s">
        <v>1231</v>
      </c>
      <c r="D137" s="736" t="n">
        <v>1700</v>
      </c>
      <c r="E137" s="737" t="n">
        <v>33</v>
      </c>
      <c r="F137" s="738" t="n">
        <v>111</v>
      </c>
      <c r="G137" s="739" t="n">
        <v>344</v>
      </c>
      <c r="H137" s="740" t="n">
        <v>527</v>
      </c>
      <c r="I137" s="741" t="n">
        <v>421</v>
      </c>
      <c r="J137" s="742" t="n">
        <v>264</v>
      </c>
      <c r="K137" s="743" t="n">
        <v>234</v>
      </c>
      <c r="L137" s="744" t="n">
        <v>374</v>
      </c>
      <c r="M137" s="745" t="n">
        <v>296</v>
      </c>
      <c r="N137" s="746" t="n">
        <v>796</v>
      </c>
    </row>
    <row r="138">
      <c r="B138" s="17" t="n">
        <v>4203</v>
      </c>
      <c r="C138" s="17" t="s">
        <v>1232</v>
      </c>
      <c r="D138" s="736" t="n">
        <v>2251</v>
      </c>
      <c r="E138" s="737" t="n">
        <v>48</v>
      </c>
      <c r="F138" s="738" t="n">
        <v>196</v>
      </c>
      <c r="G138" s="739" t="n">
        <v>484</v>
      </c>
      <c r="H138" s="740" t="n">
        <v>636</v>
      </c>
      <c r="I138" s="741" t="n">
        <v>535</v>
      </c>
      <c r="J138" s="742" t="n">
        <v>352</v>
      </c>
      <c r="K138" s="743" t="n">
        <v>462</v>
      </c>
      <c r="L138" s="744" t="n">
        <v>550</v>
      </c>
      <c r="M138" s="745" t="n">
        <v>538</v>
      </c>
      <c r="N138" s="746" t="n">
        <v>701</v>
      </c>
    </row>
    <row r="139">
      <c r="B139" s="17" t="n">
        <v>4204</v>
      </c>
      <c r="C139" s="17" t="s">
        <v>1233</v>
      </c>
      <c r="D139" s="736" t="n">
        <v>2157</v>
      </c>
      <c r="E139" s="737" t="n">
        <v>40</v>
      </c>
      <c r="F139" s="738" t="n">
        <v>186</v>
      </c>
      <c r="G139" s="739" t="n">
        <v>496</v>
      </c>
      <c r="H139" s="740" t="n">
        <v>655</v>
      </c>
      <c r="I139" s="741" t="n">
        <v>535</v>
      </c>
      <c r="J139" s="742" t="n">
        <v>245</v>
      </c>
      <c r="K139" s="743" t="n">
        <v>394</v>
      </c>
      <c r="L139" s="744" t="n">
        <v>815</v>
      </c>
      <c r="M139" s="745" t="n">
        <v>468</v>
      </c>
      <c r="N139" s="746" t="n">
        <v>480</v>
      </c>
    </row>
    <row r="140">
      <c r="B140" s="17" t="n">
        <v>4205</v>
      </c>
      <c r="C140" s="17" t="s">
        <v>1234</v>
      </c>
      <c r="D140" s="736" t="n">
        <v>1446</v>
      </c>
      <c r="E140" s="737" t="n">
        <v>24</v>
      </c>
      <c r="F140" s="738" t="n">
        <v>145</v>
      </c>
      <c r="G140" s="739" t="n">
        <v>372</v>
      </c>
      <c r="H140" s="740" t="n">
        <v>415</v>
      </c>
      <c r="I140" s="741" t="n">
        <v>348</v>
      </c>
      <c r="J140" s="742" t="n">
        <v>142</v>
      </c>
      <c r="K140" s="743" t="n">
        <v>238</v>
      </c>
      <c r="L140" s="744" t="n">
        <v>390</v>
      </c>
      <c r="M140" s="745" t="n">
        <v>307</v>
      </c>
      <c r="N140" s="746" t="n">
        <v>511</v>
      </c>
    </row>
    <row r="141">
      <c r="B141" s="17" t="n">
        <v>4206</v>
      </c>
      <c r="C141" s="17" t="s">
        <v>1235</v>
      </c>
      <c r="D141" s="736" t="n">
        <v>2798</v>
      </c>
      <c r="E141" s="737" t="n">
        <v>77</v>
      </c>
      <c r="F141" s="738" t="n">
        <v>283</v>
      </c>
      <c r="G141" s="739" t="n">
        <v>552</v>
      </c>
      <c r="H141" s="740" t="n">
        <v>898</v>
      </c>
      <c r="I141" s="741" t="n">
        <v>733</v>
      </c>
      <c r="J141" s="742" t="n">
        <v>255</v>
      </c>
      <c r="K141" s="743" t="n">
        <v>440</v>
      </c>
      <c r="L141" s="744" t="n">
        <v>603</v>
      </c>
      <c r="M141" s="745" t="n">
        <v>601</v>
      </c>
      <c r="N141" s="746" t="n">
        <v>1154</v>
      </c>
    </row>
    <row r="142">
      <c r="B142" s="17" t="n">
        <v>4207</v>
      </c>
      <c r="C142" s="17" t="s">
        <v>1236</v>
      </c>
      <c r="D142" s="736" t="n">
        <v>1418</v>
      </c>
      <c r="E142" s="737" t="n">
        <v>29</v>
      </c>
      <c r="F142" s="738" t="n">
        <v>132</v>
      </c>
      <c r="G142" s="739" t="n">
        <v>279</v>
      </c>
      <c r="H142" s="740" t="n">
        <v>379</v>
      </c>
      <c r="I142" s="741" t="n">
        <v>423</v>
      </c>
      <c r="J142" s="742" t="n">
        <v>176</v>
      </c>
      <c r="K142" s="743" t="n">
        <v>267</v>
      </c>
      <c r="L142" s="744" t="n">
        <v>341</v>
      </c>
      <c r="M142" s="745" t="n">
        <v>474</v>
      </c>
      <c r="N142" s="746" t="n">
        <v>336</v>
      </c>
    </row>
    <row r="143">
      <c r="B143" s="17" t="n">
        <v>4208</v>
      </c>
      <c r="C143" s="17" t="s">
        <v>1237</v>
      </c>
      <c r="D143" s="736" t="n">
        <v>2121</v>
      </c>
      <c r="E143" s="737" t="n">
        <v>45</v>
      </c>
      <c r="F143" s="738" t="n">
        <v>213</v>
      </c>
      <c r="G143" s="739" t="n">
        <v>389</v>
      </c>
      <c r="H143" s="740" t="n">
        <v>628</v>
      </c>
      <c r="I143" s="741" t="n">
        <v>505</v>
      </c>
      <c r="J143" s="742" t="n">
        <v>341</v>
      </c>
      <c r="K143" s="743" t="n">
        <v>280</v>
      </c>
      <c r="L143" s="744" t="n">
        <v>297</v>
      </c>
      <c r="M143" s="745" t="n">
        <v>517</v>
      </c>
      <c r="N143" s="746" t="n">
        <v>1027</v>
      </c>
    </row>
    <row r="144">
      <c r="B144" s="17" t="n">
        <v>4209</v>
      </c>
      <c r="C144" s="17" t="s">
        <v>1238</v>
      </c>
      <c r="D144" s="736" t="n">
        <v>2646</v>
      </c>
      <c r="E144" s="737" t="n">
        <v>65</v>
      </c>
      <c r="F144" s="738" t="n">
        <v>283</v>
      </c>
      <c r="G144" s="739" t="n">
        <v>614</v>
      </c>
      <c r="H144" s="740" t="n">
        <v>719</v>
      </c>
      <c r="I144" s="741" t="n">
        <v>635</v>
      </c>
      <c r="J144" s="742" t="n">
        <v>330</v>
      </c>
      <c r="K144" s="743" t="n">
        <v>525</v>
      </c>
      <c r="L144" s="744" t="n">
        <v>771</v>
      </c>
      <c r="M144" s="745" t="n">
        <v>645</v>
      </c>
      <c r="N144" s="746" t="n">
        <v>705</v>
      </c>
    </row>
    <row r="145">
      <c r="B145" s="17" t="n">
        <v>4210</v>
      </c>
      <c r="C145" s="17" t="s">
        <v>1239</v>
      </c>
      <c r="D145" s="736" t="n">
        <v>2033</v>
      </c>
      <c r="E145" s="737" t="n">
        <v>65</v>
      </c>
      <c r="F145" s="738" t="n">
        <v>246</v>
      </c>
      <c r="G145" s="739" t="n">
        <v>550</v>
      </c>
      <c r="H145" s="740" t="n">
        <v>555</v>
      </c>
      <c r="I145" s="741" t="n">
        <v>385</v>
      </c>
      <c r="J145" s="742" t="n">
        <v>232</v>
      </c>
      <c r="K145" s="743" t="n">
        <v>249</v>
      </c>
      <c r="L145" s="744" t="n">
        <v>468</v>
      </c>
      <c r="M145" s="745" t="n">
        <v>246</v>
      </c>
      <c r="N145" s="746" t="n">
        <v>1070</v>
      </c>
    </row>
    <row r="146">
      <c r="B146" s="42" t="n">
        <v>4249</v>
      </c>
      <c r="C146" s="42" t="s">
        <v>1240</v>
      </c>
      <c r="D146" s="747" t="n">
        <v>17948</v>
      </c>
      <c r="E146" s="748" t="n">
        <v>518</v>
      </c>
      <c r="F146" s="749" t="n">
        <v>1654</v>
      </c>
      <c r="G146" s="750" t="n">
        <v>3402</v>
      </c>
      <c r="H146" s="751" t="n">
        <v>5104</v>
      </c>
      <c r="I146" s="752" t="n">
        <v>4386</v>
      </c>
      <c r="J146" s="753" t="n">
        <v>2884</v>
      </c>
      <c r="K146" s="754" t="n">
        <v>2748</v>
      </c>
      <c r="L146" s="755" t="n">
        <v>3555</v>
      </c>
      <c r="M146" s="756" t="n">
        <v>4813</v>
      </c>
      <c r="N146" s="757" t="n">
        <v>6832</v>
      </c>
    </row>
    <row r="147">
      <c r="B147" s="17" t="n">
        <v>4221</v>
      </c>
      <c r="C147" s="17" t="s">
        <v>1241</v>
      </c>
      <c r="D147" s="736" t="n">
        <v>497</v>
      </c>
      <c r="E147" s="737" t="n">
        <v>12</v>
      </c>
      <c r="F147" s="738" t="n">
        <v>50</v>
      </c>
      <c r="G147" s="739" t="n">
        <v>90</v>
      </c>
      <c r="H147" s="740" t="n">
        <v>150</v>
      </c>
      <c r="I147" s="741" t="n">
        <v>119</v>
      </c>
      <c r="J147" s="742" t="n">
        <v>76</v>
      </c>
      <c r="K147" s="743" t="n">
        <v>66</v>
      </c>
      <c r="L147" s="744" t="n">
        <v>43</v>
      </c>
      <c r="M147" s="745" t="n">
        <v>151</v>
      </c>
      <c r="N147" s="746" t="n">
        <v>237</v>
      </c>
    </row>
    <row r="148">
      <c r="B148" s="17" t="n">
        <v>4222</v>
      </c>
      <c r="C148" s="17" t="s">
        <v>1242</v>
      </c>
      <c r="D148" s="736" t="n">
        <v>726</v>
      </c>
      <c r="E148" s="737" t="n">
        <v>26</v>
      </c>
      <c r="F148" s="738" t="n">
        <v>48</v>
      </c>
      <c r="G148" s="739" t="n">
        <v>96</v>
      </c>
      <c r="H148" s="740" t="n">
        <v>191</v>
      </c>
      <c r="I148" s="741" t="n">
        <v>223</v>
      </c>
      <c r="J148" s="742" t="n">
        <v>142</v>
      </c>
      <c r="K148" s="743" t="n">
        <v>126</v>
      </c>
      <c r="L148" s="744" t="n">
        <v>77</v>
      </c>
      <c r="M148" s="745" t="n">
        <v>287</v>
      </c>
      <c r="N148" s="746" t="n">
        <v>236</v>
      </c>
    </row>
    <row r="149">
      <c r="B149" s="17" t="n">
        <v>4223</v>
      </c>
      <c r="C149" s="17" t="s">
        <v>1243</v>
      </c>
      <c r="D149" s="736" t="n">
        <v>943</v>
      </c>
      <c r="E149" s="737" t="n">
        <v>31</v>
      </c>
      <c r="F149" s="738" t="n">
        <v>113</v>
      </c>
      <c r="G149" s="739" t="n">
        <v>158</v>
      </c>
      <c r="H149" s="740" t="n">
        <v>224</v>
      </c>
      <c r="I149" s="741" t="n">
        <v>242</v>
      </c>
      <c r="J149" s="742" t="n">
        <v>175</v>
      </c>
      <c r="K149" s="743" t="n">
        <v>131</v>
      </c>
      <c r="L149" s="744" t="n">
        <v>124</v>
      </c>
      <c r="M149" s="745" t="n">
        <v>216</v>
      </c>
      <c r="N149" s="746" t="n">
        <v>472</v>
      </c>
    </row>
    <row r="150">
      <c r="B150" s="17" t="n">
        <v>4224</v>
      </c>
      <c r="C150" s="17" t="s">
        <v>1244</v>
      </c>
      <c r="D150" s="736" t="n">
        <v>590</v>
      </c>
      <c r="E150" s="737" t="n">
        <v>12</v>
      </c>
      <c r="F150" s="738" t="n">
        <v>41</v>
      </c>
      <c r="G150" s="739" t="n">
        <v>137</v>
      </c>
      <c r="H150" s="740" t="n">
        <v>138</v>
      </c>
      <c r="I150" s="741" t="n">
        <v>130</v>
      </c>
      <c r="J150" s="742" t="n">
        <v>132</v>
      </c>
      <c r="K150" s="743" t="n">
        <v>171</v>
      </c>
      <c r="L150" s="744" t="n">
        <v>62</v>
      </c>
      <c r="M150" s="745" t="n">
        <v>131</v>
      </c>
      <c r="N150" s="746" t="n">
        <v>226</v>
      </c>
    </row>
    <row r="151">
      <c r="B151" s="17" t="n">
        <v>4226</v>
      </c>
      <c r="C151" s="17" t="s">
        <v>1245</v>
      </c>
      <c r="D151" s="736" t="n">
        <v>276</v>
      </c>
      <c r="E151" s="737" t="n">
        <v>5</v>
      </c>
      <c r="F151" s="738" t="n">
        <v>21</v>
      </c>
      <c r="G151" s="739" t="n">
        <v>33</v>
      </c>
      <c r="H151" s="740" t="n">
        <v>57</v>
      </c>
      <c r="I151" s="741" t="n">
        <v>98</v>
      </c>
      <c r="J151" s="742" t="n">
        <v>62</v>
      </c>
      <c r="K151" s="743" t="n">
        <v>63</v>
      </c>
      <c r="L151" s="744" t="n">
        <v>38</v>
      </c>
      <c r="M151" s="745" t="n">
        <v>91</v>
      </c>
      <c r="N151" s="746" t="n">
        <v>84</v>
      </c>
    </row>
    <row r="152">
      <c r="B152" s="17" t="n">
        <v>4227</v>
      </c>
      <c r="C152" s="17" t="s">
        <v>1246</v>
      </c>
      <c r="D152" s="736" t="n">
        <v>344</v>
      </c>
      <c r="E152" s="737" t="n">
        <v>10</v>
      </c>
      <c r="F152" s="738" t="n">
        <v>27</v>
      </c>
      <c r="G152" s="739" t="n">
        <v>45</v>
      </c>
      <c r="H152" s="740" t="n">
        <v>111</v>
      </c>
      <c r="I152" s="741" t="n">
        <v>93</v>
      </c>
      <c r="J152" s="742" t="n">
        <v>58</v>
      </c>
      <c r="K152" s="743" t="n">
        <v>79</v>
      </c>
      <c r="L152" s="744" t="n">
        <v>51</v>
      </c>
      <c r="M152" s="745" t="n">
        <v>94</v>
      </c>
      <c r="N152" s="746" t="n">
        <v>120</v>
      </c>
    </row>
    <row r="153">
      <c r="B153" s="17" t="n">
        <v>4228</v>
      </c>
      <c r="C153" s="17" t="s">
        <v>1247</v>
      </c>
      <c r="D153" s="736" t="n">
        <v>1439</v>
      </c>
      <c r="E153" s="737" t="n">
        <v>30</v>
      </c>
      <c r="F153" s="738" t="n">
        <v>128</v>
      </c>
      <c r="G153" s="739" t="n">
        <v>295</v>
      </c>
      <c r="H153" s="740" t="n">
        <v>424</v>
      </c>
      <c r="I153" s="741" t="n">
        <v>307</v>
      </c>
      <c r="J153" s="742" t="n">
        <v>255</v>
      </c>
      <c r="K153" s="743" t="n">
        <v>268</v>
      </c>
      <c r="L153" s="744" t="n">
        <v>322</v>
      </c>
      <c r="M153" s="745" t="n">
        <v>351</v>
      </c>
      <c r="N153" s="746" t="n">
        <v>498</v>
      </c>
    </row>
    <row r="154">
      <c r="B154" s="17" t="n">
        <v>4229</v>
      </c>
      <c r="C154" s="17" t="s">
        <v>1248</v>
      </c>
      <c r="D154" s="736" t="n">
        <v>560</v>
      </c>
      <c r="E154" s="737" t="n">
        <v>22</v>
      </c>
      <c r="F154" s="738" t="n">
        <v>46</v>
      </c>
      <c r="G154" s="739" t="n">
        <v>91</v>
      </c>
      <c r="H154" s="740" t="n">
        <v>143</v>
      </c>
      <c r="I154" s="741" t="n">
        <v>158</v>
      </c>
      <c r="J154" s="742" t="n">
        <v>100</v>
      </c>
      <c r="K154" s="743" t="n">
        <v>145</v>
      </c>
      <c r="L154" s="744" t="n">
        <v>96</v>
      </c>
      <c r="M154" s="745" t="n">
        <v>118</v>
      </c>
      <c r="N154" s="746" t="n">
        <v>201</v>
      </c>
    </row>
    <row r="155">
      <c r="B155" s="17" t="n">
        <v>4230</v>
      </c>
      <c r="C155" s="17" t="s">
        <v>1249</v>
      </c>
      <c r="D155" s="736" t="n">
        <v>564</v>
      </c>
      <c r="E155" s="737" t="n">
        <v>11</v>
      </c>
      <c r="F155" s="738" t="n">
        <v>35</v>
      </c>
      <c r="G155" s="739" t="n">
        <v>65</v>
      </c>
      <c r="H155" s="740" t="n">
        <v>127</v>
      </c>
      <c r="I155" s="741" t="n">
        <v>212</v>
      </c>
      <c r="J155" s="742" t="n">
        <v>114</v>
      </c>
      <c r="K155" s="743" t="n">
        <v>44</v>
      </c>
      <c r="L155" s="744" t="n">
        <v>130</v>
      </c>
      <c r="M155" s="745" t="n">
        <v>251</v>
      </c>
      <c r="N155" s="746" t="n">
        <v>139</v>
      </c>
    </row>
    <row r="156">
      <c r="B156" s="17" t="n">
        <v>4231</v>
      </c>
      <c r="C156" s="17" t="s">
        <v>1250</v>
      </c>
      <c r="D156" s="736" t="n">
        <v>645</v>
      </c>
      <c r="E156" s="737" t="n">
        <v>19</v>
      </c>
      <c r="F156" s="738" t="n">
        <v>58</v>
      </c>
      <c r="G156" s="739" t="n">
        <v>133</v>
      </c>
      <c r="H156" s="740" t="n">
        <v>202</v>
      </c>
      <c r="I156" s="741" t="n">
        <v>132</v>
      </c>
      <c r="J156" s="742" t="n">
        <v>101</v>
      </c>
      <c r="K156" s="743" t="n">
        <v>114</v>
      </c>
      <c r="L156" s="744" t="n">
        <v>89</v>
      </c>
      <c r="M156" s="745" t="n">
        <v>210</v>
      </c>
      <c r="N156" s="746" t="n">
        <v>232</v>
      </c>
    </row>
    <row r="157">
      <c r="B157" s="17" t="n">
        <v>4232</v>
      </c>
      <c r="C157" s="17" t="s">
        <v>1251</v>
      </c>
      <c r="D157" s="736" t="n">
        <v>96</v>
      </c>
      <c r="E157" s="737" t="n">
        <v>3</v>
      </c>
      <c r="F157" s="738" t="n">
        <v>1</v>
      </c>
      <c r="G157" s="739" t="n">
        <v>11</v>
      </c>
      <c r="H157" s="740" t="n">
        <v>21</v>
      </c>
      <c r="I157" s="741" t="n">
        <v>31</v>
      </c>
      <c r="J157" s="742" t="n">
        <v>29</v>
      </c>
      <c r="K157" s="743" t="n">
        <v>21</v>
      </c>
      <c r="L157" s="744" t="n">
        <v>10</v>
      </c>
      <c r="M157" s="745" t="n">
        <v>18</v>
      </c>
      <c r="N157" s="746" t="n">
        <v>47</v>
      </c>
    </row>
    <row r="158">
      <c r="B158" s="17" t="n">
        <v>4233</v>
      </c>
      <c r="C158" s="17" t="s">
        <v>1252</v>
      </c>
      <c r="D158" s="736" t="n">
        <v>162</v>
      </c>
      <c r="E158" s="737" t="n">
        <v>2</v>
      </c>
      <c r="F158" s="738" t="n">
        <v>9</v>
      </c>
      <c r="G158" s="739" t="n">
        <v>12</v>
      </c>
      <c r="H158" s="740" t="n">
        <v>27</v>
      </c>
      <c r="I158" s="741" t="n">
        <v>65</v>
      </c>
      <c r="J158" s="742" t="n">
        <v>47</v>
      </c>
      <c r="K158" s="743" t="n">
        <v>35</v>
      </c>
      <c r="L158" s="744" t="n">
        <v>14</v>
      </c>
      <c r="M158" s="745" t="n">
        <v>53</v>
      </c>
      <c r="N158" s="746" t="n">
        <v>60</v>
      </c>
    </row>
    <row r="159">
      <c r="B159" s="17" t="n">
        <v>4234</v>
      </c>
      <c r="C159" s="17" t="s">
        <v>1253</v>
      </c>
      <c r="D159" s="736" t="n">
        <v>1657</v>
      </c>
      <c r="E159" s="737" t="n">
        <v>40</v>
      </c>
      <c r="F159" s="738" t="n">
        <v>148</v>
      </c>
      <c r="G159" s="739" t="n">
        <v>319</v>
      </c>
      <c r="H159" s="740" t="n">
        <v>440</v>
      </c>
      <c r="I159" s="741" t="n">
        <v>429</v>
      </c>
      <c r="J159" s="742" t="n">
        <v>281</v>
      </c>
      <c r="K159" s="743" t="n">
        <v>241</v>
      </c>
      <c r="L159" s="744" t="n">
        <v>318</v>
      </c>
      <c r="M159" s="745" t="n">
        <v>469</v>
      </c>
      <c r="N159" s="746" t="n">
        <v>629</v>
      </c>
    </row>
    <row r="160">
      <c r="B160" s="17" t="n">
        <v>4235</v>
      </c>
      <c r="C160" s="17" t="s">
        <v>1254</v>
      </c>
      <c r="D160" s="736" t="n">
        <v>645</v>
      </c>
      <c r="E160" s="737" t="n">
        <v>12</v>
      </c>
      <c r="F160" s="738" t="n">
        <v>93</v>
      </c>
      <c r="G160" s="739" t="n">
        <v>136</v>
      </c>
      <c r="H160" s="740" t="n">
        <v>174</v>
      </c>
      <c r="I160" s="741" t="n">
        <v>125</v>
      </c>
      <c r="J160" s="742" t="n">
        <v>105</v>
      </c>
      <c r="K160" s="743" t="n">
        <v>120</v>
      </c>
      <c r="L160" s="744" t="n">
        <v>66</v>
      </c>
      <c r="M160" s="745" t="n">
        <v>220</v>
      </c>
      <c r="N160" s="746" t="n">
        <v>239</v>
      </c>
    </row>
    <row r="161">
      <c r="B161" s="17" t="n">
        <v>4236</v>
      </c>
      <c r="C161" s="17" t="s">
        <v>1255</v>
      </c>
      <c r="D161" s="736" t="n">
        <v>4229</v>
      </c>
      <c r="E161" s="737" t="n">
        <v>182</v>
      </c>
      <c r="F161" s="738" t="n">
        <v>424</v>
      </c>
      <c r="G161" s="739" t="n">
        <v>891</v>
      </c>
      <c r="H161" s="740" t="n">
        <v>1364</v>
      </c>
      <c r="I161" s="741" t="n">
        <v>825</v>
      </c>
      <c r="J161" s="742" t="n">
        <v>543</v>
      </c>
      <c r="K161" s="743" t="n">
        <v>472</v>
      </c>
      <c r="L161" s="744" t="n">
        <v>1235</v>
      </c>
      <c r="M161" s="745" t="n">
        <v>883</v>
      </c>
      <c r="N161" s="746" t="n">
        <v>1639</v>
      </c>
    </row>
    <row r="162">
      <c r="B162" s="17" t="n">
        <v>4237</v>
      </c>
      <c r="C162" s="17" t="s">
        <v>1256</v>
      </c>
      <c r="D162" s="736" t="n">
        <v>651</v>
      </c>
      <c r="E162" s="737" t="n">
        <v>14</v>
      </c>
      <c r="F162" s="738" t="n">
        <v>33</v>
      </c>
      <c r="G162" s="739" t="n">
        <v>107</v>
      </c>
      <c r="H162" s="740" t="n">
        <v>190</v>
      </c>
      <c r="I162" s="741" t="n">
        <v>209</v>
      </c>
      <c r="J162" s="742" t="n">
        <v>98</v>
      </c>
      <c r="K162" s="743" t="n">
        <v>71</v>
      </c>
      <c r="L162" s="744" t="n">
        <v>71</v>
      </c>
      <c r="M162" s="745" t="n">
        <v>254</v>
      </c>
      <c r="N162" s="746" t="n">
        <v>255</v>
      </c>
    </row>
    <row r="163">
      <c r="B163" s="17" t="n">
        <v>4238</v>
      </c>
      <c r="C163" s="17" t="s">
        <v>1257</v>
      </c>
      <c r="D163" s="736" t="n">
        <v>477</v>
      </c>
      <c r="E163" s="737" t="n">
        <v>15</v>
      </c>
      <c r="F163" s="738" t="n">
        <v>58</v>
      </c>
      <c r="G163" s="739" t="n">
        <v>91</v>
      </c>
      <c r="H163" s="740" t="n">
        <v>133</v>
      </c>
      <c r="I163" s="741" t="n">
        <v>121</v>
      </c>
      <c r="J163" s="742" t="n">
        <v>59</v>
      </c>
      <c r="K163" s="743" t="n">
        <v>48</v>
      </c>
      <c r="L163" s="744" t="n">
        <v>53</v>
      </c>
      <c r="M163" s="745" t="n">
        <v>191</v>
      </c>
      <c r="N163" s="746" t="n">
        <v>185</v>
      </c>
    </row>
    <row r="164">
      <c r="B164" s="17" t="n">
        <v>4239</v>
      </c>
      <c r="C164" s="17" t="s">
        <v>1258</v>
      </c>
      <c r="D164" s="736" t="n">
        <v>1988</v>
      </c>
      <c r="E164" s="737" t="n">
        <v>44</v>
      </c>
      <c r="F164" s="738" t="n">
        <v>203</v>
      </c>
      <c r="G164" s="739" t="n">
        <v>398</v>
      </c>
      <c r="H164" s="740" t="n">
        <v>521</v>
      </c>
      <c r="I164" s="741" t="n">
        <v>475</v>
      </c>
      <c r="J164" s="742" t="n">
        <v>347</v>
      </c>
      <c r="K164" s="743" t="n">
        <v>337</v>
      </c>
      <c r="L164" s="744" t="n">
        <v>467</v>
      </c>
      <c r="M164" s="745" t="n">
        <v>412</v>
      </c>
      <c r="N164" s="746" t="n">
        <v>772</v>
      </c>
    </row>
    <row r="165">
      <c r="B165" s="17" t="n">
        <v>4240</v>
      </c>
      <c r="C165" s="17" t="s">
        <v>1259</v>
      </c>
      <c r="D165" s="736" t="n">
        <v>1459</v>
      </c>
      <c r="E165" s="737" t="n">
        <v>28</v>
      </c>
      <c r="F165" s="738" t="n">
        <v>118</v>
      </c>
      <c r="G165" s="739" t="n">
        <v>294</v>
      </c>
      <c r="H165" s="740" t="n">
        <v>467</v>
      </c>
      <c r="I165" s="741" t="n">
        <v>392</v>
      </c>
      <c r="J165" s="742" t="n">
        <v>160</v>
      </c>
      <c r="K165" s="743" t="n">
        <v>196</v>
      </c>
      <c r="L165" s="744" t="n">
        <v>289</v>
      </c>
      <c r="M165" s="745" t="n">
        <v>413</v>
      </c>
      <c r="N165" s="746" t="n">
        <v>561</v>
      </c>
    </row>
    <row r="166">
      <c r="B166" s="42" t="n">
        <v>4269</v>
      </c>
      <c r="C166" s="42" t="s">
        <v>1260</v>
      </c>
      <c r="D166" s="747" t="n">
        <v>24101</v>
      </c>
      <c r="E166" s="748" t="n">
        <v>608</v>
      </c>
      <c r="F166" s="749" t="n">
        <v>2540</v>
      </c>
      <c r="G166" s="750" t="n">
        <v>6211</v>
      </c>
      <c r="H166" s="751" t="n">
        <v>7464</v>
      </c>
      <c r="I166" s="752" t="n">
        <v>4751</v>
      </c>
      <c r="J166" s="753" t="n">
        <v>2527</v>
      </c>
      <c r="K166" s="754" t="n">
        <v>3668</v>
      </c>
      <c r="L166" s="755" t="n">
        <v>7495</v>
      </c>
      <c r="M166" s="756" t="n">
        <v>6016</v>
      </c>
      <c r="N166" s="757" t="n">
        <v>6922</v>
      </c>
    </row>
    <row r="167">
      <c r="B167" s="17" t="n">
        <v>4251</v>
      </c>
      <c r="C167" s="17" t="s">
        <v>1261</v>
      </c>
      <c r="D167" s="736" t="n">
        <v>412</v>
      </c>
      <c r="E167" s="737" t="n">
        <v>5</v>
      </c>
      <c r="F167" s="738" t="n">
        <v>28</v>
      </c>
      <c r="G167" s="739" t="n">
        <v>70</v>
      </c>
      <c r="H167" s="740" t="n">
        <v>130</v>
      </c>
      <c r="I167" s="741" t="n">
        <v>102</v>
      </c>
      <c r="J167" s="742" t="n">
        <v>77</v>
      </c>
      <c r="K167" s="743" t="n">
        <v>125</v>
      </c>
      <c r="L167" s="744" t="n">
        <v>71</v>
      </c>
      <c r="M167" s="745" t="n">
        <v>113</v>
      </c>
      <c r="N167" s="746" t="n">
        <v>103</v>
      </c>
    </row>
    <row r="168">
      <c r="B168" s="17" t="n">
        <v>4252</v>
      </c>
      <c r="C168" s="17" t="s">
        <v>1262</v>
      </c>
      <c r="D168" s="736" t="n">
        <v>2798</v>
      </c>
      <c r="E168" s="737" t="n">
        <v>199</v>
      </c>
      <c r="F168" s="738" t="n">
        <v>294</v>
      </c>
      <c r="G168" s="739" t="n">
        <v>722</v>
      </c>
      <c r="H168" s="740" t="n">
        <v>1022</v>
      </c>
      <c r="I168" s="741" t="n">
        <v>439</v>
      </c>
      <c r="J168" s="742" t="n">
        <v>122</v>
      </c>
      <c r="K168" s="743" t="n">
        <v>156</v>
      </c>
      <c r="L168" s="744" t="n">
        <v>771</v>
      </c>
      <c r="M168" s="745" t="n">
        <v>993</v>
      </c>
      <c r="N168" s="746" t="n">
        <v>878</v>
      </c>
    </row>
    <row r="169">
      <c r="B169" s="17" t="n">
        <v>4253</v>
      </c>
      <c r="C169" s="17" t="s">
        <v>1263</v>
      </c>
      <c r="D169" s="736" t="n">
        <v>1758</v>
      </c>
      <c r="E169" s="737" t="n">
        <v>33</v>
      </c>
      <c r="F169" s="738" t="n">
        <v>79</v>
      </c>
      <c r="G169" s="739" t="n">
        <v>228</v>
      </c>
      <c r="H169" s="740" t="n">
        <v>538</v>
      </c>
      <c r="I169" s="741" t="n">
        <v>550</v>
      </c>
      <c r="J169" s="742" t="n">
        <v>330</v>
      </c>
      <c r="K169" s="743" t="n">
        <v>219</v>
      </c>
      <c r="L169" s="744" t="n">
        <v>571</v>
      </c>
      <c r="M169" s="745" t="n">
        <v>445</v>
      </c>
      <c r="N169" s="746" t="n">
        <v>523</v>
      </c>
    </row>
    <row r="170">
      <c r="B170" s="17" t="n">
        <v>4254</v>
      </c>
      <c r="C170" s="17" t="s">
        <v>1264</v>
      </c>
      <c r="D170" s="736" t="n">
        <v>5149</v>
      </c>
      <c r="E170" s="737" t="n">
        <v>69</v>
      </c>
      <c r="F170" s="738" t="n">
        <v>461</v>
      </c>
      <c r="G170" s="739" t="n">
        <v>1280</v>
      </c>
      <c r="H170" s="740" t="n">
        <v>1759</v>
      </c>
      <c r="I170" s="741" t="n">
        <v>1098</v>
      </c>
      <c r="J170" s="742" t="n">
        <v>482</v>
      </c>
      <c r="K170" s="743" t="n">
        <v>762</v>
      </c>
      <c r="L170" s="744" t="n">
        <v>1416</v>
      </c>
      <c r="M170" s="745" t="n">
        <v>1475</v>
      </c>
      <c r="N170" s="746" t="n">
        <v>1496</v>
      </c>
    </row>
    <row r="171">
      <c r="B171" s="17" t="n">
        <v>4255</v>
      </c>
      <c r="C171" s="17" t="s">
        <v>1265</v>
      </c>
      <c r="D171" s="736" t="n">
        <v>734</v>
      </c>
      <c r="E171" s="737" t="n">
        <v>17</v>
      </c>
      <c r="F171" s="738" t="n">
        <v>52</v>
      </c>
      <c r="G171" s="739" t="n">
        <v>197</v>
      </c>
      <c r="H171" s="740" t="n">
        <v>237</v>
      </c>
      <c r="I171" s="741" t="n">
        <v>158</v>
      </c>
      <c r="J171" s="742" t="n">
        <v>73</v>
      </c>
      <c r="K171" s="743" t="n">
        <v>98</v>
      </c>
      <c r="L171" s="744" t="n">
        <v>197</v>
      </c>
      <c r="M171" s="745" t="n">
        <v>205</v>
      </c>
      <c r="N171" s="746" t="n">
        <v>234</v>
      </c>
    </row>
    <row r="172">
      <c r="B172" s="17" t="n">
        <v>4256</v>
      </c>
      <c r="C172" s="17" t="s">
        <v>1266</v>
      </c>
      <c r="D172" s="736" t="n">
        <v>550</v>
      </c>
      <c r="E172" s="737" t="n">
        <v>13</v>
      </c>
      <c r="F172" s="738" t="n">
        <v>39</v>
      </c>
      <c r="G172" s="739" t="n">
        <v>119</v>
      </c>
      <c r="H172" s="740" t="n">
        <v>141</v>
      </c>
      <c r="I172" s="741" t="n">
        <v>139</v>
      </c>
      <c r="J172" s="742" t="n">
        <v>99</v>
      </c>
      <c r="K172" s="743" t="n">
        <v>130</v>
      </c>
      <c r="L172" s="744" t="n">
        <v>134</v>
      </c>
      <c r="M172" s="745" t="n">
        <v>171</v>
      </c>
      <c r="N172" s="746" t="n">
        <v>115</v>
      </c>
    </row>
    <row r="173">
      <c r="B173" s="17" t="n">
        <v>4257</v>
      </c>
      <c r="C173" s="17" t="s">
        <v>1267</v>
      </c>
      <c r="D173" s="736" t="n">
        <v>187</v>
      </c>
      <c r="E173" s="737" t="n">
        <v>8</v>
      </c>
      <c r="F173" s="738" t="n">
        <v>4</v>
      </c>
      <c r="G173" s="739" t="n">
        <v>17</v>
      </c>
      <c r="H173" s="740" t="n">
        <v>47</v>
      </c>
      <c r="I173" s="741" t="n">
        <v>61</v>
      </c>
      <c r="J173" s="742" t="n">
        <v>50</v>
      </c>
      <c r="K173" s="743" t="n">
        <v>50</v>
      </c>
      <c r="L173" s="744" t="n">
        <v>34</v>
      </c>
      <c r="M173" s="745" t="n">
        <v>64</v>
      </c>
      <c r="N173" s="746" t="n">
        <v>39</v>
      </c>
    </row>
    <row r="174">
      <c r="B174" s="17" t="n">
        <v>4258</v>
      </c>
      <c r="C174" s="17" t="s">
        <v>382</v>
      </c>
      <c r="D174" s="736" t="n">
        <v>7231</v>
      </c>
      <c r="E174" s="737" t="n">
        <v>178</v>
      </c>
      <c r="F174" s="738" t="n">
        <v>1163</v>
      </c>
      <c r="G174" s="739" t="n">
        <v>2411</v>
      </c>
      <c r="H174" s="740" t="n">
        <v>2046</v>
      </c>
      <c r="I174" s="741" t="n">
        <v>902</v>
      </c>
      <c r="J174" s="742" t="n">
        <v>531</v>
      </c>
      <c r="K174" s="743" t="n">
        <v>1137</v>
      </c>
      <c r="L174" s="744" t="n">
        <v>2909</v>
      </c>
      <c r="M174" s="745" t="n">
        <v>1160</v>
      </c>
      <c r="N174" s="746" t="n">
        <v>2025</v>
      </c>
    </row>
    <row r="175">
      <c r="B175" s="17" t="n">
        <v>4259</v>
      </c>
      <c r="C175" s="17" t="s">
        <v>1268</v>
      </c>
      <c r="D175" s="736" t="n">
        <v>457</v>
      </c>
      <c r="E175" s="737" t="n">
        <v>8</v>
      </c>
      <c r="F175" s="738" t="n">
        <v>47</v>
      </c>
      <c r="G175" s="739" t="n">
        <v>92</v>
      </c>
      <c r="H175" s="740" t="n">
        <v>119</v>
      </c>
      <c r="I175" s="741" t="n">
        <v>109</v>
      </c>
      <c r="J175" s="742" t="n">
        <v>82</v>
      </c>
      <c r="K175" s="743" t="n">
        <v>110</v>
      </c>
      <c r="L175" s="744" t="n">
        <v>89</v>
      </c>
      <c r="M175" s="745" t="n">
        <v>129</v>
      </c>
      <c r="N175" s="746" t="n">
        <v>129</v>
      </c>
    </row>
    <row r="176">
      <c r="B176" s="17" t="n">
        <v>4260</v>
      </c>
      <c r="C176" s="17" t="s">
        <v>1269</v>
      </c>
      <c r="D176" s="736" t="n">
        <v>1712</v>
      </c>
      <c r="E176" s="737" t="n">
        <v>44</v>
      </c>
      <c r="F176" s="738" t="n">
        <v>151</v>
      </c>
      <c r="G176" s="739" t="n">
        <v>579</v>
      </c>
      <c r="H176" s="740" t="n">
        <v>532</v>
      </c>
      <c r="I176" s="741" t="n">
        <v>264</v>
      </c>
      <c r="J176" s="742" t="n">
        <v>142</v>
      </c>
      <c r="K176" s="743" t="n">
        <v>165</v>
      </c>
      <c r="L176" s="744" t="n">
        <v>563</v>
      </c>
      <c r="M176" s="745" t="n">
        <v>454</v>
      </c>
      <c r="N176" s="746" t="n">
        <v>530</v>
      </c>
    </row>
    <row r="177">
      <c r="B177" s="17" t="n">
        <v>4261</v>
      </c>
      <c r="C177" s="17" t="s">
        <v>1270</v>
      </c>
      <c r="D177" s="736" t="n">
        <v>1006</v>
      </c>
      <c r="E177" s="737" t="n">
        <v>7</v>
      </c>
      <c r="F177" s="738" t="n">
        <v>83</v>
      </c>
      <c r="G177" s="739" t="n">
        <v>168</v>
      </c>
      <c r="H177" s="740" t="n">
        <v>337</v>
      </c>
      <c r="I177" s="741" t="n">
        <v>259</v>
      </c>
      <c r="J177" s="742" t="n">
        <v>152</v>
      </c>
      <c r="K177" s="743" t="n">
        <v>229</v>
      </c>
      <c r="L177" s="744" t="n">
        <v>235</v>
      </c>
      <c r="M177" s="745" t="n">
        <v>243</v>
      </c>
      <c r="N177" s="746" t="n">
        <v>299</v>
      </c>
    </row>
    <row r="178">
      <c r="B178" s="17" t="n">
        <v>4262</v>
      </c>
      <c r="C178" s="17" t="s">
        <v>1271</v>
      </c>
      <c r="D178" s="736" t="n">
        <v>496</v>
      </c>
      <c r="E178" s="737" t="n">
        <v>2</v>
      </c>
      <c r="F178" s="738" t="n">
        <v>24</v>
      </c>
      <c r="G178" s="739" t="n">
        <v>94</v>
      </c>
      <c r="H178" s="740" t="n">
        <v>124</v>
      </c>
      <c r="I178" s="741" t="n">
        <v>156</v>
      </c>
      <c r="J178" s="742" t="n">
        <v>96</v>
      </c>
      <c r="K178" s="743" t="n">
        <v>156</v>
      </c>
      <c r="L178" s="744" t="n">
        <v>108</v>
      </c>
      <c r="M178" s="745" t="n">
        <v>167</v>
      </c>
      <c r="N178" s="746" t="n">
        <v>65</v>
      </c>
    </row>
    <row r="179">
      <c r="B179" s="17" t="n">
        <v>4263</v>
      </c>
      <c r="C179" s="17" t="s">
        <v>1272</v>
      </c>
      <c r="D179" s="736" t="n">
        <v>1189</v>
      </c>
      <c r="E179" s="737" t="n">
        <v>16</v>
      </c>
      <c r="F179" s="738" t="n">
        <v>95</v>
      </c>
      <c r="G179" s="739" t="n">
        <v>172</v>
      </c>
      <c r="H179" s="740" t="n">
        <v>321</v>
      </c>
      <c r="I179" s="741" t="n">
        <v>395</v>
      </c>
      <c r="J179" s="742" t="n">
        <v>190</v>
      </c>
      <c r="K179" s="743" t="n">
        <v>213</v>
      </c>
      <c r="L179" s="744" t="n">
        <v>298</v>
      </c>
      <c r="M179" s="745" t="n">
        <v>295</v>
      </c>
      <c r="N179" s="746" t="n">
        <v>383</v>
      </c>
    </row>
    <row r="180">
      <c r="B180" s="17" t="n">
        <v>4264</v>
      </c>
      <c r="C180" s="17" t="s">
        <v>1273</v>
      </c>
      <c r="D180" s="736" t="n">
        <v>422</v>
      </c>
      <c r="E180" s="737" t="n">
        <v>9</v>
      </c>
      <c r="F180" s="738" t="n">
        <v>20</v>
      </c>
      <c r="G180" s="739" t="n">
        <v>62</v>
      </c>
      <c r="H180" s="740" t="n">
        <v>111</v>
      </c>
      <c r="I180" s="741" t="n">
        <v>119</v>
      </c>
      <c r="J180" s="742" t="n">
        <v>101</v>
      </c>
      <c r="K180" s="743" t="n">
        <v>118</v>
      </c>
      <c r="L180" s="744" t="n">
        <v>99</v>
      </c>
      <c r="M180" s="745" t="n">
        <v>102</v>
      </c>
      <c r="N180" s="746" t="n">
        <v>103</v>
      </c>
    </row>
    <row r="181">
      <c r="B181" s="42" t="n">
        <v>4299</v>
      </c>
      <c r="C181" s="42" t="s">
        <v>1274</v>
      </c>
      <c r="D181" s="747" t="n">
        <v>37521</v>
      </c>
      <c r="E181" s="748" t="n">
        <v>1006</v>
      </c>
      <c r="F181" s="749" t="n">
        <v>4189</v>
      </c>
      <c r="G181" s="750" t="n">
        <v>9563</v>
      </c>
      <c r="H181" s="751" t="n">
        <v>11581</v>
      </c>
      <c r="I181" s="752" t="n">
        <v>7244</v>
      </c>
      <c r="J181" s="753" t="n">
        <v>3938</v>
      </c>
      <c r="K181" s="754" t="n">
        <v>8193</v>
      </c>
      <c r="L181" s="755" t="n">
        <v>10876</v>
      </c>
      <c r="M181" s="756" t="n">
        <v>7778</v>
      </c>
      <c r="N181" s="757" t="n">
        <v>10674</v>
      </c>
    </row>
    <row r="182">
      <c r="B182" s="17" t="n">
        <v>4271</v>
      </c>
      <c r="C182" s="17" t="s">
        <v>1275</v>
      </c>
      <c r="D182" s="736" t="n">
        <v>4310</v>
      </c>
      <c r="E182" s="737" t="n">
        <v>78</v>
      </c>
      <c r="F182" s="738" t="n">
        <v>737</v>
      </c>
      <c r="G182" s="739" t="n">
        <v>1377</v>
      </c>
      <c r="H182" s="740" t="n">
        <v>1290</v>
      </c>
      <c r="I182" s="741" t="n">
        <v>595</v>
      </c>
      <c r="J182" s="742" t="n">
        <v>233</v>
      </c>
      <c r="K182" s="743" t="n">
        <v>626</v>
      </c>
      <c r="L182" s="744" t="n">
        <v>1307</v>
      </c>
      <c r="M182" s="745" t="n">
        <v>955</v>
      </c>
      <c r="N182" s="746" t="n">
        <v>1422</v>
      </c>
    </row>
    <row r="183">
      <c r="B183" s="17" t="n">
        <v>4273</v>
      </c>
      <c r="C183" s="17" t="s">
        <v>1276</v>
      </c>
      <c r="D183" s="736" t="n">
        <v>415</v>
      </c>
      <c r="E183" s="737" t="n">
        <v>5</v>
      </c>
      <c r="F183" s="738" t="n">
        <v>29</v>
      </c>
      <c r="G183" s="739" t="n">
        <v>69</v>
      </c>
      <c r="H183" s="740" t="n">
        <v>113</v>
      </c>
      <c r="I183" s="741" t="n">
        <v>111</v>
      </c>
      <c r="J183" s="742" t="n">
        <v>88</v>
      </c>
      <c r="K183" s="743" t="n">
        <v>137</v>
      </c>
      <c r="L183" s="744" t="n">
        <v>87</v>
      </c>
      <c r="M183" s="745" t="n">
        <v>115</v>
      </c>
      <c r="N183" s="746" t="n">
        <v>76</v>
      </c>
    </row>
    <row r="184">
      <c r="B184" s="17" t="n">
        <v>4274</v>
      </c>
      <c r="C184" s="17" t="s">
        <v>1277</v>
      </c>
      <c r="D184" s="736" t="n">
        <v>2042</v>
      </c>
      <c r="E184" s="737" t="n">
        <v>31</v>
      </c>
      <c r="F184" s="738" t="n">
        <v>138</v>
      </c>
      <c r="G184" s="739" t="n">
        <v>404</v>
      </c>
      <c r="H184" s="740" t="n">
        <v>626</v>
      </c>
      <c r="I184" s="741" t="n">
        <v>545</v>
      </c>
      <c r="J184" s="742" t="n">
        <v>298</v>
      </c>
      <c r="K184" s="743" t="n">
        <v>643</v>
      </c>
      <c r="L184" s="744" t="n">
        <v>440</v>
      </c>
      <c r="M184" s="745" t="n">
        <v>453</v>
      </c>
      <c r="N184" s="746" t="n">
        <v>506</v>
      </c>
    </row>
    <row r="185">
      <c r="B185" s="17" t="n">
        <v>4275</v>
      </c>
      <c r="C185" s="17" t="s">
        <v>1278</v>
      </c>
      <c r="D185" s="736" t="n">
        <v>453</v>
      </c>
      <c r="E185" s="737" t="n">
        <v>8</v>
      </c>
      <c r="F185" s="738" t="n">
        <v>37</v>
      </c>
      <c r="G185" s="739" t="n">
        <v>84</v>
      </c>
      <c r="H185" s="740" t="n">
        <v>118</v>
      </c>
      <c r="I185" s="741" t="n">
        <v>118</v>
      </c>
      <c r="J185" s="742" t="n">
        <v>88</v>
      </c>
      <c r="K185" s="743" t="n">
        <v>118</v>
      </c>
      <c r="L185" s="744" t="n">
        <v>120</v>
      </c>
      <c r="M185" s="745" t="n">
        <v>97</v>
      </c>
      <c r="N185" s="746" t="n">
        <v>118</v>
      </c>
    </row>
    <row r="186">
      <c r="B186" s="17" t="n">
        <v>4276</v>
      </c>
      <c r="C186" s="17" t="s">
        <v>1279</v>
      </c>
      <c r="D186" s="736" t="n">
        <v>2313</v>
      </c>
      <c r="E186" s="737" t="n">
        <v>35</v>
      </c>
      <c r="F186" s="738" t="n">
        <v>201</v>
      </c>
      <c r="G186" s="739" t="n">
        <v>482</v>
      </c>
      <c r="H186" s="740" t="n">
        <v>686</v>
      </c>
      <c r="I186" s="741" t="n">
        <v>599</v>
      </c>
      <c r="J186" s="742" t="n">
        <v>310</v>
      </c>
      <c r="K186" s="743" t="n">
        <v>553</v>
      </c>
      <c r="L186" s="744" t="n">
        <v>571</v>
      </c>
      <c r="M186" s="745" t="n">
        <v>600</v>
      </c>
      <c r="N186" s="746" t="n">
        <v>589</v>
      </c>
    </row>
    <row r="187">
      <c r="B187" s="17" t="n">
        <v>4277</v>
      </c>
      <c r="C187" s="17" t="s">
        <v>1280</v>
      </c>
      <c r="D187" s="736" t="n">
        <v>455</v>
      </c>
      <c r="E187" s="737" t="n">
        <v>8</v>
      </c>
      <c r="F187" s="738" t="n">
        <v>48</v>
      </c>
      <c r="G187" s="739" t="n">
        <v>87</v>
      </c>
      <c r="H187" s="740" t="n">
        <v>138</v>
      </c>
      <c r="I187" s="741" t="n">
        <v>108</v>
      </c>
      <c r="J187" s="742" t="n">
        <v>66</v>
      </c>
      <c r="K187" s="743" t="n">
        <v>113</v>
      </c>
      <c r="L187" s="744" t="n">
        <v>112</v>
      </c>
      <c r="M187" s="745" t="n">
        <v>110</v>
      </c>
      <c r="N187" s="746" t="n">
        <v>120</v>
      </c>
    </row>
    <row r="188">
      <c r="B188" s="17" t="n">
        <v>4279</v>
      </c>
      <c r="C188" s="17" t="s">
        <v>1281</v>
      </c>
      <c r="D188" s="736" t="n">
        <v>1508</v>
      </c>
      <c r="E188" s="737" t="n">
        <v>43</v>
      </c>
      <c r="F188" s="738" t="n">
        <v>113</v>
      </c>
      <c r="G188" s="739" t="n">
        <v>346</v>
      </c>
      <c r="H188" s="740" t="n">
        <v>404</v>
      </c>
      <c r="I188" s="741" t="n">
        <v>341</v>
      </c>
      <c r="J188" s="742" t="n">
        <v>261</v>
      </c>
      <c r="K188" s="743" t="n">
        <v>622</v>
      </c>
      <c r="L188" s="744" t="n">
        <v>369</v>
      </c>
      <c r="M188" s="745" t="n">
        <v>257</v>
      </c>
      <c r="N188" s="746" t="n">
        <v>260</v>
      </c>
    </row>
    <row r="189">
      <c r="B189" s="17" t="n">
        <v>4280</v>
      </c>
      <c r="C189" s="17" t="s">
        <v>1282</v>
      </c>
      <c r="D189" s="736" t="n">
        <v>7002</v>
      </c>
      <c r="E189" s="737" t="n">
        <v>210</v>
      </c>
      <c r="F189" s="738" t="n">
        <v>860</v>
      </c>
      <c r="G189" s="739" t="n">
        <v>1965</v>
      </c>
      <c r="H189" s="740" t="n">
        <v>2369</v>
      </c>
      <c r="I189" s="741" t="n">
        <v>1095</v>
      </c>
      <c r="J189" s="742" t="n">
        <v>503</v>
      </c>
      <c r="K189" s="743" t="n">
        <v>934</v>
      </c>
      <c r="L189" s="744" t="n">
        <v>2262</v>
      </c>
      <c r="M189" s="745" t="n">
        <v>1534</v>
      </c>
      <c r="N189" s="746" t="n">
        <v>2272</v>
      </c>
    </row>
    <row r="190">
      <c r="B190" s="17" t="n">
        <v>4281</v>
      </c>
      <c r="C190" s="17" t="s">
        <v>1283</v>
      </c>
      <c r="D190" s="736" t="n">
        <v>752</v>
      </c>
      <c r="E190" s="737" t="n">
        <v>7</v>
      </c>
      <c r="F190" s="738" t="n">
        <v>50</v>
      </c>
      <c r="G190" s="739" t="n">
        <v>115</v>
      </c>
      <c r="H190" s="740" t="n">
        <v>202</v>
      </c>
      <c r="I190" s="741" t="n">
        <v>212</v>
      </c>
      <c r="J190" s="742" t="n">
        <v>166</v>
      </c>
      <c r="K190" s="743" t="n">
        <v>258</v>
      </c>
      <c r="L190" s="744" t="n">
        <v>150</v>
      </c>
      <c r="M190" s="745" t="n">
        <v>222</v>
      </c>
      <c r="N190" s="746" t="n">
        <v>122</v>
      </c>
    </row>
    <row r="191">
      <c r="B191" s="17" t="n">
        <v>4282</v>
      </c>
      <c r="C191" s="17" t="s">
        <v>1284</v>
      </c>
      <c r="D191" s="736" t="n">
        <v>4473</v>
      </c>
      <c r="E191" s="737" t="n">
        <v>108</v>
      </c>
      <c r="F191" s="738" t="n">
        <v>371</v>
      </c>
      <c r="G191" s="739" t="n">
        <v>1048</v>
      </c>
      <c r="H191" s="740" t="n">
        <v>1494</v>
      </c>
      <c r="I191" s="741" t="n">
        <v>974</v>
      </c>
      <c r="J191" s="742" t="n">
        <v>478</v>
      </c>
      <c r="K191" s="743" t="n">
        <v>750</v>
      </c>
      <c r="L191" s="744" t="n">
        <v>1327</v>
      </c>
      <c r="M191" s="745" t="n">
        <v>962</v>
      </c>
      <c r="N191" s="746" t="n">
        <v>1434</v>
      </c>
    </row>
    <row r="192">
      <c r="B192" s="17" t="n">
        <v>4283</v>
      </c>
      <c r="C192" s="17" t="s">
        <v>1285</v>
      </c>
      <c r="D192" s="736" t="n">
        <v>2158</v>
      </c>
      <c r="E192" s="737" t="n">
        <v>48</v>
      </c>
      <c r="F192" s="738" t="n">
        <v>222</v>
      </c>
      <c r="G192" s="739" t="n">
        <v>476</v>
      </c>
      <c r="H192" s="740" t="n">
        <v>709</v>
      </c>
      <c r="I192" s="741" t="n">
        <v>485</v>
      </c>
      <c r="J192" s="742" t="n">
        <v>218</v>
      </c>
      <c r="K192" s="743" t="n">
        <v>381</v>
      </c>
      <c r="L192" s="744" t="n">
        <v>570</v>
      </c>
      <c r="M192" s="745" t="n">
        <v>419</v>
      </c>
      <c r="N192" s="746" t="n">
        <v>788</v>
      </c>
    </row>
    <row r="193">
      <c r="B193" s="17" t="n">
        <v>4284</v>
      </c>
      <c r="C193" s="17" t="s">
        <v>1286</v>
      </c>
      <c r="D193" s="736" t="n">
        <v>662</v>
      </c>
      <c r="E193" s="737" t="n">
        <v>13</v>
      </c>
      <c r="F193" s="738" t="n">
        <v>69</v>
      </c>
      <c r="G193" s="739" t="n">
        <v>136</v>
      </c>
      <c r="H193" s="740" t="n">
        <v>181</v>
      </c>
      <c r="I193" s="741" t="n">
        <v>156</v>
      </c>
      <c r="J193" s="742" t="n">
        <v>107</v>
      </c>
      <c r="K193" s="743" t="n">
        <v>163</v>
      </c>
      <c r="L193" s="744" t="n">
        <v>80</v>
      </c>
      <c r="M193" s="745" t="n">
        <v>183</v>
      </c>
      <c r="N193" s="746" t="n">
        <v>236</v>
      </c>
    </row>
    <row r="194">
      <c r="B194" s="17" t="n">
        <v>4285</v>
      </c>
      <c r="C194" s="17" t="s">
        <v>1287</v>
      </c>
      <c r="D194" s="736" t="n">
        <v>2447</v>
      </c>
      <c r="E194" s="737" t="n">
        <v>73</v>
      </c>
      <c r="F194" s="738" t="n">
        <v>253</v>
      </c>
      <c r="G194" s="739" t="n">
        <v>689</v>
      </c>
      <c r="H194" s="740" t="n">
        <v>727</v>
      </c>
      <c r="I194" s="741" t="n">
        <v>463</v>
      </c>
      <c r="J194" s="742" t="n">
        <v>242</v>
      </c>
      <c r="K194" s="743" t="n">
        <v>449</v>
      </c>
      <c r="L194" s="744" t="n">
        <v>916</v>
      </c>
      <c r="M194" s="745" t="n">
        <v>513</v>
      </c>
      <c r="N194" s="746" t="n">
        <v>569</v>
      </c>
    </row>
    <row r="195">
      <c r="B195" s="17" t="n">
        <v>4286</v>
      </c>
      <c r="C195" s="17" t="s">
        <v>1288</v>
      </c>
      <c r="D195" s="736" t="n">
        <v>759</v>
      </c>
      <c r="E195" s="737" t="n">
        <v>19</v>
      </c>
      <c r="F195" s="738" t="n">
        <v>65</v>
      </c>
      <c r="G195" s="739" t="n">
        <v>190</v>
      </c>
      <c r="H195" s="740" t="n">
        <v>209</v>
      </c>
      <c r="I195" s="741" t="n">
        <v>176</v>
      </c>
      <c r="J195" s="742" t="n">
        <v>100</v>
      </c>
      <c r="K195" s="743" t="n">
        <v>269</v>
      </c>
      <c r="L195" s="744" t="n">
        <v>166</v>
      </c>
      <c r="M195" s="745" t="n">
        <v>169</v>
      </c>
      <c r="N195" s="746" t="n">
        <v>155</v>
      </c>
    </row>
    <row r="196">
      <c r="B196" s="17" t="n">
        <v>4287</v>
      </c>
      <c r="C196" s="17" t="s">
        <v>1289</v>
      </c>
      <c r="D196" s="736" t="n">
        <v>923</v>
      </c>
      <c r="E196" s="737" t="n">
        <v>8</v>
      </c>
      <c r="F196" s="738" t="n">
        <v>47</v>
      </c>
      <c r="G196" s="739" t="n">
        <v>177</v>
      </c>
      <c r="H196" s="740" t="n">
        <v>316</v>
      </c>
      <c r="I196" s="741" t="n">
        <v>239</v>
      </c>
      <c r="J196" s="742" t="n">
        <v>136</v>
      </c>
      <c r="K196" s="743" t="n">
        <v>241</v>
      </c>
      <c r="L196" s="744" t="n">
        <v>249</v>
      </c>
      <c r="M196" s="745" t="n">
        <v>241</v>
      </c>
      <c r="N196" s="746" t="n">
        <v>192</v>
      </c>
    </row>
    <row r="197">
      <c r="B197" s="17" t="n">
        <v>4288</v>
      </c>
      <c r="C197" s="17" t="s">
        <v>1290</v>
      </c>
      <c r="D197" s="736" t="n">
        <v>79</v>
      </c>
      <c r="E197" s="737" t="n">
        <v>0</v>
      </c>
      <c r="F197" s="738" t="n">
        <v>5</v>
      </c>
      <c r="G197" s="739" t="n">
        <v>12</v>
      </c>
      <c r="H197" s="740" t="n">
        <v>14</v>
      </c>
      <c r="I197" s="741" t="n">
        <v>28</v>
      </c>
      <c r="J197" s="742" t="n">
        <v>20</v>
      </c>
      <c r="K197" s="743" t="n">
        <v>23</v>
      </c>
      <c r="L197" s="744" t="n">
        <v>13</v>
      </c>
      <c r="M197" s="745" t="n">
        <v>21</v>
      </c>
      <c r="N197" s="746" t="n">
        <v>22</v>
      </c>
    </row>
    <row r="198">
      <c r="B198" s="17" t="n">
        <v>4289</v>
      </c>
      <c r="C198" s="17" t="s">
        <v>383</v>
      </c>
      <c r="D198" s="736" t="n">
        <v>6770</v>
      </c>
      <c r="E198" s="737" t="n">
        <v>312</v>
      </c>
      <c r="F198" s="738" t="n">
        <v>944</v>
      </c>
      <c r="G198" s="739" t="n">
        <v>1906</v>
      </c>
      <c r="H198" s="740" t="n">
        <v>1985</v>
      </c>
      <c r="I198" s="741" t="n">
        <v>999</v>
      </c>
      <c r="J198" s="742" t="n">
        <v>624</v>
      </c>
      <c r="K198" s="743" t="n">
        <v>1913</v>
      </c>
      <c r="L198" s="744" t="n">
        <v>2137</v>
      </c>
      <c r="M198" s="745" t="n">
        <v>927</v>
      </c>
      <c r="N198" s="746" t="n">
        <v>1793</v>
      </c>
    </row>
    <row r="199">
      <c r="B199" s="42" t="n">
        <v>4329</v>
      </c>
      <c r="C199" s="42" t="s">
        <v>1291</v>
      </c>
      <c r="D199" s="747" t="n">
        <v>18067</v>
      </c>
      <c r="E199" s="748" t="n">
        <v>602</v>
      </c>
      <c r="F199" s="749" t="n">
        <v>1913</v>
      </c>
      <c r="G199" s="750" t="n">
        <v>3846</v>
      </c>
      <c r="H199" s="751" t="n">
        <v>5191</v>
      </c>
      <c r="I199" s="752" t="n">
        <v>4094</v>
      </c>
      <c r="J199" s="753" t="n">
        <v>2421</v>
      </c>
      <c r="K199" s="754" t="n">
        <v>3614</v>
      </c>
      <c r="L199" s="755" t="n">
        <v>5588</v>
      </c>
      <c r="M199" s="756" t="n">
        <v>4284</v>
      </c>
      <c r="N199" s="757" t="n">
        <v>4581</v>
      </c>
    </row>
    <row r="200">
      <c r="B200" s="17" t="n">
        <v>4303</v>
      </c>
      <c r="C200" s="17" t="s">
        <v>1292</v>
      </c>
      <c r="D200" s="736" t="n">
        <v>1988</v>
      </c>
      <c r="E200" s="737" t="n">
        <v>59</v>
      </c>
      <c r="F200" s="738" t="n">
        <v>208</v>
      </c>
      <c r="G200" s="739" t="n">
        <v>488</v>
      </c>
      <c r="H200" s="740" t="n">
        <v>688</v>
      </c>
      <c r="I200" s="741" t="n">
        <v>396</v>
      </c>
      <c r="J200" s="742" t="n">
        <v>149</v>
      </c>
      <c r="K200" s="743" t="n">
        <v>228</v>
      </c>
      <c r="L200" s="744" t="n">
        <v>732</v>
      </c>
      <c r="M200" s="745" t="n">
        <v>567</v>
      </c>
      <c r="N200" s="746" t="n">
        <v>461</v>
      </c>
    </row>
    <row r="201">
      <c r="B201" s="17" t="n">
        <v>4304</v>
      </c>
      <c r="C201" s="17" t="s">
        <v>1293</v>
      </c>
      <c r="D201" s="736" t="n">
        <v>2072</v>
      </c>
      <c r="E201" s="737" t="n">
        <v>59</v>
      </c>
      <c r="F201" s="738" t="n">
        <v>210</v>
      </c>
      <c r="G201" s="739" t="n">
        <v>582</v>
      </c>
      <c r="H201" s="740" t="n">
        <v>657</v>
      </c>
      <c r="I201" s="741" t="n">
        <v>374</v>
      </c>
      <c r="J201" s="742" t="n">
        <v>190</v>
      </c>
      <c r="K201" s="743" t="n">
        <v>254</v>
      </c>
      <c r="L201" s="744" t="n">
        <v>849</v>
      </c>
      <c r="M201" s="745" t="n">
        <v>317</v>
      </c>
      <c r="N201" s="746" t="n">
        <v>652</v>
      </c>
    </row>
    <row r="202">
      <c r="B202" s="17" t="n">
        <v>4305</v>
      </c>
      <c r="C202" s="17" t="s">
        <v>1294</v>
      </c>
      <c r="D202" s="736" t="n">
        <v>1250</v>
      </c>
      <c r="E202" s="737" t="n">
        <v>20</v>
      </c>
      <c r="F202" s="738" t="n">
        <v>103</v>
      </c>
      <c r="G202" s="739" t="n">
        <v>257</v>
      </c>
      <c r="H202" s="740" t="n">
        <v>337</v>
      </c>
      <c r="I202" s="741" t="n">
        <v>288</v>
      </c>
      <c r="J202" s="742" t="n">
        <v>245</v>
      </c>
      <c r="K202" s="743" t="n">
        <v>256</v>
      </c>
      <c r="L202" s="744" t="n">
        <v>368</v>
      </c>
      <c r="M202" s="745" t="n">
        <v>317</v>
      </c>
      <c r="N202" s="746" t="n">
        <v>309</v>
      </c>
    </row>
    <row r="203">
      <c r="B203" s="17" t="n">
        <v>4306</v>
      </c>
      <c r="C203" s="17" t="s">
        <v>1295</v>
      </c>
      <c r="D203" s="736" t="n">
        <v>260</v>
      </c>
      <c r="E203" s="737" t="n">
        <v>12</v>
      </c>
      <c r="F203" s="738" t="n">
        <v>19</v>
      </c>
      <c r="G203" s="739" t="n">
        <v>49</v>
      </c>
      <c r="H203" s="740" t="n">
        <v>80</v>
      </c>
      <c r="I203" s="741" t="n">
        <v>58</v>
      </c>
      <c r="J203" s="742" t="n">
        <v>42</v>
      </c>
      <c r="K203" s="743" t="n">
        <v>46</v>
      </c>
      <c r="L203" s="744" t="n">
        <v>78</v>
      </c>
      <c r="M203" s="745" t="n">
        <v>43</v>
      </c>
      <c r="N203" s="746" t="n">
        <v>93</v>
      </c>
    </row>
    <row r="204">
      <c r="B204" s="17" t="n">
        <v>4307</v>
      </c>
      <c r="C204" s="17" t="s">
        <v>1296</v>
      </c>
      <c r="D204" s="736" t="n">
        <v>459</v>
      </c>
      <c r="E204" s="737" t="n">
        <v>4</v>
      </c>
      <c r="F204" s="738" t="n">
        <v>34</v>
      </c>
      <c r="G204" s="739" t="n">
        <v>71</v>
      </c>
      <c r="H204" s="740" t="n">
        <v>121</v>
      </c>
      <c r="I204" s="741" t="n">
        <v>128</v>
      </c>
      <c r="J204" s="742" t="n">
        <v>101</v>
      </c>
      <c r="K204" s="743" t="n">
        <v>105</v>
      </c>
      <c r="L204" s="744" t="n">
        <v>131</v>
      </c>
      <c r="M204" s="745" t="n">
        <v>103</v>
      </c>
      <c r="N204" s="746" t="n">
        <v>120</v>
      </c>
    </row>
    <row r="205">
      <c r="B205" s="17" t="n">
        <v>4309</v>
      </c>
      <c r="C205" s="17" t="s">
        <v>1297</v>
      </c>
      <c r="D205" s="736" t="n">
        <v>1765</v>
      </c>
      <c r="E205" s="737" t="n">
        <v>43</v>
      </c>
      <c r="F205" s="738" t="n">
        <v>196</v>
      </c>
      <c r="G205" s="739" t="n">
        <v>306</v>
      </c>
      <c r="H205" s="740" t="n">
        <v>592</v>
      </c>
      <c r="I205" s="741" t="n">
        <v>399</v>
      </c>
      <c r="J205" s="742" t="n">
        <v>229</v>
      </c>
      <c r="K205" s="743" t="n">
        <v>324</v>
      </c>
      <c r="L205" s="744" t="n">
        <v>552</v>
      </c>
      <c r="M205" s="745" t="n">
        <v>416</v>
      </c>
      <c r="N205" s="746" t="n">
        <v>473</v>
      </c>
    </row>
    <row r="206">
      <c r="B206" s="17" t="n">
        <v>4310</v>
      </c>
      <c r="C206" s="17" t="s">
        <v>1298</v>
      </c>
      <c r="D206" s="736" t="n">
        <v>866</v>
      </c>
      <c r="E206" s="737" t="n">
        <v>22</v>
      </c>
      <c r="F206" s="738" t="n">
        <v>94</v>
      </c>
      <c r="G206" s="739" t="n">
        <v>191</v>
      </c>
      <c r="H206" s="740" t="n">
        <v>291</v>
      </c>
      <c r="I206" s="741" t="n">
        <v>164</v>
      </c>
      <c r="J206" s="742" t="n">
        <v>104</v>
      </c>
      <c r="K206" s="743" t="n">
        <v>140</v>
      </c>
      <c r="L206" s="744" t="n">
        <v>366</v>
      </c>
      <c r="M206" s="745" t="n">
        <v>191</v>
      </c>
      <c r="N206" s="746" t="n">
        <v>169</v>
      </c>
    </row>
    <row r="207">
      <c r="B207" s="17" t="n">
        <v>4311</v>
      </c>
      <c r="C207" s="17" t="s">
        <v>1299</v>
      </c>
      <c r="D207" s="736" t="n">
        <v>790</v>
      </c>
      <c r="E207" s="737" t="n">
        <v>29</v>
      </c>
      <c r="F207" s="738" t="n">
        <v>101</v>
      </c>
      <c r="G207" s="739" t="n">
        <v>185</v>
      </c>
      <c r="H207" s="740" t="n">
        <v>215</v>
      </c>
      <c r="I207" s="741" t="n">
        <v>148</v>
      </c>
      <c r="J207" s="742" t="n">
        <v>112</v>
      </c>
      <c r="K207" s="743" t="n">
        <v>179</v>
      </c>
      <c r="L207" s="744" t="n">
        <v>202</v>
      </c>
      <c r="M207" s="745" t="n">
        <v>189</v>
      </c>
      <c r="N207" s="746" t="n">
        <v>220</v>
      </c>
    </row>
    <row r="208">
      <c r="B208" s="17" t="n">
        <v>4312</v>
      </c>
      <c r="C208" s="17" t="s">
        <v>1300</v>
      </c>
      <c r="D208" s="736" t="n">
        <v>1304</v>
      </c>
      <c r="E208" s="737" t="n">
        <v>19</v>
      </c>
      <c r="F208" s="738" t="n">
        <v>103</v>
      </c>
      <c r="G208" s="739" t="n">
        <v>241</v>
      </c>
      <c r="H208" s="740" t="n">
        <v>340</v>
      </c>
      <c r="I208" s="741" t="n">
        <v>390</v>
      </c>
      <c r="J208" s="742" t="n">
        <v>211</v>
      </c>
      <c r="K208" s="743" t="n">
        <v>217</v>
      </c>
      <c r="L208" s="744" t="n">
        <v>379</v>
      </c>
      <c r="M208" s="745" t="n">
        <v>317</v>
      </c>
      <c r="N208" s="746" t="n">
        <v>391</v>
      </c>
    </row>
    <row r="209">
      <c r="B209" s="17" t="n">
        <v>4313</v>
      </c>
      <c r="C209" s="17" t="s">
        <v>1301</v>
      </c>
      <c r="D209" s="736" t="n">
        <v>1154</v>
      </c>
      <c r="E209" s="737" t="n">
        <v>37</v>
      </c>
      <c r="F209" s="738" t="n">
        <v>102</v>
      </c>
      <c r="G209" s="739" t="n">
        <v>197</v>
      </c>
      <c r="H209" s="740" t="n">
        <v>316</v>
      </c>
      <c r="I209" s="741" t="n">
        <v>301</v>
      </c>
      <c r="J209" s="742" t="n">
        <v>201</v>
      </c>
      <c r="K209" s="743" t="n">
        <v>226</v>
      </c>
      <c r="L209" s="744" t="n">
        <v>298</v>
      </c>
      <c r="M209" s="745" t="n">
        <v>385</v>
      </c>
      <c r="N209" s="746" t="n">
        <v>245</v>
      </c>
    </row>
    <row r="210">
      <c r="B210" s="17" t="n">
        <v>4314</v>
      </c>
      <c r="C210" s="17" t="s">
        <v>1302</v>
      </c>
      <c r="D210" s="736" t="n">
        <v>110</v>
      </c>
      <c r="E210" s="737" t="n">
        <v>4</v>
      </c>
      <c r="F210" s="738" t="n">
        <v>4</v>
      </c>
      <c r="G210" s="739" t="n">
        <v>9</v>
      </c>
      <c r="H210" s="740" t="n">
        <v>27</v>
      </c>
      <c r="I210" s="741" t="n">
        <v>35</v>
      </c>
      <c r="J210" s="742" t="n">
        <v>31</v>
      </c>
      <c r="K210" s="743" t="n">
        <v>35</v>
      </c>
      <c r="L210" s="744" t="n">
        <v>38</v>
      </c>
      <c r="M210" s="745" t="n">
        <v>25</v>
      </c>
      <c r="N210" s="746" t="n">
        <v>12</v>
      </c>
    </row>
    <row r="211">
      <c r="B211" s="17" t="n">
        <v>4318</v>
      </c>
      <c r="C211" s="17" t="s">
        <v>1303</v>
      </c>
      <c r="D211" s="736" t="n">
        <v>748</v>
      </c>
      <c r="E211" s="737" t="n">
        <v>15</v>
      </c>
      <c r="F211" s="738" t="n">
        <v>47</v>
      </c>
      <c r="G211" s="739" t="n">
        <v>126</v>
      </c>
      <c r="H211" s="740" t="n">
        <v>222</v>
      </c>
      <c r="I211" s="741" t="n">
        <v>217</v>
      </c>
      <c r="J211" s="742" t="n">
        <v>121</v>
      </c>
      <c r="K211" s="743" t="n">
        <v>128</v>
      </c>
      <c r="L211" s="744" t="n">
        <v>195</v>
      </c>
      <c r="M211" s="745" t="n">
        <v>207</v>
      </c>
      <c r="N211" s="746" t="n">
        <v>218</v>
      </c>
    </row>
    <row r="212">
      <c r="B212" s="17" t="n">
        <v>4319</v>
      </c>
      <c r="C212" s="17" t="s">
        <v>1304</v>
      </c>
      <c r="D212" s="736" t="n">
        <v>381</v>
      </c>
      <c r="E212" s="737" t="n">
        <v>6</v>
      </c>
      <c r="F212" s="738" t="n">
        <v>45</v>
      </c>
      <c r="G212" s="739" t="n">
        <v>84</v>
      </c>
      <c r="H212" s="740" t="n">
        <v>90</v>
      </c>
      <c r="I212" s="741" t="n">
        <v>96</v>
      </c>
      <c r="J212" s="742" t="n">
        <v>60</v>
      </c>
      <c r="K212" s="743" t="n">
        <v>49</v>
      </c>
      <c r="L212" s="744" t="n">
        <v>93</v>
      </c>
      <c r="M212" s="745" t="n">
        <v>99</v>
      </c>
      <c r="N212" s="746" t="n">
        <v>140</v>
      </c>
    </row>
    <row r="213">
      <c r="B213" s="17" t="n">
        <v>4320</v>
      </c>
      <c r="C213" s="17" t="s">
        <v>1305</v>
      </c>
      <c r="D213" s="736" t="n">
        <v>640</v>
      </c>
      <c r="E213" s="737" t="n">
        <v>8</v>
      </c>
      <c r="F213" s="738" t="n">
        <v>68</v>
      </c>
      <c r="G213" s="739" t="n">
        <v>148</v>
      </c>
      <c r="H213" s="740" t="n">
        <v>154</v>
      </c>
      <c r="I213" s="741" t="n">
        <v>170</v>
      </c>
      <c r="J213" s="742" t="n">
        <v>92</v>
      </c>
      <c r="K213" s="743" t="n">
        <v>154</v>
      </c>
      <c r="L213" s="744" t="n">
        <v>102</v>
      </c>
      <c r="M213" s="745" t="n">
        <v>185</v>
      </c>
      <c r="N213" s="746" t="n">
        <v>199</v>
      </c>
    </row>
    <row r="214">
      <c r="B214" s="26" t="n">
        <v>4324</v>
      </c>
      <c r="C214" s="26" t="s">
        <v>384</v>
      </c>
      <c r="D214" s="758" t="n">
        <v>4280</v>
      </c>
      <c r="E214" s="759" t="n">
        <v>265</v>
      </c>
      <c r="F214" s="760" t="n">
        <v>579</v>
      </c>
      <c r="G214" s="761" t="n">
        <v>912</v>
      </c>
      <c r="H214" s="762" t="n">
        <v>1061</v>
      </c>
      <c r="I214" s="763" t="n">
        <v>930</v>
      </c>
      <c r="J214" s="764" t="n">
        <v>533</v>
      </c>
      <c r="K214" s="765" t="n">
        <v>1273</v>
      </c>
      <c r="L214" s="766" t="n">
        <v>1205</v>
      </c>
      <c r="M214" s="767" t="n">
        <v>923</v>
      </c>
      <c r="N214" s="768" t="n">
        <v>879</v>
      </c>
    </row>
    <row r="216">
      <c r="B216" s="35" t="s">
        <v>1358</v>
      </c>
    </row>
  </sheetData>
  <mergeCells count="6">
    <mergeCell ref="B4:B5"/>
    <mergeCell ref="C4:C5"/>
    <mergeCell ref="D4:D5"/>
    <mergeCell ref="E4:J4"/>
    <mergeCell ref="K4:N4"/>
    <mergeCell ref="B216:N216"/>
  </mergeCells>
  <pageMargins left="0.7" right="0.7" top="0.75" bottom="0.75" header="0.3" footer="0.3"/>
  <pageSetup paperSize="9" orientation="landscape" scale="50" fitToWidth="0" fitToHeight="0" horizontalDpi="300" verticalDpi="300"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A05388"/>
  </sheetPr>
  <dimension ref="A1"/>
  <sheetViews>
    <sheetView workbookViewId="0" zoomScale="100" showGridLines="0" tabSelected="false">
      <pane ySplit="7" topLeftCell="A8" activePane="bottomLeft" state="frozen"/>
      <selection pane="bottomLeft"/>
    </sheetView>
  </sheetViews>
  <sheetFormatPr defaultRowHeight="15.0" baseColWidth="10"/>
  <cols>
    <col min="1" max="1" width="2.57" hidden="0" customWidth="1"/>
    <col min="2" max="2" width="10.71" hidden="0" customWidth="1"/>
    <col min="3" max="3" width="2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s>
  <sheetData>
    <row r="1">
      <c r="B1" s="3" t="s">
        <v>36</v>
      </c>
    </row>
    <row r="4">
      <c r="B4" s="14" t="s">
        <v>1094</v>
      </c>
      <c r="C4" s="14" t="s">
        <v>1095</v>
      </c>
      <c r="D4" s="15" t="s">
        <v>837</v>
      </c>
      <c r="E4" s="15" t="s">
        <v>837</v>
      </c>
      <c r="F4" s="15" t="s">
        <v>837</v>
      </c>
      <c r="G4" s="15" t="s">
        <v>837</v>
      </c>
      <c r="H4" s="15" t="s">
        <v>837</v>
      </c>
      <c r="I4" s="15" t="s">
        <v>837</v>
      </c>
      <c r="J4" s="15" t="s">
        <v>837</v>
      </c>
      <c r="K4" s="15" t="s">
        <v>837</v>
      </c>
      <c r="L4" s="15" t="s">
        <v>837</v>
      </c>
      <c r="M4" s="15" t="s">
        <v>837</v>
      </c>
      <c r="N4" s="15" t="s">
        <v>837</v>
      </c>
    </row>
    <row r="5">
      <c r="B5" s="14" t="s">
        <v>1094</v>
      </c>
      <c r="C5" s="14" t="s">
        <v>1095</v>
      </c>
      <c r="D5" s="16" t="s">
        <v>46</v>
      </c>
      <c r="E5" s="15" t="s">
        <v>1359</v>
      </c>
      <c r="F5" s="15" t="s">
        <v>1359</v>
      </c>
      <c r="G5" s="15" t="s">
        <v>1359</v>
      </c>
      <c r="H5" s="15" t="s">
        <v>1359</v>
      </c>
      <c r="I5" s="15" t="s">
        <v>1359</v>
      </c>
      <c r="J5" s="16" t="s">
        <v>1360</v>
      </c>
      <c r="K5" s="15" t="s">
        <v>811</v>
      </c>
      <c r="L5" s="15" t="s">
        <v>811</v>
      </c>
      <c r="M5" s="15" t="s">
        <v>811</v>
      </c>
      <c r="N5" s="15" t="s">
        <v>811</v>
      </c>
    </row>
    <row r="6" ht="21" customHeight="1">
      <c r="B6" s="14" t="s">
        <v>1094</v>
      </c>
      <c r="C6" s="14" t="s">
        <v>1095</v>
      </c>
      <c r="D6" s="16" t="s">
        <v>46</v>
      </c>
      <c r="E6" s="16" t="s">
        <v>361</v>
      </c>
      <c r="F6" s="15" t="s">
        <v>844</v>
      </c>
      <c r="G6" s="15" t="s">
        <v>844</v>
      </c>
      <c r="H6" s="15" t="s">
        <v>844</v>
      </c>
      <c r="I6" s="16" t="s">
        <v>1361</v>
      </c>
      <c r="J6" s="16" t="s">
        <v>1360</v>
      </c>
      <c r="K6" s="16" t="s">
        <v>812</v>
      </c>
      <c r="L6" s="16" t="s">
        <v>813</v>
      </c>
      <c r="M6" s="16" t="s">
        <v>814</v>
      </c>
      <c r="N6" s="16" t="s">
        <v>815</v>
      </c>
    </row>
    <row r="7" ht="42" customHeight="1">
      <c r="B7" s="14" t="s">
        <v>1094</v>
      </c>
      <c r="C7" s="14" t="s">
        <v>1095</v>
      </c>
      <c r="D7" s="16" t="s">
        <v>46</v>
      </c>
      <c r="E7" s="16" t="s">
        <v>361</v>
      </c>
      <c r="F7" s="16" t="s">
        <v>1362</v>
      </c>
      <c r="G7" s="16" t="s">
        <v>666</v>
      </c>
      <c r="H7" s="16" t="s">
        <v>1363</v>
      </c>
      <c r="I7" s="16" t="s">
        <v>1361</v>
      </c>
      <c r="J7" s="16" t="s">
        <v>1360</v>
      </c>
      <c r="K7" s="16" t="s">
        <v>812</v>
      </c>
      <c r="L7" s="16" t="s">
        <v>813</v>
      </c>
      <c r="M7" s="16" t="s">
        <v>814</v>
      </c>
      <c r="N7" s="16" t="s">
        <v>815</v>
      </c>
    </row>
    <row r="8">
      <c r="B8" s="42" t="n">
        <v>4335</v>
      </c>
      <c r="C8" s="42" t="s">
        <v>386</v>
      </c>
      <c r="D8" s="780" t="n">
        <v>156246</v>
      </c>
      <c r="E8" s="781" t="n">
        <v>150938</v>
      </c>
      <c r="F8" s="782" t="n">
        <v>137251</v>
      </c>
      <c r="G8" s="783" t="n">
        <v>103150</v>
      </c>
      <c r="H8" s="784" t="n">
        <v>34101</v>
      </c>
      <c r="I8" s="785" t="n">
        <v>13687</v>
      </c>
      <c r="J8" s="786" t="n">
        <v>5308</v>
      </c>
      <c r="K8" s="787" t="n">
        <v>34337</v>
      </c>
      <c r="L8" s="788" t="n">
        <v>47251</v>
      </c>
      <c r="M8" s="789" t="n">
        <v>39916</v>
      </c>
      <c r="N8" s="790" t="n">
        <v>34742</v>
      </c>
    </row>
    <row r="9">
      <c r="B9" s="42" t="n">
        <v>4019</v>
      </c>
      <c r="C9" s="42" t="s">
        <v>1106</v>
      </c>
      <c r="D9" s="780" t="n">
        <v>16961</v>
      </c>
      <c r="E9" s="781" t="n">
        <v>16379</v>
      </c>
      <c r="F9" s="782" t="n">
        <v>15200</v>
      </c>
      <c r="G9" s="783" t="n">
        <v>11339</v>
      </c>
      <c r="H9" s="784" t="n">
        <v>3861</v>
      </c>
      <c r="I9" s="785" t="n">
        <v>1179</v>
      </c>
      <c r="J9" s="786" t="n">
        <v>582</v>
      </c>
      <c r="K9" s="787" t="n">
        <v>4274</v>
      </c>
      <c r="L9" s="788" t="n">
        <v>5811</v>
      </c>
      <c r="M9" s="789" t="n">
        <v>3475</v>
      </c>
      <c r="N9" s="790" t="n">
        <v>3401</v>
      </c>
    </row>
    <row r="10">
      <c r="B10" s="17" t="n">
        <v>4001</v>
      </c>
      <c r="C10" s="17" t="s">
        <v>374</v>
      </c>
      <c r="D10" s="769" t="n">
        <v>3864</v>
      </c>
      <c r="E10" s="770" t="n">
        <v>3587</v>
      </c>
      <c r="F10" s="771" t="n">
        <v>3140</v>
      </c>
      <c r="G10" s="772" t="n">
        <v>2050</v>
      </c>
      <c r="H10" s="773" t="n">
        <v>1090</v>
      </c>
      <c r="I10" s="774" t="n">
        <v>447</v>
      </c>
      <c r="J10" s="775" t="n">
        <v>277</v>
      </c>
      <c r="K10" s="776" t="n">
        <v>1614</v>
      </c>
      <c r="L10" s="777" t="n">
        <v>1188</v>
      </c>
      <c r="M10" s="778" t="n">
        <v>503</v>
      </c>
      <c r="N10" s="779" t="n">
        <v>559</v>
      </c>
    </row>
    <row r="11">
      <c r="B11" s="17" t="n">
        <v>4002</v>
      </c>
      <c r="C11" s="17" t="s">
        <v>1107</v>
      </c>
      <c r="D11" s="769" t="n">
        <v>531</v>
      </c>
      <c r="E11" s="770" t="n">
        <v>511</v>
      </c>
      <c r="F11" s="771" t="n">
        <v>493</v>
      </c>
      <c r="G11" s="772" t="n">
        <v>391</v>
      </c>
      <c r="H11" s="773" t="n">
        <v>102</v>
      </c>
      <c r="I11" s="774" t="n">
        <v>18</v>
      </c>
      <c r="J11" s="775" t="n">
        <v>20</v>
      </c>
      <c r="K11" s="776" t="n">
        <v>69</v>
      </c>
      <c r="L11" s="777" t="n">
        <v>173</v>
      </c>
      <c r="M11" s="778" t="n">
        <v>134</v>
      </c>
      <c r="N11" s="779" t="n">
        <v>155</v>
      </c>
    </row>
    <row r="12">
      <c r="B12" s="17" t="n">
        <v>4003</v>
      </c>
      <c r="C12" s="17" t="s">
        <v>1108</v>
      </c>
      <c r="D12" s="769" t="n">
        <v>1451</v>
      </c>
      <c r="E12" s="770" t="n">
        <v>1428</v>
      </c>
      <c r="F12" s="771" t="n">
        <v>1370</v>
      </c>
      <c r="G12" s="772" t="n">
        <v>973</v>
      </c>
      <c r="H12" s="773" t="n">
        <v>397</v>
      </c>
      <c r="I12" s="774" t="n">
        <v>58</v>
      </c>
      <c r="J12" s="775" t="n">
        <v>23</v>
      </c>
      <c r="K12" s="776" t="n">
        <v>461</v>
      </c>
      <c r="L12" s="777" t="n">
        <v>513</v>
      </c>
      <c r="M12" s="778" t="n">
        <v>270</v>
      </c>
      <c r="N12" s="779" t="n">
        <v>207</v>
      </c>
    </row>
    <row r="13">
      <c r="B13" s="17" t="n">
        <v>4004</v>
      </c>
      <c r="C13" s="17" t="s">
        <v>1109</v>
      </c>
      <c r="D13" s="769" t="n">
        <v>287</v>
      </c>
      <c r="E13" s="770" t="n">
        <v>274</v>
      </c>
      <c r="F13" s="771" t="n">
        <v>218</v>
      </c>
      <c r="G13" s="772" t="n">
        <v>177</v>
      </c>
      <c r="H13" s="773" t="n">
        <v>41</v>
      </c>
      <c r="I13" s="774" t="n">
        <v>56</v>
      </c>
      <c r="J13" s="775" t="n">
        <v>13</v>
      </c>
      <c r="K13" s="776" t="n">
        <v>93</v>
      </c>
      <c r="L13" s="777" t="n">
        <v>57</v>
      </c>
      <c r="M13" s="778" t="n">
        <v>83</v>
      </c>
      <c r="N13" s="779" t="n">
        <v>54</v>
      </c>
    </row>
    <row r="14">
      <c r="B14" s="17" t="n">
        <v>4005</v>
      </c>
      <c r="C14" s="17" t="s">
        <v>1110</v>
      </c>
      <c r="D14" s="769" t="n">
        <v>1136</v>
      </c>
      <c r="E14" s="770" t="n">
        <v>1117</v>
      </c>
      <c r="F14" s="771" t="n">
        <v>1081</v>
      </c>
      <c r="G14" s="772" t="n">
        <v>848</v>
      </c>
      <c r="H14" s="773" t="n">
        <v>233</v>
      </c>
      <c r="I14" s="774" t="n">
        <v>36</v>
      </c>
      <c r="J14" s="775" t="n">
        <v>19</v>
      </c>
      <c r="K14" s="776" t="n">
        <v>165</v>
      </c>
      <c r="L14" s="777" t="n">
        <v>374</v>
      </c>
      <c r="M14" s="778" t="n">
        <v>247</v>
      </c>
      <c r="N14" s="779" t="n">
        <v>350</v>
      </c>
    </row>
    <row r="15">
      <c r="B15" s="17" t="n">
        <v>4006</v>
      </c>
      <c r="C15" s="17" t="s">
        <v>1111</v>
      </c>
      <c r="D15" s="769" t="n">
        <v>2061</v>
      </c>
      <c r="E15" s="770" t="n">
        <v>2026</v>
      </c>
      <c r="F15" s="771" t="n">
        <v>1903</v>
      </c>
      <c r="G15" s="772" t="n">
        <v>1504</v>
      </c>
      <c r="H15" s="773" t="n">
        <v>399</v>
      </c>
      <c r="I15" s="774" t="n">
        <v>123</v>
      </c>
      <c r="J15" s="775" t="n">
        <v>35</v>
      </c>
      <c r="K15" s="776" t="n">
        <v>499</v>
      </c>
      <c r="L15" s="777" t="n">
        <v>677</v>
      </c>
      <c r="M15" s="778" t="n">
        <v>454</v>
      </c>
      <c r="N15" s="779" t="n">
        <v>431</v>
      </c>
    </row>
    <row r="16">
      <c r="B16" s="17" t="n">
        <v>4007</v>
      </c>
      <c r="C16" s="17" t="s">
        <v>1112</v>
      </c>
      <c r="D16" s="769" t="n">
        <v>473</v>
      </c>
      <c r="E16" s="770" t="n">
        <v>466</v>
      </c>
      <c r="F16" s="771" t="n">
        <v>430</v>
      </c>
      <c r="G16" s="772" t="n">
        <v>349</v>
      </c>
      <c r="H16" s="773" t="n">
        <v>81</v>
      </c>
      <c r="I16" s="774" t="n">
        <v>36</v>
      </c>
      <c r="J16" s="775" t="n">
        <v>7</v>
      </c>
      <c r="K16" s="776" t="n">
        <v>76</v>
      </c>
      <c r="L16" s="777" t="n">
        <v>137</v>
      </c>
      <c r="M16" s="778" t="n">
        <v>131</v>
      </c>
      <c r="N16" s="779" t="n">
        <v>129</v>
      </c>
    </row>
    <row r="17">
      <c r="B17" s="17" t="n">
        <v>4008</v>
      </c>
      <c r="C17" s="17" t="s">
        <v>1113</v>
      </c>
      <c r="D17" s="769" t="n">
        <v>1675</v>
      </c>
      <c r="E17" s="770" t="n">
        <v>1639</v>
      </c>
      <c r="F17" s="771" t="n">
        <v>1531</v>
      </c>
      <c r="G17" s="772" t="n">
        <v>1183</v>
      </c>
      <c r="H17" s="773" t="n">
        <v>348</v>
      </c>
      <c r="I17" s="774" t="n">
        <v>108</v>
      </c>
      <c r="J17" s="775" t="n">
        <v>36</v>
      </c>
      <c r="K17" s="776" t="n">
        <v>311</v>
      </c>
      <c r="L17" s="777" t="n">
        <v>586</v>
      </c>
      <c r="M17" s="778" t="n">
        <v>369</v>
      </c>
      <c r="N17" s="779" t="n">
        <v>409</v>
      </c>
    </row>
    <row r="18">
      <c r="B18" s="17" t="n">
        <v>4009</v>
      </c>
      <c r="C18" s="17" t="s">
        <v>1114</v>
      </c>
      <c r="D18" s="769" t="n">
        <v>1142</v>
      </c>
      <c r="E18" s="770" t="n">
        <v>1107</v>
      </c>
      <c r="F18" s="771" t="n">
        <v>1011</v>
      </c>
      <c r="G18" s="772" t="n">
        <v>848</v>
      </c>
      <c r="H18" s="773" t="n">
        <v>163</v>
      </c>
      <c r="I18" s="774" t="n">
        <v>96</v>
      </c>
      <c r="J18" s="775" t="n">
        <v>35</v>
      </c>
      <c r="K18" s="776" t="n">
        <v>256</v>
      </c>
      <c r="L18" s="777" t="n">
        <v>330</v>
      </c>
      <c r="M18" s="778" t="n">
        <v>294</v>
      </c>
      <c r="N18" s="779" t="n">
        <v>262</v>
      </c>
    </row>
    <row r="19">
      <c r="B19" s="17" t="n">
        <v>4010</v>
      </c>
      <c r="C19" s="17" t="s">
        <v>1115</v>
      </c>
      <c r="D19" s="769" t="n">
        <v>1556</v>
      </c>
      <c r="E19" s="770" t="n">
        <v>1500</v>
      </c>
      <c r="F19" s="771" t="n">
        <v>1392</v>
      </c>
      <c r="G19" s="772" t="n">
        <v>1059</v>
      </c>
      <c r="H19" s="773" t="n">
        <v>333</v>
      </c>
      <c r="I19" s="774" t="n">
        <v>108</v>
      </c>
      <c r="J19" s="775" t="n">
        <v>56</v>
      </c>
      <c r="K19" s="776" t="n">
        <v>317</v>
      </c>
      <c r="L19" s="777" t="n">
        <v>588</v>
      </c>
      <c r="M19" s="778" t="n">
        <v>354</v>
      </c>
      <c r="N19" s="779" t="n">
        <v>297</v>
      </c>
    </row>
    <row r="20">
      <c r="B20" s="17" t="n">
        <v>4012</v>
      </c>
      <c r="C20" s="17" t="s">
        <v>1116</v>
      </c>
      <c r="D20" s="769" t="n">
        <v>1845</v>
      </c>
      <c r="E20" s="770" t="n">
        <v>1806</v>
      </c>
      <c r="F20" s="771" t="n">
        <v>1748</v>
      </c>
      <c r="G20" s="772" t="n">
        <v>1259</v>
      </c>
      <c r="H20" s="773" t="n">
        <v>489</v>
      </c>
      <c r="I20" s="774" t="n">
        <v>58</v>
      </c>
      <c r="J20" s="775" t="n">
        <v>39</v>
      </c>
      <c r="K20" s="776" t="n">
        <v>286</v>
      </c>
      <c r="L20" s="777" t="n">
        <v>761</v>
      </c>
      <c r="M20" s="778" t="n">
        <v>458</v>
      </c>
      <c r="N20" s="779" t="n">
        <v>340</v>
      </c>
    </row>
    <row r="21">
      <c r="B21" s="17" t="n">
        <v>4013</v>
      </c>
      <c r="C21" s="17" t="s">
        <v>1117</v>
      </c>
      <c r="D21" s="769" t="n">
        <v>940</v>
      </c>
      <c r="E21" s="770" t="n">
        <v>918</v>
      </c>
      <c r="F21" s="771" t="n">
        <v>883</v>
      </c>
      <c r="G21" s="772" t="n">
        <v>698</v>
      </c>
      <c r="H21" s="773" t="n">
        <v>185</v>
      </c>
      <c r="I21" s="774" t="n">
        <v>35</v>
      </c>
      <c r="J21" s="775" t="n">
        <v>22</v>
      </c>
      <c r="K21" s="776" t="n">
        <v>127</v>
      </c>
      <c r="L21" s="777" t="n">
        <v>427</v>
      </c>
      <c r="M21" s="778" t="n">
        <v>178</v>
      </c>
      <c r="N21" s="779" t="n">
        <v>208</v>
      </c>
    </row>
    <row r="22">
      <c r="B22" s="42" t="n">
        <v>4059</v>
      </c>
      <c r="C22" s="42" t="s">
        <v>1118</v>
      </c>
      <c r="D22" s="780" t="n">
        <v>27144</v>
      </c>
      <c r="E22" s="781" t="n">
        <v>26214</v>
      </c>
      <c r="F22" s="782" t="n">
        <v>24170</v>
      </c>
      <c r="G22" s="783" t="n">
        <v>17051</v>
      </c>
      <c r="H22" s="784" t="n">
        <v>7119</v>
      </c>
      <c r="I22" s="785" t="n">
        <v>2044</v>
      </c>
      <c r="J22" s="786" t="n">
        <v>930</v>
      </c>
      <c r="K22" s="787" t="n">
        <v>4830</v>
      </c>
      <c r="L22" s="788" t="n">
        <v>9425</v>
      </c>
      <c r="M22" s="789" t="n">
        <v>7379</v>
      </c>
      <c r="N22" s="790" t="n">
        <v>5510</v>
      </c>
    </row>
    <row r="23">
      <c r="B23" s="17" t="n">
        <v>4021</v>
      </c>
      <c r="C23" s="17" t="s">
        <v>375</v>
      </c>
      <c r="D23" s="769" t="n">
        <v>3691</v>
      </c>
      <c r="E23" s="770" t="n">
        <v>3458</v>
      </c>
      <c r="F23" s="771" t="n">
        <v>3027</v>
      </c>
      <c r="G23" s="772" t="n">
        <v>1932</v>
      </c>
      <c r="H23" s="773" t="n">
        <v>1095</v>
      </c>
      <c r="I23" s="774" t="n">
        <v>431</v>
      </c>
      <c r="J23" s="775" t="n">
        <v>233</v>
      </c>
      <c r="K23" s="776" t="n">
        <v>1104</v>
      </c>
      <c r="L23" s="777" t="n">
        <v>1131</v>
      </c>
      <c r="M23" s="778" t="n">
        <v>915</v>
      </c>
      <c r="N23" s="779" t="n">
        <v>541</v>
      </c>
    </row>
    <row r="24">
      <c r="B24" s="17" t="n">
        <v>4022</v>
      </c>
      <c r="C24" s="17" t="s">
        <v>1119</v>
      </c>
      <c r="D24" s="769" t="n">
        <v>492</v>
      </c>
      <c r="E24" s="770" t="n">
        <v>487</v>
      </c>
      <c r="F24" s="771" t="n">
        <v>444</v>
      </c>
      <c r="G24" s="772" t="n">
        <v>362</v>
      </c>
      <c r="H24" s="773" t="n">
        <v>82</v>
      </c>
      <c r="I24" s="774" t="n">
        <v>43</v>
      </c>
      <c r="J24" s="775" t="n">
        <v>5</v>
      </c>
      <c r="K24" s="776" t="n">
        <v>43</v>
      </c>
      <c r="L24" s="777" t="n">
        <v>171</v>
      </c>
      <c r="M24" s="778" t="n">
        <v>174</v>
      </c>
      <c r="N24" s="779" t="n">
        <v>104</v>
      </c>
    </row>
    <row r="25">
      <c r="B25" s="17" t="n">
        <v>4023</v>
      </c>
      <c r="C25" s="17" t="s">
        <v>1120</v>
      </c>
      <c r="D25" s="769" t="n">
        <v>853</v>
      </c>
      <c r="E25" s="770" t="n">
        <v>828</v>
      </c>
      <c r="F25" s="771" t="n">
        <v>769</v>
      </c>
      <c r="G25" s="772" t="n">
        <v>636</v>
      </c>
      <c r="H25" s="773" t="n">
        <v>133</v>
      </c>
      <c r="I25" s="774" t="n">
        <v>59</v>
      </c>
      <c r="J25" s="775" t="n">
        <v>25</v>
      </c>
      <c r="K25" s="776" t="n">
        <v>69</v>
      </c>
      <c r="L25" s="777" t="n">
        <v>383</v>
      </c>
      <c r="M25" s="778" t="n">
        <v>245</v>
      </c>
      <c r="N25" s="779" t="n">
        <v>156</v>
      </c>
    </row>
    <row r="26">
      <c r="B26" s="17" t="n">
        <v>4024</v>
      </c>
      <c r="C26" s="17" t="s">
        <v>1121</v>
      </c>
      <c r="D26" s="769" t="n">
        <v>772</v>
      </c>
      <c r="E26" s="770" t="n">
        <v>745</v>
      </c>
      <c r="F26" s="771" t="n">
        <v>681</v>
      </c>
      <c r="G26" s="772" t="n">
        <v>514</v>
      </c>
      <c r="H26" s="773" t="n">
        <v>167</v>
      </c>
      <c r="I26" s="774" t="n">
        <v>64</v>
      </c>
      <c r="J26" s="775" t="n">
        <v>27</v>
      </c>
      <c r="K26" s="776" t="n">
        <v>137</v>
      </c>
      <c r="L26" s="777" t="n">
        <v>184</v>
      </c>
      <c r="M26" s="778" t="n">
        <v>279</v>
      </c>
      <c r="N26" s="779" t="n">
        <v>172</v>
      </c>
    </row>
    <row r="27">
      <c r="B27" s="17" t="n">
        <v>4049</v>
      </c>
      <c r="C27" s="17" t="s">
        <v>1122</v>
      </c>
      <c r="D27" s="769" t="n">
        <v>1116</v>
      </c>
      <c r="E27" s="770" t="n">
        <v>1093</v>
      </c>
      <c r="F27" s="771" t="n">
        <v>999</v>
      </c>
      <c r="G27" s="772" t="n">
        <v>754</v>
      </c>
      <c r="H27" s="773" t="n">
        <v>245</v>
      </c>
      <c r="I27" s="774" t="n">
        <v>94</v>
      </c>
      <c r="J27" s="775" t="n">
        <v>23</v>
      </c>
      <c r="K27" s="776" t="n">
        <v>131</v>
      </c>
      <c r="L27" s="777" t="n">
        <v>432</v>
      </c>
      <c r="M27" s="778" t="n">
        <v>267</v>
      </c>
      <c r="N27" s="779" t="n">
        <v>286</v>
      </c>
    </row>
    <row r="28">
      <c r="B28" s="17" t="n">
        <v>4026</v>
      </c>
      <c r="C28" s="17" t="s">
        <v>1123</v>
      </c>
      <c r="D28" s="769" t="n">
        <v>774</v>
      </c>
      <c r="E28" s="770" t="n">
        <v>752</v>
      </c>
      <c r="F28" s="771" t="n">
        <v>706</v>
      </c>
      <c r="G28" s="772" t="n">
        <v>484</v>
      </c>
      <c r="H28" s="773" t="n">
        <v>222</v>
      </c>
      <c r="I28" s="774" t="n">
        <v>46</v>
      </c>
      <c r="J28" s="775" t="n">
        <v>22</v>
      </c>
      <c r="K28" s="776" t="n">
        <v>254</v>
      </c>
      <c r="L28" s="777" t="n">
        <v>232</v>
      </c>
      <c r="M28" s="778" t="n">
        <v>177</v>
      </c>
      <c r="N28" s="779" t="n">
        <v>111</v>
      </c>
    </row>
    <row r="29">
      <c r="B29" s="17" t="n">
        <v>4027</v>
      </c>
      <c r="C29" s="17" t="s">
        <v>1124</v>
      </c>
      <c r="D29" s="769" t="n">
        <v>1046</v>
      </c>
      <c r="E29" s="770" t="n">
        <v>1028</v>
      </c>
      <c r="F29" s="771" t="n">
        <v>958</v>
      </c>
      <c r="G29" s="772" t="n">
        <v>652</v>
      </c>
      <c r="H29" s="773" t="n">
        <v>306</v>
      </c>
      <c r="I29" s="774" t="n">
        <v>70</v>
      </c>
      <c r="J29" s="775" t="n">
        <v>18</v>
      </c>
      <c r="K29" s="776" t="n">
        <v>108</v>
      </c>
      <c r="L29" s="777" t="n">
        <v>382</v>
      </c>
      <c r="M29" s="778" t="n">
        <v>382</v>
      </c>
      <c r="N29" s="779" t="n">
        <v>174</v>
      </c>
    </row>
    <row r="30">
      <c r="B30" s="17" t="n">
        <v>4028</v>
      </c>
      <c r="C30" s="17" t="s">
        <v>1125</v>
      </c>
      <c r="D30" s="769" t="n">
        <v>319</v>
      </c>
      <c r="E30" s="770" t="n">
        <v>314</v>
      </c>
      <c r="F30" s="771" t="n">
        <v>286</v>
      </c>
      <c r="G30" s="772" t="n">
        <v>230</v>
      </c>
      <c r="H30" s="773" t="n">
        <v>56</v>
      </c>
      <c r="I30" s="774" t="n">
        <v>28</v>
      </c>
      <c r="J30" s="775" t="n">
        <v>5</v>
      </c>
      <c r="K30" s="776" t="n">
        <v>47</v>
      </c>
      <c r="L30" s="777" t="n">
        <v>73</v>
      </c>
      <c r="M30" s="778" t="n">
        <v>100</v>
      </c>
      <c r="N30" s="779" t="n">
        <v>99</v>
      </c>
    </row>
    <row r="31">
      <c r="B31" s="17" t="n">
        <v>4029</v>
      </c>
      <c r="C31" s="17" t="s">
        <v>1126</v>
      </c>
      <c r="D31" s="769" t="n">
        <v>1176</v>
      </c>
      <c r="E31" s="770" t="n">
        <v>1138</v>
      </c>
      <c r="F31" s="771" t="n">
        <v>1053</v>
      </c>
      <c r="G31" s="772" t="n">
        <v>761</v>
      </c>
      <c r="H31" s="773" t="n">
        <v>292</v>
      </c>
      <c r="I31" s="774" t="n">
        <v>85</v>
      </c>
      <c r="J31" s="775" t="n">
        <v>38</v>
      </c>
      <c r="K31" s="776" t="n">
        <v>204</v>
      </c>
      <c r="L31" s="777" t="n">
        <v>416</v>
      </c>
      <c r="M31" s="778" t="n">
        <v>287</v>
      </c>
      <c r="N31" s="779" t="n">
        <v>269</v>
      </c>
    </row>
    <row r="32">
      <c r="B32" s="17" t="n">
        <v>4030</v>
      </c>
      <c r="C32" s="17" t="s">
        <v>1127</v>
      </c>
      <c r="D32" s="769" t="n">
        <v>467</v>
      </c>
      <c r="E32" s="770" t="n">
        <v>457</v>
      </c>
      <c r="F32" s="771" t="n">
        <v>428</v>
      </c>
      <c r="G32" s="772" t="n">
        <v>332</v>
      </c>
      <c r="H32" s="773" t="n">
        <v>96</v>
      </c>
      <c r="I32" s="774" t="n">
        <v>29</v>
      </c>
      <c r="J32" s="775" t="n">
        <v>10</v>
      </c>
      <c r="K32" s="776" t="n">
        <v>68</v>
      </c>
      <c r="L32" s="777" t="n">
        <v>146</v>
      </c>
      <c r="M32" s="778" t="n">
        <v>89</v>
      </c>
      <c r="N32" s="779" t="n">
        <v>164</v>
      </c>
    </row>
    <row r="33">
      <c r="B33" s="17" t="n">
        <v>4031</v>
      </c>
      <c r="C33" s="17" t="s">
        <v>1128</v>
      </c>
      <c r="D33" s="769" t="n">
        <v>499</v>
      </c>
      <c r="E33" s="770" t="n">
        <v>486</v>
      </c>
      <c r="F33" s="771" t="n">
        <v>447</v>
      </c>
      <c r="G33" s="772" t="n">
        <v>358</v>
      </c>
      <c r="H33" s="773" t="n">
        <v>89</v>
      </c>
      <c r="I33" s="774" t="n">
        <v>39</v>
      </c>
      <c r="J33" s="775" t="n">
        <v>13</v>
      </c>
      <c r="K33" s="776" t="n">
        <v>72</v>
      </c>
      <c r="L33" s="777" t="n">
        <v>153</v>
      </c>
      <c r="M33" s="778" t="n">
        <v>159</v>
      </c>
      <c r="N33" s="779" t="n">
        <v>115</v>
      </c>
    </row>
    <row r="34">
      <c r="B34" s="17" t="n">
        <v>4032</v>
      </c>
      <c r="C34" s="17" t="s">
        <v>1129</v>
      </c>
      <c r="D34" s="769" t="n">
        <v>568</v>
      </c>
      <c r="E34" s="770" t="n">
        <v>546</v>
      </c>
      <c r="F34" s="771" t="n">
        <v>543</v>
      </c>
      <c r="G34" s="772" t="n">
        <v>449</v>
      </c>
      <c r="H34" s="773" t="n">
        <v>94</v>
      </c>
      <c r="I34" s="774" t="n">
        <v>3</v>
      </c>
      <c r="J34" s="775" t="n">
        <v>22</v>
      </c>
      <c r="K34" s="776" t="n">
        <v>63</v>
      </c>
      <c r="L34" s="777" t="n">
        <v>145</v>
      </c>
      <c r="M34" s="778" t="n">
        <v>179</v>
      </c>
      <c r="N34" s="779" t="n">
        <v>181</v>
      </c>
    </row>
    <row r="35">
      <c r="B35" s="17" t="n">
        <v>4033</v>
      </c>
      <c r="C35" s="17" t="s">
        <v>1130</v>
      </c>
      <c r="D35" s="769" t="n">
        <v>1035</v>
      </c>
      <c r="E35" s="770" t="n">
        <v>987</v>
      </c>
      <c r="F35" s="771" t="n">
        <v>880</v>
      </c>
      <c r="G35" s="772" t="n">
        <v>621</v>
      </c>
      <c r="H35" s="773" t="n">
        <v>259</v>
      </c>
      <c r="I35" s="774" t="n">
        <v>107</v>
      </c>
      <c r="J35" s="775" t="n">
        <v>48</v>
      </c>
      <c r="K35" s="776" t="n">
        <v>200</v>
      </c>
      <c r="L35" s="777" t="n">
        <v>267</v>
      </c>
      <c r="M35" s="778" t="n">
        <v>321</v>
      </c>
      <c r="N35" s="779" t="n">
        <v>247</v>
      </c>
    </row>
    <row r="36">
      <c r="B36" s="17" t="n">
        <v>4034</v>
      </c>
      <c r="C36" s="17" t="s">
        <v>1131</v>
      </c>
      <c r="D36" s="769" t="n">
        <v>885</v>
      </c>
      <c r="E36" s="770" t="n">
        <v>855</v>
      </c>
      <c r="F36" s="771" t="n">
        <v>778</v>
      </c>
      <c r="G36" s="772" t="n">
        <v>421</v>
      </c>
      <c r="H36" s="773" t="n">
        <v>357</v>
      </c>
      <c r="I36" s="774" t="n">
        <v>77</v>
      </c>
      <c r="J36" s="775" t="n">
        <v>30</v>
      </c>
      <c r="K36" s="776" t="n">
        <v>106</v>
      </c>
      <c r="L36" s="777" t="n">
        <v>451</v>
      </c>
      <c r="M36" s="778" t="n">
        <v>173</v>
      </c>
      <c r="N36" s="779" t="n">
        <v>155</v>
      </c>
    </row>
    <row r="37">
      <c r="B37" s="17" t="n">
        <v>4035</v>
      </c>
      <c r="C37" s="17" t="s">
        <v>1132</v>
      </c>
      <c r="D37" s="769" t="n">
        <v>784</v>
      </c>
      <c r="E37" s="770" t="n">
        <v>773</v>
      </c>
      <c r="F37" s="771" t="n">
        <v>719</v>
      </c>
      <c r="G37" s="772" t="n">
        <v>506</v>
      </c>
      <c r="H37" s="773" t="n">
        <v>213</v>
      </c>
      <c r="I37" s="774" t="n">
        <v>54</v>
      </c>
      <c r="J37" s="775" t="n">
        <v>11</v>
      </c>
      <c r="K37" s="776" t="n">
        <v>95</v>
      </c>
      <c r="L37" s="777" t="n">
        <v>317</v>
      </c>
      <c r="M37" s="778" t="n">
        <v>153</v>
      </c>
      <c r="N37" s="779" t="n">
        <v>219</v>
      </c>
    </row>
    <row r="38">
      <c r="B38" s="17" t="n">
        <v>4037</v>
      </c>
      <c r="C38" s="17" t="s">
        <v>1133</v>
      </c>
      <c r="D38" s="769" t="n">
        <v>929</v>
      </c>
      <c r="E38" s="770" t="n">
        <v>915</v>
      </c>
      <c r="F38" s="771" t="n">
        <v>872</v>
      </c>
      <c r="G38" s="772" t="n">
        <v>659</v>
      </c>
      <c r="H38" s="773" t="n">
        <v>213</v>
      </c>
      <c r="I38" s="774" t="n">
        <v>43</v>
      </c>
      <c r="J38" s="775" t="n">
        <v>14</v>
      </c>
      <c r="K38" s="776" t="n">
        <v>73</v>
      </c>
      <c r="L38" s="777" t="n">
        <v>400</v>
      </c>
      <c r="M38" s="778" t="n">
        <v>273</v>
      </c>
      <c r="N38" s="779" t="n">
        <v>183</v>
      </c>
    </row>
    <row r="39">
      <c r="B39" s="17" t="n">
        <v>4038</v>
      </c>
      <c r="C39" s="17" t="s">
        <v>1134</v>
      </c>
      <c r="D39" s="769" t="n">
        <v>1568</v>
      </c>
      <c r="E39" s="770" t="n">
        <v>1526</v>
      </c>
      <c r="F39" s="771" t="n">
        <v>1428</v>
      </c>
      <c r="G39" s="772" t="n">
        <v>989</v>
      </c>
      <c r="H39" s="773" t="n">
        <v>439</v>
      </c>
      <c r="I39" s="774" t="n">
        <v>98</v>
      </c>
      <c r="J39" s="775" t="n">
        <v>42</v>
      </c>
      <c r="K39" s="776" t="n">
        <v>231</v>
      </c>
      <c r="L39" s="777" t="n">
        <v>735</v>
      </c>
      <c r="M39" s="778" t="n">
        <v>337</v>
      </c>
      <c r="N39" s="779" t="n">
        <v>265</v>
      </c>
    </row>
    <row r="40">
      <c r="B40" s="17" t="n">
        <v>4039</v>
      </c>
      <c r="C40" s="17" t="s">
        <v>1135</v>
      </c>
      <c r="D40" s="769" t="n">
        <v>608</v>
      </c>
      <c r="E40" s="770" t="n">
        <v>595</v>
      </c>
      <c r="F40" s="771" t="n">
        <v>564</v>
      </c>
      <c r="G40" s="772" t="n">
        <v>475</v>
      </c>
      <c r="H40" s="773" t="n">
        <v>89</v>
      </c>
      <c r="I40" s="774" t="n">
        <v>31</v>
      </c>
      <c r="J40" s="775" t="n">
        <v>13</v>
      </c>
      <c r="K40" s="776" t="n">
        <v>60</v>
      </c>
      <c r="L40" s="777" t="n">
        <v>119</v>
      </c>
      <c r="M40" s="778" t="n">
        <v>308</v>
      </c>
      <c r="N40" s="779" t="n">
        <v>121</v>
      </c>
    </row>
    <row r="41">
      <c r="B41" s="17" t="n">
        <v>4040</v>
      </c>
      <c r="C41" s="17" t="s">
        <v>1136</v>
      </c>
      <c r="D41" s="769" t="n">
        <v>1000</v>
      </c>
      <c r="E41" s="770" t="n">
        <v>956</v>
      </c>
      <c r="F41" s="771" t="n">
        <v>885</v>
      </c>
      <c r="G41" s="772" t="n">
        <v>493</v>
      </c>
      <c r="H41" s="773" t="n">
        <v>392</v>
      </c>
      <c r="I41" s="774" t="n">
        <v>71</v>
      </c>
      <c r="J41" s="775" t="n">
        <v>44</v>
      </c>
      <c r="K41" s="776" t="n">
        <v>84</v>
      </c>
      <c r="L41" s="777" t="n">
        <v>300</v>
      </c>
      <c r="M41" s="778" t="n">
        <v>373</v>
      </c>
      <c r="N41" s="779" t="n">
        <v>243</v>
      </c>
    </row>
    <row r="42">
      <c r="B42" s="17" t="n">
        <v>4041</v>
      </c>
      <c r="C42" s="17" t="s">
        <v>1137</v>
      </c>
      <c r="D42" s="769" t="n">
        <v>550</v>
      </c>
      <c r="E42" s="770" t="n">
        <v>537</v>
      </c>
      <c r="F42" s="771" t="n">
        <v>486</v>
      </c>
      <c r="G42" s="772" t="n">
        <v>376</v>
      </c>
      <c r="H42" s="773" t="n">
        <v>110</v>
      </c>
      <c r="I42" s="774" t="n">
        <v>51</v>
      </c>
      <c r="J42" s="775" t="n">
        <v>13</v>
      </c>
      <c r="K42" s="776" t="n">
        <v>66</v>
      </c>
      <c r="L42" s="777" t="n">
        <v>168</v>
      </c>
      <c r="M42" s="778" t="n">
        <v>160</v>
      </c>
      <c r="N42" s="779" t="n">
        <v>156</v>
      </c>
    </row>
    <row r="43">
      <c r="B43" s="17" t="n">
        <v>4044</v>
      </c>
      <c r="C43" s="17" t="s">
        <v>1138</v>
      </c>
      <c r="D43" s="769" t="n">
        <v>1530</v>
      </c>
      <c r="E43" s="770" t="n">
        <v>1489</v>
      </c>
      <c r="F43" s="771" t="n">
        <v>1423</v>
      </c>
      <c r="G43" s="772" t="n">
        <v>1084</v>
      </c>
      <c r="H43" s="773" t="n">
        <v>339</v>
      </c>
      <c r="I43" s="774" t="n">
        <v>66</v>
      </c>
      <c r="J43" s="775" t="n">
        <v>41</v>
      </c>
      <c r="K43" s="776" t="n">
        <v>213</v>
      </c>
      <c r="L43" s="777" t="n">
        <v>582</v>
      </c>
      <c r="M43" s="778" t="n">
        <v>447</v>
      </c>
      <c r="N43" s="779" t="n">
        <v>288</v>
      </c>
    </row>
    <row r="44">
      <c r="B44" s="17" t="n">
        <v>4045</v>
      </c>
      <c r="C44" s="17" t="s">
        <v>1139</v>
      </c>
      <c r="D44" s="769" t="n">
        <v>3355</v>
      </c>
      <c r="E44" s="770" t="n">
        <v>3232</v>
      </c>
      <c r="F44" s="771" t="n">
        <v>2954</v>
      </c>
      <c r="G44" s="772" t="n">
        <v>1818</v>
      </c>
      <c r="H44" s="773" t="n">
        <v>1136</v>
      </c>
      <c r="I44" s="774" t="n">
        <v>278</v>
      </c>
      <c r="J44" s="775" t="n">
        <v>123</v>
      </c>
      <c r="K44" s="776" t="n">
        <v>969</v>
      </c>
      <c r="L44" s="777" t="n">
        <v>1269</v>
      </c>
      <c r="M44" s="778" t="n">
        <v>607</v>
      </c>
      <c r="N44" s="779" t="n">
        <v>510</v>
      </c>
    </row>
    <row r="45">
      <c r="B45" s="17" t="n">
        <v>4046</v>
      </c>
      <c r="C45" s="17" t="s">
        <v>1140</v>
      </c>
      <c r="D45" s="769" t="n">
        <v>472</v>
      </c>
      <c r="E45" s="770" t="n">
        <v>456</v>
      </c>
      <c r="F45" s="771" t="n">
        <v>445</v>
      </c>
      <c r="G45" s="772" t="n">
        <v>352</v>
      </c>
      <c r="H45" s="773" t="n">
        <v>93</v>
      </c>
      <c r="I45" s="774" t="n">
        <v>11</v>
      </c>
      <c r="J45" s="775" t="n">
        <v>16</v>
      </c>
      <c r="K45" s="776" t="n">
        <v>102</v>
      </c>
      <c r="L45" s="777" t="n">
        <v>99</v>
      </c>
      <c r="M45" s="778" t="n">
        <v>148</v>
      </c>
      <c r="N45" s="779" t="n">
        <v>123</v>
      </c>
    </row>
    <row r="46">
      <c r="B46" s="17" t="n">
        <v>4047</v>
      </c>
      <c r="C46" s="17" t="s">
        <v>1141</v>
      </c>
      <c r="D46" s="769" t="n">
        <v>1132</v>
      </c>
      <c r="E46" s="770" t="n">
        <v>1091</v>
      </c>
      <c r="F46" s="771" t="n">
        <v>1031</v>
      </c>
      <c r="G46" s="772" t="n">
        <v>761</v>
      </c>
      <c r="H46" s="773" t="n">
        <v>270</v>
      </c>
      <c r="I46" s="774" t="n">
        <v>60</v>
      </c>
      <c r="J46" s="775" t="n">
        <v>41</v>
      </c>
      <c r="K46" s="776" t="n">
        <v>152</v>
      </c>
      <c r="L46" s="777" t="n">
        <v>403</v>
      </c>
      <c r="M46" s="778" t="n">
        <v>334</v>
      </c>
      <c r="N46" s="779" t="n">
        <v>243</v>
      </c>
    </row>
    <row r="47">
      <c r="B47" s="17" t="n">
        <v>4048</v>
      </c>
      <c r="C47" s="17" t="s">
        <v>1142</v>
      </c>
      <c r="D47" s="769" t="n">
        <v>1523</v>
      </c>
      <c r="E47" s="770" t="n">
        <v>1470</v>
      </c>
      <c r="F47" s="771" t="n">
        <v>1364</v>
      </c>
      <c r="G47" s="772" t="n">
        <v>1032</v>
      </c>
      <c r="H47" s="773" t="n">
        <v>332</v>
      </c>
      <c r="I47" s="774" t="n">
        <v>106</v>
      </c>
      <c r="J47" s="775" t="n">
        <v>53</v>
      </c>
      <c r="K47" s="776" t="n">
        <v>179</v>
      </c>
      <c r="L47" s="777" t="n">
        <v>467</v>
      </c>
      <c r="M47" s="778" t="n">
        <v>492</v>
      </c>
      <c r="N47" s="779" t="n">
        <v>385</v>
      </c>
    </row>
    <row r="48">
      <c r="B48" s="42" t="n">
        <v>4089</v>
      </c>
      <c r="C48" s="42" t="s">
        <v>1143</v>
      </c>
      <c r="D48" s="780" t="n">
        <v>17642</v>
      </c>
      <c r="E48" s="781" t="n">
        <v>17056</v>
      </c>
      <c r="F48" s="782" t="n">
        <v>15715</v>
      </c>
      <c r="G48" s="783" t="n">
        <v>11874</v>
      </c>
      <c r="H48" s="784" t="n">
        <v>3841</v>
      </c>
      <c r="I48" s="785" t="n">
        <v>1341</v>
      </c>
      <c r="J48" s="786" t="n">
        <v>586</v>
      </c>
      <c r="K48" s="787" t="n">
        <v>2817</v>
      </c>
      <c r="L48" s="788" t="n">
        <v>5024</v>
      </c>
      <c r="M48" s="789" t="n">
        <v>5593</v>
      </c>
      <c r="N48" s="790" t="n">
        <v>4208</v>
      </c>
    </row>
    <row r="49">
      <c r="B49" s="17" t="n">
        <v>4061</v>
      </c>
      <c r="C49" s="17" t="s">
        <v>1144</v>
      </c>
      <c r="D49" s="769" t="n">
        <v>507</v>
      </c>
      <c r="E49" s="770" t="n">
        <v>495</v>
      </c>
      <c r="F49" s="771" t="n">
        <v>465</v>
      </c>
      <c r="G49" s="772" t="n">
        <v>384</v>
      </c>
      <c r="H49" s="773" t="n">
        <v>81</v>
      </c>
      <c r="I49" s="774" t="n">
        <v>30</v>
      </c>
      <c r="J49" s="775" t="n">
        <v>12</v>
      </c>
      <c r="K49" s="776" t="n">
        <v>34</v>
      </c>
      <c r="L49" s="777" t="n">
        <v>121</v>
      </c>
      <c r="M49" s="778" t="n">
        <v>234</v>
      </c>
      <c r="N49" s="779" t="n">
        <v>118</v>
      </c>
    </row>
    <row r="50">
      <c r="B50" s="17" t="n">
        <v>4062</v>
      </c>
      <c r="C50" s="17" t="s">
        <v>1145</v>
      </c>
      <c r="D50" s="769" t="n">
        <v>945</v>
      </c>
      <c r="E50" s="770" t="n">
        <v>916</v>
      </c>
      <c r="F50" s="771" t="n">
        <v>845</v>
      </c>
      <c r="G50" s="772" t="n">
        <v>595</v>
      </c>
      <c r="H50" s="773" t="n">
        <v>250</v>
      </c>
      <c r="I50" s="774" t="n">
        <v>71</v>
      </c>
      <c r="J50" s="775" t="n">
        <v>29</v>
      </c>
      <c r="K50" s="776" t="n">
        <v>86</v>
      </c>
      <c r="L50" s="777" t="n">
        <v>288</v>
      </c>
      <c r="M50" s="778" t="n">
        <v>421</v>
      </c>
      <c r="N50" s="779" t="n">
        <v>150</v>
      </c>
    </row>
    <row r="51">
      <c r="B51" s="17" t="n">
        <v>4063</v>
      </c>
      <c r="C51" s="17" t="s">
        <v>1146</v>
      </c>
      <c r="D51" s="769" t="n">
        <v>1491</v>
      </c>
      <c r="E51" s="770" t="n">
        <v>1412</v>
      </c>
      <c r="F51" s="771" t="n">
        <v>1259</v>
      </c>
      <c r="G51" s="772" t="n">
        <v>794</v>
      </c>
      <c r="H51" s="773" t="n">
        <v>465</v>
      </c>
      <c r="I51" s="774" t="n">
        <v>153</v>
      </c>
      <c r="J51" s="775" t="n">
        <v>79</v>
      </c>
      <c r="K51" s="776" t="n">
        <v>343</v>
      </c>
      <c r="L51" s="777" t="n">
        <v>368</v>
      </c>
      <c r="M51" s="778" t="n">
        <v>395</v>
      </c>
      <c r="N51" s="779" t="n">
        <v>385</v>
      </c>
    </row>
    <row r="52">
      <c r="B52" s="17" t="n">
        <v>4064</v>
      </c>
      <c r="C52" s="17" t="s">
        <v>1147</v>
      </c>
      <c r="D52" s="769" t="n">
        <v>283</v>
      </c>
      <c r="E52" s="770" t="n">
        <v>278</v>
      </c>
      <c r="F52" s="771" t="n">
        <v>254</v>
      </c>
      <c r="G52" s="772" t="n">
        <v>210</v>
      </c>
      <c r="H52" s="773" t="n">
        <v>44</v>
      </c>
      <c r="I52" s="774" t="n">
        <v>24</v>
      </c>
      <c r="J52" s="775" t="n">
        <v>5</v>
      </c>
      <c r="K52" s="776" t="n">
        <v>40</v>
      </c>
      <c r="L52" s="777" t="n">
        <v>69</v>
      </c>
      <c r="M52" s="778" t="n">
        <v>66</v>
      </c>
      <c r="N52" s="779" t="n">
        <v>108</v>
      </c>
    </row>
    <row r="53">
      <c r="B53" s="17" t="n">
        <v>4065</v>
      </c>
      <c r="C53" s="17" t="s">
        <v>1148</v>
      </c>
      <c r="D53" s="769" t="n">
        <v>760</v>
      </c>
      <c r="E53" s="770" t="n">
        <v>732</v>
      </c>
      <c r="F53" s="771" t="n">
        <v>686</v>
      </c>
      <c r="G53" s="772" t="n">
        <v>488</v>
      </c>
      <c r="H53" s="773" t="n">
        <v>198</v>
      </c>
      <c r="I53" s="774" t="n">
        <v>46</v>
      </c>
      <c r="J53" s="775" t="n">
        <v>28</v>
      </c>
      <c r="K53" s="776" t="n">
        <v>164</v>
      </c>
      <c r="L53" s="777" t="n">
        <v>236</v>
      </c>
      <c r="M53" s="778" t="n">
        <v>191</v>
      </c>
      <c r="N53" s="779" t="n">
        <v>169</v>
      </c>
    </row>
    <row r="54">
      <c r="B54" s="17" t="n">
        <v>4066</v>
      </c>
      <c r="C54" s="17" t="s">
        <v>1149</v>
      </c>
      <c r="D54" s="769" t="n">
        <v>269</v>
      </c>
      <c r="E54" s="770" t="n">
        <v>260</v>
      </c>
      <c r="F54" s="771" t="n">
        <v>242</v>
      </c>
      <c r="G54" s="772" t="n">
        <v>198</v>
      </c>
      <c r="H54" s="773" t="n">
        <v>44</v>
      </c>
      <c r="I54" s="774" t="n">
        <v>18</v>
      </c>
      <c r="J54" s="775" t="n">
        <v>9</v>
      </c>
      <c r="K54" s="776" t="n">
        <v>28</v>
      </c>
      <c r="L54" s="777" t="n">
        <v>62</v>
      </c>
      <c r="M54" s="778" t="n">
        <v>101</v>
      </c>
      <c r="N54" s="779" t="n">
        <v>78</v>
      </c>
    </row>
    <row r="55">
      <c r="B55" s="17" t="n">
        <v>4067</v>
      </c>
      <c r="C55" s="17" t="s">
        <v>1150</v>
      </c>
      <c r="D55" s="769" t="n">
        <v>438</v>
      </c>
      <c r="E55" s="770" t="n">
        <v>425</v>
      </c>
      <c r="F55" s="771" t="n">
        <v>398</v>
      </c>
      <c r="G55" s="772" t="n">
        <v>330</v>
      </c>
      <c r="H55" s="773" t="n">
        <v>68</v>
      </c>
      <c r="I55" s="774" t="n">
        <v>27</v>
      </c>
      <c r="J55" s="775" t="n">
        <v>13</v>
      </c>
      <c r="K55" s="776" t="n">
        <v>38</v>
      </c>
      <c r="L55" s="777" t="n">
        <v>104</v>
      </c>
      <c r="M55" s="778" t="n">
        <v>184</v>
      </c>
      <c r="N55" s="779" t="n">
        <v>112</v>
      </c>
    </row>
    <row r="56">
      <c r="B56" s="17" t="n">
        <v>4068</v>
      </c>
      <c r="C56" s="17" t="s">
        <v>1151</v>
      </c>
      <c r="D56" s="769" t="n">
        <v>779</v>
      </c>
      <c r="E56" s="770" t="n">
        <v>766</v>
      </c>
      <c r="F56" s="771" t="n">
        <v>686</v>
      </c>
      <c r="G56" s="772" t="n">
        <v>569</v>
      </c>
      <c r="H56" s="773" t="n">
        <v>117</v>
      </c>
      <c r="I56" s="774" t="n">
        <v>80</v>
      </c>
      <c r="J56" s="775" t="n">
        <v>13</v>
      </c>
      <c r="K56" s="776" t="n">
        <v>193</v>
      </c>
      <c r="L56" s="777" t="n">
        <v>176</v>
      </c>
      <c r="M56" s="778" t="n">
        <v>179</v>
      </c>
      <c r="N56" s="779" t="n">
        <v>231</v>
      </c>
    </row>
    <row r="57">
      <c r="B57" s="17" t="n">
        <v>4084</v>
      </c>
      <c r="C57" s="17" t="s">
        <v>1152</v>
      </c>
      <c r="D57" s="769" t="n">
        <v>163</v>
      </c>
      <c r="E57" s="770" t="n">
        <v>160</v>
      </c>
      <c r="F57" s="771" t="n">
        <v>150</v>
      </c>
      <c r="G57" s="772" t="n">
        <v>107</v>
      </c>
      <c r="H57" s="773" t="n">
        <v>43</v>
      </c>
      <c r="I57" s="774" t="n">
        <v>10</v>
      </c>
      <c r="J57" s="775" t="n">
        <v>3</v>
      </c>
      <c r="K57" s="776" t="n">
        <v>22</v>
      </c>
      <c r="L57" s="777" t="n">
        <v>14</v>
      </c>
      <c r="M57" s="778" t="n">
        <v>66</v>
      </c>
      <c r="N57" s="779" t="n">
        <v>61</v>
      </c>
    </row>
    <row r="58">
      <c r="B58" s="17" t="n">
        <v>4071</v>
      </c>
      <c r="C58" s="17" t="s">
        <v>1153</v>
      </c>
      <c r="D58" s="769" t="n">
        <v>607</v>
      </c>
      <c r="E58" s="770" t="n">
        <v>555</v>
      </c>
      <c r="F58" s="771" t="n">
        <v>507</v>
      </c>
      <c r="G58" s="772" t="n">
        <v>413</v>
      </c>
      <c r="H58" s="773" t="n">
        <v>94</v>
      </c>
      <c r="I58" s="774" t="n">
        <v>48</v>
      </c>
      <c r="J58" s="775" t="n">
        <v>52</v>
      </c>
      <c r="K58" s="776" t="n">
        <v>96</v>
      </c>
      <c r="L58" s="777" t="n">
        <v>80</v>
      </c>
      <c r="M58" s="778" t="n">
        <v>244</v>
      </c>
      <c r="N58" s="779" t="n">
        <v>187</v>
      </c>
    </row>
    <row r="59">
      <c r="B59" s="17" t="n">
        <v>4072</v>
      </c>
      <c r="C59" s="17" t="s">
        <v>1154</v>
      </c>
      <c r="D59" s="769" t="n">
        <v>749</v>
      </c>
      <c r="E59" s="770" t="n">
        <v>729</v>
      </c>
      <c r="F59" s="771" t="n">
        <v>678</v>
      </c>
      <c r="G59" s="772" t="n">
        <v>559</v>
      </c>
      <c r="H59" s="773" t="n">
        <v>119</v>
      </c>
      <c r="I59" s="774" t="n">
        <v>51</v>
      </c>
      <c r="J59" s="775" t="n">
        <v>20</v>
      </c>
      <c r="K59" s="776" t="n">
        <v>81</v>
      </c>
      <c r="L59" s="777" t="n">
        <v>212</v>
      </c>
      <c r="M59" s="778" t="n">
        <v>275</v>
      </c>
      <c r="N59" s="779" t="n">
        <v>181</v>
      </c>
    </row>
    <row r="60">
      <c r="B60" s="17" t="n">
        <v>4073</v>
      </c>
      <c r="C60" s="17" t="s">
        <v>1155</v>
      </c>
      <c r="D60" s="769" t="n">
        <v>518</v>
      </c>
      <c r="E60" s="770" t="n">
        <v>509</v>
      </c>
      <c r="F60" s="771" t="n">
        <v>449</v>
      </c>
      <c r="G60" s="772" t="n">
        <v>348</v>
      </c>
      <c r="H60" s="773" t="n">
        <v>101</v>
      </c>
      <c r="I60" s="774" t="n">
        <v>60</v>
      </c>
      <c r="J60" s="775" t="n">
        <v>9</v>
      </c>
      <c r="K60" s="776" t="n">
        <v>44</v>
      </c>
      <c r="L60" s="777" t="n">
        <v>124</v>
      </c>
      <c r="M60" s="778" t="n">
        <v>179</v>
      </c>
      <c r="N60" s="779" t="n">
        <v>171</v>
      </c>
    </row>
    <row r="61">
      <c r="B61" s="17" t="n">
        <v>4074</v>
      </c>
      <c r="C61" s="17" t="s">
        <v>1156</v>
      </c>
      <c r="D61" s="769" t="n">
        <v>659</v>
      </c>
      <c r="E61" s="770" t="n">
        <v>642</v>
      </c>
      <c r="F61" s="771" t="n">
        <v>567</v>
      </c>
      <c r="G61" s="772" t="n">
        <v>414</v>
      </c>
      <c r="H61" s="773" t="n">
        <v>153</v>
      </c>
      <c r="I61" s="774" t="n">
        <v>75</v>
      </c>
      <c r="J61" s="775" t="n">
        <v>17</v>
      </c>
      <c r="K61" s="776" t="n">
        <v>54</v>
      </c>
      <c r="L61" s="777" t="n">
        <v>190</v>
      </c>
      <c r="M61" s="778" t="n">
        <v>208</v>
      </c>
      <c r="N61" s="779" t="n">
        <v>207</v>
      </c>
    </row>
    <row r="62">
      <c r="B62" s="17" t="n">
        <v>4075</v>
      </c>
      <c r="C62" s="17" t="s">
        <v>1157</v>
      </c>
      <c r="D62" s="769" t="n">
        <v>888</v>
      </c>
      <c r="E62" s="770" t="n">
        <v>856</v>
      </c>
      <c r="F62" s="771" t="n">
        <v>797</v>
      </c>
      <c r="G62" s="772" t="n">
        <v>574</v>
      </c>
      <c r="H62" s="773" t="n">
        <v>223</v>
      </c>
      <c r="I62" s="774" t="n">
        <v>59</v>
      </c>
      <c r="J62" s="775" t="n">
        <v>32</v>
      </c>
      <c r="K62" s="776" t="n">
        <v>61</v>
      </c>
      <c r="L62" s="777" t="n">
        <v>464</v>
      </c>
      <c r="M62" s="778" t="n">
        <v>223</v>
      </c>
      <c r="N62" s="779" t="n">
        <v>140</v>
      </c>
    </row>
    <row r="63">
      <c r="B63" s="17" t="n">
        <v>4076</v>
      </c>
      <c r="C63" s="17" t="s">
        <v>1158</v>
      </c>
      <c r="D63" s="769" t="n">
        <v>861</v>
      </c>
      <c r="E63" s="770" t="n">
        <v>829</v>
      </c>
      <c r="F63" s="771" t="n">
        <v>760</v>
      </c>
      <c r="G63" s="772" t="n">
        <v>589</v>
      </c>
      <c r="H63" s="773" t="n">
        <v>171</v>
      </c>
      <c r="I63" s="774" t="n">
        <v>69</v>
      </c>
      <c r="J63" s="775" t="n">
        <v>32</v>
      </c>
      <c r="K63" s="776" t="n">
        <v>158</v>
      </c>
      <c r="L63" s="777" t="n">
        <v>139</v>
      </c>
      <c r="M63" s="778" t="n">
        <v>276</v>
      </c>
      <c r="N63" s="779" t="n">
        <v>288</v>
      </c>
    </row>
    <row r="64">
      <c r="B64" s="17" t="n">
        <v>4077</v>
      </c>
      <c r="C64" s="17" t="s">
        <v>1159</v>
      </c>
      <c r="D64" s="769" t="n">
        <v>430</v>
      </c>
      <c r="E64" s="770" t="n">
        <v>419</v>
      </c>
      <c r="F64" s="771" t="n">
        <v>391</v>
      </c>
      <c r="G64" s="772" t="n">
        <v>331</v>
      </c>
      <c r="H64" s="773" t="n">
        <v>60</v>
      </c>
      <c r="I64" s="774" t="n">
        <v>28</v>
      </c>
      <c r="J64" s="775" t="n">
        <v>11</v>
      </c>
      <c r="K64" s="776" t="n">
        <v>82</v>
      </c>
      <c r="L64" s="777" t="n">
        <v>119</v>
      </c>
      <c r="M64" s="778" t="n">
        <v>114</v>
      </c>
      <c r="N64" s="779" t="n">
        <v>115</v>
      </c>
    </row>
    <row r="65">
      <c r="B65" s="17" t="n">
        <v>4078</v>
      </c>
      <c r="C65" s="17" t="s">
        <v>1160</v>
      </c>
      <c r="D65" s="769" t="n">
        <v>172</v>
      </c>
      <c r="E65" s="770" t="n">
        <v>169</v>
      </c>
      <c r="F65" s="771" t="n">
        <v>153</v>
      </c>
      <c r="G65" s="772" t="n">
        <v>129</v>
      </c>
      <c r="H65" s="773" t="n">
        <v>24</v>
      </c>
      <c r="I65" s="774" t="n">
        <v>16</v>
      </c>
      <c r="J65" s="775" t="n">
        <v>3</v>
      </c>
      <c r="K65" s="776" t="n">
        <v>40</v>
      </c>
      <c r="L65" s="777" t="n">
        <v>20</v>
      </c>
      <c r="M65" s="778" t="n">
        <v>52</v>
      </c>
      <c r="N65" s="779" t="n">
        <v>60</v>
      </c>
    </row>
    <row r="66">
      <c r="B66" s="17" t="n">
        <v>4079</v>
      </c>
      <c r="C66" s="17" t="s">
        <v>1161</v>
      </c>
      <c r="D66" s="769" t="n">
        <v>366</v>
      </c>
      <c r="E66" s="770" t="n">
        <v>357</v>
      </c>
      <c r="F66" s="771" t="n">
        <v>336</v>
      </c>
      <c r="G66" s="772" t="n">
        <v>253</v>
      </c>
      <c r="H66" s="773" t="n">
        <v>83</v>
      </c>
      <c r="I66" s="774" t="n">
        <v>21</v>
      </c>
      <c r="J66" s="775" t="n">
        <v>9</v>
      </c>
      <c r="K66" s="776" t="n">
        <v>52</v>
      </c>
      <c r="L66" s="777" t="n">
        <v>31</v>
      </c>
      <c r="M66" s="778" t="n">
        <v>202</v>
      </c>
      <c r="N66" s="779" t="n">
        <v>81</v>
      </c>
    </row>
    <row r="67">
      <c r="B67" s="17" t="n">
        <v>4080</v>
      </c>
      <c r="C67" s="17" t="s">
        <v>1162</v>
      </c>
      <c r="D67" s="769" t="n">
        <v>1675</v>
      </c>
      <c r="E67" s="770" t="n">
        <v>1626</v>
      </c>
      <c r="F67" s="771" t="n">
        <v>1490</v>
      </c>
      <c r="G67" s="772" t="n">
        <v>1153</v>
      </c>
      <c r="H67" s="773" t="n">
        <v>337</v>
      </c>
      <c r="I67" s="774" t="n">
        <v>136</v>
      </c>
      <c r="J67" s="775" t="n">
        <v>49</v>
      </c>
      <c r="K67" s="776" t="n">
        <v>386</v>
      </c>
      <c r="L67" s="777" t="n">
        <v>435</v>
      </c>
      <c r="M67" s="778" t="n">
        <v>452</v>
      </c>
      <c r="N67" s="779" t="n">
        <v>402</v>
      </c>
    </row>
    <row r="68">
      <c r="B68" s="17" t="n">
        <v>4081</v>
      </c>
      <c r="C68" s="17" t="s">
        <v>1163</v>
      </c>
      <c r="D68" s="769" t="n">
        <v>803</v>
      </c>
      <c r="E68" s="770" t="n">
        <v>785</v>
      </c>
      <c r="F68" s="771" t="n">
        <v>719</v>
      </c>
      <c r="G68" s="772" t="n">
        <v>548</v>
      </c>
      <c r="H68" s="773" t="n">
        <v>171</v>
      </c>
      <c r="I68" s="774" t="n">
        <v>66</v>
      </c>
      <c r="J68" s="775" t="n">
        <v>18</v>
      </c>
      <c r="K68" s="776" t="n">
        <v>38</v>
      </c>
      <c r="L68" s="777" t="n">
        <v>399</v>
      </c>
      <c r="M68" s="778" t="n">
        <v>286</v>
      </c>
      <c r="N68" s="779" t="n">
        <v>80</v>
      </c>
    </row>
    <row r="69">
      <c r="B69" s="17" t="n">
        <v>4082</v>
      </c>
      <c r="C69" s="17" t="s">
        <v>1164</v>
      </c>
      <c r="D69" s="769" t="n">
        <v>3300</v>
      </c>
      <c r="E69" s="770" t="n">
        <v>3175</v>
      </c>
      <c r="F69" s="771" t="n">
        <v>2968</v>
      </c>
      <c r="G69" s="772" t="n">
        <v>2215</v>
      </c>
      <c r="H69" s="773" t="n">
        <v>753</v>
      </c>
      <c r="I69" s="774" t="n">
        <v>207</v>
      </c>
      <c r="J69" s="775" t="n">
        <v>125</v>
      </c>
      <c r="K69" s="776" t="n">
        <v>707</v>
      </c>
      <c r="L69" s="777" t="n">
        <v>1006</v>
      </c>
      <c r="M69" s="778" t="n">
        <v>954</v>
      </c>
      <c r="N69" s="779" t="n">
        <v>633</v>
      </c>
    </row>
    <row r="70">
      <c r="B70" s="17" t="n">
        <v>4083</v>
      </c>
      <c r="C70" s="17" t="s">
        <v>1165</v>
      </c>
      <c r="D70" s="769" t="n">
        <v>979</v>
      </c>
      <c r="E70" s="770" t="n">
        <v>961</v>
      </c>
      <c r="F70" s="771" t="n">
        <v>915</v>
      </c>
      <c r="G70" s="772" t="n">
        <v>673</v>
      </c>
      <c r="H70" s="773" t="n">
        <v>242</v>
      </c>
      <c r="I70" s="774" t="n">
        <v>46</v>
      </c>
      <c r="J70" s="775" t="n">
        <v>18</v>
      </c>
      <c r="K70" s="776" t="n">
        <v>70</v>
      </c>
      <c r="L70" s="777" t="n">
        <v>367</v>
      </c>
      <c r="M70" s="778" t="n">
        <v>291</v>
      </c>
      <c r="N70" s="779" t="n">
        <v>251</v>
      </c>
    </row>
    <row r="71">
      <c r="B71" s="42" t="n">
        <v>4129</v>
      </c>
      <c r="C71" s="42" t="s">
        <v>1166</v>
      </c>
      <c r="D71" s="780" t="n">
        <v>11851</v>
      </c>
      <c r="E71" s="781" t="n">
        <v>11493</v>
      </c>
      <c r="F71" s="782" t="n">
        <v>10415</v>
      </c>
      <c r="G71" s="783" t="n">
        <v>8040</v>
      </c>
      <c r="H71" s="784" t="n">
        <v>2375</v>
      </c>
      <c r="I71" s="785" t="n">
        <v>1078</v>
      </c>
      <c r="J71" s="786" t="n">
        <v>358</v>
      </c>
      <c r="K71" s="787" t="n">
        <v>2907</v>
      </c>
      <c r="L71" s="788" t="n">
        <v>3734</v>
      </c>
      <c r="M71" s="789" t="n">
        <v>2945</v>
      </c>
      <c r="N71" s="790" t="n">
        <v>2265</v>
      </c>
    </row>
    <row r="72">
      <c r="B72" s="17" t="n">
        <v>4091</v>
      </c>
      <c r="C72" s="17" t="s">
        <v>1167</v>
      </c>
      <c r="D72" s="769" t="n">
        <v>628</v>
      </c>
      <c r="E72" s="770" t="n">
        <v>617</v>
      </c>
      <c r="F72" s="771" t="n">
        <v>564</v>
      </c>
      <c r="G72" s="772" t="n">
        <v>486</v>
      </c>
      <c r="H72" s="773" t="n">
        <v>78</v>
      </c>
      <c r="I72" s="774" t="n">
        <v>53</v>
      </c>
      <c r="J72" s="775" t="n">
        <v>11</v>
      </c>
      <c r="K72" s="776" t="n">
        <v>137</v>
      </c>
      <c r="L72" s="777" t="n">
        <v>208</v>
      </c>
      <c r="M72" s="778" t="n">
        <v>136</v>
      </c>
      <c r="N72" s="779" t="n">
        <v>147</v>
      </c>
    </row>
    <row r="73">
      <c r="B73" s="17" t="n">
        <v>4092</v>
      </c>
      <c r="C73" s="17" t="s">
        <v>1168</v>
      </c>
      <c r="D73" s="769" t="n">
        <v>747</v>
      </c>
      <c r="E73" s="770" t="n">
        <v>721</v>
      </c>
      <c r="F73" s="771" t="n">
        <v>691</v>
      </c>
      <c r="G73" s="772" t="n">
        <v>552</v>
      </c>
      <c r="H73" s="773" t="n">
        <v>139</v>
      </c>
      <c r="I73" s="774" t="n">
        <v>30</v>
      </c>
      <c r="J73" s="775" t="n">
        <v>26</v>
      </c>
      <c r="K73" s="776" t="n">
        <v>63</v>
      </c>
      <c r="L73" s="777" t="n">
        <v>238</v>
      </c>
      <c r="M73" s="778" t="n">
        <v>252</v>
      </c>
      <c r="N73" s="779" t="n">
        <v>194</v>
      </c>
    </row>
    <row r="74">
      <c r="B74" s="17" t="n">
        <v>4093</v>
      </c>
      <c r="C74" s="17" t="s">
        <v>1169</v>
      </c>
      <c r="D74" s="769" t="n">
        <v>274</v>
      </c>
      <c r="E74" s="770" t="n">
        <v>271</v>
      </c>
      <c r="F74" s="771" t="n">
        <v>245</v>
      </c>
      <c r="G74" s="772" t="n">
        <v>205</v>
      </c>
      <c r="H74" s="773" t="n">
        <v>40</v>
      </c>
      <c r="I74" s="774" t="n">
        <v>26</v>
      </c>
      <c r="J74" s="775" t="n">
        <v>3</v>
      </c>
      <c r="K74" s="776" t="n">
        <v>36</v>
      </c>
      <c r="L74" s="777" t="n">
        <v>83</v>
      </c>
      <c r="M74" s="778" t="n">
        <v>90</v>
      </c>
      <c r="N74" s="779" t="n">
        <v>65</v>
      </c>
    </row>
    <row r="75">
      <c r="B75" s="17" t="n">
        <v>4124</v>
      </c>
      <c r="C75" s="17" t="s">
        <v>1170</v>
      </c>
      <c r="D75" s="769" t="n">
        <v>572</v>
      </c>
      <c r="E75" s="770" t="n">
        <v>557</v>
      </c>
      <c r="F75" s="771" t="n">
        <v>466</v>
      </c>
      <c r="G75" s="772" t="n">
        <v>385</v>
      </c>
      <c r="H75" s="773" t="n">
        <v>81</v>
      </c>
      <c r="I75" s="774" t="n">
        <v>91</v>
      </c>
      <c r="J75" s="775" t="n">
        <v>15</v>
      </c>
      <c r="K75" s="776" t="n">
        <v>160</v>
      </c>
      <c r="L75" s="777" t="n">
        <v>130</v>
      </c>
      <c r="M75" s="778" t="n">
        <v>181</v>
      </c>
      <c r="N75" s="779" t="n">
        <v>101</v>
      </c>
    </row>
    <row r="76">
      <c r="B76" s="17" t="n">
        <v>4095</v>
      </c>
      <c r="C76" s="17" t="s">
        <v>377</v>
      </c>
      <c r="D76" s="769" t="n">
        <v>2472</v>
      </c>
      <c r="E76" s="770" t="n">
        <v>2371</v>
      </c>
      <c r="F76" s="771" t="n">
        <v>2203</v>
      </c>
      <c r="G76" s="772" t="n">
        <v>1557</v>
      </c>
      <c r="H76" s="773" t="n">
        <v>646</v>
      </c>
      <c r="I76" s="774" t="n">
        <v>168</v>
      </c>
      <c r="J76" s="775" t="n">
        <v>101</v>
      </c>
      <c r="K76" s="776" t="n">
        <v>859</v>
      </c>
      <c r="L76" s="777" t="n">
        <v>869</v>
      </c>
      <c r="M76" s="778" t="n">
        <v>463</v>
      </c>
      <c r="N76" s="779" t="n">
        <v>281</v>
      </c>
    </row>
    <row r="77">
      <c r="B77" s="17" t="n">
        <v>4099</v>
      </c>
      <c r="C77" s="17" t="s">
        <v>1171</v>
      </c>
      <c r="D77" s="769" t="n">
        <v>140</v>
      </c>
      <c r="E77" s="770" t="n">
        <v>139</v>
      </c>
      <c r="F77" s="771" t="n">
        <v>129</v>
      </c>
      <c r="G77" s="772" t="n">
        <v>110</v>
      </c>
      <c r="H77" s="773" t="n">
        <v>19</v>
      </c>
      <c r="I77" s="774" t="n">
        <v>10</v>
      </c>
      <c r="J77" s="775" t="n">
        <v>1</v>
      </c>
      <c r="K77" s="776" t="n">
        <v>26</v>
      </c>
      <c r="L77" s="777" t="n">
        <v>41</v>
      </c>
      <c r="M77" s="778" t="n">
        <v>36</v>
      </c>
      <c r="N77" s="779" t="n">
        <v>37</v>
      </c>
    </row>
    <row r="78">
      <c r="B78" s="17" t="n">
        <v>4100</v>
      </c>
      <c r="C78" s="17" t="s">
        <v>1172</v>
      </c>
      <c r="D78" s="769" t="n">
        <v>765</v>
      </c>
      <c r="E78" s="770" t="n">
        <v>744</v>
      </c>
      <c r="F78" s="771" t="n">
        <v>699</v>
      </c>
      <c r="G78" s="772" t="n">
        <v>536</v>
      </c>
      <c r="H78" s="773" t="n">
        <v>163</v>
      </c>
      <c r="I78" s="774" t="n">
        <v>45</v>
      </c>
      <c r="J78" s="775" t="n">
        <v>21</v>
      </c>
      <c r="K78" s="776" t="n">
        <v>79</v>
      </c>
      <c r="L78" s="777" t="n">
        <v>266</v>
      </c>
      <c r="M78" s="778" t="n">
        <v>249</v>
      </c>
      <c r="N78" s="779" t="n">
        <v>171</v>
      </c>
    </row>
    <row r="79">
      <c r="B79" s="17" t="n">
        <v>4104</v>
      </c>
      <c r="C79" s="17" t="s">
        <v>1173</v>
      </c>
      <c r="D79" s="769" t="n">
        <v>717</v>
      </c>
      <c r="E79" s="770" t="n">
        <v>693</v>
      </c>
      <c r="F79" s="771" t="n">
        <v>610</v>
      </c>
      <c r="G79" s="772" t="n">
        <v>446</v>
      </c>
      <c r="H79" s="773" t="n">
        <v>164</v>
      </c>
      <c r="I79" s="774" t="n">
        <v>83</v>
      </c>
      <c r="J79" s="775" t="n">
        <v>24</v>
      </c>
      <c r="K79" s="776" t="n">
        <v>117</v>
      </c>
      <c r="L79" s="777" t="n">
        <v>168</v>
      </c>
      <c r="M79" s="778" t="n">
        <v>198</v>
      </c>
      <c r="N79" s="779" t="n">
        <v>234</v>
      </c>
    </row>
    <row r="80">
      <c r="B80" s="17" t="n">
        <v>4105</v>
      </c>
      <c r="C80" s="17" t="s">
        <v>1174</v>
      </c>
      <c r="D80" s="769" t="n">
        <v>108</v>
      </c>
      <c r="E80" s="770" t="n">
        <v>104</v>
      </c>
      <c r="F80" s="771" t="n">
        <v>104</v>
      </c>
      <c r="G80" s="772" t="n">
        <v>74</v>
      </c>
      <c r="H80" s="773" t="n">
        <v>30</v>
      </c>
      <c r="I80" s="774" t="n">
        <v>0</v>
      </c>
      <c r="J80" s="775" t="n">
        <v>4</v>
      </c>
      <c r="K80" s="776" t="n">
        <v>47</v>
      </c>
      <c r="L80" s="777" t="n">
        <v>23</v>
      </c>
      <c r="M80" s="778" t="n">
        <v>15</v>
      </c>
      <c r="N80" s="779" t="n">
        <v>23</v>
      </c>
    </row>
    <row r="81">
      <c r="B81" s="17" t="n">
        <v>4106</v>
      </c>
      <c r="C81" s="17" t="s">
        <v>1175</v>
      </c>
      <c r="D81" s="769" t="n">
        <v>160</v>
      </c>
      <c r="E81" s="770" t="n">
        <v>160</v>
      </c>
      <c r="F81" s="771" t="n">
        <v>136</v>
      </c>
      <c r="G81" s="772" t="n">
        <v>111</v>
      </c>
      <c r="H81" s="773" t="n">
        <v>25</v>
      </c>
      <c r="I81" s="774" t="n">
        <v>24</v>
      </c>
      <c r="J81" s="775" t="n">
        <v>0</v>
      </c>
      <c r="K81" s="776" t="n">
        <v>42</v>
      </c>
      <c r="L81" s="777" t="n">
        <v>40</v>
      </c>
      <c r="M81" s="778" t="n">
        <v>59</v>
      </c>
      <c r="N81" s="779" t="n">
        <v>19</v>
      </c>
    </row>
    <row r="82">
      <c r="B82" s="17" t="n">
        <v>4107</v>
      </c>
      <c r="C82" s="17" t="s">
        <v>1176</v>
      </c>
      <c r="D82" s="769" t="n">
        <v>253</v>
      </c>
      <c r="E82" s="770" t="n">
        <v>248</v>
      </c>
      <c r="F82" s="771" t="n">
        <v>226</v>
      </c>
      <c r="G82" s="772" t="n">
        <v>169</v>
      </c>
      <c r="H82" s="773" t="n">
        <v>57</v>
      </c>
      <c r="I82" s="774" t="n">
        <v>22</v>
      </c>
      <c r="J82" s="775" t="n">
        <v>5</v>
      </c>
      <c r="K82" s="776" t="n">
        <v>52</v>
      </c>
      <c r="L82" s="777" t="n">
        <v>59</v>
      </c>
      <c r="M82" s="778" t="n">
        <v>89</v>
      </c>
      <c r="N82" s="779" t="n">
        <v>53</v>
      </c>
    </row>
    <row r="83">
      <c r="B83" s="17" t="n">
        <v>4110</v>
      </c>
      <c r="C83" s="17" t="s">
        <v>1177</v>
      </c>
      <c r="D83" s="769" t="n">
        <v>354</v>
      </c>
      <c r="E83" s="770" t="n">
        <v>348</v>
      </c>
      <c r="F83" s="771" t="n">
        <v>294</v>
      </c>
      <c r="G83" s="772" t="n">
        <v>224</v>
      </c>
      <c r="H83" s="773" t="n">
        <v>70</v>
      </c>
      <c r="I83" s="774" t="n">
        <v>54</v>
      </c>
      <c r="J83" s="775" t="n">
        <v>6</v>
      </c>
      <c r="K83" s="776" t="n">
        <v>77</v>
      </c>
      <c r="L83" s="777" t="n">
        <v>85</v>
      </c>
      <c r="M83" s="778" t="n">
        <v>117</v>
      </c>
      <c r="N83" s="779" t="n">
        <v>75</v>
      </c>
    </row>
    <row r="84">
      <c r="B84" s="17" t="n">
        <v>4111</v>
      </c>
      <c r="C84" s="17" t="s">
        <v>1178</v>
      </c>
      <c r="D84" s="769" t="n">
        <v>418</v>
      </c>
      <c r="E84" s="770" t="n">
        <v>414</v>
      </c>
      <c r="F84" s="771" t="n">
        <v>380</v>
      </c>
      <c r="G84" s="772" t="n">
        <v>296</v>
      </c>
      <c r="H84" s="773" t="n">
        <v>84</v>
      </c>
      <c r="I84" s="774" t="n">
        <v>34</v>
      </c>
      <c r="J84" s="775" t="n">
        <v>4</v>
      </c>
      <c r="K84" s="776" t="n">
        <v>52</v>
      </c>
      <c r="L84" s="777" t="n">
        <v>210</v>
      </c>
      <c r="M84" s="778" t="n">
        <v>77</v>
      </c>
      <c r="N84" s="779" t="n">
        <v>79</v>
      </c>
    </row>
    <row r="85">
      <c r="B85" s="17" t="n">
        <v>4112</v>
      </c>
      <c r="C85" s="17" t="s">
        <v>1179</v>
      </c>
      <c r="D85" s="769" t="n">
        <v>288</v>
      </c>
      <c r="E85" s="770" t="n">
        <v>283</v>
      </c>
      <c r="F85" s="771" t="n">
        <v>249</v>
      </c>
      <c r="G85" s="772" t="n">
        <v>222</v>
      </c>
      <c r="H85" s="773" t="n">
        <v>27</v>
      </c>
      <c r="I85" s="774" t="n">
        <v>34</v>
      </c>
      <c r="J85" s="775" t="n">
        <v>5</v>
      </c>
      <c r="K85" s="776" t="n">
        <v>40</v>
      </c>
      <c r="L85" s="777" t="n">
        <v>85</v>
      </c>
      <c r="M85" s="778" t="n">
        <v>84</v>
      </c>
      <c r="N85" s="779" t="n">
        <v>79</v>
      </c>
    </row>
    <row r="86">
      <c r="B86" s="17" t="n">
        <v>4125</v>
      </c>
      <c r="C86" s="17" t="s">
        <v>1180</v>
      </c>
      <c r="D86" s="769" t="n">
        <v>758</v>
      </c>
      <c r="E86" s="770" t="n">
        <v>722</v>
      </c>
      <c r="F86" s="771" t="n">
        <v>625</v>
      </c>
      <c r="G86" s="772" t="n">
        <v>513</v>
      </c>
      <c r="H86" s="773" t="n">
        <v>112</v>
      </c>
      <c r="I86" s="774" t="n">
        <v>97</v>
      </c>
      <c r="J86" s="775" t="n">
        <v>36</v>
      </c>
      <c r="K86" s="776" t="n">
        <v>226</v>
      </c>
      <c r="L86" s="777" t="n">
        <v>205</v>
      </c>
      <c r="M86" s="778" t="n">
        <v>204</v>
      </c>
      <c r="N86" s="779" t="n">
        <v>123</v>
      </c>
    </row>
    <row r="87">
      <c r="B87" s="17" t="n">
        <v>4117</v>
      </c>
      <c r="C87" s="17" t="s">
        <v>1181</v>
      </c>
      <c r="D87" s="769" t="n">
        <v>317</v>
      </c>
      <c r="E87" s="770" t="n">
        <v>305</v>
      </c>
      <c r="F87" s="771" t="n">
        <v>229</v>
      </c>
      <c r="G87" s="772" t="n">
        <v>191</v>
      </c>
      <c r="H87" s="773" t="n">
        <v>38</v>
      </c>
      <c r="I87" s="774" t="n">
        <v>76</v>
      </c>
      <c r="J87" s="775" t="n">
        <v>12</v>
      </c>
      <c r="K87" s="776" t="n">
        <v>111</v>
      </c>
      <c r="L87" s="777" t="n">
        <v>47</v>
      </c>
      <c r="M87" s="778" t="n">
        <v>78</v>
      </c>
      <c r="N87" s="779" t="n">
        <v>81</v>
      </c>
    </row>
    <row r="88">
      <c r="B88" s="17" t="n">
        <v>4120</v>
      </c>
      <c r="C88" s="17" t="s">
        <v>1182</v>
      </c>
      <c r="D88" s="769" t="n">
        <v>464</v>
      </c>
      <c r="E88" s="770" t="n">
        <v>450</v>
      </c>
      <c r="F88" s="771" t="n">
        <v>412</v>
      </c>
      <c r="G88" s="772" t="n">
        <v>354</v>
      </c>
      <c r="H88" s="773" t="n">
        <v>58</v>
      </c>
      <c r="I88" s="774" t="n">
        <v>38</v>
      </c>
      <c r="J88" s="775" t="n">
        <v>14</v>
      </c>
      <c r="K88" s="776" t="n">
        <v>112</v>
      </c>
      <c r="L88" s="777" t="n">
        <v>109</v>
      </c>
      <c r="M88" s="778" t="n">
        <v>137</v>
      </c>
      <c r="N88" s="779" t="n">
        <v>106</v>
      </c>
    </row>
    <row r="89">
      <c r="B89" s="17" t="n">
        <v>4121</v>
      </c>
      <c r="C89" s="17" t="s">
        <v>1183</v>
      </c>
      <c r="D89" s="769" t="n">
        <v>618</v>
      </c>
      <c r="E89" s="770" t="n">
        <v>599</v>
      </c>
      <c r="F89" s="771" t="n">
        <v>545</v>
      </c>
      <c r="G89" s="772" t="n">
        <v>431</v>
      </c>
      <c r="H89" s="773" t="n">
        <v>114</v>
      </c>
      <c r="I89" s="774" t="n">
        <v>54</v>
      </c>
      <c r="J89" s="775" t="n">
        <v>19</v>
      </c>
      <c r="K89" s="776" t="n">
        <v>150</v>
      </c>
      <c r="L89" s="777" t="n">
        <v>143</v>
      </c>
      <c r="M89" s="778" t="n">
        <v>179</v>
      </c>
      <c r="N89" s="779" t="n">
        <v>146</v>
      </c>
    </row>
    <row r="90">
      <c r="B90" s="17" t="n">
        <v>4122</v>
      </c>
      <c r="C90" s="17" t="s">
        <v>1184</v>
      </c>
      <c r="D90" s="769" t="n">
        <v>490</v>
      </c>
      <c r="E90" s="770" t="n">
        <v>479</v>
      </c>
      <c r="F90" s="771" t="n">
        <v>439</v>
      </c>
      <c r="G90" s="772" t="n">
        <v>365</v>
      </c>
      <c r="H90" s="773" t="n">
        <v>74</v>
      </c>
      <c r="I90" s="774" t="n">
        <v>40</v>
      </c>
      <c r="J90" s="775" t="n">
        <v>11</v>
      </c>
      <c r="K90" s="776" t="n">
        <v>89</v>
      </c>
      <c r="L90" s="777" t="n">
        <v>172</v>
      </c>
      <c r="M90" s="778" t="n">
        <v>117</v>
      </c>
      <c r="N90" s="779" t="n">
        <v>112</v>
      </c>
    </row>
    <row r="91">
      <c r="B91" s="17" t="n">
        <v>4123</v>
      </c>
      <c r="C91" s="17" t="s">
        <v>1185</v>
      </c>
      <c r="D91" s="769" t="n">
        <v>1308</v>
      </c>
      <c r="E91" s="770" t="n">
        <v>1268</v>
      </c>
      <c r="F91" s="771" t="n">
        <v>1169</v>
      </c>
      <c r="G91" s="772" t="n">
        <v>813</v>
      </c>
      <c r="H91" s="773" t="n">
        <v>356</v>
      </c>
      <c r="I91" s="774" t="n">
        <v>99</v>
      </c>
      <c r="J91" s="775" t="n">
        <v>40</v>
      </c>
      <c r="K91" s="776" t="n">
        <v>432</v>
      </c>
      <c r="L91" s="777" t="n">
        <v>553</v>
      </c>
      <c r="M91" s="778" t="n">
        <v>184</v>
      </c>
      <c r="N91" s="779" t="n">
        <v>139</v>
      </c>
    </row>
    <row r="92">
      <c r="B92" s="42" t="n">
        <v>4159</v>
      </c>
      <c r="C92" s="42" t="s">
        <v>1186</v>
      </c>
      <c r="D92" s="780" t="n">
        <v>11199</v>
      </c>
      <c r="E92" s="781" t="n">
        <v>10776</v>
      </c>
      <c r="F92" s="782" t="n">
        <v>9605</v>
      </c>
      <c r="G92" s="783" t="n">
        <v>7468</v>
      </c>
      <c r="H92" s="784" t="n">
        <v>2137</v>
      </c>
      <c r="I92" s="785" t="n">
        <v>1171</v>
      </c>
      <c r="J92" s="786" t="n">
        <v>423</v>
      </c>
      <c r="K92" s="787" t="n">
        <v>3516</v>
      </c>
      <c r="L92" s="788" t="n">
        <v>3357</v>
      </c>
      <c r="M92" s="789" t="n">
        <v>2233</v>
      </c>
      <c r="N92" s="790" t="n">
        <v>2093</v>
      </c>
    </row>
    <row r="93">
      <c r="B93" s="17" t="n">
        <v>4131</v>
      </c>
      <c r="C93" s="17" t="s">
        <v>1187</v>
      </c>
      <c r="D93" s="769" t="n">
        <v>1078</v>
      </c>
      <c r="E93" s="770" t="n">
        <v>1044</v>
      </c>
      <c r="F93" s="771" t="n">
        <v>956</v>
      </c>
      <c r="G93" s="772" t="n">
        <v>729</v>
      </c>
      <c r="H93" s="773" t="n">
        <v>227</v>
      </c>
      <c r="I93" s="774" t="n">
        <v>88</v>
      </c>
      <c r="J93" s="775" t="n">
        <v>34</v>
      </c>
      <c r="K93" s="776" t="n">
        <v>392</v>
      </c>
      <c r="L93" s="777" t="n">
        <v>247</v>
      </c>
      <c r="M93" s="778" t="n">
        <v>161</v>
      </c>
      <c r="N93" s="779" t="n">
        <v>278</v>
      </c>
    </row>
    <row r="94">
      <c r="B94" s="17" t="n">
        <v>4132</v>
      </c>
      <c r="C94" s="17" t="s">
        <v>1188</v>
      </c>
      <c r="D94" s="769" t="n">
        <v>380</v>
      </c>
      <c r="E94" s="770" t="n">
        <v>368</v>
      </c>
      <c r="F94" s="771" t="n">
        <v>315</v>
      </c>
      <c r="G94" s="772" t="n">
        <v>211</v>
      </c>
      <c r="H94" s="773" t="n">
        <v>104</v>
      </c>
      <c r="I94" s="774" t="n">
        <v>53</v>
      </c>
      <c r="J94" s="775" t="n">
        <v>12</v>
      </c>
      <c r="K94" s="776" t="n">
        <v>150</v>
      </c>
      <c r="L94" s="777" t="n">
        <v>105</v>
      </c>
      <c r="M94" s="778" t="n">
        <v>44</v>
      </c>
      <c r="N94" s="779" t="n">
        <v>81</v>
      </c>
    </row>
    <row r="95">
      <c r="B95" s="17" t="n">
        <v>4134</v>
      </c>
      <c r="C95" s="17" t="s">
        <v>1189</v>
      </c>
      <c r="D95" s="769" t="n">
        <v>443</v>
      </c>
      <c r="E95" s="770" t="n">
        <v>435</v>
      </c>
      <c r="F95" s="771" t="n">
        <v>377</v>
      </c>
      <c r="G95" s="772" t="n">
        <v>321</v>
      </c>
      <c r="H95" s="773" t="n">
        <v>56</v>
      </c>
      <c r="I95" s="774" t="n">
        <v>58</v>
      </c>
      <c r="J95" s="775" t="n">
        <v>8</v>
      </c>
      <c r="K95" s="776" t="n">
        <v>127</v>
      </c>
      <c r="L95" s="777" t="n">
        <v>124</v>
      </c>
      <c r="M95" s="778" t="n">
        <v>63</v>
      </c>
      <c r="N95" s="779" t="n">
        <v>129</v>
      </c>
    </row>
    <row r="96">
      <c r="B96" s="17" t="n">
        <v>4135</v>
      </c>
      <c r="C96" s="17" t="s">
        <v>1190</v>
      </c>
      <c r="D96" s="769" t="n">
        <v>689</v>
      </c>
      <c r="E96" s="770" t="n">
        <v>657</v>
      </c>
      <c r="F96" s="771" t="n">
        <v>542</v>
      </c>
      <c r="G96" s="772" t="n">
        <v>434</v>
      </c>
      <c r="H96" s="773" t="n">
        <v>108</v>
      </c>
      <c r="I96" s="774" t="n">
        <v>115</v>
      </c>
      <c r="J96" s="775" t="n">
        <v>32</v>
      </c>
      <c r="K96" s="776" t="n">
        <v>316</v>
      </c>
      <c r="L96" s="777" t="n">
        <v>179</v>
      </c>
      <c r="M96" s="778" t="n">
        <v>103</v>
      </c>
      <c r="N96" s="779" t="n">
        <v>91</v>
      </c>
    </row>
    <row r="97">
      <c r="B97" s="17" t="n">
        <v>4136</v>
      </c>
      <c r="C97" s="17" t="s">
        <v>1191</v>
      </c>
      <c r="D97" s="769" t="n">
        <v>323</v>
      </c>
      <c r="E97" s="770" t="n">
        <v>312</v>
      </c>
      <c r="F97" s="771" t="n">
        <v>277</v>
      </c>
      <c r="G97" s="772" t="n">
        <v>211</v>
      </c>
      <c r="H97" s="773" t="n">
        <v>66</v>
      </c>
      <c r="I97" s="774" t="n">
        <v>35</v>
      </c>
      <c r="J97" s="775" t="n">
        <v>11</v>
      </c>
      <c r="K97" s="776" t="n">
        <v>51</v>
      </c>
      <c r="L97" s="777" t="n">
        <v>110</v>
      </c>
      <c r="M97" s="778" t="n">
        <v>85</v>
      </c>
      <c r="N97" s="779" t="n">
        <v>77</v>
      </c>
    </row>
    <row r="98">
      <c r="B98" s="17" t="n">
        <v>4137</v>
      </c>
      <c r="C98" s="17" t="s">
        <v>1192</v>
      </c>
      <c r="D98" s="769" t="n">
        <v>176</v>
      </c>
      <c r="E98" s="770" t="n">
        <v>171</v>
      </c>
      <c r="F98" s="771" t="n">
        <v>169</v>
      </c>
      <c r="G98" s="772" t="n">
        <v>140</v>
      </c>
      <c r="H98" s="773" t="n">
        <v>29</v>
      </c>
      <c r="I98" s="774" t="n">
        <v>2</v>
      </c>
      <c r="J98" s="775" t="n">
        <v>5</v>
      </c>
      <c r="K98" s="776" t="n">
        <v>31</v>
      </c>
      <c r="L98" s="777" t="n">
        <v>59</v>
      </c>
      <c r="M98" s="778" t="n">
        <v>43</v>
      </c>
      <c r="N98" s="779" t="n">
        <v>43</v>
      </c>
    </row>
    <row r="99">
      <c r="B99" s="17" t="n">
        <v>4138</v>
      </c>
      <c r="C99" s="17" t="s">
        <v>1193</v>
      </c>
      <c r="D99" s="769" t="n">
        <v>262</v>
      </c>
      <c r="E99" s="770" t="n">
        <v>255</v>
      </c>
      <c r="F99" s="771" t="n">
        <v>216</v>
      </c>
      <c r="G99" s="772" t="n">
        <v>182</v>
      </c>
      <c r="H99" s="773" t="n">
        <v>34</v>
      </c>
      <c r="I99" s="774" t="n">
        <v>39</v>
      </c>
      <c r="J99" s="775" t="n">
        <v>7</v>
      </c>
      <c r="K99" s="776" t="n">
        <v>93</v>
      </c>
      <c r="L99" s="777" t="n">
        <v>49</v>
      </c>
      <c r="M99" s="778" t="n">
        <v>53</v>
      </c>
      <c r="N99" s="779" t="n">
        <v>67</v>
      </c>
    </row>
    <row r="100">
      <c r="B100" s="17" t="n">
        <v>4139</v>
      </c>
      <c r="C100" s="17" t="s">
        <v>1194</v>
      </c>
      <c r="D100" s="769" t="n">
        <v>1840</v>
      </c>
      <c r="E100" s="770" t="n">
        <v>1772</v>
      </c>
      <c r="F100" s="771" t="n">
        <v>1670</v>
      </c>
      <c r="G100" s="772" t="n">
        <v>1295</v>
      </c>
      <c r="H100" s="773" t="n">
        <v>375</v>
      </c>
      <c r="I100" s="774" t="n">
        <v>102</v>
      </c>
      <c r="J100" s="775" t="n">
        <v>68</v>
      </c>
      <c r="K100" s="776" t="n">
        <v>526</v>
      </c>
      <c r="L100" s="777" t="n">
        <v>588</v>
      </c>
      <c r="M100" s="778" t="n">
        <v>381</v>
      </c>
      <c r="N100" s="779" t="n">
        <v>345</v>
      </c>
    </row>
    <row r="101">
      <c r="B101" s="17" t="n">
        <v>4140</v>
      </c>
      <c r="C101" s="17" t="s">
        <v>1195</v>
      </c>
      <c r="D101" s="769" t="n">
        <v>700</v>
      </c>
      <c r="E101" s="770" t="n">
        <v>677</v>
      </c>
      <c r="F101" s="771" t="n">
        <v>575</v>
      </c>
      <c r="G101" s="772" t="n">
        <v>466</v>
      </c>
      <c r="H101" s="773" t="n">
        <v>109</v>
      </c>
      <c r="I101" s="774" t="n">
        <v>102</v>
      </c>
      <c r="J101" s="775" t="n">
        <v>23</v>
      </c>
      <c r="K101" s="776" t="n">
        <v>201</v>
      </c>
      <c r="L101" s="777" t="n">
        <v>237</v>
      </c>
      <c r="M101" s="778" t="n">
        <v>160</v>
      </c>
      <c r="N101" s="779" t="n">
        <v>102</v>
      </c>
    </row>
    <row r="102">
      <c r="B102" s="17" t="n">
        <v>4141</v>
      </c>
      <c r="C102" s="17" t="s">
        <v>1196</v>
      </c>
      <c r="D102" s="769" t="n">
        <v>1824</v>
      </c>
      <c r="E102" s="770" t="n">
        <v>1737</v>
      </c>
      <c r="F102" s="771" t="n">
        <v>1565</v>
      </c>
      <c r="G102" s="772" t="n">
        <v>1119</v>
      </c>
      <c r="H102" s="773" t="n">
        <v>446</v>
      </c>
      <c r="I102" s="774" t="n">
        <v>172</v>
      </c>
      <c r="J102" s="775" t="n">
        <v>87</v>
      </c>
      <c r="K102" s="776" t="n">
        <v>619</v>
      </c>
      <c r="L102" s="777" t="n">
        <v>510</v>
      </c>
      <c r="M102" s="778" t="n">
        <v>418</v>
      </c>
      <c r="N102" s="779" t="n">
        <v>277</v>
      </c>
    </row>
    <row r="103">
      <c r="B103" s="17" t="n">
        <v>4142</v>
      </c>
      <c r="C103" s="17" t="s">
        <v>1197</v>
      </c>
      <c r="D103" s="769" t="n">
        <v>292</v>
      </c>
      <c r="E103" s="770" t="n">
        <v>276</v>
      </c>
      <c r="F103" s="771" t="n">
        <v>256</v>
      </c>
      <c r="G103" s="772" t="n">
        <v>188</v>
      </c>
      <c r="H103" s="773" t="n">
        <v>68</v>
      </c>
      <c r="I103" s="774" t="n">
        <v>20</v>
      </c>
      <c r="J103" s="775" t="n">
        <v>16</v>
      </c>
      <c r="K103" s="776" t="n">
        <v>131</v>
      </c>
      <c r="L103" s="777" t="n">
        <v>81</v>
      </c>
      <c r="M103" s="778" t="n">
        <v>50</v>
      </c>
      <c r="N103" s="779" t="n">
        <v>30</v>
      </c>
    </row>
    <row r="104">
      <c r="B104" s="17" t="n">
        <v>4143</v>
      </c>
      <c r="C104" s="17" t="s">
        <v>1198</v>
      </c>
      <c r="D104" s="769" t="n">
        <v>424</v>
      </c>
      <c r="E104" s="770" t="n">
        <v>411</v>
      </c>
      <c r="F104" s="771" t="n">
        <v>369</v>
      </c>
      <c r="G104" s="772" t="n">
        <v>307</v>
      </c>
      <c r="H104" s="773" t="n">
        <v>62</v>
      </c>
      <c r="I104" s="774" t="n">
        <v>42</v>
      </c>
      <c r="J104" s="775" t="n">
        <v>13</v>
      </c>
      <c r="K104" s="776" t="n">
        <v>147</v>
      </c>
      <c r="L104" s="777" t="n">
        <v>119</v>
      </c>
      <c r="M104" s="778" t="n">
        <v>107</v>
      </c>
      <c r="N104" s="779" t="n">
        <v>51</v>
      </c>
    </row>
    <row r="105">
      <c r="B105" s="17" t="n">
        <v>4144</v>
      </c>
      <c r="C105" s="17" t="s">
        <v>1199</v>
      </c>
      <c r="D105" s="769" t="n">
        <v>993</v>
      </c>
      <c r="E105" s="770" t="n">
        <v>957</v>
      </c>
      <c r="F105" s="771" t="n">
        <v>856</v>
      </c>
      <c r="G105" s="772" t="n">
        <v>641</v>
      </c>
      <c r="H105" s="773" t="n">
        <v>215</v>
      </c>
      <c r="I105" s="774" t="n">
        <v>101</v>
      </c>
      <c r="J105" s="775" t="n">
        <v>36</v>
      </c>
      <c r="K105" s="776" t="n">
        <v>261</v>
      </c>
      <c r="L105" s="777" t="n">
        <v>284</v>
      </c>
      <c r="M105" s="778" t="n">
        <v>210</v>
      </c>
      <c r="N105" s="779" t="n">
        <v>238</v>
      </c>
    </row>
    <row r="106">
      <c r="B106" s="17" t="n">
        <v>4145</v>
      </c>
      <c r="C106" s="17" t="s">
        <v>1200</v>
      </c>
      <c r="D106" s="769" t="n">
        <v>512</v>
      </c>
      <c r="E106" s="770" t="n">
        <v>494</v>
      </c>
      <c r="F106" s="771" t="n">
        <v>444</v>
      </c>
      <c r="G106" s="772" t="n">
        <v>381</v>
      </c>
      <c r="H106" s="773" t="n">
        <v>63</v>
      </c>
      <c r="I106" s="774" t="n">
        <v>50</v>
      </c>
      <c r="J106" s="775" t="n">
        <v>18</v>
      </c>
      <c r="K106" s="776" t="n">
        <v>135</v>
      </c>
      <c r="L106" s="777" t="n">
        <v>206</v>
      </c>
      <c r="M106" s="778" t="n">
        <v>94</v>
      </c>
      <c r="N106" s="779" t="n">
        <v>77</v>
      </c>
    </row>
    <row r="107">
      <c r="B107" s="17" t="n">
        <v>4146</v>
      </c>
      <c r="C107" s="17" t="s">
        <v>1201</v>
      </c>
      <c r="D107" s="769" t="n">
        <v>836</v>
      </c>
      <c r="E107" s="770" t="n">
        <v>803</v>
      </c>
      <c r="F107" s="771" t="n">
        <v>667</v>
      </c>
      <c r="G107" s="772" t="n">
        <v>550</v>
      </c>
      <c r="H107" s="773" t="n">
        <v>117</v>
      </c>
      <c r="I107" s="774" t="n">
        <v>136</v>
      </c>
      <c r="J107" s="775" t="n">
        <v>33</v>
      </c>
      <c r="K107" s="776" t="n">
        <v>234</v>
      </c>
      <c r="L107" s="777" t="n">
        <v>333</v>
      </c>
      <c r="M107" s="778" t="n">
        <v>143</v>
      </c>
      <c r="N107" s="779" t="n">
        <v>126</v>
      </c>
    </row>
    <row r="108">
      <c r="B108" s="17" t="n">
        <v>4147</v>
      </c>
      <c r="C108" s="17" t="s">
        <v>1202</v>
      </c>
      <c r="D108" s="769" t="n">
        <v>427</v>
      </c>
      <c r="E108" s="770" t="n">
        <v>407</v>
      </c>
      <c r="F108" s="771" t="n">
        <v>351</v>
      </c>
      <c r="G108" s="772" t="n">
        <v>293</v>
      </c>
      <c r="H108" s="773" t="n">
        <v>58</v>
      </c>
      <c r="I108" s="774" t="n">
        <v>56</v>
      </c>
      <c r="J108" s="775" t="n">
        <v>20</v>
      </c>
      <c r="K108" s="776" t="n">
        <v>102</v>
      </c>
      <c r="L108" s="777" t="n">
        <v>126</v>
      </c>
      <c r="M108" s="778" t="n">
        <v>118</v>
      </c>
      <c r="N108" s="779" t="n">
        <v>81</v>
      </c>
    </row>
    <row r="109">
      <c r="B109" s="42" t="n">
        <v>4189</v>
      </c>
      <c r="C109" s="42" t="s">
        <v>1203</v>
      </c>
      <c r="D109" s="780" t="n">
        <v>9924</v>
      </c>
      <c r="E109" s="781" t="n">
        <v>9623</v>
      </c>
      <c r="F109" s="782" t="n">
        <v>8503</v>
      </c>
      <c r="G109" s="783" t="n">
        <v>6647</v>
      </c>
      <c r="H109" s="784" t="n">
        <v>1856</v>
      </c>
      <c r="I109" s="785" t="n">
        <v>1120</v>
      </c>
      <c r="J109" s="786" t="n">
        <v>301</v>
      </c>
      <c r="K109" s="787" t="n">
        <v>2133</v>
      </c>
      <c r="L109" s="788" t="n">
        <v>2299</v>
      </c>
      <c r="M109" s="789" t="n">
        <v>2763</v>
      </c>
      <c r="N109" s="790" t="n">
        <v>2729</v>
      </c>
    </row>
    <row r="110">
      <c r="B110" s="17" t="n">
        <v>4185</v>
      </c>
      <c r="C110" s="17" t="s">
        <v>1204</v>
      </c>
      <c r="D110" s="769" t="n">
        <v>940</v>
      </c>
      <c r="E110" s="770" t="n">
        <v>903</v>
      </c>
      <c r="F110" s="771" t="n">
        <v>776</v>
      </c>
      <c r="G110" s="772" t="n">
        <v>630</v>
      </c>
      <c r="H110" s="773" t="n">
        <v>146</v>
      </c>
      <c r="I110" s="774" t="n">
        <v>127</v>
      </c>
      <c r="J110" s="775" t="n">
        <v>37</v>
      </c>
      <c r="K110" s="776" t="n">
        <v>245</v>
      </c>
      <c r="L110" s="777" t="n">
        <v>190</v>
      </c>
      <c r="M110" s="778" t="n">
        <v>249</v>
      </c>
      <c r="N110" s="779" t="n">
        <v>256</v>
      </c>
    </row>
    <row r="111">
      <c r="B111" s="17" t="n">
        <v>4161</v>
      </c>
      <c r="C111" s="17" t="s">
        <v>1205</v>
      </c>
      <c r="D111" s="769" t="n">
        <v>606</v>
      </c>
      <c r="E111" s="770" t="n">
        <v>592</v>
      </c>
      <c r="F111" s="771" t="n">
        <v>549</v>
      </c>
      <c r="G111" s="772" t="n">
        <v>407</v>
      </c>
      <c r="H111" s="773" t="n">
        <v>142</v>
      </c>
      <c r="I111" s="774" t="n">
        <v>43</v>
      </c>
      <c r="J111" s="775" t="n">
        <v>14</v>
      </c>
      <c r="K111" s="776" t="n">
        <v>90</v>
      </c>
      <c r="L111" s="777" t="n">
        <v>131</v>
      </c>
      <c r="M111" s="778" t="n">
        <v>206</v>
      </c>
      <c r="N111" s="779" t="n">
        <v>179</v>
      </c>
    </row>
    <row r="112">
      <c r="B112" s="17" t="n">
        <v>4163</v>
      </c>
      <c r="C112" s="17" t="s">
        <v>1206</v>
      </c>
      <c r="D112" s="769" t="n">
        <v>1130</v>
      </c>
      <c r="E112" s="770" t="n">
        <v>1082</v>
      </c>
      <c r="F112" s="771" t="n">
        <v>980</v>
      </c>
      <c r="G112" s="772" t="n">
        <v>719</v>
      </c>
      <c r="H112" s="773" t="n">
        <v>261</v>
      </c>
      <c r="I112" s="774" t="n">
        <v>102</v>
      </c>
      <c r="J112" s="775" t="n">
        <v>48</v>
      </c>
      <c r="K112" s="776" t="n">
        <v>160</v>
      </c>
      <c r="L112" s="777" t="n">
        <v>298</v>
      </c>
      <c r="M112" s="778" t="n">
        <v>294</v>
      </c>
      <c r="N112" s="779" t="n">
        <v>378</v>
      </c>
    </row>
    <row r="113">
      <c r="B113" s="17" t="n">
        <v>4164</v>
      </c>
      <c r="C113" s="17" t="s">
        <v>1207</v>
      </c>
      <c r="D113" s="769" t="n">
        <v>355</v>
      </c>
      <c r="E113" s="770" t="n">
        <v>346</v>
      </c>
      <c r="F113" s="771" t="n">
        <v>332</v>
      </c>
      <c r="G113" s="772" t="n">
        <v>266</v>
      </c>
      <c r="H113" s="773" t="n">
        <v>66</v>
      </c>
      <c r="I113" s="774" t="n">
        <v>14</v>
      </c>
      <c r="J113" s="775" t="n">
        <v>9</v>
      </c>
      <c r="K113" s="776" t="n">
        <v>80</v>
      </c>
      <c r="L113" s="777" t="n">
        <v>99</v>
      </c>
      <c r="M113" s="778" t="n">
        <v>94</v>
      </c>
      <c r="N113" s="779" t="n">
        <v>82</v>
      </c>
    </row>
    <row r="114">
      <c r="B114" s="17" t="n">
        <v>4165</v>
      </c>
      <c r="C114" s="17" t="s">
        <v>1208</v>
      </c>
      <c r="D114" s="769" t="n">
        <v>962</v>
      </c>
      <c r="E114" s="770" t="n">
        <v>936</v>
      </c>
      <c r="F114" s="771" t="n">
        <v>858</v>
      </c>
      <c r="G114" s="772" t="n">
        <v>658</v>
      </c>
      <c r="H114" s="773" t="n">
        <v>200</v>
      </c>
      <c r="I114" s="774" t="n">
        <v>78</v>
      </c>
      <c r="J114" s="775" t="n">
        <v>26</v>
      </c>
      <c r="K114" s="776" t="n">
        <v>117</v>
      </c>
      <c r="L114" s="777" t="n">
        <v>195</v>
      </c>
      <c r="M114" s="778" t="n">
        <v>349</v>
      </c>
      <c r="N114" s="779" t="n">
        <v>301</v>
      </c>
    </row>
    <row r="115">
      <c r="B115" s="17" t="n">
        <v>4186</v>
      </c>
      <c r="C115" s="17" t="s">
        <v>1209</v>
      </c>
      <c r="D115" s="769" t="n">
        <v>753</v>
      </c>
      <c r="E115" s="770" t="n">
        <v>736</v>
      </c>
      <c r="F115" s="771" t="n">
        <v>660</v>
      </c>
      <c r="G115" s="772" t="n">
        <v>545</v>
      </c>
      <c r="H115" s="773" t="n">
        <v>115</v>
      </c>
      <c r="I115" s="774" t="n">
        <v>76</v>
      </c>
      <c r="J115" s="775" t="n">
        <v>17</v>
      </c>
      <c r="K115" s="776" t="n">
        <v>148</v>
      </c>
      <c r="L115" s="777" t="n">
        <v>127</v>
      </c>
      <c r="M115" s="778" t="n">
        <v>235</v>
      </c>
      <c r="N115" s="779" t="n">
        <v>243</v>
      </c>
    </row>
    <row r="116">
      <c r="B116" s="17" t="n">
        <v>4169</v>
      </c>
      <c r="C116" s="17" t="s">
        <v>1210</v>
      </c>
      <c r="D116" s="769" t="n">
        <v>856</v>
      </c>
      <c r="E116" s="770" t="n">
        <v>844</v>
      </c>
      <c r="F116" s="771" t="n">
        <v>766</v>
      </c>
      <c r="G116" s="772" t="n">
        <v>611</v>
      </c>
      <c r="H116" s="773" t="n">
        <v>155</v>
      </c>
      <c r="I116" s="774" t="n">
        <v>78</v>
      </c>
      <c r="J116" s="775" t="n">
        <v>12</v>
      </c>
      <c r="K116" s="776" t="n">
        <v>152</v>
      </c>
      <c r="L116" s="777" t="n">
        <v>253</v>
      </c>
      <c r="M116" s="778" t="n">
        <v>222</v>
      </c>
      <c r="N116" s="779" t="n">
        <v>229</v>
      </c>
    </row>
    <row r="117">
      <c r="B117" s="17" t="n">
        <v>4170</v>
      </c>
      <c r="C117" s="17" t="s">
        <v>379</v>
      </c>
      <c r="D117" s="769" t="n">
        <v>958</v>
      </c>
      <c r="E117" s="770" t="n">
        <v>895</v>
      </c>
      <c r="F117" s="771" t="n">
        <v>728</v>
      </c>
      <c r="G117" s="772" t="n">
        <v>540</v>
      </c>
      <c r="H117" s="773" t="n">
        <v>188</v>
      </c>
      <c r="I117" s="774" t="n">
        <v>167</v>
      </c>
      <c r="J117" s="775" t="n">
        <v>63</v>
      </c>
      <c r="K117" s="776" t="n">
        <v>358</v>
      </c>
      <c r="L117" s="777" t="n">
        <v>230</v>
      </c>
      <c r="M117" s="778" t="n">
        <v>207</v>
      </c>
      <c r="N117" s="779" t="n">
        <v>163</v>
      </c>
    </row>
    <row r="118">
      <c r="B118" s="17" t="n">
        <v>4184</v>
      </c>
      <c r="C118" s="17" t="s">
        <v>1211</v>
      </c>
      <c r="D118" s="769" t="n">
        <v>731</v>
      </c>
      <c r="E118" s="770" t="n">
        <v>726</v>
      </c>
      <c r="F118" s="771" t="n">
        <v>566</v>
      </c>
      <c r="G118" s="772" t="n">
        <v>459</v>
      </c>
      <c r="H118" s="773" t="n">
        <v>107</v>
      </c>
      <c r="I118" s="774" t="n">
        <v>160</v>
      </c>
      <c r="J118" s="775" t="n">
        <v>5</v>
      </c>
      <c r="K118" s="776" t="n">
        <v>226</v>
      </c>
      <c r="L118" s="777" t="n">
        <v>155</v>
      </c>
      <c r="M118" s="778" t="n">
        <v>188</v>
      </c>
      <c r="N118" s="779" t="n">
        <v>162</v>
      </c>
    </row>
    <row r="119">
      <c r="B119" s="17" t="n">
        <v>4172</v>
      </c>
      <c r="C119" s="17" t="s">
        <v>1212</v>
      </c>
      <c r="D119" s="769" t="n">
        <v>278</v>
      </c>
      <c r="E119" s="770" t="n">
        <v>272</v>
      </c>
      <c r="F119" s="771" t="n">
        <v>253</v>
      </c>
      <c r="G119" s="772" t="n">
        <v>196</v>
      </c>
      <c r="H119" s="773" t="n">
        <v>57</v>
      </c>
      <c r="I119" s="774" t="n">
        <v>19</v>
      </c>
      <c r="J119" s="775" t="n">
        <v>6</v>
      </c>
      <c r="K119" s="776" t="n">
        <v>41</v>
      </c>
      <c r="L119" s="777" t="n">
        <v>121</v>
      </c>
      <c r="M119" s="778" t="n">
        <v>44</v>
      </c>
      <c r="N119" s="779" t="n">
        <v>72</v>
      </c>
    </row>
    <row r="120">
      <c r="B120" s="17" t="n">
        <v>4173</v>
      </c>
      <c r="C120" s="17" t="s">
        <v>1213</v>
      </c>
      <c r="D120" s="769" t="n">
        <v>194</v>
      </c>
      <c r="E120" s="770" t="n">
        <v>189</v>
      </c>
      <c r="F120" s="771" t="n">
        <v>151</v>
      </c>
      <c r="G120" s="772" t="n">
        <v>122</v>
      </c>
      <c r="H120" s="773" t="n">
        <v>29</v>
      </c>
      <c r="I120" s="774" t="n">
        <v>38</v>
      </c>
      <c r="J120" s="775" t="n">
        <v>5</v>
      </c>
      <c r="K120" s="776" t="n">
        <v>70</v>
      </c>
      <c r="L120" s="777" t="n">
        <v>38</v>
      </c>
      <c r="M120" s="778" t="n">
        <v>44</v>
      </c>
      <c r="N120" s="779" t="n">
        <v>42</v>
      </c>
    </row>
    <row r="121">
      <c r="B121" s="17" t="n">
        <v>4175</v>
      </c>
      <c r="C121" s="17" t="s">
        <v>1214</v>
      </c>
      <c r="D121" s="769" t="n">
        <v>344</v>
      </c>
      <c r="E121" s="770" t="n">
        <v>336</v>
      </c>
      <c r="F121" s="771" t="n">
        <v>311</v>
      </c>
      <c r="G121" s="772" t="n">
        <v>250</v>
      </c>
      <c r="H121" s="773" t="n">
        <v>61</v>
      </c>
      <c r="I121" s="774" t="n">
        <v>25</v>
      </c>
      <c r="J121" s="775" t="n">
        <v>8</v>
      </c>
      <c r="K121" s="776" t="n">
        <v>59</v>
      </c>
      <c r="L121" s="777" t="n">
        <v>80</v>
      </c>
      <c r="M121" s="778" t="n">
        <v>83</v>
      </c>
      <c r="N121" s="779" t="n">
        <v>122</v>
      </c>
    </row>
    <row r="122">
      <c r="B122" s="17" t="n">
        <v>4176</v>
      </c>
      <c r="C122" s="17" t="s">
        <v>1215</v>
      </c>
      <c r="D122" s="769" t="n">
        <v>261</v>
      </c>
      <c r="E122" s="770" t="n">
        <v>256</v>
      </c>
      <c r="F122" s="771" t="n">
        <v>231</v>
      </c>
      <c r="G122" s="772" t="n">
        <v>193</v>
      </c>
      <c r="H122" s="773" t="n">
        <v>38</v>
      </c>
      <c r="I122" s="774" t="n">
        <v>25</v>
      </c>
      <c r="J122" s="775" t="n">
        <v>5</v>
      </c>
      <c r="K122" s="776" t="n">
        <v>67</v>
      </c>
      <c r="L122" s="777" t="n">
        <v>62</v>
      </c>
      <c r="M122" s="778" t="n">
        <v>79</v>
      </c>
      <c r="N122" s="779" t="n">
        <v>53</v>
      </c>
    </row>
    <row r="123">
      <c r="B123" s="17" t="n">
        <v>4177</v>
      </c>
      <c r="C123" s="17" t="s">
        <v>1216</v>
      </c>
      <c r="D123" s="769" t="n">
        <v>441</v>
      </c>
      <c r="E123" s="770" t="n">
        <v>433</v>
      </c>
      <c r="F123" s="771" t="n">
        <v>420</v>
      </c>
      <c r="G123" s="772" t="n">
        <v>346</v>
      </c>
      <c r="H123" s="773" t="n">
        <v>74</v>
      </c>
      <c r="I123" s="774" t="n">
        <v>13</v>
      </c>
      <c r="J123" s="775" t="n">
        <v>8</v>
      </c>
      <c r="K123" s="776" t="n">
        <v>46</v>
      </c>
      <c r="L123" s="777" t="n">
        <v>73</v>
      </c>
      <c r="M123" s="778" t="n">
        <v>191</v>
      </c>
      <c r="N123" s="779" t="n">
        <v>131</v>
      </c>
    </row>
    <row r="124">
      <c r="B124" s="17" t="n">
        <v>4181</v>
      </c>
      <c r="C124" s="17" t="s">
        <v>1217</v>
      </c>
      <c r="D124" s="769" t="n">
        <v>416</v>
      </c>
      <c r="E124" s="770" t="n">
        <v>406</v>
      </c>
      <c r="F124" s="771" t="n">
        <v>347</v>
      </c>
      <c r="G124" s="772" t="n">
        <v>269</v>
      </c>
      <c r="H124" s="773" t="n">
        <v>78</v>
      </c>
      <c r="I124" s="774" t="n">
        <v>59</v>
      </c>
      <c r="J124" s="775" t="n">
        <v>10</v>
      </c>
      <c r="K124" s="776" t="n">
        <v>107</v>
      </c>
      <c r="L124" s="777" t="n">
        <v>76</v>
      </c>
      <c r="M124" s="778" t="n">
        <v>119</v>
      </c>
      <c r="N124" s="779" t="n">
        <v>114</v>
      </c>
    </row>
    <row r="125">
      <c r="B125" s="17" t="n">
        <v>4182</v>
      </c>
      <c r="C125" s="17" t="s">
        <v>1218</v>
      </c>
      <c r="D125" s="769" t="n">
        <v>319</v>
      </c>
      <c r="E125" s="770" t="n">
        <v>309</v>
      </c>
      <c r="F125" s="771" t="n">
        <v>255</v>
      </c>
      <c r="G125" s="772" t="n">
        <v>183</v>
      </c>
      <c r="H125" s="773" t="n">
        <v>72</v>
      </c>
      <c r="I125" s="774" t="n">
        <v>54</v>
      </c>
      <c r="J125" s="775" t="n">
        <v>10</v>
      </c>
      <c r="K125" s="776" t="n">
        <v>80</v>
      </c>
      <c r="L125" s="777" t="n">
        <v>90</v>
      </c>
      <c r="M125" s="778" t="n">
        <v>72</v>
      </c>
      <c r="N125" s="779" t="n">
        <v>77</v>
      </c>
    </row>
    <row r="126">
      <c r="B126" s="17" t="n">
        <v>4183</v>
      </c>
      <c r="C126" s="17" t="s">
        <v>1219</v>
      </c>
      <c r="D126" s="769" t="n">
        <v>380</v>
      </c>
      <c r="E126" s="770" t="n">
        <v>362</v>
      </c>
      <c r="F126" s="771" t="n">
        <v>320</v>
      </c>
      <c r="G126" s="772" t="n">
        <v>253</v>
      </c>
      <c r="H126" s="773" t="n">
        <v>67</v>
      </c>
      <c r="I126" s="774" t="n">
        <v>42</v>
      </c>
      <c r="J126" s="775" t="n">
        <v>18</v>
      </c>
      <c r="K126" s="776" t="n">
        <v>87</v>
      </c>
      <c r="L126" s="777" t="n">
        <v>81</v>
      </c>
      <c r="M126" s="778" t="n">
        <v>87</v>
      </c>
      <c r="N126" s="779" t="n">
        <v>125</v>
      </c>
    </row>
    <row r="127">
      <c r="B127" s="42" t="n">
        <v>4219</v>
      </c>
      <c r="C127" s="42" t="s">
        <v>1220</v>
      </c>
      <c r="D127" s="780" t="n">
        <v>15464</v>
      </c>
      <c r="E127" s="781" t="n">
        <v>14877</v>
      </c>
      <c r="F127" s="782" t="n">
        <v>13654</v>
      </c>
      <c r="G127" s="783" t="n">
        <v>10584</v>
      </c>
      <c r="H127" s="784" t="n">
        <v>3070</v>
      </c>
      <c r="I127" s="785" t="n">
        <v>1223</v>
      </c>
      <c r="J127" s="786" t="n">
        <v>587</v>
      </c>
      <c r="K127" s="787" t="n">
        <v>3391</v>
      </c>
      <c r="L127" s="788" t="n">
        <v>4294</v>
      </c>
      <c r="M127" s="789" t="n">
        <v>3676</v>
      </c>
      <c r="N127" s="790" t="n">
        <v>4103</v>
      </c>
    </row>
    <row r="128">
      <c r="B128" s="17" t="n">
        <v>4191</v>
      </c>
      <c r="C128" s="17" t="s">
        <v>1221</v>
      </c>
      <c r="D128" s="769" t="n">
        <v>247</v>
      </c>
      <c r="E128" s="770" t="n">
        <v>239</v>
      </c>
      <c r="F128" s="771" t="n">
        <v>238</v>
      </c>
      <c r="G128" s="772" t="n">
        <v>205</v>
      </c>
      <c r="H128" s="773" t="n">
        <v>33</v>
      </c>
      <c r="I128" s="774" t="n">
        <v>1</v>
      </c>
      <c r="J128" s="775" t="n">
        <v>8</v>
      </c>
      <c r="K128" s="776" t="n">
        <v>49</v>
      </c>
      <c r="L128" s="777" t="n">
        <v>39</v>
      </c>
      <c r="M128" s="778" t="n">
        <v>102</v>
      </c>
      <c r="N128" s="779" t="n">
        <v>57</v>
      </c>
    </row>
    <row r="129">
      <c r="B129" s="17" t="n">
        <v>4192</v>
      </c>
      <c r="C129" s="17" t="s">
        <v>1222</v>
      </c>
      <c r="D129" s="769" t="n">
        <v>507</v>
      </c>
      <c r="E129" s="770" t="n">
        <v>495</v>
      </c>
      <c r="F129" s="771" t="n">
        <v>451</v>
      </c>
      <c r="G129" s="772" t="n">
        <v>367</v>
      </c>
      <c r="H129" s="773" t="n">
        <v>84</v>
      </c>
      <c r="I129" s="774" t="n">
        <v>44</v>
      </c>
      <c r="J129" s="775" t="n">
        <v>12</v>
      </c>
      <c r="K129" s="776" t="n">
        <v>98</v>
      </c>
      <c r="L129" s="777" t="n">
        <v>154</v>
      </c>
      <c r="M129" s="778" t="n">
        <v>136</v>
      </c>
      <c r="N129" s="779" t="n">
        <v>119</v>
      </c>
    </row>
    <row r="130">
      <c r="B130" s="17" t="n">
        <v>4193</v>
      </c>
      <c r="C130" s="17" t="s">
        <v>1223</v>
      </c>
      <c r="D130" s="769" t="n">
        <v>196</v>
      </c>
      <c r="E130" s="770" t="n">
        <v>185</v>
      </c>
      <c r="F130" s="771" t="n">
        <v>172</v>
      </c>
      <c r="G130" s="772" t="n">
        <v>119</v>
      </c>
      <c r="H130" s="773" t="n">
        <v>53</v>
      </c>
      <c r="I130" s="774" t="n">
        <v>13</v>
      </c>
      <c r="J130" s="775" t="n">
        <v>11</v>
      </c>
      <c r="K130" s="776" t="n">
        <v>49</v>
      </c>
      <c r="L130" s="777" t="n">
        <v>37</v>
      </c>
      <c r="M130" s="778" t="n">
        <v>47</v>
      </c>
      <c r="N130" s="779" t="n">
        <v>63</v>
      </c>
    </row>
    <row r="131">
      <c r="B131" s="17" t="n">
        <v>4194</v>
      </c>
      <c r="C131" s="17" t="s">
        <v>1224</v>
      </c>
      <c r="D131" s="769" t="n">
        <v>520</v>
      </c>
      <c r="E131" s="770" t="n">
        <v>502</v>
      </c>
      <c r="F131" s="771" t="n">
        <v>452</v>
      </c>
      <c r="G131" s="772" t="n">
        <v>345</v>
      </c>
      <c r="H131" s="773" t="n">
        <v>107</v>
      </c>
      <c r="I131" s="774" t="n">
        <v>50</v>
      </c>
      <c r="J131" s="775" t="n">
        <v>18</v>
      </c>
      <c r="K131" s="776" t="n">
        <v>106</v>
      </c>
      <c r="L131" s="777" t="n">
        <v>89</v>
      </c>
      <c r="M131" s="778" t="n">
        <v>173</v>
      </c>
      <c r="N131" s="779" t="n">
        <v>152</v>
      </c>
    </row>
    <row r="132">
      <c r="B132" s="17" t="n">
        <v>4195</v>
      </c>
      <c r="C132" s="17" t="s">
        <v>1225</v>
      </c>
      <c r="D132" s="769" t="n">
        <v>447</v>
      </c>
      <c r="E132" s="770" t="n">
        <v>431</v>
      </c>
      <c r="F132" s="771" t="n">
        <v>374</v>
      </c>
      <c r="G132" s="772" t="n">
        <v>290</v>
      </c>
      <c r="H132" s="773" t="n">
        <v>84</v>
      </c>
      <c r="I132" s="774" t="n">
        <v>57</v>
      </c>
      <c r="J132" s="775" t="n">
        <v>16</v>
      </c>
      <c r="K132" s="776" t="n">
        <v>104</v>
      </c>
      <c r="L132" s="777" t="n">
        <v>89</v>
      </c>
      <c r="M132" s="778" t="n">
        <v>142</v>
      </c>
      <c r="N132" s="779" t="n">
        <v>112</v>
      </c>
    </row>
    <row r="133">
      <c r="B133" s="17" t="n">
        <v>4196</v>
      </c>
      <c r="C133" s="17" t="s">
        <v>1226</v>
      </c>
      <c r="D133" s="769" t="n">
        <v>625</v>
      </c>
      <c r="E133" s="770" t="n">
        <v>601</v>
      </c>
      <c r="F133" s="771" t="n">
        <v>541</v>
      </c>
      <c r="G133" s="772" t="n">
        <v>416</v>
      </c>
      <c r="H133" s="773" t="n">
        <v>125</v>
      </c>
      <c r="I133" s="774" t="n">
        <v>60</v>
      </c>
      <c r="J133" s="775" t="n">
        <v>24</v>
      </c>
      <c r="K133" s="776" t="n">
        <v>168</v>
      </c>
      <c r="L133" s="777" t="n">
        <v>136</v>
      </c>
      <c r="M133" s="778" t="n">
        <v>140</v>
      </c>
      <c r="N133" s="779" t="n">
        <v>181</v>
      </c>
    </row>
    <row r="134">
      <c r="B134" s="17" t="n">
        <v>4197</v>
      </c>
      <c r="C134" s="17" t="s">
        <v>1227</v>
      </c>
      <c r="D134" s="769" t="n">
        <v>280</v>
      </c>
      <c r="E134" s="770" t="n">
        <v>257</v>
      </c>
      <c r="F134" s="771" t="n">
        <v>228</v>
      </c>
      <c r="G134" s="772" t="n">
        <v>186</v>
      </c>
      <c r="H134" s="773" t="n">
        <v>42</v>
      </c>
      <c r="I134" s="774" t="n">
        <v>29</v>
      </c>
      <c r="J134" s="775" t="n">
        <v>23</v>
      </c>
      <c r="K134" s="776" t="n">
        <v>65</v>
      </c>
      <c r="L134" s="777" t="n">
        <v>83</v>
      </c>
      <c r="M134" s="778" t="n">
        <v>65</v>
      </c>
      <c r="N134" s="779" t="n">
        <v>67</v>
      </c>
    </row>
    <row r="135">
      <c r="B135" s="17" t="n">
        <v>4198</v>
      </c>
      <c r="C135" s="17" t="s">
        <v>1228</v>
      </c>
      <c r="D135" s="769" t="n">
        <v>374</v>
      </c>
      <c r="E135" s="770" t="n">
        <v>366</v>
      </c>
      <c r="F135" s="771" t="n">
        <v>346</v>
      </c>
      <c r="G135" s="772" t="n">
        <v>275</v>
      </c>
      <c r="H135" s="773" t="n">
        <v>71</v>
      </c>
      <c r="I135" s="774" t="n">
        <v>20</v>
      </c>
      <c r="J135" s="775" t="n">
        <v>8</v>
      </c>
      <c r="K135" s="776" t="n">
        <v>91</v>
      </c>
      <c r="L135" s="777" t="n">
        <v>85</v>
      </c>
      <c r="M135" s="778" t="n">
        <v>78</v>
      </c>
      <c r="N135" s="779" t="n">
        <v>120</v>
      </c>
    </row>
    <row r="136">
      <c r="B136" s="17" t="n">
        <v>4199</v>
      </c>
      <c r="C136" s="17" t="s">
        <v>1229</v>
      </c>
      <c r="D136" s="769" t="n">
        <v>299</v>
      </c>
      <c r="E136" s="770" t="n">
        <v>286</v>
      </c>
      <c r="F136" s="771" t="n">
        <v>267</v>
      </c>
      <c r="G136" s="772" t="n">
        <v>190</v>
      </c>
      <c r="H136" s="773" t="n">
        <v>77</v>
      </c>
      <c r="I136" s="774" t="n">
        <v>19</v>
      </c>
      <c r="J136" s="775" t="n">
        <v>13</v>
      </c>
      <c r="K136" s="776" t="n">
        <v>79</v>
      </c>
      <c r="L136" s="777" t="n">
        <v>94</v>
      </c>
      <c r="M136" s="778" t="n">
        <v>37</v>
      </c>
      <c r="N136" s="779" t="n">
        <v>89</v>
      </c>
    </row>
    <row r="137">
      <c r="B137" s="17" t="n">
        <v>4200</v>
      </c>
      <c r="C137" s="17" t="s">
        <v>1230</v>
      </c>
      <c r="D137" s="769" t="n">
        <v>842</v>
      </c>
      <c r="E137" s="770" t="n">
        <v>809</v>
      </c>
      <c r="F137" s="771" t="n">
        <v>758</v>
      </c>
      <c r="G137" s="772" t="n">
        <v>592</v>
      </c>
      <c r="H137" s="773" t="n">
        <v>166</v>
      </c>
      <c r="I137" s="774" t="n">
        <v>51</v>
      </c>
      <c r="J137" s="775" t="n">
        <v>33</v>
      </c>
      <c r="K137" s="776" t="n">
        <v>95</v>
      </c>
      <c r="L137" s="777" t="n">
        <v>301</v>
      </c>
      <c r="M137" s="778" t="n">
        <v>183</v>
      </c>
      <c r="N137" s="779" t="n">
        <v>263</v>
      </c>
    </row>
    <row r="138">
      <c r="B138" s="17" t="n">
        <v>4201</v>
      </c>
      <c r="C138" s="17" t="s">
        <v>380</v>
      </c>
      <c r="D138" s="769" t="n">
        <v>1659</v>
      </c>
      <c r="E138" s="770" t="n">
        <v>1564</v>
      </c>
      <c r="F138" s="771" t="n">
        <v>1380</v>
      </c>
      <c r="G138" s="772" t="n">
        <v>949</v>
      </c>
      <c r="H138" s="773" t="n">
        <v>431</v>
      </c>
      <c r="I138" s="774" t="n">
        <v>184</v>
      </c>
      <c r="J138" s="775" t="n">
        <v>95</v>
      </c>
      <c r="K138" s="776" t="n">
        <v>588</v>
      </c>
      <c r="L138" s="777" t="n">
        <v>499</v>
      </c>
      <c r="M138" s="778" t="n">
        <v>230</v>
      </c>
      <c r="N138" s="779" t="n">
        <v>342</v>
      </c>
    </row>
    <row r="139">
      <c r="B139" s="17" t="n">
        <v>4202</v>
      </c>
      <c r="C139" s="17" t="s">
        <v>1231</v>
      </c>
      <c r="D139" s="769" t="n">
        <v>871</v>
      </c>
      <c r="E139" s="770" t="n">
        <v>845</v>
      </c>
      <c r="F139" s="771" t="n">
        <v>769</v>
      </c>
      <c r="G139" s="772" t="n">
        <v>572</v>
      </c>
      <c r="H139" s="773" t="n">
        <v>197</v>
      </c>
      <c r="I139" s="774" t="n">
        <v>76</v>
      </c>
      <c r="J139" s="775" t="n">
        <v>26</v>
      </c>
      <c r="K139" s="776" t="n">
        <v>134</v>
      </c>
      <c r="L139" s="777" t="n">
        <v>210</v>
      </c>
      <c r="M139" s="778" t="n">
        <v>225</v>
      </c>
      <c r="N139" s="779" t="n">
        <v>302</v>
      </c>
    </row>
    <row r="140">
      <c r="B140" s="17" t="n">
        <v>4203</v>
      </c>
      <c r="C140" s="17" t="s">
        <v>1232</v>
      </c>
      <c r="D140" s="769" t="n">
        <v>1228</v>
      </c>
      <c r="E140" s="770" t="n">
        <v>1173</v>
      </c>
      <c r="F140" s="771" t="n">
        <v>1075</v>
      </c>
      <c r="G140" s="772" t="n">
        <v>887</v>
      </c>
      <c r="H140" s="773" t="n">
        <v>188</v>
      </c>
      <c r="I140" s="774" t="n">
        <v>98</v>
      </c>
      <c r="J140" s="775" t="n">
        <v>55</v>
      </c>
      <c r="K140" s="776" t="n">
        <v>285</v>
      </c>
      <c r="L140" s="777" t="n">
        <v>352</v>
      </c>
      <c r="M140" s="778" t="n">
        <v>272</v>
      </c>
      <c r="N140" s="779" t="n">
        <v>319</v>
      </c>
    </row>
    <row r="141">
      <c r="B141" s="17" t="n">
        <v>4204</v>
      </c>
      <c r="C141" s="17" t="s">
        <v>1233</v>
      </c>
      <c r="D141" s="769" t="n">
        <v>1200</v>
      </c>
      <c r="E141" s="770" t="n">
        <v>1155</v>
      </c>
      <c r="F141" s="771" t="n">
        <v>1101</v>
      </c>
      <c r="G141" s="772" t="n">
        <v>917</v>
      </c>
      <c r="H141" s="773" t="n">
        <v>184</v>
      </c>
      <c r="I141" s="774" t="n">
        <v>54</v>
      </c>
      <c r="J141" s="775" t="n">
        <v>45</v>
      </c>
      <c r="K141" s="776" t="n">
        <v>268</v>
      </c>
      <c r="L141" s="777" t="n">
        <v>403</v>
      </c>
      <c r="M141" s="778" t="n">
        <v>228</v>
      </c>
      <c r="N141" s="779" t="n">
        <v>301</v>
      </c>
    </row>
    <row r="142">
      <c r="B142" s="17" t="n">
        <v>4205</v>
      </c>
      <c r="C142" s="17" t="s">
        <v>1234</v>
      </c>
      <c r="D142" s="769" t="n">
        <v>724</v>
      </c>
      <c r="E142" s="770" t="n">
        <v>690</v>
      </c>
      <c r="F142" s="771" t="n">
        <v>632</v>
      </c>
      <c r="G142" s="772" t="n">
        <v>493</v>
      </c>
      <c r="H142" s="773" t="n">
        <v>139</v>
      </c>
      <c r="I142" s="774" t="n">
        <v>58</v>
      </c>
      <c r="J142" s="775" t="n">
        <v>34</v>
      </c>
      <c r="K142" s="776" t="n">
        <v>143</v>
      </c>
      <c r="L142" s="777" t="n">
        <v>191</v>
      </c>
      <c r="M142" s="778" t="n">
        <v>168</v>
      </c>
      <c r="N142" s="779" t="n">
        <v>222</v>
      </c>
    </row>
    <row r="143">
      <c r="B143" s="17" t="n">
        <v>4206</v>
      </c>
      <c r="C143" s="17" t="s">
        <v>1235</v>
      </c>
      <c r="D143" s="769" t="n">
        <v>1367</v>
      </c>
      <c r="E143" s="770" t="n">
        <v>1316</v>
      </c>
      <c r="F143" s="771" t="n">
        <v>1251</v>
      </c>
      <c r="G143" s="772" t="n">
        <v>976</v>
      </c>
      <c r="H143" s="773" t="n">
        <v>275</v>
      </c>
      <c r="I143" s="774" t="n">
        <v>65</v>
      </c>
      <c r="J143" s="775" t="n">
        <v>51</v>
      </c>
      <c r="K143" s="776" t="n">
        <v>228</v>
      </c>
      <c r="L143" s="777" t="n">
        <v>403</v>
      </c>
      <c r="M143" s="778" t="n">
        <v>367</v>
      </c>
      <c r="N143" s="779" t="n">
        <v>369</v>
      </c>
    </row>
    <row r="144">
      <c r="B144" s="17" t="n">
        <v>4207</v>
      </c>
      <c r="C144" s="17" t="s">
        <v>1236</v>
      </c>
      <c r="D144" s="769" t="n">
        <v>859</v>
      </c>
      <c r="E144" s="770" t="n">
        <v>833</v>
      </c>
      <c r="F144" s="771" t="n">
        <v>781</v>
      </c>
      <c r="G144" s="772" t="n">
        <v>629</v>
      </c>
      <c r="H144" s="773" t="n">
        <v>152</v>
      </c>
      <c r="I144" s="774" t="n">
        <v>52</v>
      </c>
      <c r="J144" s="775" t="n">
        <v>26</v>
      </c>
      <c r="K144" s="776" t="n">
        <v>172</v>
      </c>
      <c r="L144" s="777" t="n">
        <v>218</v>
      </c>
      <c r="M144" s="778" t="n">
        <v>298</v>
      </c>
      <c r="N144" s="779" t="n">
        <v>171</v>
      </c>
    </row>
    <row r="145">
      <c r="B145" s="17" t="n">
        <v>4208</v>
      </c>
      <c r="C145" s="17" t="s">
        <v>1237</v>
      </c>
      <c r="D145" s="769" t="n">
        <v>1019</v>
      </c>
      <c r="E145" s="770" t="n">
        <v>1004</v>
      </c>
      <c r="F145" s="771" t="n">
        <v>899</v>
      </c>
      <c r="G145" s="772" t="n">
        <v>655</v>
      </c>
      <c r="H145" s="773" t="n">
        <v>244</v>
      </c>
      <c r="I145" s="774" t="n">
        <v>105</v>
      </c>
      <c r="J145" s="775" t="n">
        <v>15</v>
      </c>
      <c r="K145" s="776" t="n">
        <v>164</v>
      </c>
      <c r="L145" s="777" t="n">
        <v>184</v>
      </c>
      <c r="M145" s="778" t="n">
        <v>299</v>
      </c>
      <c r="N145" s="779" t="n">
        <v>372</v>
      </c>
    </row>
    <row r="146">
      <c r="B146" s="17" t="n">
        <v>4209</v>
      </c>
      <c r="C146" s="17" t="s">
        <v>1238</v>
      </c>
      <c r="D146" s="769" t="n">
        <v>1378</v>
      </c>
      <c r="E146" s="770" t="n">
        <v>1330</v>
      </c>
      <c r="F146" s="771" t="n">
        <v>1188</v>
      </c>
      <c r="G146" s="772" t="n">
        <v>941</v>
      </c>
      <c r="H146" s="773" t="n">
        <v>247</v>
      </c>
      <c r="I146" s="774" t="n">
        <v>142</v>
      </c>
      <c r="J146" s="775" t="n">
        <v>48</v>
      </c>
      <c r="K146" s="776" t="n">
        <v>338</v>
      </c>
      <c r="L146" s="777" t="n">
        <v>420</v>
      </c>
      <c r="M146" s="778" t="n">
        <v>345</v>
      </c>
      <c r="N146" s="779" t="n">
        <v>275</v>
      </c>
    </row>
    <row r="147">
      <c r="B147" s="17" t="n">
        <v>4210</v>
      </c>
      <c r="C147" s="17" t="s">
        <v>1239</v>
      </c>
      <c r="D147" s="769" t="n">
        <v>822</v>
      </c>
      <c r="E147" s="770" t="n">
        <v>796</v>
      </c>
      <c r="F147" s="771" t="n">
        <v>751</v>
      </c>
      <c r="G147" s="772" t="n">
        <v>580</v>
      </c>
      <c r="H147" s="773" t="n">
        <v>171</v>
      </c>
      <c r="I147" s="774" t="n">
        <v>45</v>
      </c>
      <c r="J147" s="775" t="n">
        <v>26</v>
      </c>
      <c r="K147" s="776" t="n">
        <v>167</v>
      </c>
      <c r="L147" s="777" t="n">
        <v>307</v>
      </c>
      <c r="M147" s="778" t="n">
        <v>141</v>
      </c>
      <c r="N147" s="779" t="n">
        <v>207</v>
      </c>
    </row>
    <row r="148">
      <c r="B148" s="42" t="n">
        <v>4249</v>
      </c>
      <c r="C148" s="42" t="s">
        <v>1240</v>
      </c>
      <c r="D148" s="780" t="n">
        <v>9079</v>
      </c>
      <c r="E148" s="781" t="n">
        <v>8781</v>
      </c>
      <c r="F148" s="782" t="n">
        <v>7809</v>
      </c>
      <c r="G148" s="783" t="n">
        <v>5676</v>
      </c>
      <c r="H148" s="784" t="n">
        <v>2133</v>
      </c>
      <c r="I148" s="785" t="n">
        <v>972</v>
      </c>
      <c r="J148" s="786" t="n">
        <v>298</v>
      </c>
      <c r="K148" s="787" t="n">
        <v>1705</v>
      </c>
      <c r="L148" s="788" t="n">
        <v>1942</v>
      </c>
      <c r="M148" s="789" t="n">
        <v>2917</v>
      </c>
      <c r="N148" s="790" t="n">
        <v>2515</v>
      </c>
    </row>
    <row r="149">
      <c r="B149" s="17" t="n">
        <v>4221</v>
      </c>
      <c r="C149" s="17" t="s">
        <v>1241</v>
      </c>
      <c r="D149" s="769" t="n">
        <v>231</v>
      </c>
      <c r="E149" s="770" t="n">
        <v>226</v>
      </c>
      <c r="F149" s="771" t="n">
        <v>218</v>
      </c>
      <c r="G149" s="772" t="n">
        <v>145</v>
      </c>
      <c r="H149" s="773" t="n">
        <v>73</v>
      </c>
      <c r="I149" s="774" t="n">
        <v>8</v>
      </c>
      <c r="J149" s="775" t="n">
        <v>5</v>
      </c>
      <c r="K149" s="776" t="n">
        <v>38</v>
      </c>
      <c r="L149" s="777" t="n">
        <v>26</v>
      </c>
      <c r="M149" s="778" t="n">
        <v>86</v>
      </c>
      <c r="N149" s="779" t="n">
        <v>81</v>
      </c>
    </row>
    <row r="150">
      <c r="B150" s="17" t="n">
        <v>4222</v>
      </c>
      <c r="C150" s="17" t="s">
        <v>1242</v>
      </c>
      <c r="D150" s="769" t="n">
        <v>426</v>
      </c>
      <c r="E150" s="770" t="n">
        <v>417</v>
      </c>
      <c r="F150" s="771" t="n">
        <v>359</v>
      </c>
      <c r="G150" s="772" t="n">
        <v>273</v>
      </c>
      <c r="H150" s="773" t="n">
        <v>86</v>
      </c>
      <c r="I150" s="774" t="n">
        <v>58</v>
      </c>
      <c r="J150" s="775" t="n">
        <v>9</v>
      </c>
      <c r="K150" s="776" t="n">
        <v>81</v>
      </c>
      <c r="L150" s="777" t="n">
        <v>55</v>
      </c>
      <c r="M150" s="778" t="n">
        <v>156</v>
      </c>
      <c r="N150" s="779" t="n">
        <v>134</v>
      </c>
    </row>
    <row r="151">
      <c r="B151" s="17" t="n">
        <v>4223</v>
      </c>
      <c r="C151" s="17" t="s">
        <v>1243</v>
      </c>
      <c r="D151" s="769" t="n">
        <v>485</v>
      </c>
      <c r="E151" s="770" t="n">
        <v>470</v>
      </c>
      <c r="F151" s="771" t="n">
        <v>424</v>
      </c>
      <c r="G151" s="772" t="n">
        <v>301</v>
      </c>
      <c r="H151" s="773" t="n">
        <v>123</v>
      </c>
      <c r="I151" s="774" t="n">
        <v>46</v>
      </c>
      <c r="J151" s="775" t="n">
        <v>15</v>
      </c>
      <c r="K151" s="776" t="n">
        <v>78</v>
      </c>
      <c r="L151" s="777" t="n">
        <v>81</v>
      </c>
      <c r="M151" s="778" t="n">
        <v>121</v>
      </c>
      <c r="N151" s="779" t="n">
        <v>205</v>
      </c>
    </row>
    <row r="152">
      <c r="B152" s="17" t="n">
        <v>4224</v>
      </c>
      <c r="C152" s="17" t="s">
        <v>1244</v>
      </c>
      <c r="D152" s="769" t="n">
        <v>315</v>
      </c>
      <c r="E152" s="770" t="n">
        <v>305</v>
      </c>
      <c r="F152" s="771" t="n">
        <v>233</v>
      </c>
      <c r="G152" s="772" t="n">
        <v>155</v>
      </c>
      <c r="H152" s="773" t="n">
        <v>78</v>
      </c>
      <c r="I152" s="774" t="n">
        <v>72</v>
      </c>
      <c r="J152" s="775" t="n">
        <v>10</v>
      </c>
      <c r="K152" s="776" t="n">
        <v>99</v>
      </c>
      <c r="L152" s="777" t="n">
        <v>41</v>
      </c>
      <c r="M152" s="778" t="n">
        <v>82</v>
      </c>
      <c r="N152" s="779" t="n">
        <v>93</v>
      </c>
    </row>
    <row r="153">
      <c r="B153" s="17" t="n">
        <v>4226</v>
      </c>
      <c r="C153" s="17" t="s">
        <v>1245</v>
      </c>
      <c r="D153" s="769" t="n">
        <v>192</v>
      </c>
      <c r="E153" s="770" t="n">
        <v>189</v>
      </c>
      <c r="F153" s="771" t="n">
        <v>162</v>
      </c>
      <c r="G153" s="772" t="n">
        <v>132</v>
      </c>
      <c r="H153" s="773" t="n">
        <v>30</v>
      </c>
      <c r="I153" s="774" t="n">
        <v>27</v>
      </c>
      <c r="J153" s="775" t="n">
        <v>3</v>
      </c>
      <c r="K153" s="776" t="n">
        <v>44</v>
      </c>
      <c r="L153" s="777" t="n">
        <v>25</v>
      </c>
      <c r="M153" s="778" t="n">
        <v>71</v>
      </c>
      <c r="N153" s="779" t="n">
        <v>52</v>
      </c>
    </row>
    <row r="154">
      <c r="B154" s="17" t="n">
        <v>4227</v>
      </c>
      <c r="C154" s="17" t="s">
        <v>1246</v>
      </c>
      <c r="D154" s="769" t="n">
        <v>203</v>
      </c>
      <c r="E154" s="770" t="n">
        <v>191</v>
      </c>
      <c r="F154" s="771" t="n">
        <v>159</v>
      </c>
      <c r="G154" s="772" t="n">
        <v>110</v>
      </c>
      <c r="H154" s="773" t="n">
        <v>49</v>
      </c>
      <c r="I154" s="774" t="n">
        <v>32</v>
      </c>
      <c r="J154" s="775" t="n">
        <v>12</v>
      </c>
      <c r="K154" s="776" t="n">
        <v>49</v>
      </c>
      <c r="L154" s="777" t="n">
        <v>34</v>
      </c>
      <c r="M154" s="778" t="n">
        <v>60</v>
      </c>
      <c r="N154" s="779" t="n">
        <v>60</v>
      </c>
    </row>
    <row r="155">
      <c r="B155" s="17" t="n">
        <v>4228</v>
      </c>
      <c r="C155" s="17" t="s">
        <v>1247</v>
      </c>
      <c r="D155" s="769" t="n">
        <v>742</v>
      </c>
      <c r="E155" s="770" t="n">
        <v>715</v>
      </c>
      <c r="F155" s="771" t="n">
        <v>611</v>
      </c>
      <c r="G155" s="772" t="n">
        <v>457</v>
      </c>
      <c r="H155" s="773" t="n">
        <v>154</v>
      </c>
      <c r="I155" s="774" t="n">
        <v>104</v>
      </c>
      <c r="J155" s="775" t="n">
        <v>27</v>
      </c>
      <c r="K155" s="776" t="n">
        <v>168</v>
      </c>
      <c r="L155" s="777" t="n">
        <v>227</v>
      </c>
      <c r="M155" s="778" t="n">
        <v>188</v>
      </c>
      <c r="N155" s="779" t="n">
        <v>159</v>
      </c>
    </row>
    <row r="156">
      <c r="B156" s="17" t="n">
        <v>4229</v>
      </c>
      <c r="C156" s="17" t="s">
        <v>1248</v>
      </c>
      <c r="D156" s="769" t="n">
        <v>352</v>
      </c>
      <c r="E156" s="770" t="n">
        <v>345</v>
      </c>
      <c r="F156" s="771" t="n">
        <v>301</v>
      </c>
      <c r="G156" s="772" t="n">
        <v>239</v>
      </c>
      <c r="H156" s="773" t="n">
        <v>62</v>
      </c>
      <c r="I156" s="774" t="n">
        <v>44</v>
      </c>
      <c r="J156" s="775" t="n">
        <v>7</v>
      </c>
      <c r="K156" s="776" t="n">
        <v>100</v>
      </c>
      <c r="L156" s="777" t="n">
        <v>63</v>
      </c>
      <c r="M156" s="778" t="n">
        <v>95</v>
      </c>
      <c r="N156" s="779" t="n">
        <v>94</v>
      </c>
    </row>
    <row r="157">
      <c r="B157" s="17" t="n">
        <v>4230</v>
      </c>
      <c r="C157" s="17" t="s">
        <v>1249</v>
      </c>
      <c r="D157" s="769" t="n">
        <v>386</v>
      </c>
      <c r="E157" s="770" t="n">
        <v>377</v>
      </c>
      <c r="F157" s="771" t="n">
        <v>347</v>
      </c>
      <c r="G157" s="772" t="n">
        <v>283</v>
      </c>
      <c r="H157" s="773" t="n">
        <v>64</v>
      </c>
      <c r="I157" s="774" t="n">
        <v>30</v>
      </c>
      <c r="J157" s="775" t="n">
        <v>9</v>
      </c>
      <c r="K157" s="776" t="n">
        <v>24</v>
      </c>
      <c r="L157" s="777" t="n">
        <v>102</v>
      </c>
      <c r="M157" s="778" t="n">
        <v>185</v>
      </c>
      <c r="N157" s="779" t="n">
        <v>75</v>
      </c>
    </row>
    <row r="158">
      <c r="B158" s="17" t="n">
        <v>4231</v>
      </c>
      <c r="C158" s="17" t="s">
        <v>1250</v>
      </c>
      <c r="D158" s="769" t="n">
        <v>297</v>
      </c>
      <c r="E158" s="770" t="n">
        <v>293</v>
      </c>
      <c r="F158" s="771" t="n">
        <v>260</v>
      </c>
      <c r="G158" s="772" t="n">
        <v>165</v>
      </c>
      <c r="H158" s="773" t="n">
        <v>95</v>
      </c>
      <c r="I158" s="774" t="n">
        <v>33</v>
      </c>
      <c r="J158" s="775" t="n">
        <v>4</v>
      </c>
      <c r="K158" s="776" t="n">
        <v>68</v>
      </c>
      <c r="L158" s="777" t="n">
        <v>44</v>
      </c>
      <c r="M158" s="778" t="n">
        <v>90</v>
      </c>
      <c r="N158" s="779" t="n">
        <v>95</v>
      </c>
    </row>
    <row r="159">
      <c r="B159" s="17" t="n">
        <v>4232</v>
      </c>
      <c r="C159" s="17" t="s">
        <v>1251</v>
      </c>
      <c r="D159" s="769" t="n">
        <v>65</v>
      </c>
      <c r="E159" s="770" t="n">
        <v>63</v>
      </c>
      <c r="F159" s="771" t="n">
        <v>62</v>
      </c>
      <c r="G159" s="772" t="n">
        <v>43</v>
      </c>
      <c r="H159" s="773" t="n">
        <v>19</v>
      </c>
      <c r="I159" s="774" t="n">
        <v>1</v>
      </c>
      <c r="J159" s="775" t="n">
        <v>2</v>
      </c>
      <c r="K159" s="776" t="n">
        <v>13</v>
      </c>
      <c r="L159" s="777" t="n">
        <v>8</v>
      </c>
      <c r="M159" s="778" t="n">
        <v>16</v>
      </c>
      <c r="N159" s="779" t="n">
        <v>28</v>
      </c>
    </row>
    <row r="160">
      <c r="B160" s="17" t="n">
        <v>4233</v>
      </c>
      <c r="C160" s="17" t="s">
        <v>1252</v>
      </c>
      <c r="D160" s="769" t="n">
        <v>132</v>
      </c>
      <c r="E160" s="770" t="n">
        <v>130</v>
      </c>
      <c r="F160" s="771" t="n">
        <v>106</v>
      </c>
      <c r="G160" s="772" t="n">
        <v>90</v>
      </c>
      <c r="H160" s="773" t="n">
        <v>16</v>
      </c>
      <c r="I160" s="774" t="n">
        <v>24</v>
      </c>
      <c r="J160" s="775" t="n">
        <v>2</v>
      </c>
      <c r="K160" s="776" t="n">
        <v>29</v>
      </c>
      <c r="L160" s="777" t="n">
        <v>12</v>
      </c>
      <c r="M160" s="778" t="n">
        <v>39</v>
      </c>
      <c r="N160" s="779" t="n">
        <v>52</v>
      </c>
    </row>
    <row r="161">
      <c r="B161" s="17" t="n">
        <v>4234</v>
      </c>
      <c r="C161" s="17" t="s">
        <v>1253</v>
      </c>
      <c r="D161" s="769" t="n">
        <v>929</v>
      </c>
      <c r="E161" s="770" t="n">
        <v>895</v>
      </c>
      <c r="F161" s="771" t="n">
        <v>799</v>
      </c>
      <c r="G161" s="772" t="n">
        <v>605</v>
      </c>
      <c r="H161" s="773" t="n">
        <v>194</v>
      </c>
      <c r="I161" s="774" t="n">
        <v>96</v>
      </c>
      <c r="J161" s="775" t="n">
        <v>34</v>
      </c>
      <c r="K161" s="776" t="n">
        <v>153</v>
      </c>
      <c r="L161" s="777" t="n">
        <v>193</v>
      </c>
      <c r="M161" s="778" t="n">
        <v>308</v>
      </c>
      <c r="N161" s="779" t="n">
        <v>275</v>
      </c>
    </row>
    <row r="162">
      <c r="B162" s="17" t="n">
        <v>4235</v>
      </c>
      <c r="C162" s="17" t="s">
        <v>1254</v>
      </c>
      <c r="D162" s="769" t="n">
        <v>320</v>
      </c>
      <c r="E162" s="770" t="n">
        <v>304</v>
      </c>
      <c r="F162" s="771" t="n">
        <v>262</v>
      </c>
      <c r="G162" s="772" t="n">
        <v>167</v>
      </c>
      <c r="H162" s="773" t="n">
        <v>95</v>
      </c>
      <c r="I162" s="774" t="n">
        <v>42</v>
      </c>
      <c r="J162" s="775" t="n">
        <v>16</v>
      </c>
      <c r="K162" s="776" t="n">
        <v>79</v>
      </c>
      <c r="L162" s="777" t="n">
        <v>42</v>
      </c>
      <c r="M162" s="778" t="n">
        <v>118</v>
      </c>
      <c r="N162" s="779" t="n">
        <v>81</v>
      </c>
    </row>
    <row r="163">
      <c r="B163" s="17" t="n">
        <v>4236</v>
      </c>
      <c r="C163" s="17" t="s">
        <v>1255</v>
      </c>
      <c r="D163" s="769" t="n">
        <v>1638</v>
      </c>
      <c r="E163" s="770" t="n">
        <v>1561</v>
      </c>
      <c r="F163" s="771" t="n">
        <v>1435</v>
      </c>
      <c r="G163" s="772" t="n">
        <v>969</v>
      </c>
      <c r="H163" s="773" t="n">
        <v>466</v>
      </c>
      <c r="I163" s="774" t="n">
        <v>126</v>
      </c>
      <c r="J163" s="775" t="n">
        <v>77</v>
      </c>
      <c r="K163" s="776" t="n">
        <v>275</v>
      </c>
      <c r="L163" s="777" t="n">
        <v>465</v>
      </c>
      <c r="M163" s="778" t="n">
        <v>485</v>
      </c>
      <c r="N163" s="779" t="n">
        <v>413</v>
      </c>
    </row>
    <row r="164">
      <c r="B164" s="17" t="n">
        <v>4237</v>
      </c>
      <c r="C164" s="17" t="s">
        <v>1256</v>
      </c>
      <c r="D164" s="769" t="n">
        <v>373</v>
      </c>
      <c r="E164" s="770" t="n">
        <v>362</v>
      </c>
      <c r="F164" s="771" t="n">
        <v>327</v>
      </c>
      <c r="G164" s="772" t="n">
        <v>248</v>
      </c>
      <c r="H164" s="773" t="n">
        <v>79</v>
      </c>
      <c r="I164" s="774" t="n">
        <v>35</v>
      </c>
      <c r="J164" s="775" t="n">
        <v>11</v>
      </c>
      <c r="K164" s="776" t="n">
        <v>47</v>
      </c>
      <c r="L164" s="777" t="n">
        <v>41</v>
      </c>
      <c r="M164" s="778" t="n">
        <v>179</v>
      </c>
      <c r="N164" s="779" t="n">
        <v>106</v>
      </c>
    </row>
    <row r="165">
      <c r="B165" s="17" t="n">
        <v>4238</v>
      </c>
      <c r="C165" s="17" t="s">
        <v>1257</v>
      </c>
      <c r="D165" s="769" t="n">
        <v>254</v>
      </c>
      <c r="E165" s="770" t="n">
        <v>245</v>
      </c>
      <c r="F165" s="771" t="n">
        <v>219</v>
      </c>
      <c r="G165" s="772" t="n">
        <v>166</v>
      </c>
      <c r="H165" s="773" t="n">
        <v>53</v>
      </c>
      <c r="I165" s="774" t="n">
        <v>26</v>
      </c>
      <c r="J165" s="775" t="n">
        <v>9</v>
      </c>
      <c r="K165" s="776" t="n">
        <v>39</v>
      </c>
      <c r="L165" s="777" t="n">
        <v>36</v>
      </c>
      <c r="M165" s="778" t="n">
        <v>115</v>
      </c>
      <c r="N165" s="779" t="n">
        <v>64</v>
      </c>
    </row>
    <row r="166">
      <c r="B166" s="17" t="n">
        <v>4239</v>
      </c>
      <c r="C166" s="17" t="s">
        <v>1258</v>
      </c>
      <c r="D166" s="769" t="n">
        <v>968</v>
      </c>
      <c r="E166" s="770" t="n">
        <v>940</v>
      </c>
      <c r="F166" s="771" t="n">
        <v>838</v>
      </c>
      <c r="G166" s="772" t="n">
        <v>569</v>
      </c>
      <c r="H166" s="773" t="n">
        <v>269</v>
      </c>
      <c r="I166" s="774" t="n">
        <v>102</v>
      </c>
      <c r="J166" s="775" t="n">
        <v>28</v>
      </c>
      <c r="K166" s="776" t="n">
        <v>219</v>
      </c>
      <c r="L166" s="777" t="n">
        <v>266</v>
      </c>
      <c r="M166" s="778" t="n">
        <v>248</v>
      </c>
      <c r="N166" s="779" t="n">
        <v>235</v>
      </c>
    </row>
    <row r="167">
      <c r="B167" s="17" t="n">
        <v>4240</v>
      </c>
      <c r="C167" s="17" t="s">
        <v>1259</v>
      </c>
      <c r="D167" s="769" t="n">
        <v>771</v>
      </c>
      <c r="E167" s="770" t="n">
        <v>753</v>
      </c>
      <c r="F167" s="771" t="n">
        <v>687</v>
      </c>
      <c r="G167" s="772" t="n">
        <v>559</v>
      </c>
      <c r="H167" s="773" t="n">
        <v>128</v>
      </c>
      <c r="I167" s="774" t="n">
        <v>66</v>
      </c>
      <c r="J167" s="775" t="n">
        <v>18</v>
      </c>
      <c r="K167" s="776" t="n">
        <v>102</v>
      </c>
      <c r="L167" s="777" t="n">
        <v>181</v>
      </c>
      <c r="M167" s="778" t="n">
        <v>275</v>
      </c>
      <c r="N167" s="779" t="n">
        <v>213</v>
      </c>
    </row>
    <row r="168">
      <c r="B168" s="42" t="n">
        <v>4269</v>
      </c>
      <c r="C168" s="42" t="s">
        <v>1260</v>
      </c>
      <c r="D168" s="780" t="n">
        <v>10610</v>
      </c>
      <c r="E168" s="781" t="n">
        <v>10321</v>
      </c>
      <c r="F168" s="782" t="n">
        <v>9358</v>
      </c>
      <c r="G168" s="783" t="n">
        <v>7217</v>
      </c>
      <c r="H168" s="784" t="n">
        <v>2141</v>
      </c>
      <c r="I168" s="785" t="n">
        <v>963</v>
      </c>
      <c r="J168" s="786" t="n">
        <v>289</v>
      </c>
      <c r="K168" s="787" t="n">
        <v>1956</v>
      </c>
      <c r="L168" s="788" t="n">
        <v>3110</v>
      </c>
      <c r="M168" s="789" t="n">
        <v>2764</v>
      </c>
      <c r="N168" s="790" t="n">
        <v>2780</v>
      </c>
    </row>
    <row r="169">
      <c r="B169" s="17" t="n">
        <v>4251</v>
      </c>
      <c r="C169" s="17" t="s">
        <v>1261</v>
      </c>
      <c r="D169" s="769" t="n">
        <v>291</v>
      </c>
      <c r="E169" s="770" t="n">
        <v>287</v>
      </c>
      <c r="F169" s="771" t="n">
        <v>237</v>
      </c>
      <c r="G169" s="772" t="n">
        <v>199</v>
      </c>
      <c r="H169" s="773" t="n">
        <v>38</v>
      </c>
      <c r="I169" s="774" t="n">
        <v>50</v>
      </c>
      <c r="J169" s="775" t="n">
        <v>4</v>
      </c>
      <c r="K169" s="776" t="n">
        <v>79</v>
      </c>
      <c r="L169" s="777" t="n">
        <v>56</v>
      </c>
      <c r="M169" s="778" t="n">
        <v>86</v>
      </c>
      <c r="N169" s="779" t="n">
        <v>70</v>
      </c>
    </row>
    <row r="170">
      <c r="B170" s="17" t="n">
        <v>4252</v>
      </c>
      <c r="C170" s="17" t="s">
        <v>1262</v>
      </c>
      <c r="D170" s="769" t="n">
        <v>757</v>
      </c>
      <c r="E170" s="770" t="n">
        <v>733</v>
      </c>
      <c r="F170" s="771" t="n">
        <v>679</v>
      </c>
      <c r="G170" s="772" t="n">
        <v>501</v>
      </c>
      <c r="H170" s="773" t="n">
        <v>178</v>
      </c>
      <c r="I170" s="774" t="n">
        <v>54</v>
      </c>
      <c r="J170" s="775" t="n">
        <v>24</v>
      </c>
      <c r="K170" s="776" t="n">
        <v>95</v>
      </c>
      <c r="L170" s="777" t="n">
        <v>167</v>
      </c>
      <c r="M170" s="778" t="n">
        <v>217</v>
      </c>
      <c r="N170" s="779" t="n">
        <v>278</v>
      </c>
    </row>
    <row r="171">
      <c r="B171" s="17" t="n">
        <v>4253</v>
      </c>
      <c r="C171" s="17" t="s">
        <v>1263</v>
      </c>
      <c r="D171" s="769" t="n">
        <v>1252</v>
      </c>
      <c r="E171" s="770" t="n">
        <v>1229</v>
      </c>
      <c r="F171" s="771" t="n">
        <v>1151</v>
      </c>
      <c r="G171" s="772" t="n">
        <v>1012</v>
      </c>
      <c r="H171" s="773" t="n">
        <v>139</v>
      </c>
      <c r="I171" s="774" t="n">
        <v>78</v>
      </c>
      <c r="J171" s="775" t="n">
        <v>23</v>
      </c>
      <c r="K171" s="776" t="n">
        <v>144</v>
      </c>
      <c r="L171" s="777" t="n">
        <v>430</v>
      </c>
      <c r="M171" s="778" t="n">
        <v>336</v>
      </c>
      <c r="N171" s="779" t="n">
        <v>342</v>
      </c>
    </row>
    <row r="172">
      <c r="B172" s="17" t="n">
        <v>4254</v>
      </c>
      <c r="C172" s="17" t="s">
        <v>1264</v>
      </c>
      <c r="D172" s="769" t="n">
        <v>2504</v>
      </c>
      <c r="E172" s="770" t="n">
        <v>2446</v>
      </c>
      <c r="F172" s="771" t="n">
        <v>2281</v>
      </c>
      <c r="G172" s="772" t="n">
        <v>1747</v>
      </c>
      <c r="H172" s="773" t="n">
        <v>534</v>
      </c>
      <c r="I172" s="774" t="n">
        <v>165</v>
      </c>
      <c r="J172" s="775" t="n">
        <v>58</v>
      </c>
      <c r="K172" s="776" t="n">
        <v>399</v>
      </c>
      <c r="L172" s="777" t="n">
        <v>788</v>
      </c>
      <c r="M172" s="778" t="n">
        <v>611</v>
      </c>
      <c r="N172" s="779" t="n">
        <v>706</v>
      </c>
    </row>
    <row r="173">
      <c r="B173" s="17" t="n">
        <v>4255</v>
      </c>
      <c r="C173" s="17" t="s">
        <v>1265</v>
      </c>
      <c r="D173" s="769" t="n">
        <v>394</v>
      </c>
      <c r="E173" s="770" t="n">
        <v>384</v>
      </c>
      <c r="F173" s="771" t="n">
        <v>365</v>
      </c>
      <c r="G173" s="772" t="n">
        <v>293</v>
      </c>
      <c r="H173" s="773" t="n">
        <v>72</v>
      </c>
      <c r="I173" s="774" t="n">
        <v>19</v>
      </c>
      <c r="J173" s="775" t="n">
        <v>10</v>
      </c>
      <c r="K173" s="776" t="n">
        <v>70</v>
      </c>
      <c r="L173" s="777" t="n">
        <v>97</v>
      </c>
      <c r="M173" s="778" t="n">
        <v>115</v>
      </c>
      <c r="N173" s="779" t="n">
        <v>112</v>
      </c>
    </row>
    <row r="174">
      <c r="B174" s="17" t="n">
        <v>4256</v>
      </c>
      <c r="C174" s="17" t="s">
        <v>1266</v>
      </c>
      <c r="D174" s="769" t="n">
        <v>337</v>
      </c>
      <c r="E174" s="770" t="n">
        <v>326</v>
      </c>
      <c r="F174" s="771" t="n">
        <v>299</v>
      </c>
      <c r="G174" s="772" t="n">
        <v>226</v>
      </c>
      <c r="H174" s="773" t="n">
        <v>73</v>
      </c>
      <c r="I174" s="774" t="n">
        <v>27</v>
      </c>
      <c r="J174" s="775" t="n">
        <v>11</v>
      </c>
      <c r="K174" s="776" t="n">
        <v>73</v>
      </c>
      <c r="L174" s="777" t="n">
        <v>89</v>
      </c>
      <c r="M174" s="778" t="n">
        <v>102</v>
      </c>
      <c r="N174" s="779" t="n">
        <v>73</v>
      </c>
    </row>
    <row r="175">
      <c r="B175" s="17" t="n">
        <v>4257</v>
      </c>
      <c r="C175" s="17" t="s">
        <v>1267</v>
      </c>
      <c r="D175" s="769" t="n">
        <v>153</v>
      </c>
      <c r="E175" s="770" t="n">
        <v>149</v>
      </c>
      <c r="F175" s="771" t="n">
        <v>125</v>
      </c>
      <c r="G175" s="772" t="n">
        <v>111</v>
      </c>
      <c r="H175" s="773" t="n">
        <v>14</v>
      </c>
      <c r="I175" s="774" t="n">
        <v>24</v>
      </c>
      <c r="J175" s="775" t="n">
        <v>4</v>
      </c>
      <c r="K175" s="776" t="n">
        <v>33</v>
      </c>
      <c r="L175" s="777" t="n">
        <v>33</v>
      </c>
      <c r="M175" s="778" t="n">
        <v>50</v>
      </c>
      <c r="N175" s="779" t="n">
        <v>37</v>
      </c>
    </row>
    <row r="176">
      <c r="B176" s="17" t="n">
        <v>4258</v>
      </c>
      <c r="C176" s="17" t="s">
        <v>382</v>
      </c>
      <c r="D176" s="769" t="n">
        <v>1933</v>
      </c>
      <c r="E176" s="770" t="n">
        <v>1867</v>
      </c>
      <c r="F176" s="771" t="n">
        <v>1615</v>
      </c>
      <c r="G176" s="772" t="n">
        <v>1064</v>
      </c>
      <c r="H176" s="773" t="n">
        <v>551</v>
      </c>
      <c r="I176" s="774" t="n">
        <v>252</v>
      </c>
      <c r="J176" s="775" t="n">
        <v>66</v>
      </c>
      <c r="K176" s="776" t="n">
        <v>517</v>
      </c>
      <c r="L176" s="777" t="n">
        <v>708</v>
      </c>
      <c r="M176" s="778" t="n">
        <v>383</v>
      </c>
      <c r="N176" s="779" t="n">
        <v>325</v>
      </c>
    </row>
    <row r="177">
      <c r="B177" s="17" t="n">
        <v>4259</v>
      </c>
      <c r="C177" s="17" t="s">
        <v>1268</v>
      </c>
      <c r="D177" s="769" t="n">
        <v>284</v>
      </c>
      <c r="E177" s="770" t="n">
        <v>268</v>
      </c>
      <c r="F177" s="771" t="n">
        <v>220</v>
      </c>
      <c r="G177" s="772" t="n">
        <v>173</v>
      </c>
      <c r="H177" s="773" t="n">
        <v>47</v>
      </c>
      <c r="I177" s="774" t="n">
        <v>48</v>
      </c>
      <c r="J177" s="775" t="n">
        <v>16</v>
      </c>
      <c r="K177" s="776" t="n">
        <v>55</v>
      </c>
      <c r="L177" s="777" t="n">
        <v>61</v>
      </c>
      <c r="M177" s="778" t="n">
        <v>81</v>
      </c>
      <c r="N177" s="779" t="n">
        <v>87</v>
      </c>
    </row>
    <row r="178">
      <c r="B178" s="17" t="n">
        <v>4260</v>
      </c>
      <c r="C178" s="17" t="s">
        <v>1269</v>
      </c>
      <c r="D178" s="769" t="n">
        <v>604</v>
      </c>
      <c r="E178" s="770" t="n">
        <v>574</v>
      </c>
      <c r="F178" s="771" t="n">
        <v>536</v>
      </c>
      <c r="G178" s="772" t="n">
        <v>381</v>
      </c>
      <c r="H178" s="773" t="n">
        <v>155</v>
      </c>
      <c r="I178" s="774" t="n">
        <v>38</v>
      </c>
      <c r="J178" s="775" t="n">
        <v>30</v>
      </c>
      <c r="K178" s="776" t="n">
        <v>79</v>
      </c>
      <c r="L178" s="777" t="n">
        <v>190</v>
      </c>
      <c r="M178" s="778" t="n">
        <v>177</v>
      </c>
      <c r="N178" s="779" t="n">
        <v>158</v>
      </c>
    </row>
    <row r="179">
      <c r="B179" s="17" t="n">
        <v>4261</v>
      </c>
      <c r="C179" s="17" t="s">
        <v>1270</v>
      </c>
      <c r="D179" s="769" t="n">
        <v>670</v>
      </c>
      <c r="E179" s="770" t="n">
        <v>654</v>
      </c>
      <c r="F179" s="771" t="n">
        <v>621</v>
      </c>
      <c r="G179" s="772" t="n">
        <v>515</v>
      </c>
      <c r="H179" s="773" t="n">
        <v>106</v>
      </c>
      <c r="I179" s="774" t="n">
        <v>33</v>
      </c>
      <c r="J179" s="775" t="n">
        <v>16</v>
      </c>
      <c r="K179" s="776" t="n">
        <v>106</v>
      </c>
      <c r="L179" s="777" t="n">
        <v>164</v>
      </c>
      <c r="M179" s="778" t="n">
        <v>195</v>
      </c>
      <c r="N179" s="779" t="n">
        <v>205</v>
      </c>
    </row>
    <row r="180">
      <c r="B180" s="17" t="n">
        <v>4262</v>
      </c>
      <c r="C180" s="17" t="s">
        <v>1271</v>
      </c>
      <c r="D180" s="769" t="n">
        <v>376</v>
      </c>
      <c r="E180" s="770" t="n">
        <v>370</v>
      </c>
      <c r="F180" s="771" t="n">
        <v>313</v>
      </c>
      <c r="G180" s="772" t="n">
        <v>253</v>
      </c>
      <c r="H180" s="773" t="n">
        <v>60</v>
      </c>
      <c r="I180" s="774" t="n">
        <v>57</v>
      </c>
      <c r="J180" s="775" t="n">
        <v>6</v>
      </c>
      <c r="K180" s="776" t="n">
        <v>105</v>
      </c>
      <c r="L180" s="777" t="n">
        <v>83</v>
      </c>
      <c r="M180" s="778" t="n">
        <v>127</v>
      </c>
      <c r="N180" s="779" t="n">
        <v>61</v>
      </c>
    </row>
    <row r="181">
      <c r="B181" s="17" t="n">
        <v>4263</v>
      </c>
      <c r="C181" s="17" t="s">
        <v>1272</v>
      </c>
      <c r="D181" s="769" t="n">
        <v>743</v>
      </c>
      <c r="E181" s="770" t="n">
        <v>724</v>
      </c>
      <c r="F181" s="771" t="n">
        <v>655</v>
      </c>
      <c r="G181" s="772" t="n">
        <v>528</v>
      </c>
      <c r="H181" s="773" t="n">
        <v>127</v>
      </c>
      <c r="I181" s="774" t="n">
        <v>69</v>
      </c>
      <c r="J181" s="775" t="n">
        <v>19</v>
      </c>
      <c r="K181" s="776" t="n">
        <v>122</v>
      </c>
      <c r="L181" s="777" t="n">
        <v>170</v>
      </c>
      <c r="M181" s="778" t="n">
        <v>207</v>
      </c>
      <c r="N181" s="779" t="n">
        <v>244</v>
      </c>
    </row>
    <row r="182">
      <c r="B182" s="17" t="n">
        <v>4264</v>
      </c>
      <c r="C182" s="17" t="s">
        <v>1273</v>
      </c>
      <c r="D182" s="769" t="n">
        <v>312</v>
      </c>
      <c r="E182" s="770" t="n">
        <v>310</v>
      </c>
      <c r="F182" s="771" t="n">
        <v>261</v>
      </c>
      <c r="G182" s="772" t="n">
        <v>214</v>
      </c>
      <c r="H182" s="773" t="n">
        <v>47</v>
      </c>
      <c r="I182" s="774" t="n">
        <v>49</v>
      </c>
      <c r="J182" s="775" t="n">
        <v>2</v>
      </c>
      <c r="K182" s="776" t="n">
        <v>79</v>
      </c>
      <c r="L182" s="777" t="n">
        <v>74</v>
      </c>
      <c r="M182" s="778" t="n">
        <v>77</v>
      </c>
      <c r="N182" s="779" t="n">
        <v>82</v>
      </c>
    </row>
    <row r="183">
      <c r="B183" s="42" t="n">
        <v>4299</v>
      </c>
      <c r="C183" s="42" t="s">
        <v>1274</v>
      </c>
      <c r="D183" s="780" t="n">
        <v>17080</v>
      </c>
      <c r="E183" s="781" t="n">
        <v>16440</v>
      </c>
      <c r="F183" s="782" t="n">
        <v>14731</v>
      </c>
      <c r="G183" s="783" t="n">
        <v>11082</v>
      </c>
      <c r="H183" s="784" t="n">
        <v>3649</v>
      </c>
      <c r="I183" s="785" t="n">
        <v>1709</v>
      </c>
      <c r="J183" s="786" t="n">
        <v>640</v>
      </c>
      <c r="K183" s="787" t="n">
        <v>4815</v>
      </c>
      <c r="L183" s="788" t="n">
        <v>5266</v>
      </c>
      <c r="M183" s="789" t="n">
        <v>3616</v>
      </c>
      <c r="N183" s="790" t="n">
        <v>3383</v>
      </c>
    </row>
    <row r="184">
      <c r="B184" s="17" t="n">
        <v>4271</v>
      </c>
      <c r="C184" s="17" t="s">
        <v>1275</v>
      </c>
      <c r="D184" s="769" t="n">
        <v>1527</v>
      </c>
      <c r="E184" s="770" t="n">
        <v>1464</v>
      </c>
      <c r="F184" s="771" t="n">
        <v>1346</v>
      </c>
      <c r="G184" s="772" t="n">
        <v>995</v>
      </c>
      <c r="H184" s="773" t="n">
        <v>351</v>
      </c>
      <c r="I184" s="774" t="n">
        <v>118</v>
      </c>
      <c r="J184" s="775" t="n">
        <v>63</v>
      </c>
      <c r="K184" s="776" t="n">
        <v>385</v>
      </c>
      <c r="L184" s="777" t="n">
        <v>547</v>
      </c>
      <c r="M184" s="778" t="n">
        <v>373</v>
      </c>
      <c r="N184" s="779" t="n">
        <v>222</v>
      </c>
    </row>
    <row r="185">
      <c r="B185" s="17" t="n">
        <v>4273</v>
      </c>
      <c r="C185" s="17" t="s">
        <v>1276</v>
      </c>
      <c r="D185" s="769" t="n">
        <v>275</v>
      </c>
      <c r="E185" s="770" t="n">
        <v>268</v>
      </c>
      <c r="F185" s="771" t="n">
        <v>210</v>
      </c>
      <c r="G185" s="772" t="n">
        <v>175</v>
      </c>
      <c r="H185" s="773" t="n">
        <v>35</v>
      </c>
      <c r="I185" s="774" t="n">
        <v>58</v>
      </c>
      <c r="J185" s="775" t="n">
        <v>7</v>
      </c>
      <c r="K185" s="776" t="n">
        <v>98</v>
      </c>
      <c r="L185" s="777" t="n">
        <v>62</v>
      </c>
      <c r="M185" s="778" t="n">
        <v>71</v>
      </c>
      <c r="N185" s="779" t="n">
        <v>44</v>
      </c>
    </row>
    <row r="186">
      <c r="B186" s="17" t="n">
        <v>4274</v>
      </c>
      <c r="C186" s="17" t="s">
        <v>1277</v>
      </c>
      <c r="D186" s="769" t="n">
        <v>1235</v>
      </c>
      <c r="E186" s="770" t="n">
        <v>1205</v>
      </c>
      <c r="F186" s="771" t="n">
        <v>1070</v>
      </c>
      <c r="G186" s="772" t="n">
        <v>866</v>
      </c>
      <c r="H186" s="773" t="n">
        <v>204</v>
      </c>
      <c r="I186" s="774" t="n">
        <v>135</v>
      </c>
      <c r="J186" s="775" t="n">
        <v>30</v>
      </c>
      <c r="K186" s="776" t="n">
        <v>394</v>
      </c>
      <c r="L186" s="777" t="n">
        <v>307</v>
      </c>
      <c r="M186" s="778" t="n">
        <v>268</v>
      </c>
      <c r="N186" s="779" t="n">
        <v>266</v>
      </c>
    </row>
    <row r="187">
      <c r="B187" s="17" t="n">
        <v>4275</v>
      </c>
      <c r="C187" s="17" t="s">
        <v>1278</v>
      </c>
      <c r="D187" s="769" t="n">
        <v>286</v>
      </c>
      <c r="E187" s="770" t="n">
        <v>279</v>
      </c>
      <c r="F187" s="771" t="n">
        <v>238</v>
      </c>
      <c r="G187" s="772" t="n">
        <v>201</v>
      </c>
      <c r="H187" s="773" t="n">
        <v>37</v>
      </c>
      <c r="I187" s="774" t="n">
        <v>41</v>
      </c>
      <c r="J187" s="775" t="n">
        <v>7</v>
      </c>
      <c r="K187" s="776" t="n">
        <v>63</v>
      </c>
      <c r="L187" s="777" t="n">
        <v>107</v>
      </c>
      <c r="M187" s="778" t="n">
        <v>47</v>
      </c>
      <c r="N187" s="779" t="n">
        <v>69</v>
      </c>
    </row>
    <row r="188">
      <c r="B188" s="17" t="n">
        <v>4276</v>
      </c>
      <c r="C188" s="17" t="s">
        <v>1279</v>
      </c>
      <c r="D188" s="769" t="n">
        <v>1307</v>
      </c>
      <c r="E188" s="770" t="n">
        <v>1261</v>
      </c>
      <c r="F188" s="771" t="n">
        <v>1166</v>
      </c>
      <c r="G188" s="772" t="n">
        <v>966</v>
      </c>
      <c r="H188" s="773" t="n">
        <v>200</v>
      </c>
      <c r="I188" s="774" t="n">
        <v>95</v>
      </c>
      <c r="J188" s="775" t="n">
        <v>46</v>
      </c>
      <c r="K188" s="776" t="n">
        <v>353</v>
      </c>
      <c r="L188" s="777" t="n">
        <v>362</v>
      </c>
      <c r="M188" s="778" t="n">
        <v>281</v>
      </c>
      <c r="N188" s="779" t="n">
        <v>311</v>
      </c>
    </row>
    <row r="189">
      <c r="B189" s="17" t="n">
        <v>4277</v>
      </c>
      <c r="C189" s="17" t="s">
        <v>1280</v>
      </c>
      <c r="D189" s="769" t="n">
        <v>271</v>
      </c>
      <c r="E189" s="770" t="n">
        <v>259</v>
      </c>
      <c r="F189" s="771" t="n">
        <v>229</v>
      </c>
      <c r="G189" s="772" t="n">
        <v>188</v>
      </c>
      <c r="H189" s="773" t="n">
        <v>41</v>
      </c>
      <c r="I189" s="774" t="n">
        <v>30</v>
      </c>
      <c r="J189" s="775" t="n">
        <v>12</v>
      </c>
      <c r="K189" s="776" t="n">
        <v>66</v>
      </c>
      <c r="L189" s="777" t="n">
        <v>77</v>
      </c>
      <c r="M189" s="778" t="n">
        <v>70</v>
      </c>
      <c r="N189" s="779" t="n">
        <v>58</v>
      </c>
    </row>
    <row r="190">
      <c r="B190" s="17" t="n">
        <v>4279</v>
      </c>
      <c r="C190" s="17" t="s">
        <v>1281</v>
      </c>
      <c r="D190" s="769" t="n">
        <v>933</v>
      </c>
      <c r="E190" s="770" t="n">
        <v>905</v>
      </c>
      <c r="F190" s="771" t="n">
        <v>770</v>
      </c>
      <c r="G190" s="772" t="n">
        <v>624</v>
      </c>
      <c r="H190" s="773" t="n">
        <v>146</v>
      </c>
      <c r="I190" s="774" t="n">
        <v>135</v>
      </c>
      <c r="J190" s="775" t="n">
        <v>28</v>
      </c>
      <c r="K190" s="776" t="n">
        <v>378</v>
      </c>
      <c r="L190" s="777" t="n">
        <v>268</v>
      </c>
      <c r="M190" s="778" t="n">
        <v>143</v>
      </c>
      <c r="N190" s="779" t="n">
        <v>144</v>
      </c>
    </row>
    <row r="191">
      <c r="B191" s="17" t="n">
        <v>4280</v>
      </c>
      <c r="C191" s="17" t="s">
        <v>1282</v>
      </c>
      <c r="D191" s="769" t="n">
        <v>2456</v>
      </c>
      <c r="E191" s="770" t="n">
        <v>2402</v>
      </c>
      <c r="F191" s="771" t="n">
        <v>2199</v>
      </c>
      <c r="G191" s="772" t="n">
        <v>1510</v>
      </c>
      <c r="H191" s="773" t="n">
        <v>689</v>
      </c>
      <c r="I191" s="774" t="n">
        <v>203</v>
      </c>
      <c r="J191" s="775" t="n">
        <v>54</v>
      </c>
      <c r="K191" s="776" t="n">
        <v>561</v>
      </c>
      <c r="L191" s="777" t="n">
        <v>789</v>
      </c>
      <c r="M191" s="778" t="n">
        <v>559</v>
      </c>
      <c r="N191" s="779" t="n">
        <v>547</v>
      </c>
    </row>
    <row r="192">
      <c r="B192" s="17" t="n">
        <v>4281</v>
      </c>
      <c r="C192" s="17" t="s">
        <v>1283</v>
      </c>
      <c r="D192" s="769" t="n">
        <v>489</v>
      </c>
      <c r="E192" s="770" t="n">
        <v>477</v>
      </c>
      <c r="F192" s="771" t="n">
        <v>393</v>
      </c>
      <c r="G192" s="772" t="n">
        <v>300</v>
      </c>
      <c r="H192" s="773" t="n">
        <v>93</v>
      </c>
      <c r="I192" s="774" t="n">
        <v>84</v>
      </c>
      <c r="J192" s="775" t="n">
        <v>12</v>
      </c>
      <c r="K192" s="776" t="n">
        <v>159</v>
      </c>
      <c r="L192" s="777" t="n">
        <v>99</v>
      </c>
      <c r="M192" s="778" t="n">
        <v>138</v>
      </c>
      <c r="N192" s="779" t="n">
        <v>93</v>
      </c>
    </row>
    <row r="193">
      <c r="B193" s="17" t="n">
        <v>4282</v>
      </c>
      <c r="C193" s="17" t="s">
        <v>1284</v>
      </c>
      <c r="D193" s="769" t="n">
        <v>2195</v>
      </c>
      <c r="E193" s="770" t="n">
        <v>2110</v>
      </c>
      <c r="F193" s="771" t="n">
        <v>1939</v>
      </c>
      <c r="G193" s="772" t="n">
        <v>1478</v>
      </c>
      <c r="H193" s="773" t="n">
        <v>461</v>
      </c>
      <c r="I193" s="774" t="n">
        <v>171</v>
      </c>
      <c r="J193" s="775" t="n">
        <v>85</v>
      </c>
      <c r="K193" s="776" t="n">
        <v>466</v>
      </c>
      <c r="L193" s="777" t="n">
        <v>756</v>
      </c>
      <c r="M193" s="778" t="n">
        <v>476</v>
      </c>
      <c r="N193" s="779" t="n">
        <v>497</v>
      </c>
    </row>
    <row r="194">
      <c r="B194" s="17" t="n">
        <v>4283</v>
      </c>
      <c r="C194" s="17" t="s">
        <v>1285</v>
      </c>
      <c r="D194" s="769" t="n">
        <v>1113</v>
      </c>
      <c r="E194" s="770" t="n">
        <v>1062</v>
      </c>
      <c r="F194" s="771" t="n">
        <v>1025</v>
      </c>
      <c r="G194" s="772" t="n">
        <v>796</v>
      </c>
      <c r="H194" s="773" t="n">
        <v>229</v>
      </c>
      <c r="I194" s="774" t="n">
        <v>37</v>
      </c>
      <c r="J194" s="775" t="n">
        <v>51</v>
      </c>
      <c r="K194" s="776" t="n">
        <v>207</v>
      </c>
      <c r="L194" s="777" t="n">
        <v>373</v>
      </c>
      <c r="M194" s="778" t="n">
        <v>245</v>
      </c>
      <c r="N194" s="779" t="n">
        <v>288</v>
      </c>
    </row>
    <row r="195">
      <c r="B195" s="17" t="n">
        <v>4284</v>
      </c>
      <c r="C195" s="17" t="s">
        <v>1286</v>
      </c>
      <c r="D195" s="769" t="n">
        <v>356</v>
      </c>
      <c r="E195" s="770" t="n">
        <v>347</v>
      </c>
      <c r="F195" s="771" t="n">
        <v>271</v>
      </c>
      <c r="G195" s="772" t="n">
        <v>210</v>
      </c>
      <c r="H195" s="773" t="n">
        <v>61</v>
      </c>
      <c r="I195" s="774" t="n">
        <v>76</v>
      </c>
      <c r="J195" s="775" t="n">
        <v>9</v>
      </c>
      <c r="K195" s="776" t="n">
        <v>107</v>
      </c>
      <c r="L195" s="777" t="n">
        <v>65</v>
      </c>
      <c r="M195" s="778" t="n">
        <v>105</v>
      </c>
      <c r="N195" s="779" t="n">
        <v>79</v>
      </c>
    </row>
    <row r="196">
      <c r="B196" s="17" t="n">
        <v>4285</v>
      </c>
      <c r="C196" s="17" t="s">
        <v>1287</v>
      </c>
      <c r="D196" s="769" t="n">
        <v>1089</v>
      </c>
      <c r="E196" s="770" t="n">
        <v>1057</v>
      </c>
      <c r="F196" s="771" t="n">
        <v>1005</v>
      </c>
      <c r="G196" s="772" t="n">
        <v>733</v>
      </c>
      <c r="H196" s="773" t="n">
        <v>272</v>
      </c>
      <c r="I196" s="774" t="n">
        <v>52</v>
      </c>
      <c r="J196" s="775" t="n">
        <v>32</v>
      </c>
      <c r="K196" s="776" t="n">
        <v>283</v>
      </c>
      <c r="L196" s="777" t="n">
        <v>371</v>
      </c>
      <c r="M196" s="778" t="n">
        <v>218</v>
      </c>
      <c r="N196" s="779" t="n">
        <v>217</v>
      </c>
    </row>
    <row r="197">
      <c r="B197" s="17" t="n">
        <v>4286</v>
      </c>
      <c r="C197" s="17" t="s">
        <v>1288</v>
      </c>
      <c r="D197" s="769" t="n">
        <v>436</v>
      </c>
      <c r="E197" s="770" t="n">
        <v>416</v>
      </c>
      <c r="F197" s="771" t="n">
        <v>336</v>
      </c>
      <c r="G197" s="772" t="n">
        <v>241</v>
      </c>
      <c r="H197" s="773" t="n">
        <v>95</v>
      </c>
      <c r="I197" s="774" t="n">
        <v>80</v>
      </c>
      <c r="J197" s="775" t="n">
        <v>20</v>
      </c>
      <c r="K197" s="776" t="n">
        <v>152</v>
      </c>
      <c r="L197" s="777" t="n">
        <v>107</v>
      </c>
      <c r="M197" s="778" t="n">
        <v>103</v>
      </c>
      <c r="N197" s="779" t="n">
        <v>74</v>
      </c>
    </row>
    <row r="198">
      <c r="B198" s="17" t="n">
        <v>4287</v>
      </c>
      <c r="C198" s="17" t="s">
        <v>1289</v>
      </c>
      <c r="D198" s="769" t="n">
        <v>600</v>
      </c>
      <c r="E198" s="770" t="n">
        <v>582</v>
      </c>
      <c r="F198" s="771" t="n">
        <v>512</v>
      </c>
      <c r="G198" s="772" t="n">
        <v>415</v>
      </c>
      <c r="H198" s="773" t="n">
        <v>97</v>
      </c>
      <c r="I198" s="774" t="n">
        <v>70</v>
      </c>
      <c r="J198" s="775" t="n">
        <v>18</v>
      </c>
      <c r="K198" s="776" t="n">
        <v>157</v>
      </c>
      <c r="L198" s="777" t="n">
        <v>204</v>
      </c>
      <c r="M198" s="778" t="n">
        <v>134</v>
      </c>
      <c r="N198" s="779" t="n">
        <v>105</v>
      </c>
    </row>
    <row r="199">
      <c r="B199" s="17" t="n">
        <v>4288</v>
      </c>
      <c r="C199" s="17" t="s">
        <v>1290</v>
      </c>
      <c r="D199" s="769" t="n">
        <v>62</v>
      </c>
      <c r="E199" s="770" t="n">
        <v>60</v>
      </c>
      <c r="F199" s="771" t="n">
        <v>46</v>
      </c>
      <c r="G199" s="772" t="n">
        <v>42</v>
      </c>
      <c r="H199" s="773" t="n">
        <v>4</v>
      </c>
      <c r="I199" s="774" t="n">
        <v>14</v>
      </c>
      <c r="J199" s="775" t="n">
        <v>2</v>
      </c>
      <c r="K199" s="776" t="n">
        <v>15</v>
      </c>
      <c r="L199" s="777" t="n">
        <v>10</v>
      </c>
      <c r="M199" s="778" t="n">
        <v>19</v>
      </c>
      <c r="N199" s="779" t="n">
        <v>18</v>
      </c>
    </row>
    <row r="200">
      <c r="B200" s="17" t="n">
        <v>4289</v>
      </c>
      <c r="C200" s="17" t="s">
        <v>383</v>
      </c>
      <c r="D200" s="769" t="n">
        <v>2450</v>
      </c>
      <c r="E200" s="770" t="n">
        <v>2286</v>
      </c>
      <c r="F200" s="771" t="n">
        <v>1976</v>
      </c>
      <c r="G200" s="772" t="n">
        <v>1342</v>
      </c>
      <c r="H200" s="773" t="n">
        <v>634</v>
      </c>
      <c r="I200" s="774" t="n">
        <v>310</v>
      </c>
      <c r="J200" s="775" t="n">
        <v>164</v>
      </c>
      <c r="K200" s="776" t="n">
        <v>971</v>
      </c>
      <c r="L200" s="777" t="n">
        <v>762</v>
      </c>
      <c r="M200" s="778" t="n">
        <v>366</v>
      </c>
      <c r="N200" s="779" t="n">
        <v>351</v>
      </c>
    </row>
    <row r="201">
      <c r="B201" s="42" t="n">
        <v>4329</v>
      </c>
      <c r="C201" s="42" t="s">
        <v>1291</v>
      </c>
      <c r="D201" s="780" t="n">
        <v>9292</v>
      </c>
      <c r="E201" s="781" t="n">
        <v>8978</v>
      </c>
      <c r="F201" s="782" t="n">
        <v>8091</v>
      </c>
      <c r="G201" s="783" t="n">
        <v>6172</v>
      </c>
      <c r="H201" s="784" t="n">
        <v>1919</v>
      </c>
      <c r="I201" s="785" t="n">
        <v>887</v>
      </c>
      <c r="J201" s="786" t="n">
        <v>314</v>
      </c>
      <c r="K201" s="787" t="n">
        <v>1993</v>
      </c>
      <c r="L201" s="788" t="n">
        <v>2989</v>
      </c>
      <c r="M201" s="789" t="n">
        <v>2555</v>
      </c>
      <c r="N201" s="790" t="n">
        <v>1755</v>
      </c>
    </row>
    <row r="202">
      <c r="B202" s="17" t="n">
        <v>4303</v>
      </c>
      <c r="C202" s="17" t="s">
        <v>1292</v>
      </c>
      <c r="D202" s="769" t="n">
        <v>735</v>
      </c>
      <c r="E202" s="770" t="n">
        <v>699</v>
      </c>
      <c r="F202" s="771" t="n">
        <v>634</v>
      </c>
      <c r="G202" s="772" t="n">
        <v>444</v>
      </c>
      <c r="H202" s="773" t="n">
        <v>190</v>
      </c>
      <c r="I202" s="774" t="n">
        <v>65</v>
      </c>
      <c r="J202" s="775" t="n">
        <v>36</v>
      </c>
      <c r="K202" s="776" t="n">
        <v>126</v>
      </c>
      <c r="L202" s="777" t="n">
        <v>213</v>
      </c>
      <c r="M202" s="778" t="n">
        <v>285</v>
      </c>
      <c r="N202" s="779" t="n">
        <v>111</v>
      </c>
    </row>
    <row r="203">
      <c r="B203" s="17" t="n">
        <v>4304</v>
      </c>
      <c r="C203" s="17" t="s">
        <v>1293</v>
      </c>
      <c r="D203" s="769" t="n">
        <v>836</v>
      </c>
      <c r="E203" s="770" t="n">
        <v>794</v>
      </c>
      <c r="F203" s="771" t="n">
        <v>757</v>
      </c>
      <c r="G203" s="772" t="n">
        <v>553</v>
      </c>
      <c r="H203" s="773" t="n">
        <v>204</v>
      </c>
      <c r="I203" s="774" t="n">
        <v>37</v>
      </c>
      <c r="J203" s="775" t="n">
        <v>42</v>
      </c>
      <c r="K203" s="776" t="n">
        <v>149</v>
      </c>
      <c r="L203" s="777" t="n">
        <v>379</v>
      </c>
      <c r="M203" s="778" t="n">
        <v>140</v>
      </c>
      <c r="N203" s="779" t="n">
        <v>168</v>
      </c>
    </row>
    <row r="204">
      <c r="B204" s="17" t="n">
        <v>4305</v>
      </c>
      <c r="C204" s="17" t="s">
        <v>1294</v>
      </c>
      <c r="D204" s="769" t="n">
        <v>759</v>
      </c>
      <c r="E204" s="770" t="n">
        <v>739</v>
      </c>
      <c r="F204" s="771" t="n">
        <v>662</v>
      </c>
      <c r="G204" s="772" t="n">
        <v>515</v>
      </c>
      <c r="H204" s="773" t="n">
        <v>147</v>
      </c>
      <c r="I204" s="774" t="n">
        <v>77</v>
      </c>
      <c r="J204" s="775" t="n">
        <v>20</v>
      </c>
      <c r="K204" s="776" t="n">
        <v>143</v>
      </c>
      <c r="L204" s="777" t="n">
        <v>226</v>
      </c>
      <c r="M204" s="778" t="n">
        <v>230</v>
      </c>
      <c r="N204" s="779" t="n">
        <v>160</v>
      </c>
    </row>
    <row r="205">
      <c r="B205" s="17" t="n">
        <v>4306</v>
      </c>
      <c r="C205" s="17" t="s">
        <v>1295</v>
      </c>
      <c r="D205" s="769" t="n">
        <v>145</v>
      </c>
      <c r="E205" s="770" t="n">
        <v>138</v>
      </c>
      <c r="F205" s="771" t="n">
        <v>117</v>
      </c>
      <c r="G205" s="772" t="n">
        <v>93</v>
      </c>
      <c r="H205" s="773" t="n">
        <v>24</v>
      </c>
      <c r="I205" s="774" t="n">
        <v>21</v>
      </c>
      <c r="J205" s="775" t="n">
        <v>7</v>
      </c>
      <c r="K205" s="776" t="n">
        <v>29</v>
      </c>
      <c r="L205" s="777" t="n">
        <v>43</v>
      </c>
      <c r="M205" s="778" t="n">
        <v>25</v>
      </c>
      <c r="N205" s="779" t="n">
        <v>48</v>
      </c>
    </row>
    <row r="206">
      <c r="B206" s="17" t="n">
        <v>4307</v>
      </c>
      <c r="C206" s="17" t="s">
        <v>1296</v>
      </c>
      <c r="D206" s="769" t="n">
        <v>346</v>
      </c>
      <c r="E206" s="770" t="n">
        <v>343</v>
      </c>
      <c r="F206" s="771" t="n">
        <v>303</v>
      </c>
      <c r="G206" s="772" t="n">
        <v>265</v>
      </c>
      <c r="H206" s="773" t="n">
        <v>38</v>
      </c>
      <c r="I206" s="774" t="n">
        <v>40</v>
      </c>
      <c r="J206" s="775" t="n">
        <v>3</v>
      </c>
      <c r="K206" s="776" t="n">
        <v>68</v>
      </c>
      <c r="L206" s="777" t="n">
        <v>103</v>
      </c>
      <c r="M206" s="778" t="n">
        <v>97</v>
      </c>
      <c r="N206" s="779" t="n">
        <v>78</v>
      </c>
    </row>
    <row r="207">
      <c r="B207" s="17" t="n">
        <v>4309</v>
      </c>
      <c r="C207" s="17" t="s">
        <v>1297</v>
      </c>
      <c r="D207" s="769" t="n">
        <v>954</v>
      </c>
      <c r="E207" s="770" t="n">
        <v>943</v>
      </c>
      <c r="F207" s="771" t="n">
        <v>871</v>
      </c>
      <c r="G207" s="772" t="n">
        <v>674</v>
      </c>
      <c r="H207" s="773" t="n">
        <v>197</v>
      </c>
      <c r="I207" s="774" t="n">
        <v>72</v>
      </c>
      <c r="J207" s="775" t="n">
        <v>11</v>
      </c>
      <c r="K207" s="776" t="n">
        <v>182</v>
      </c>
      <c r="L207" s="777" t="n">
        <v>369</v>
      </c>
      <c r="M207" s="778" t="n">
        <v>226</v>
      </c>
      <c r="N207" s="779" t="n">
        <v>177</v>
      </c>
    </row>
    <row r="208">
      <c r="B208" s="17" t="n">
        <v>4310</v>
      </c>
      <c r="C208" s="17" t="s">
        <v>1298</v>
      </c>
      <c r="D208" s="769" t="n">
        <v>452</v>
      </c>
      <c r="E208" s="770" t="n">
        <v>433</v>
      </c>
      <c r="F208" s="771" t="n">
        <v>398</v>
      </c>
      <c r="G208" s="772" t="n">
        <v>299</v>
      </c>
      <c r="H208" s="773" t="n">
        <v>99</v>
      </c>
      <c r="I208" s="774" t="n">
        <v>35</v>
      </c>
      <c r="J208" s="775" t="n">
        <v>19</v>
      </c>
      <c r="K208" s="776" t="n">
        <v>64</v>
      </c>
      <c r="L208" s="777" t="n">
        <v>212</v>
      </c>
      <c r="M208" s="778" t="n">
        <v>106</v>
      </c>
      <c r="N208" s="779" t="n">
        <v>70</v>
      </c>
    </row>
    <row r="209">
      <c r="B209" s="17" t="n">
        <v>4311</v>
      </c>
      <c r="C209" s="17" t="s">
        <v>1299</v>
      </c>
      <c r="D209" s="769" t="n">
        <v>388</v>
      </c>
      <c r="E209" s="770" t="n">
        <v>374</v>
      </c>
      <c r="F209" s="771" t="n">
        <v>333</v>
      </c>
      <c r="G209" s="772" t="n">
        <v>241</v>
      </c>
      <c r="H209" s="773" t="n">
        <v>92</v>
      </c>
      <c r="I209" s="774" t="n">
        <v>41</v>
      </c>
      <c r="J209" s="775" t="n">
        <v>14</v>
      </c>
      <c r="K209" s="776" t="n">
        <v>99</v>
      </c>
      <c r="L209" s="777" t="n">
        <v>118</v>
      </c>
      <c r="M209" s="778" t="n">
        <v>91</v>
      </c>
      <c r="N209" s="779" t="n">
        <v>80</v>
      </c>
    </row>
    <row r="210">
      <c r="B210" s="17" t="n">
        <v>4312</v>
      </c>
      <c r="C210" s="17" t="s">
        <v>1300</v>
      </c>
      <c r="D210" s="769" t="n">
        <v>781</v>
      </c>
      <c r="E210" s="770" t="n">
        <v>761</v>
      </c>
      <c r="F210" s="771" t="n">
        <v>671</v>
      </c>
      <c r="G210" s="772" t="n">
        <v>508</v>
      </c>
      <c r="H210" s="773" t="n">
        <v>163</v>
      </c>
      <c r="I210" s="774" t="n">
        <v>90</v>
      </c>
      <c r="J210" s="775" t="n">
        <v>20</v>
      </c>
      <c r="K210" s="776" t="n">
        <v>132</v>
      </c>
      <c r="L210" s="777" t="n">
        <v>241</v>
      </c>
      <c r="M210" s="778" t="n">
        <v>214</v>
      </c>
      <c r="N210" s="779" t="n">
        <v>194</v>
      </c>
    </row>
    <row r="211">
      <c r="B211" s="17" t="n">
        <v>4313</v>
      </c>
      <c r="C211" s="17" t="s">
        <v>1301</v>
      </c>
      <c r="D211" s="769" t="n">
        <v>704</v>
      </c>
      <c r="E211" s="770" t="n">
        <v>679</v>
      </c>
      <c r="F211" s="771" t="n">
        <v>611</v>
      </c>
      <c r="G211" s="772" t="n">
        <v>509</v>
      </c>
      <c r="H211" s="773" t="n">
        <v>102</v>
      </c>
      <c r="I211" s="774" t="n">
        <v>68</v>
      </c>
      <c r="J211" s="775" t="n">
        <v>25</v>
      </c>
      <c r="K211" s="776" t="n">
        <v>143</v>
      </c>
      <c r="L211" s="777" t="n">
        <v>173</v>
      </c>
      <c r="M211" s="778" t="n">
        <v>276</v>
      </c>
      <c r="N211" s="779" t="n">
        <v>112</v>
      </c>
    </row>
    <row r="212">
      <c r="B212" s="17" t="n">
        <v>4314</v>
      </c>
      <c r="C212" s="17" t="s">
        <v>1302</v>
      </c>
      <c r="D212" s="769" t="n">
        <v>93</v>
      </c>
      <c r="E212" s="770" t="n">
        <v>91</v>
      </c>
      <c r="F212" s="771" t="n">
        <v>79</v>
      </c>
      <c r="G212" s="772" t="n">
        <v>68</v>
      </c>
      <c r="H212" s="773" t="n">
        <v>11</v>
      </c>
      <c r="I212" s="774" t="n">
        <v>12</v>
      </c>
      <c r="J212" s="775" t="n">
        <v>2</v>
      </c>
      <c r="K212" s="776" t="n">
        <v>28</v>
      </c>
      <c r="L212" s="777" t="n">
        <v>32</v>
      </c>
      <c r="M212" s="778" t="n">
        <v>24</v>
      </c>
      <c r="N212" s="779" t="n">
        <v>9</v>
      </c>
    </row>
    <row r="213">
      <c r="B213" s="17" t="n">
        <v>4318</v>
      </c>
      <c r="C213" s="17" t="s">
        <v>1303</v>
      </c>
      <c r="D213" s="769" t="n">
        <v>464</v>
      </c>
      <c r="E213" s="770" t="n">
        <v>454</v>
      </c>
      <c r="F213" s="771" t="n">
        <v>409</v>
      </c>
      <c r="G213" s="772" t="n">
        <v>328</v>
      </c>
      <c r="H213" s="773" t="n">
        <v>81</v>
      </c>
      <c r="I213" s="774" t="n">
        <v>45</v>
      </c>
      <c r="J213" s="775" t="n">
        <v>10</v>
      </c>
      <c r="K213" s="776" t="n">
        <v>88</v>
      </c>
      <c r="L213" s="777" t="n">
        <v>164</v>
      </c>
      <c r="M213" s="778" t="n">
        <v>117</v>
      </c>
      <c r="N213" s="779" t="n">
        <v>95</v>
      </c>
    </row>
    <row r="214">
      <c r="B214" s="17" t="n">
        <v>4319</v>
      </c>
      <c r="C214" s="17" t="s">
        <v>1304</v>
      </c>
      <c r="D214" s="769" t="n">
        <v>190</v>
      </c>
      <c r="E214" s="770" t="n">
        <v>183</v>
      </c>
      <c r="F214" s="771" t="n">
        <v>158</v>
      </c>
      <c r="G214" s="772" t="n">
        <v>111</v>
      </c>
      <c r="H214" s="773" t="n">
        <v>47</v>
      </c>
      <c r="I214" s="774" t="n">
        <v>25</v>
      </c>
      <c r="J214" s="775" t="n">
        <v>7</v>
      </c>
      <c r="K214" s="776" t="n">
        <v>34</v>
      </c>
      <c r="L214" s="777" t="n">
        <v>44</v>
      </c>
      <c r="M214" s="778" t="n">
        <v>64</v>
      </c>
      <c r="N214" s="779" t="n">
        <v>48</v>
      </c>
    </row>
    <row r="215">
      <c r="B215" s="17" t="n">
        <v>4320</v>
      </c>
      <c r="C215" s="17" t="s">
        <v>1305</v>
      </c>
      <c r="D215" s="769" t="n">
        <v>366</v>
      </c>
      <c r="E215" s="770" t="n">
        <v>357</v>
      </c>
      <c r="F215" s="771" t="n">
        <v>306</v>
      </c>
      <c r="G215" s="772" t="n">
        <v>210</v>
      </c>
      <c r="H215" s="773" t="n">
        <v>96</v>
      </c>
      <c r="I215" s="774" t="n">
        <v>51</v>
      </c>
      <c r="J215" s="775" t="n">
        <v>9</v>
      </c>
      <c r="K215" s="776" t="n">
        <v>72</v>
      </c>
      <c r="L215" s="777" t="n">
        <v>77</v>
      </c>
      <c r="M215" s="778" t="n">
        <v>116</v>
      </c>
      <c r="N215" s="779" t="n">
        <v>101</v>
      </c>
    </row>
    <row r="216">
      <c r="B216" s="26" t="n">
        <v>4324</v>
      </c>
      <c r="C216" s="26" t="s">
        <v>384</v>
      </c>
      <c r="D216" s="791" t="n">
        <v>2079</v>
      </c>
      <c r="E216" s="792" t="n">
        <v>1990</v>
      </c>
      <c r="F216" s="793" t="n">
        <v>1782</v>
      </c>
      <c r="G216" s="794" t="n">
        <v>1354</v>
      </c>
      <c r="H216" s="795" t="n">
        <v>428</v>
      </c>
      <c r="I216" s="796" t="n">
        <v>208</v>
      </c>
      <c r="J216" s="797" t="n">
        <v>89</v>
      </c>
      <c r="K216" s="798" t="n">
        <v>636</v>
      </c>
      <c r="L216" s="799" t="n">
        <v>595</v>
      </c>
      <c r="M216" s="800" t="n">
        <v>544</v>
      </c>
      <c r="N216" s="801" t="n">
        <v>304</v>
      </c>
    </row>
    <row r="218">
      <c r="B218" s="35" t="s">
        <v>1358</v>
      </c>
    </row>
  </sheetData>
  <mergeCells count="15">
    <mergeCell ref="B4:B7"/>
    <mergeCell ref="C4:C7"/>
    <mergeCell ref="D4:N4"/>
    <mergeCell ref="D5:D7"/>
    <mergeCell ref="E5:I5"/>
    <mergeCell ref="J5:J7"/>
    <mergeCell ref="K5:N5"/>
    <mergeCell ref="E6:E7"/>
    <mergeCell ref="F6:H6"/>
    <mergeCell ref="I6:I7"/>
    <mergeCell ref="K6:K7"/>
    <mergeCell ref="L6:L7"/>
    <mergeCell ref="M6:M7"/>
    <mergeCell ref="N6:N7"/>
    <mergeCell ref="B218:N218"/>
  </mergeCells>
  <pageMargins left="0.7" right="0.7" top="0.75" bottom="0.75" header="0.3" footer="0.3"/>
  <pageSetup paperSize="9" orientation="landscape" scale="50" fitToWidth="0" fitToHeight="0" horizontalDpi="300" verticalDpi="300"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82A9"/>
  </sheetPr>
  <dimension ref="A1"/>
  <sheetViews>
    <sheetView workbookViewId="0" zoomScale="100" showGridLines="0" tabSelected="false"/>
  </sheetViews>
  <sheetFormatPr defaultRowHeight="15.0" baseColWidth="10"/>
  <cols>
    <col min="1" max="1" width="2.57" hidden="0" customWidth="1"/>
  </cols>
  <sheetData>
    <row r="1">
      <c r="B1" s="3" t="s">
        <v>38</v>
      </c>
    </row>
    <row r="72">
      <c r="B72" t="s">
        <v>1364</v>
      </c>
    </row>
  </sheetData>
  <pageMargins left="0.7" right="0.7" top="0.75" bottom="0.75" header="0.3" footer="0.3"/>
  <pageSetup paperSize="9" orientation="landscape" scale="50" fitToWidth="0" fitToHeight="0" horizontalDpi="300" verticalDpi="300"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7AB8"/>
  </sheetPr>
  <dimension ref="A1"/>
  <sheetViews>
    <sheetView workbookViewId="0" zoomScale="100" showGridLines="0" tabSelected="false">
      <pane ySplit="6" topLeftCell="A7" activePane="bottomLeft" state="frozen"/>
      <selection pane="bottomLeft"/>
    </sheetView>
  </sheetViews>
  <sheetFormatPr defaultRowHeight="15.0" baseColWidth="10"/>
  <cols>
    <col min="1" max="1" width="2.57" hidden="0" customWidth="1"/>
    <col min="2" max="2" width="40.4909523809524" hidden="0" customWidth="1"/>
    <col min="3" max="3" width="11.7909523809524" hidden="0" customWidth="1"/>
    <col min="4" max="4" width="11.7909523809524" hidden="0" customWidth="1"/>
    <col min="5" max="5" width="11.7909523809524" hidden="0" customWidth="1"/>
    <col min="6" max="6" width="11.7909523809524" hidden="0" customWidth="1"/>
    <col min="7" max="7" width="11.7290476190476" hidden="0" customWidth="1"/>
    <col min="8" max="8" width="11.7290476190476" hidden="0" customWidth="1"/>
  </cols>
  <sheetData>
    <row r="1">
      <c r="B1" s="3" t="s">
        <v>6</v>
      </c>
    </row>
    <row r="4">
      <c r="B4" s="14" t="s">
        <v>57</v>
      </c>
      <c r="C4" s="15" t="s">
        <v>58</v>
      </c>
      <c r="D4" s="15" t="s">
        <v>58</v>
      </c>
      <c r="E4" s="15" t="s">
        <v>58</v>
      </c>
      <c r="F4" s="15" t="s">
        <v>58</v>
      </c>
      <c r="G4" s="15" t="s">
        <v>59</v>
      </c>
      <c r="H4" s="15" t="s">
        <v>59</v>
      </c>
    </row>
    <row r="5" ht="28" customHeight="1">
      <c r="B5" s="14" t="s">
        <v>57</v>
      </c>
      <c r="C5" s="15" t="s">
        <v>60</v>
      </c>
      <c r="D5" s="15" t="s">
        <v>60</v>
      </c>
      <c r="E5" s="15" t="s">
        <v>61</v>
      </c>
      <c r="F5" s="15" t="s">
        <v>61</v>
      </c>
      <c r="G5" s="16" t="s">
        <v>62</v>
      </c>
      <c r="H5" s="16" t="s">
        <v>63</v>
      </c>
    </row>
    <row r="6" ht="21" customHeight="1">
      <c r="B6" s="14" t="s">
        <v>57</v>
      </c>
      <c r="C6" s="16" t="n">
        <v>2022</v>
      </c>
      <c r="D6" s="16" t="n">
        <v>2023</v>
      </c>
      <c r="E6" s="16" t="n">
        <v>2022</v>
      </c>
      <c r="F6" s="16" t="n">
        <v>2023</v>
      </c>
      <c r="G6" s="16" t="s">
        <v>62</v>
      </c>
      <c r="H6" s="16" t="s">
        <v>63</v>
      </c>
    </row>
    <row r="7">
      <c r="B7" s="42" t="s">
        <v>64</v>
      </c>
      <c r="C7" s="43" t="s">
        <v>122</v>
      </c>
      <c r="D7" s="44" t="s">
        <v>179</v>
      </c>
      <c r="E7" s="45" t="s">
        <v>232</v>
      </c>
      <c r="F7" s="46" t="s">
        <v>281</v>
      </c>
      <c r="G7" s="47" t="s">
        <v>327</v>
      </c>
      <c r="H7" s="48" t="s">
        <v>343</v>
      </c>
    </row>
    <row r="8">
      <c r="B8" s="17" t="s">
        <v>65</v>
      </c>
      <c r="C8" s="36" t="s">
        <v>123</v>
      </c>
      <c r="D8" s="37" t="s">
        <v>180</v>
      </c>
      <c r="E8" s="38" t="s">
        <v>233</v>
      </c>
      <c r="F8" s="39" t="s">
        <v>282</v>
      </c>
      <c r="G8" s="40" t="s">
        <v>328</v>
      </c>
      <c r="H8" s="41" t="s">
        <v>198</v>
      </c>
    </row>
    <row r="9">
      <c r="B9" s="17" t="s">
        <v>66</v>
      </c>
      <c r="C9" s="36" t="s">
        <v>124</v>
      </c>
      <c r="D9" s="37" t="s">
        <v>181</v>
      </c>
      <c r="E9" s="38" t="s">
        <v>234</v>
      </c>
      <c r="F9" s="39" t="s">
        <v>283</v>
      </c>
      <c r="G9" s="40" t="s">
        <v>220</v>
      </c>
      <c r="H9" s="41" t="s">
        <v>344</v>
      </c>
    </row>
    <row r="10">
      <c r="B10" s="17" t="s">
        <v>67</v>
      </c>
      <c r="C10" s="36" t="s">
        <v>125</v>
      </c>
      <c r="D10" s="37" t="s">
        <v>182</v>
      </c>
      <c r="E10" s="38" t="s">
        <v>216</v>
      </c>
      <c r="F10" s="39" t="s">
        <v>284</v>
      </c>
      <c r="G10" s="40" t="s">
        <v>328</v>
      </c>
      <c r="H10" s="41" t="s">
        <v>198</v>
      </c>
    </row>
    <row r="11">
      <c r="B11" s="17" t="s">
        <v>68</v>
      </c>
      <c r="C11" s="36" t="s">
        <v>126</v>
      </c>
      <c r="D11" s="37" t="s">
        <v>183</v>
      </c>
      <c r="E11" s="38" t="s">
        <v>235</v>
      </c>
      <c r="F11" s="39" t="s">
        <v>285</v>
      </c>
      <c r="G11" s="40" t="s">
        <v>216</v>
      </c>
      <c r="H11" s="41" t="s">
        <v>130</v>
      </c>
    </row>
    <row r="12">
      <c r="B12" s="17" t="s">
        <v>69</v>
      </c>
      <c r="C12" s="36" t="s">
        <v>127</v>
      </c>
      <c r="D12" s="37" t="s">
        <v>184</v>
      </c>
      <c r="E12" s="38" t="s">
        <v>236</v>
      </c>
      <c r="F12" s="39" t="s">
        <v>286</v>
      </c>
      <c r="G12" s="40" t="s">
        <v>328</v>
      </c>
      <c r="H12" s="41" t="s">
        <v>198</v>
      </c>
    </row>
    <row r="13">
      <c r="B13" s="42" t="s">
        <v>70</v>
      </c>
      <c r="C13" s="43" t="s">
        <v>128</v>
      </c>
      <c r="D13" s="44" t="s">
        <v>185</v>
      </c>
      <c r="E13" s="45" t="s">
        <v>237</v>
      </c>
      <c r="F13" s="46" t="s">
        <v>287</v>
      </c>
      <c r="G13" s="47" t="s">
        <v>221</v>
      </c>
      <c r="H13" s="48" t="s">
        <v>216</v>
      </c>
    </row>
    <row r="14">
      <c r="B14" s="17" t="s">
        <v>71</v>
      </c>
      <c r="C14" s="36" t="s">
        <v>129</v>
      </c>
      <c r="D14" s="37" t="s">
        <v>186</v>
      </c>
      <c r="E14" s="38" t="s">
        <v>238</v>
      </c>
      <c r="F14" s="39" t="s">
        <v>202</v>
      </c>
      <c r="G14" s="40" t="s">
        <v>140</v>
      </c>
      <c r="H14" s="41" t="s">
        <v>187</v>
      </c>
    </row>
    <row r="15">
      <c r="B15" s="17" t="s">
        <v>72</v>
      </c>
      <c r="C15" s="36" t="s">
        <v>130</v>
      </c>
      <c r="D15" s="37" t="s">
        <v>187</v>
      </c>
      <c r="E15" s="38" t="s">
        <v>198</v>
      </c>
      <c r="F15" s="39" t="s">
        <v>141</v>
      </c>
      <c r="G15" s="40" t="s">
        <v>141</v>
      </c>
      <c r="H15" s="41" t="s">
        <v>141</v>
      </c>
    </row>
    <row r="16">
      <c r="B16" s="17" t="s">
        <v>73</v>
      </c>
      <c r="C16" s="36" t="s">
        <v>131</v>
      </c>
      <c r="D16" s="37" t="s">
        <v>188</v>
      </c>
      <c r="E16" s="38" t="s">
        <v>239</v>
      </c>
      <c r="F16" s="39" t="s">
        <v>194</v>
      </c>
      <c r="G16" s="40" t="s">
        <v>328</v>
      </c>
      <c r="H16" s="41" t="s">
        <v>328</v>
      </c>
    </row>
    <row r="17">
      <c r="B17" s="42" t="s">
        <v>74</v>
      </c>
      <c r="C17" s="43" t="s">
        <v>132</v>
      </c>
      <c r="D17" s="44" t="s">
        <v>189</v>
      </c>
      <c r="E17" s="45" t="s">
        <v>240</v>
      </c>
      <c r="F17" s="46" t="s">
        <v>288</v>
      </c>
      <c r="G17" s="47" t="s">
        <v>329</v>
      </c>
      <c r="H17" s="48" t="s">
        <v>341</v>
      </c>
    </row>
    <row r="18">
      <c r="B18" s="17" t="s">
        <v>75</v>
      </c>
      <c r="C18" s="36" t="s">
        <v>133</v>
      </c>
      <c r="D18" s="37" t="s">
        <v>190</v>
      </c>
      <c r="E18" s="38" t="s">
        <v>241</v>
      </c>
      <c r="F18" s="39" t="s">
        <v>289</v>
      </c>
      <c r="G18" s="40" t="s">
        <v>330</v>
      </c>
      <c r="H18" s="41" t="s">
        <v>127</v>
      </c>
    </row>
    <row r="19">
      <c r="B19" s="17" t="s">
        <v>76</v>
      </c>
      <c r="C19" s="36" t="s">
        <v>134</v>
      </c>
      <c r="D19" s="37" t="s">
        <v>191</v>
      </c>
      <c r="E19" s="38" t="s">
        <v>242</v>
      </c>
      <c r="F19" s="39" t="s">
        <v>290</v>
      </c>
      <c r="G19" s="40" t="s">
        <v>220</v>
      </c>
      <c r="H19" s="41" t="s">
        <v>127</v>
      </c>
    </row>
    <row r="20">
      <c r="B20" s="17" t="s">
        <v>77</v>
      </c>
      <c r="C20" s="36" t="s">
        <v>135</v>
      </c>
      <c r="D20" s="37" t="s">
        <v>192</v>
      </c>
      <c r="E20" s="38" t="s">
        <v>243</v>
      </c>
      <c r="F20" s="39" t="s">
        <v>291</v>
      </c>
      <c r="G20" s="40" t="s">
        <v>187</v>
      </c>
      <c r="H20" s="41" t="s">
        <v>130</v>
      </c>
    </row>
    <row r="21">
      <c r="B21" s="17" t="s">
        <v>78</v>
      </c>
      <c r="C21" s="36" t="s">
        <v>136</v>
      </c>
      <c r="D21" s="37" t="s">
        <v>193</v>
      </c>
      <c r="E21" s="38" t="s">
        <v>244</v>
      </c>
      <c r="F21" s="39" t="s">
        <v>292</v>
      </c>
      <c r="G21" s="40" t="s">
        <v>198</v>
      </c>
      <c r="H21" s="41" t="s">
        <v>198</v>
      </c>
    </row>
    <row r="22">
      <c r="B22" s="17" t="s">
        <v>79</v>
      </c>
      <c r="C22" s="36" t="s">
        <v>137</v>
      </c>
      <c r="D22" s="37" t="s">
        <v>194</v>
      </c>
      <c r="E22" s="38" t="s">
        <v>245</v>
      </c>
      <c r="F22" s="39" t="s">
        <v>293</v>
      </c>
      <c r="G22" s="40" t="s">
        <v>198</v>
      </c>
      <c r="H22" s="41" t="s">
        <v>328</v>
      </c>
    </row>
    <row r="23">
      <c r="B23" s="42" t="s">
        <v>80</v>
      </c>
      <c r="C23" s="43" t="s">
        <v>138</v>
      </c>
      <c r="D23" s="44" t="s">
        <v>195</v>
      </c>
      <c r="E23" s="45" t="s">
        <v>246</v>
      </c>
      <c r="F23" s="46" t="s">
        <v>294</v>
      </c>
      <c r="G23" s="47" t="s">
        <v>331</v>
      </c>
      <c r="H23" s="48" t="s">
        <v>340</v>
      </c>
    </row>
    <row r="24">
      <c r="B24" s="17" t="s">
        <v>81</v>
      </c>
      <c r="C24" s="36" t="s">
        <v>139</v>
      </c>
      <c r="D24" s="37" t="s">
        <v>196</v>
      </c>
      <c r="E24" s="38" t="s">
        <v>247</v>
      </c>
      <c r="F24" s="39" t="s">
        <v>295</v>
      </c>
      <c r="G24" s="40" t="s">
        <v>332</v>
      </c>
      <c r="H24" s="41" t="s">
        <v>270</v>
      </c>
    </row>
    <row r="25">
      <c r="B25" s="17" t="s">
        <v>82</v>
      </c>
      <c r="C25" s="36" t="s">
        <v>140</v>
      </c>
      <c r="D25" s="37" t="s">
        <v>197</v>
      </c>
      <c r="E25" s="38" t="s">
        <v>141</v>
      </c>
      <c r="F25" s="39" t="s">
        <v>198</v>
      </c>
      <c r="G25" s="40" t="s">
        <v>141</v>
      </c>
      <c r="H25" s="41" t="s">
        <v>141</v>
      </c>
    </row>
    <row r="26">
      <c r="B26" s="17" t="s">
        <v>83</v>
      </c>
      <c r="C26" s="36" t="s">
        <v>141</v>
      </c>
      <c r="D26" s="37" t="s">
        <v>198</v>
      </c>
      <c r="E26" s="38" t="s">
        <v>141</v>
      </c>
      <c r="F26" s="39" t="s">
        <v>198</v>
      </c>
      <c r="G26" s="40" t="s">
        <v>141</v>
      </c>
      <c r="H26" s="41" t="s">
        <v>141</v>
      </c>
    </row>
    <row r="27">
      <c r="B27" s="17" t="s">
        <v>84</v>
      </c>
      <c r="C27" s="36" t="s">
        <v>141</v>
      </c>
      <c r="D27" s="37" t="s">
        <v>141</v>
      </c>
      <c r="E27" s="38" t="s">
        <v>141</v>
      </c>
      <c r="F27" s="39" t="s">
        <v>141</v>
      </c>
      <c r="G27" s="40" t="s">
        <v>141</v>
      </c>
      <c r="H27" s="41" t="s">
        <v>141</v>
      </c>
    </row>
    <row r="28">
      <c r="B28" s="17" t="s">
        <v>85</v>
      </c>
      <c r="C28" s="36" t="s">
        <v>142</v>
      </c>
      <c r="D28" s="37" t="s">
        <v>128</v>
      </c>
      <c r="E28" s="38" t="s">
        <v>248</v>
      </c>
      <c r="F28" s="39" t="s">
        <v>296</v>
      </c>
      <c r="G28" s="40" t="s">
        <v>221</v>
      </c>
      <c r="H28" s="41" t="s">
        <v>345</v>
      </c>
    </row>
    <row r="29">
      <c r="B29" s="17" t="s">
        <v>86</v>
      </c>
      <c r="C29" s="36" t="s">
        <v>143</v>
      </c>
      <c r="D29" s="37" t="s">
        <v>199</v>
      </c>
      <c r="E29" s="38" t="s">
        <v>152</v>
      </c>
      <c r="F29" s="39" t="s">
        <v>193</v>
      </c>
      <c r="G29" s="40" t="s">
        <v>198</v>
      </c>
      <c r="H29" s="41" t="s">
        <v>198</v>
      </c>
    </row>
    <row r="30">
      <c r="B30" s="42" t="s">
        <v>87</v>
      </c>
      <c r="C30" s="43" t="s">
        <v>144</v>
      </c>
      <c r="D30" s="44" t="s">
        <v>200</v>
      </c>
      <c r="E30" s="45" t="s">
        <v>249</v>
      </c>
      <c r="F30" s="46" t="s">
        <v>297</v>
      </c>
      <c r="G30" s="47" t="s">
        <v>333</v>
      </c>
      <c r="H30" s="48" t="s">
        <v>243</v>
      </c>
    </row>
    <row r="31">
      <c r="B31" s="17" t="s">
        <v>88</v>
      </c>
      <c r="C31" s="36" t="s">
        <v>145</v>
      </c>
      <c r="D31" s="37" t="s">
        <v>201</v>
      </c>
      <c r="E31" s="38" t="s">
        <v>250</v>
      </c>
      <c r="F31" s="39" t="s">
        <v>298</v>
      </c>
      <c r="G31" s="40" t="s">
        <v>334</v>
      </c>
      <c r="H31" s="41" t="s">
        <v>346</v>
      </c>
    </row>
    <row r="32">
      <c r="B32" s="17" t="s">
        <v>89</v>
      </c>
      <c r="C32" s="36" t="s">
        <v>146</v>
      </c>
      <c r="D32" s="37" t="s">
        <v>202</v>
      </c>
      <c r="E32" s="38" t="s">
        <v>238</v>
      </c>
      <c r="F32" s="39" t="s">
        <v>299</v>
      </c>
      <c r="G32" s="40" t="s">
        <v>197</v>
      </c>
      <c r="H32" s="41" t="s">
        <v>152</v>
      </c>
    </row>
    <row r="33">
      <c r="B33" s="17" t="s">
        <v>90</v>
      </c>
      <c r="C33" s="36" t="s">
        <v>147</v>
      </c>
      <c r="D33" s="37" t="s">
        <v>203</v>
      </c>
      <c r="E33" s="38" t="s">
        <v>251</v>
      </c>
      <c r="F33" s="39" t="s">
        <v>300</v>
      </c>
      <c r="G33" s="40" t="s">
        <v>155</v>
      </c>
      <c r="H33" s="41" t="s">
        <v>193</v>
      </c>
    </row>
    <row r="34">
      <c r="B34" s="17" t="s">
        <v>91</v>
      </c>
      <c r="C34" s="36" t="s">
        <v>148</v>
      </c>
      <c r="D34" s="37" t="s">
        <v>204</v>
      </c>
      <c r="E34" s="38" t="s">
        <v>252</v>
      </c>
      <c r="F34" s="39" t="s">
        <v>301</v>
      </c>
      <c r="G34" s="40" t="s">
        <v>334</v>
      </c>
      <c r="H34" s="41" t="s">
        <v>344</v>
      </c>
    </row>
    <row r="35">
      <c r="B35" s="17" t="s">
        <v>92</v>
      </c>
      <c r="C35" s="36" t="s">
        <v>149</v>
      </c>
      <c r="D35" s="37" t="s">
        <v>205</v>
      </c>
      <c r="E35" s="38" t="s">
        <v>253</v>
      </c>
      <c r="F35" s="39" t="s">
        <v>302</v>
      </c>
      <c r="G35" s="40" t="s">
        <v>198</v>
      </c>
      <c r="H35" s="41" t="s">
        <v>198</v>
      </c>
    </row>
    <row r="36">
      <c r="B36" s="17" t="s">
        <v>93</v>
      </c>
      <c r="C36" s="36" t="s">
        <v>150</v>
      </c>
      <c r="D36" s="37" t="s">
        <v>206</v>
      </c>
      <c r="E36" s="38" t="s">
        <v>254</v>
      </c>
      <c r="F36" s="39" t="s">
        <v>303</v>
      </c>
      <c r="G36" s="40" t="s">
        <v>130</v>
      </c>
      <c r="H36" s="41" t="s">
        <v>130</v>
      </c>
    </row>
    <row r="37">
      <c r="B37" s="17" t="s">
        <v>94</v>
      </c>
      <c r="C37" s="36" t="s">
        <v>151</v>
      </c>
      <c r="D37" s="37" t="s">
        <v>207</v>
      </c>
      <c r="E37" s="38" t="s">
        <v>255</v>
      </c>
      <c r="F37" s="39" t="s">
        <v>136</v>
      </c>
      <c r="G37" s="40" t="s">
        <v>198</v>
      </c>
      <c r="H37" s="41" t="s">
        <v>198</v>
      </c>
    </row>
    <row r="38">
      <c r="B38" s="17" t="s">
        <v>95</v>
      </c>
      <c r="C38" s="36" t="s">
        <v>152</v>
      </c>
      <c r="D38" s="37" t="s">
        <v>207</v>
      </c>
      <c r="E38" s="38" t="s">
        <v>197</v>
      </c>
      <c r="F38" s="39" t="s">
        <v>304</v>
      </c>
      <c r="G38" s="40" t="s">
        <v>198</v>
      </c>
      <c r="H38" s="41" t="s">
        <v>328</v>
      </c>
    </row>
    <row r="39">
      <c r="B39" s="17" t="s">
        <v>96</v>
      </c>
      <c r="C39" s="36" t="s">
        <v>153</v>
      </c>
      <c r="D39" s="37" t="s">
        <v>208</v>
      </c>
      <c r="E39" s="38" t="s">
        <v>256</v>
      </c>
      <c r="F39" s="39" t="s">
        <v>305</v>
      </c>
      <c r="G39" s="40" t="s">
        <v>187</v>
      </c>
      <c r="H39" s="41" t="s">
        <v>197</v>
      </c>
    </row>
    <row r="40">
      <c r="B40" s="42" t="s">
        <v>97</v>
      </c>
      <c r="C40" s="43" t="s">
        <v>154</v>
      </c>
      <c r="D40" s="44" t="s">
        <v>209</v>
      </c>
      <c r="E40" s="45" t="s">
        <v>257</v>
      </c>
      <c r="F40" s="46" t="s">
        <v>306</v>
      </c>
      <c r="G40" s="47" t="s">
        <v>317</v>
      </c>
      <c r="H40" s="48" t="s">
        <v>330</v>
      </c>
    </row>
    <row r="41">
      <c r="B41" s="17" t="s">
        <v>98</v>
      </c>
      <c r="C41" s="36" t="s">
        <v>155</v>
      </c>
      <c r="D41" s="37" t="s">
        <v>210</v>
      </c>
      <c r="E41" s="38" t="s">
        <v>258</v>
      </c>
      <c r="F41" s="39" t="s">
        <v>307</v>
      </c>
      <c r="G41" s="40" t="s">
        <v>328</v>
      </c>
      <c r="H41" s="41" t="s">
        <v>328</v>
      </c>
    </row>
    <row r="42">
      <c r="B42" s="17" t="s">
        <v>99</v>
      </c>
      <c r="C42" s="36" t="s">
        <v>156</v>
      </c>
      <c r="D42" s="37" t="s">
        <v>149</v>
      </c>
      <c r="E42" s="38" t="s">
        <v>259</v>
      </c>
      <c r="F42" s="39" t="s">
        <v>307</v>
      </c>
      <c r="G42" s="40" t="s">
        <v>328</v>
      </c>
      <c r="H42" s="41" t="s">
        <v>328</v>
      </c>
    </row>
    <row r="43">
      <c r="B43" s="17" t="s">
        <v>100</v>
      </c>
      <c r="C43" s="36" t="s">
        <v>157</v>
      </c>
      <c r="D43" s="37" t="s">
        <v>128</v>
      </c>
      <c r="E43" s="38" t="s">
        <v>260</v>
      </c>
      <c r="F43" s="39" t="s">
        <v>308</v>
      </c>
      <c r="G43" s="40" t="s">
        <v>221</v>
      </c>
      <c r="H43" s="41" t="s">
        <v>345</v>
      </c>
    </row>
    <row r="44">
      <c r="B44" s="42" t="s">
        <v>101</v>
      </c>
      <c r="C44" s="43" t="s">
        <v>158</v>
      </c>
      <c r="D44" s="44" t="s">
        <v>211</v>
      </c>
      <c r="E44" s="45" t="s">
        <v>261</v>
      </c>
      <c r="F44" s="46" t="s">
        <v>309</v>
      </c>
      <c r="G44" s="47" t="s">
        <v>335</v>
      </c>
      <c r="H44" s="48" t="s">
        <v>347</v>
      </c>
    </row>
    <row r="45">
      <c r="B45" s="17" t="s">
        <v>102</v>
      </c>
      <c r="C45" s="36" t="s">
        <v>159</v>
      </c>
      <c r="D45" s="37" t="s">
        <v>212</v>
      </c>
      <c r="E45" s="38" t="s">
        <v>262</v>
      </c>
      <c r="F45" s="39" t="s">
        <v>310</v>
      </c>
      <c r="G45" s="40" t="s">
        <v>336</v>
      </c>
      <c r="H45" s="41" t="s">
        <v>184</v>
      </c>
    </row>
    <row r="46">
      <c r="B46" s="17" t="s">
        <v>103</v>
      </c>
      <c r="C46" s="36" t="s">
        <v>160</v>
      </c>
      <c r="D46" s="37" t="s">
        <v>213</v>
      </c>
      <c r="E46" s="38" t="s">
        <v>263</v>
      </c>
      <c r="F46" s="39" t="s">
        <v>311</v>
      </c>
      <c r="G46" s="40" t="s">
        <v>337</v>
      </c>
      <c r="H46" s="41" t="s">
        <v>255</v>
      </c>
    </row>
    <row r="47">
      <c r="B47" s="17" t="s">
        <v>104</v>
      </c>
      <c r="C47" s="36" t="s">
        <v>161</v>
      </c>
      <c r="D47" s="37" t="s">
        <v>214</v>
      </c>
      <c r="E47" s="38" t="s">
        <v>264</v>
      </c>
      <c r="F47" s="39" t="s">
        <v>312</v>
      </c>
      <c r="G47" s="40" t="s">
        <v>338</v>
      </c>
      <c r="H47" s="41" t="s">
        <v>348</v>
      </c>
    </row>
    <row r="48">
      <c r="B48" s="17" t="s">
        <v>105</v>
      </c>
      <c r="C48" s="36" t="s">
        <v>162</v>
      </c>
      <c r="D48" s="37" t="s">
        <v>215</v>
      </c>
      <c r="E48" s="38" t="s">
        <v>265</v>
      </c>
      <c r="F48" s="39" t="s">
        <v>313</v>
      </c>
      <c r="G48" s="40" t="s">
        <v>236</v>
      </c>
      <c r="H48" s="41" t="s">
        <v>332</v>
      </c>
    </row>
    <row r="49">
      <c r="B49" s="17" t="s">
        <v>106</v>
      </c>
      <c r="C49" s="36" t="s">
        <v>163</v>
      </c>
      <c r="D49" s="37" t="s">
        <v>216</v>
      </c>
      <c r="E49" s="38" t="s">
        <v>130</v>
      </c>
      <c r="F49" s="39" t="s">
        <v>141</v>
      </c>
      <c r="G49" s="40" t="s">
        <v>141</v>
      </c>
      <c r="H49" s="41" t="s">
        <v>141</v>
      </c>
    </row>
    <row r="50">
      <c r="B50" s="17" t="s">
        <v>107</v>
      </c>
      <c r="C50" s="36" t="s">
        <v>164</v>
      </c>
      <c r="D50" s="37" t="s">
        <v>217</v>
      </c>
      <c r="E50" s="38" t="s">
        <v>266</v>
      </c>
      <c r="F50" s="39" t="s">
        <v>314</v>
      </c>
      <c r="G50" s="40" t="s">
        <v>151</v>
      </c>
      <c r="H50" s="41" t="s">
        <v>345</v>
      </c>
    </row>
    <row r="51">
      <c r="B51" s="17" t="s">
        <v>108</v>
      </c>
      <c r="C51" s="36" t="s">
        <v>165</v>
      </c>
      <c r="D51" s="37" t="s">
        <v>218</v>
      </c>
      <c r="E51" s="38" t="s">
        <v>267</v>
      </c>
      <c r="F51" s="39" t="s">
        <v>304</v>
      </c>
      <c r="G51" s="40" t="s">
        <v>187</v>
      </c>
      <c r="H51" s="41" t="s">
        <v>328</v>
      </c>
    </row>
    <row r="52">
      <c r="B52" s="42" t="s">
        <v>109</v>
      </c>
      <c r="C52" s="43" t="s">
        <v>166</v>
      </c>
      <c r="D52" s="44" t="s">
        <v>192</v>
      </c>
      <c r="E52" s="45" t="s">
        <v>268</v>
      </c>
      <c r="F52" s="46" t="s">
        <v>315</v>
      </c>
      <c r="G52" s="47" t="s">
        <v>187</v>
      </c>
      <c r="H52" s="48" t="s">
        <v>187</v>
      </c>
    </row>
    <row r="53">
      <c r="B53" s="17" t="s">
        <v>110</v>
      </c>
      <c r="C53" s="36" t="s">
        <v>167</v>
      </c>
      <c r="D53" s="37" t="s">
        <v>219</v>
      </c>
      <c r="E53" s="38" t="s">
        <v>269</v>
      </c>
      <c r="F53" s="39" t="s">
        <v>316</v>
      </c>
      <c r="G53" s="40" t="s">
        <v>197</v>
      </c>
      <c r="H53" s="41" t="s">
        <v>197</v>
      </c>
    </row>
    <row r="54">
      <c r="B54" s="17" t="s">
        <v>111</v>
      </c>
      <c r="C54" s="36" t="s">
        <v>168</v>
      </c>
      <c r="D54" s="37" t="s">
        <v>220</v>
      </c>
      <c r="E54" s="38" t="s">
        <v>270</v>
      </c>
      <c r="F54" s="39" t="s">
        <v>220</v>
      </c>
      <c r="G54" s="40" t="s">
        <v>198</v>
      </c>
      <c r="H54" s="41" t="s">
        <v>198</v>
      </c>
    </row>
    <row r="55">
      <c r="B55" s="17" t="s">
        <v>112</v>
      </c>
      <c r="C55" s="36" t="s">
        <v>151</v>
      </c>
      <c r="D55" s="37" t="s">
        <v>221</v>
      </c>
      <c r="E55" s="38" t="s">
        <v>228</v>
      </c>
      <c r="F55" s="39" t="s">
        <v>317</v>
      </c>
      <c r="G55" s="40" t="s">
        <v>141</v>
      </c>
      <c r="H55" s="41" t="s">
        <v>141</v>
      </c>
    </row>
    <row r="56">
      <c r="B56" s="42" t="s">
        <v>113</v>
      </c>
      <c r="C56" s="43" t="s">
        <v>169</v>
      </c>
      <c r="D56" s="44" t="s">
        <v>222</v>
      </c>
      <c r="E56" s="45" t="s">
        <v>271</v>
      </c>
      <c r="F56" s="46" t="s">
        <v>318</v>
      </c>
      <c r="G56" s="47" t="s">
        <v>339</v>
      </c>
      <c r="H56" s="48" t="s">
        <v>349</v>
      </c>
    </row>
    <row r="57">
      <c r="B57" s="17" t="s">
        <v>114</v>
      </c>
      <c r="C57" s="36" t="s">
        <v>170</v>
      </c>
      <c r="D57" s="37" t="s">
        <v>223</v>
      </c>
      <c r="E57" s="38" t="s">
        <v>272</v>
      </c>
      <c r="F57" s="39" t="s">
        <v>319</v>
      </c>
      <c r="G57" s="40" t="s">
        <v>340</v>
      </c>
      <c r="H57" s="41" t="s">
        <v>155</v>
      </c>
    </row>
    <row r="58">
      <c r="B58" s="17" t="s">
        <v>115</v>
      </c>
      <c r="C58" s="36" t="s">
        <v>171</v>
      </c>
      <c r="D58" s="37" t="s">
        <v>224</v>
      </c>
      <c r="E58" s="38" t="s">
        <v>273</v>
      </c>
      <c r="F58" s="39" t="s">
        <v>320</v>
      </c>
      <c r="G58" s="40" t="s">
        <v>151</v>
      </c>
      <c r="H58" s="41" t="s">
        <v>350</v>
      </c>
    </row>
    <row r="59">
      <c r="B59" s="17" t="s">
        <v>116</v>
      </c>
      <c r="C59" s="36" t="s">
        <v>172</v>
      </c>
      <c r="D59" s="37" t="s">
        <v>225</v>
      </c>
      <c r="E59" s="38" t="s">
        <v>274</v>
      </c>
      <c r="F59" s="39" t="s">
        <v>321</v>
      </c>
      <c r="G59" s="40" t="s">
        <v>236</v>
      </c>
      <c r="H59" s="41" t="s">
        <v>207</v>
      </c>
    </row>
    <row r="60">
      <c r="B60" s="17" t="s">
        <v>117</v>
      </c>
      <c r="C60" s="36" t="s">
        <v>173</v>
      </c>
      <c r="D60" s="37" t="s">
        <v>226</v>
      </c>
      <c r="E60" s="38" t="s">
        <v>275</v>
      </c>
      <c r="F60" s="39" t="s">
        <v>322</v>
      </c>
      <c r="G60" s="40" t="s">
        <v>292</v>
      </c>
      <c r="H60" s="41" t="s">
        <v>255</v>
      </c>
    </row>
    <row r="61">
      <c r="B61" s="17" t="s">
        <v>118</v>
      </c>
      <c r="C61" s="36" t="s">
        <v>174</v>
      </c>
      <c r="D61" s="37" t="s">
        <v>227</v>
      </c>
      <c r="E61" s="38" t="s">
        <v>276</v>
      </c>
      <c r="F61" s="39" t="s">
        <v>323</v>
      </c>
      <c r="G61" s="40" t="s">
        <v>130</v>
      </c>
      <c r="H61" s="41" t="s">
        <v>130</v>
      </c>
    </row>
    <row r="62">
      <c r="B62" s="17" t="s">
        <v>119</v>
      </c>
      <c r="C62" s="36" t="s">
        <v>175</v>
      </c>
      <c r="D62" s="37" t="s">
        <v>228</v>
      </c>
      <c r="E62" s="38" t="s">
        <v>277</v>
      </c>
      <c r="F62" s="39" t="s">
        <v>187</v>
      </c>
      <c r="G62" s="40" t="s">
        <v>141</v>
      </c>
      <c r="H62" s="41" t="s">
        <v>141</v>
      </c>
    </row>
    <row r="63">
      <c r="B63" s="17" t="s">
        <v>120</v>
      </c>
      <c r="C63" s="36" t="s">
        <v>176</v>
      </c>
      <c r="D63" s="37" t="s">
        <v>229</v>
      </c>
      <c r="E63" s="38" t="s">
        <v>278</v>
      </c>
      <c r="F63" s="39" t="s">
        <v>324</v>
      </c>
      <c r="G63" s="40" t="s">
        <v>216</v>
      </c>
      <c r="H63" s="41" t="s">
        <v>140</v>
      </c>
    </row>
    <row r="64">
      <c r="B64" s="42" t="s">
        <v>121</v>
      </c>
      <c r="C64" s="43" t="s">
        <v>177</v>
      </c>
      <c r="D64" s="44" t="s">
        <v>230</v>
      </c>
      <c r="E64" s="45" t="s">
        <v>279</v>
      </c>
      <c r="F64" s="46" t="s">
        <v>325</v>
      </c>
      <c r="G64" s="47" t="s">
        <v>341</v>
      </c>
      <c r="H64" s="48" t="s">
        <v>351</v>
      </c>
    </row>
    <row r="65">
      <c r="B65" s="49" t="s">
        <v>46</v>
      </c>
      <c r="C65" s="50" t="s">
        <v>178</v>
      </c>
      <c r="D65" s="51" t="s">
        <v>231</v>
      </c>
      <c r="E65" s="52" t="s">
        <v>280</v>
      </c>
      <c r="F65" s="53" t="s">
        <v>326</v>
      </c>
      <c r="G65" s="54" t="s">
        <v>342</v>
      </c>
      <c r="H65" s="55" t="s">
        <v>342</v>
      </c>
    </row>
    <row r="67" ht="25.5" customHeight="1">
      <c r="B67" s="35" t="s">
        <v>352</v>
      </c>
    </row>
  </sheetData>
  <mergeCells count="8">
    <mergeCell ref="B4:B6"/>
    <mergeCell ref="C4:F4"/>
    <mergeCell ref="G4:H4"/>
    <mergeCell ref="C5:D5"/>
    <mergeCell ref="E5:F5"/>
    <mergeCell ref="G5:G6"/>
    <mergeCell ref="H5:H6"/>
    <mergeCell ref="B67:H67"/>
  </mergeCells>
  <pageMargins left="0.7" right="0.7" top="0.75" bottom="0.75" header="0.3" footer="0.3"/>
  <pageSetup paperSize="9" orientation="landscape" scale="50" fitToWidth="0" fitToHeight="0" horizontalDpi="300" verticalDpi="300"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82A9"/>
  </sheetPr>
  <dimension ref="A1"/>
  <sheetViews>
    <sheetView workbookViewId="0" zoomScale="100" showGridLines="0" tabSelected="false"/>
  </sheetViews>
  <sheetFormatPr defaultRowHeight="15.0" baseColWidth="10"/>
  <cols>
    <col min="1" max="1" width="2.57" hidden="0" customWidth="1"/>
  </cols>
  <sheetData>
    <row r="1">
      <c r="B1" s="3" t="s">
        <v>39</v>
      </c>
    </row>
    <row r="72">
      <c r="B72" t="s">
        <v>1358</v>
      </c>
    </row>
  </sheetData>
  <pageMargins left="0.7" right="0.7" top="0.75" bottom="0.75" header="0.3" footer="0.3"/>
  <pageSetup paperSize="9" orientation="landscape" scale="50" fitToWidth="0" fitToHeight="0" horizontalDpi="300" verticalDpi="300" r:id="rId2"/>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4C8562"/>
  </sheetPr>
  <dimension ref="A1"/>
  <sheetViews>
    <sheetView workbookViewId="0" zoomScale="100" showGridLines="0" tabSelected="false"/>
  </sheetViews>
  <sheetFormatPr defaultRowHeight="15.0" baseColWidth="10"/>
  <cols>
    <col min="1" max="1" width="2.57" hidden="0" customWidth="1"/>
    <col min="2" max="2" width="100.71" hidden="0" customWidth="1"/>
  </cols>
  <sheetData>
    <row r="1">
      <c r="B1" s="3" t="s">
        <v>41</v>
      </c>
    </row>
    <row r="4">
      <c r="B4" s="803" t="s">
        <v>1365</v>
      </c>
    </row>
    <row r="5">
      <c r="B5" s="802" t="s">
        <v>1366</v>
      </c>
    </row>
    <row r="6">
      <c r="B6" s="802" t="s">
        <v>16</v>
      </c>
    </row>
    <row r="7">
      <c r="B7" s="803" t="s">
        <v>1367</v>
      </c>
    </row>
    <row r="8">
      <c r="B8" s="802" t="s">
        <v>1368</v>
      </c>
    </row>
    <row r="9">
      <c r="B9" s="802" t="s">
        <v>16</v>
      </c>
    </row>
    <row r="10">
      <c r="B10" s="803" t="s">
        <v>1369</v>
      </c>
    </row>
    <row r="11">
      <c r="B11" s="802" t="s">
        <v>1370</v>
      </c>
    </row>
    <row r="12">
      <c r="B12" s="802" t="s">
        <v>16</v>
      </c>
    </row>
    <row r="13">
      <c r="B13" s="803" t="s">
        <v>1371</v>
      </c>
    </row>
    <row r="14">
      <c r="B14" s="802" t="s">
        <v>1372</v>
      </c>
    </row>
    <row r="15">
      <c r="B15" s="802" t="s">
        <v>16</v>
      </c>
    </row>
    <row r="16">
      <c r="B16" s="803" t="s">
        <v>1373</v>
      </c>
    </row>
    <row r="17">
      <c r="B17" s="802" t="s">
        <v>1374</v>
      </c>
    </row>
    <row r="18">
      <c r="B18" s="802" t="s">
        <v>1375</v>
      </c>
    </row>
    <row r="19">
      <c r="B19" s="802" t="s">
        <v>1376</v>
      </c>
    </row>
    <row r="20">
      <c r="B20" s="802" t="s">
        <v>1377</v>
      </c>
    </row>
    <row r="21">
      <c r="B21" s="802" t="s">
        <v>1378</v>
      </c>
    </row>
    <row r="22">
      <c r="B22" s="802" t="s">
        <v>1379</v>
      </c>
    </row>
    <row r="23">
      <c r="B23" s="802" t="s">
        <v>1380</v>
      </c>
    </row>
    <row r="24">
      <c r="B24" s="802" t="s">
        <v>16</v>
      </c>
    </row>
    <row r="25">
      <c r="B25" s="803" t="s">
        <v>356</v>
      </c>
    </row>
    <row r="26">
      <c r="B26" s="802" t="s">
        <v>1381</v>
      </c>
    </row>
    <row r="27">
      <c r="B27" s="802" t="s">
        <v>16</v>
      </c>
    </row>
    <row r="28">
      <c r="B28" s="803" t="s">
        <v>357</v>
      </c>
    </row>
    <row r="29">
      <c r="B29" s="802" t="s">
        <v>1382</v>
      </c>
    </row>
    <row r="30">
      <c r="B30" s="802" t="s">
        <v>16</v>
      </c>
    </row>
    <row r="31">
      <c r="B31" s="803" t="s">
        <v>1359</v>
      </c>
    </row>
    <row r="32">
      <c r="B32" s="802" t="s">
        <v>1383</v>
      </c>
    </row>
    <row r="33">
      <c r="B33" s="802" t="s">
        <v>16</v>
      </c>
    </row>
    <row r="34">
      <c r="B34" s="802" t="s">
        <v>1384</v>
      </c>
    </row>
    <row r="35">
      <c r="B35" s="802" t="s">
        <v>16</v>
      </c>
    </row>
    <row r="36">
      <c r="B36" s="803" t="s">
        <v>1385</v>
      </c>
    </row>
    <row r="37">
      <c r="B37" s="802" t="s">
        <v>1386</v>
      </c>
    </row>
    <row r="38">
      <c r="B38" s="802" t="s">
        <v>16</v>
      </c>
    </row>
    <row r="39">
      <c r="B39" s="803" t="s">
        <v>1387</v>
      </c>
    </row>
    <row r="40">
      <c r="B40" s="802" t="s">
        <v>1388</v>
      </c>
    </row>
    <row r="41">
      <c r="B41" s="802" t="s">
        <v>16</v>
      </c>
    </row>
    <row r="42">
      <c r="B42" s="803" t="s">
        <v>1389</v>
      </c>
    </row>
    <row r="43">
      <c r="B43" s="802" t="s">
        <v>1390</v>
      </c>
    </row>
    <row r="44">
      <c r="B44" s="802" t="s">
        <v>1391</v>
      </c>
    </row>
    <row r="45">
      <c r="B45" s="802" t="s">
        <v>1392</v>
      </c>
    </row>
    <row r="46">
      <c r="B46" s="802" t="s">
        <v>16</v>
      </c>
    </row>
    <row r="47">
      <c r="B47" s="803" t="s">
        <v>1393</v>
      </c>
    </row>
    <row r="48">
      <c r="B48" s="802" t="s">
        <v>1394</v>
      </c>
    </row>
    <row r="49">
      <c r="B49" s="802" t="s">
        <v>16</v>
      </c>
    </row>
    <row r="50">
      <c r="B50" s="803" t="s">
        <v>1395</v>
      </c>
    </row>
    <row r="51">
      <c r="B51" s="802" t="s">
        <v>1396</v>
      </c>
    </row>
    <row r="52">
      <c r="B52" s="802" t="s">
        <v>16</v>
      </c>
    </row>
    <row r="53">
      <c r="B53" s="803" t="s">
        <v>744</v>
      </c>
    </row>
    <row r="54">
      <c r="B54" s="802" t="s">
        <v>1397</v>
      </c>
    </row>
    <row r="55">
      <c r="B55" s="802" t="s">
        <v>16</v>
      </c>
    </row>
    <row r="56">
      <c r="B56" s="803" t="s">
        <v>1398</v>
      </c>
    </row>
    <row r="57">
      <c r="B57" s="802" t="s">
        <v>1399</v>
      </c>
    </row>
    <row r="58">
      <c r="B58" s="802" t="s">
        <v>16</v>
      </c>
    </row>
    <row r="59">
      <c r="B59" s="802" t="s">
        <v>1400</v>
      </c>
    </row>
    <row r="60">
      <c r="B60" s="802" t="s">
        <v>1401</v>
      </c>
    </row>
    <row r="61">
      <c r="B61" s="802" t="s">
        <v>1402</v>
      </c>
    </row>
    <row r="62">
      <c r="B62" s="802" t="s">
        <v>1403</v>
      </c>
    </row>
    <row r="63">
      <c r="B63" s="802" t="s">
        <v>1404</v>
      </c>
    </row>
    <row r="64">
      <c r="B64" s="802" t="s">
        <v>1405</v>
      </c>
    </row>
    <row r="65">
      <c r="B65" s="802" t="s">
        <v>1406</v>
      </c>
    </row>
    <row r="66">
      <c r="B66" s="802" t="s">
        <v>1407</v>
      </c>
    </row>
    <row r="67">
      <c r="B67" s="802" t="s">
        <v>1408</v>
      </c>
    </row>
    <row r="68">
      <c r="B68" s="802" t="s">
        <v>1409</v>
      </c>
    </row>
    <row r="69">
      <c r="B69" s="802" t="s">
        <v>16</v>
      </c>
    </row>
    <row r="70">
      <c r="B70" s="803" t="s">
        <v>930</v>
      </c>
    </row>
    <row r="71">
      <c r="B71" s="802" t="s">
        <v>1410</v>
      </c>
    </row>
  </sheetData>
  <pageMargins left="0.7" right="0.7" top="0.75" bottom="0.75" header="0.3" footer="0.3"/>
  <pageSetup paperSize="9" orientation="landscape" scale="50" fitToWidth="0" fitToHeight="0" horizontalDpi="300" verticalDpi="300"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C6ECAE"/>
  </sheetPr>
  <dimension ref="A1"/>
  <sheetViews>
    <sheetView workbookViewId="0" zoomScale="100" showGridLines="0" tabSelected="false"/>
  </sheetViews>
  <sheetFormatPr defaultRowHeight="15.0" baseColWidth="10"/>
  <cols>
    <col min="1" max="1" width="2.57" hidden="0" customWidth="1"/>
    <col min="2" max="2" width="100.71" hidden="0" customWidth="1"/>
  </cols>
  <sheetData>
    <row r="1">
      <c r="B1" s="3" t="s">
        <v>42</v>
      </c>
    </row>
    <row r="4">
      <c r="B4" s="802" t="s">
        <v>1411</v>
      </c>
    </row>
    <row r="5">
      <c r="B5" s="802" t="s">
        <v>16</v>
      </c>
    </row>
    <row r="6">
      <c r="B6" s="803" t="s">
        <v>1412</v>
      </c>
    </row>
    <row r="7">
      <c r="B7" s="802" t="s">
        <v>1413</v>
      </c>
    </row>
    <row r="8">
      <c r="B8" s="802" t="s">
        <v>16</v>
      </c>
    </row>
    <row r="9">
      <c r="B9" s="802" t="s">
        <v>1414</v>
      </c>
    </row>
    <row r="10">
      <c r="B10" s="802" t="s">
        <v>16</v>
      </c>
    </row>
    <row r="11">
      <c r="B11" s="802" t="s">
        <v>1415</v>
      </c>
    </row>
    <row r="12">
      <c r="B12" s="802" t="s">
        <v>16</v>
      </c>
    </row>
    <row r="13">
      <c r="B13" s="803" t="s">
        <v>1416</v>
      </c>
    </row>
    <row r="14">
      <c r="B14" s="802" t="s">
        <v>1417</v>
      </c>
    </row>
    <row r="15">
      <c r="B15" s="802" t="s">
        <v>16</v>
      </c>
    </row>
    <row r="16">
      <c r="B16" s="803" t="s">
        <v>1418</v>
      </c>
    </row>
    <row r="17">
      <c r="B17" s="802" t="s">
        <v>1419</v>
      </c>
    </row>
    <row r="18">
      <c r="B18" s="802" t="s">
        <v>16</v>
      </c>
    </row>
    <row r="19">
      <c r="B19" s="802" t="s">
        <v>1420</v>
      </c>
    </row>
    <row r="20">
      <c r="B20" s="802" t="s">
        <v>16</v>
      </c>
    </row>
    <row r="21">
      <c r="B21" s="802" t="s">
        <v>1421</v>
      </c>
    </row>
    <row r="22">
      <c r="B22" s="802" t="s">
        <v>16</v>
      </c>
    </row>
    <row r="23">
      <c r="B23" s="802" t="s">
        <v>1422</v>
      </c>
    </row>
    <row r="24">
      <c r="B24" s="802" t="s">
        <v>16</v>
      </c>
    </row>
    <row r="25">
      <c r="B25" s="803" t="s">
        <v>1423</v>
      </c>
    </row>
    <row r="26">
      <c r="B26" s="802" t="s">
        <v>1424</v>
      </c>
    </row>
    <row r="27">
      <c r="B27" s="802" t="s">
        <v>16</v>
      </c>
    </row>
    <row r="28">
      <c r="B28" s="803" t="s">
        <v>1425</v>
      </c>
    </row>
    <row r="29">
      <c r="B29" s="802" t="s">
        <v>1426</v>
      </c>
    </row>
    <row r="30">
      <c r="B30" s="802" t="s">
        <v>16</v>
      </c>
    </row>
    <row r="31">
      <c r="B31" s="802" t="s">
        <v>1427</v>
      </c>
    </row>
    <row r="32">
      <c r="B32" s="802" t="s">
        <v>16</v>
      </c>
    </row>
    <row r="33">
      <c r="B33" s="802" t="s">
        <v>1428</v>
      </c>
    </row>
    <row r="34">
      <c r="B34" s="802" t="s">
        <v>16</v>
      </c>
    </row>
    <row r="35">
      <c r="B35" s="803" t="s">
        <v>930</v>
      </c>
    </row>
    <row r="36">
      <c r="B36" s="802" t="s">
        <v>1410</v>
      </c>
    </row>
  </sheetData>
  <pageMargins left="0.7" right="0.7" top="0.75" bottom="0.75" header="0.3" footer="0.3"/>
  <pageSetup paperSize="9" orientation="landscape" scale="50" fitToWidth="0" fitToHeight="0" horizontalDpi="300" verticalDpi="30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7AB8"/>
  </sheetPr>
  <dimension ref="A1"/>
  <sheetViews>
    <sheetView workbookViewId="0" zoomScale="100" showGridLines="0" tabSelected="false">
      <pane ySplit="6" topLeftCell="A7" activePane="bottomLeft" state="frozen"/>
      <selection pane="bottomLeft"/>
    </sheetView>
  </sheetViews>
  <sheetFormatPr defaultRowHeight="15.0" baseColWidth="10"/>
  <cols>
    <col min="1" max="1" width="2.57" hidden="0" customWidth="1"/>
    <col min="2" max="2" width="5.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s>
  <sheetData>
    <row r="1">
      <c r="B1" s="3" t="s">
        <v>7</v>
      </c>
    </row>
    <row r="4">
      <c r="B4" s="14" t="s">
        <v>43</v>
      </c>
      <c r="C4" s="15" t="s">
        <v>353</v>
      </c>
      <c r="D4" s="15" t="s">
        <v>353</v>
      </c>
      <c r="E4" s="15" t="s">
        <v>353</v>
      </c>
      <c r="F4" s="15" t="s">
        <v>353</v>
      </c>
      <c r="G4" s="15" t="s">
        <v>353</v>
      </c>
      <c r="H4" s="15" t="s">
        <v>353</v>
      </c>
      <c r="I4" s="15" t="s">
        <v>353</v>
      </c>
      <c r="J4" s="15" t="s">
        <v>354</v>
      </c>
      <c r="K4" s="15" t="s">
        <v>354</v>
      </c>
      <c r="L4" s="15" t="s">
        <v>354</v>
      </c>
      <c r="M4" s="15" t="s">
        <v>354</v>
      </c>
      <c r="N4" s="15" t="s">
        <v>355</v>
      </c>
    </row>
    <row r="5" ht="28" customHeight="1">
      <c r="B5" s="14" t="s">
        <v>43</v>
      </c>
      <c r="C5" s="15" t="s">
        <v>356</v>
      </c>
      <c r="D5" s="15" t="s">
        <v>356</v>
      </c>
      <c r="E5" s="15" t="s">
        <v>356</v>
      </c>
      <c r="F5" s="15" t="s">
        <v>357</v>
      </c>
      <c r="G5" s="15" t="s">
        <v>357</v>
      </c>
      <c r="H5" s="15" t="s">
        <v>357</v>
      </c>
      <c r="I5" s="16" t="s">
        <v>46</v>
      </c>
      <c r="J5" s="16" t="s">
        <v>358</v>
      </c>
      <c r="K5" s="16" t="s">
        <v>359</v>
      </c>
      <c r="L5" s="16" t="s">
        <v>360</v>
      </c>
      <c r="M5" s="16" t="s">
        <v>361</v>
      </c>
      <c r="N5" s="15" t="s">
        <v>355</v>
      </c>
    </row>
    <row r="6" ht="28" customHeight="1">
      <c r="B6" s="14" t="s">
        <v>43</v>
      </c>
      <c r="C6" s="16" t="s">
        <v>362</v>
      </c>
      <c r="D6" s="16" t="s">
        <v>363</v>
      </c>
      <c r="E6" s="16" t="s">
        <v>46</v>
      </c>
      <c r="F6" s="16" t="s">
        <v>362</v>
      </c>
      <c r="G6" s="16" t="s">
        <v>363</v>
      </c>
      <c r="H6" s="16" t="s">
        <v>361</v>
      </c>
      <c r="I6" s="16" t="s">
        <v>46</v>
      </c>
      <c r="J6" s="16" t="s">
        <v>358</v>
      </c>
      <c r="K6" s="16" t="s">
        <v>359</v>
      </c>
      <c r="L6" s="16" t="s">
        <v>360</v>
      </c>
      <c r="M6" s="16" t="s">
        <v>361</v>
      </c>
      <c r="N6" s="15" t="s">
        <v>355</v>
      </c>
    </row>
    <row r="7">
      <c r="B7" s="17" t="n">
        <v>1970</v>
      </c>
      <c r="C7" s="56" t="s">
        <v>366</v>
      </c>
      <c r="D7" s="57" t="s">
        <v>366</v>
      </c>
      <c r="E7" s="58" t="n">
        <v>224</v>
      </c>
      <c r="F7" s="59" t="s">
        <v>366</v>
      </c>
      <c r="G7" s="60" t="s">
        <v>366</v>
      </c>
      <c r="H7" s="61" t="n">
        <v>141</v>
      </c>
      <c r="I7" s="62" t="n">
        <v>365</v>
      </c>
      <c r="J7" s="63" t="n">
        <v>410</v>
      </c>
      <c r="K7" s="64" t="n">
        <v>296</v>
      </c>
      <c r="L7" s="65" t="n">
        <v>45</v>
      </c>
      <c r="M7" s="66" t="n">
        <v>751</v>
      </c>
      <c r="N7" s="67" t="n">
        <v>1116</v>
      </c>
    </row>
    <row r="8">
      <c r="B8" s="17" t="n">
        <v>1971</v>
      </c>
      <c r="C8" s="56" t="s">
        <v>366</v>
      </c>
      <c r="D8" s="57" t="s">
        <v>366</v>
      </c>
      <c r="E8" s="58" t="n">
        <v>280</v>
      </c>
      <c r="F8" s="59" t="s">
        <v>366</v>
      </c>
      <c r="G8" s="60" t="s">
        <v>366</v>
      </c>
      <c r="H8" s="61" t="n">
        <v>149</v>
      </c>
      <c r="I8" s="62" t="n">
        <v>429</v>
      </c>
      <c r="J8" s="63" t="n">
        <v>507</v>
      </c>
      <c r="K8" s="64" t="n">
        <v>315</v>
      </c>
      <c r="L8" s="65" t="n">
        <v>57</v>
      </c>
      <c r="M8" s="66" t="n">
        <v>879</v>
      </c>
      <c r="N8" s="67" t="n">
        <v>1308</v>
      </c>
    </row>
    <row r="9">
      <c r="B9" s="17" t="n">
        <v>1972</v>
      </c>
      <c r="C9" s="56" t="s">
        <v>366</v>
      </c>
      <c r="D9" s="57" t="s">
        <v>366</v>
      </c>
      <c r="E9" s="58" t="n">
        <v>305</v>
      </c>
      <c r="F9" s="59" t="s">
        <v>366</v>
      </c>
      <c r="G9" s="60" t="s">
        <v>366</v>
      </c>
      <c r="H9" s="61" t="n">
        <v>262</v>
      </c>
      <c r="I9" s="62" t="n">
        <v>567</v>
      </c>
      <c r="J9" s="63" t="n">
        <v>721</v>
      </c>
      <c r="K9" s="64" t="n">
        <v>397</v>
      </c>
      <c r="L9" s="65" t="n">
        <v>73</v>
      </c>
      <c r="M9" s="66" t="n">
        <v>1191</v>
      </c>
      <c r="N9" s="67" t="n">
        <v>1758</v>
      </c>
    </row>
    <row r="10">
      <c r="B10" s="17" t="n">
        <v>1973</v>
      </c>
      <c r="C10" s="56" t="s">
        <v>366</v>
      </c>
      <c r="D10" s="57" t="s">
        <v>366</v>
      </c>
      <c r="E10" s="58" t="n">
        <v>305</v>
      </c>
      <c r="F10" s="59" t="s">
        <v>366</v>
      </c>
      <c r="G10" s="60" t="s">
        <v>366</v>
      </c>
      <c r="H10" s="61" t="n">
        <v>357</v>
      </c>
      <c r="I10" s="62" t="n">
        <v>662</v>
      </c>
      <c r="J10" s="63" t="n">
        <v>972</v>
      </c>
      <c r="K10" s="64" t="n">
        <v>346</v>
      </c>
      <c r="L10" s="65" t="n">
        <v>58</v>
      </c>
      <c r="M10" s="66" t="n">
        <v>1376</v>
      </c>
      <c r="N10" s="67" t="n">
        <v>2038</v>
      </c>
    </row>
    <row r="11">
      <c r="B11" s="17" t="n">
        <v>1974</v>
      </c>
      <c r="C11" s="56" t="s">
        <v>366</v>
      </c>
      <c r="D11" s="57" t="s">
        <v>366</v>
      </c>
      <c r="E11" s="58" t="n">
        <v>362</v>
      </c>
      <c r="F11" s="59" t="s">
        <v>366</v>
      </c>
      <c r="G11" s="60" t="s">
        <v>366</v>
      </c>
      <c r="H11" s="61" t="n">
        <v>318</v>
      </c>
      <c r="I11" s="62" t="n">
        <v>680</v>
      </c>
      <c r="J11" s="63" t="n">
        <v>776</v>
      </c>
      <c r="K11" s="64" t="n">
        <v>305</v>
      </c>
      <c r="L11" s="65" t="n">
        <v>100</v>
      </c>
      <c r="M11" s="66" t="n">
        <v>1182</v>
      </c>
      <c r="N11" s="67" t="n">
        <v>1862</v>
      </c>
    </row>
    <row r="12">
      <c r="B12" s="17" t="n">
        <v>1975</v>
      </c>
      <c r="C12" s="56" t="s">
        <v>366</v>
      </c>
      <c r="D12" s="57" t="s">
        <v>366</v>
      </c>
      <c r="E12" s="58" t="n">
        <v>306</v>
      </c>
      <c r="F12" s="59" t="s">
        <v>366</v>
      </c>
      <c r="G12" s="60" t="s">
        <v>366</v>
      </c>
      <c r="H12" s="61" t="n">
        <v>269</v>
      </c>
      <c r="I12" s="62" t="n">
        <v>575</v>
      </c>
      <c r="J12" s="63" t="n">
        <v>469</v>
      </c>
      <c r="K12" s="64" t="n">
        <v>254</v>
      </c>
      <c r="L12" s="65" t="n">
        <v>62</v>
      </c>
      <c r="M12" s="66" t="n">
        <v>784</v>
      </c>
      <c r="N12" s="67" t="n">
        <v>1360</v>
      </c>
    </row>
    <row r="13">
      <c r="B13" s="17" t="n">
        <v>1976</v>
      </c>
      <c r="C13" s="56" t="s">
        <v>366</v>
      </c>
      <c r="D13" s="57" t="s">
        <v>366</v>
      </c>
      <c r="E13" s="58" t="n">
        <v>258</v>
      </c>
      <c r="F13" s="59" t="s">
        <v>366</v>
      </c>
      <c r="G13" s="60" t="s">
        <v>366</v>
      </c>
      <c r="H13" s="61" t="n">
        <v>250</v>
      </c>
      <c r="I13" s="62" t="n">
        <v>508</v>
      </c>
      <c r="J13" s="63" t="n">
        <v>429</v>
      </c>
      <c r="K13" s="64" t="n">
        <v>219</v>
      </c>
      <c r="L13" s="65" t="n">
        <v>84</v>
      </c>
      <c r="M13" s="66" t="n">
        <v>732</v>
      </c>
      <c r="N13" s="67" t="n">
        <v>1240</v>
      </c>
    </row>
    <row r="14">
      <c r="B14" s="17" t="n">
        <v>1977</v>
      </c>
      <c r="C14" s="56" t="n">
        <v>247</v>
      </c>
      <c r="D14" s="57" t="n">
        <v>37</v>
      </c>
      <c r="E14" s="58" t="n">
        <v>284</v>
      </c>
      <c r="F14" s="59" t="n">
        <v>217</v>
      </c>
      <c r="G14" s="60" t="n">
        <v>14</v>
      </c>
      <c r="H14" s="61" t="n">
        <v>230</v>
      </c>
      <c r="I14" s="62" t="n">
        <v>514</v>
      </c>
      <c r="J14" s="63" t="n">
        <v>446</v>
      </c>
      <c r="K14" s="64" t="n">
        <v>244</v>
      </c>
      <c r="L14" s="65" t="n">
        <v>114</v>
      </c>
      <c r="M14" s="66" t="n">
        <v>805</v>
      </c>
      <c r="N14" s="67" t="n">
        <v>1319</v>
      </c>
    </row>
    <row r="15">
      <c r="B15" s="17" t="n">
        <v>1978</v>
      </c>
      <c r="C15" s="56" t="n">
        <v>228</v>
      </c>
      <c r="D15" s="57" t="n">
        <v>29</v>
      </c>
      <c r="E15" s="58" t="n">
        <v>257</v>
      </c>
      <c r="F15" s="59" t="n">
        <v>119</v>
      </c>
      <c r="G15" s="60" t="n">
        <v>15</v>
      </c>
      <c r="H15" s="61" t="n">
        <v>134</v>
      </c>
      <c r="I15" s="62" t="n">
        <v>391</v>
      </c>
      <c r="J15" s="63" t="n">
        <v>579</v>
      </c>
      <c r="K15" s="64" t="n">
        <v>276</v>
      </c>
      <c r="L15" s="65" t="n">
        <v>114</v>
      </c>
      <c r="M15" s="66" t="n">
        <v>968</v>
      </c>
      <c r="N15" s="67" t="n">
        <v>1360</v>
      </c>
    </row>
    <row r="16">
      <c r="B16" s="17" t="n">
        <v>1979</v>
      </c>
      <c r="C16" s="56" t="n">
        <v>229</v>
      </c>
      <c r="D16" s="57" t="n">
        <v>36</v>
      </c>
      <c r="E16" s="58" t="n">
        <v>265</v>
      </c>
      <c r="F16" s="59" t="n">
        <v>125</v>
      </c>
      <c r="G16" s="60" t="n">
        <v>31</v>
      </c>
      <c r="H16" s="61" t="n">
        <v>156</v>
      </c>
      <c r="I16" s="62" t="n">
        <v>421</v>
      </c>
      <c r="J16" s="63" t="n">
        <v>646</v>
      </c>
      <c r="K16" s="64" t="n">
        <v>249</v>
      </c>
      <c r="L16" s="65" t="n">
        <v>138</v>
      </c>
      <c r="M16" s="66" t="n">
        <v>1033</v>
      </c>
      <c r="N16" s="67" t="n">
        <v>1454</v>
      </c>
    </row>
    <row r="17">
      <c r="B17" s="17" t="n">
        <v>1980</v>
      </c>
      <c r="C17" s="56" t="n">
        <v>254</v>
      </c>
      <c r="D17" s="57" t="n">
        <v>39</v>
      </c>
      <c r="E17" s="58" t="n">
        <v>293</v>
      </c>
      <c r="F17" s="59" t="n">
        <v>155</v>
      </c>
      <c r="G17" s="60" t="n">
        <v>20</v>
      </c>
      <c r="H17" s="61" t="n">
        <v>175</v>
      </c>
      <c r="I17" s="62" t="n">
        <v>468</v>
      </c>
      <c r="J17" s="63" t="n">
        <v>832</v>
      </c>
      <c r="K17" s="64" t="n">
        <v>368</v>
      </c>
      <c r="L17" s="65" t="n">
        <v>157</v>
      </c>
      <c r="M17" s="66" t="n">
        <v>1357</v>
      </c>
      <c r="N17" s="67" t="n">
        <v>1825</v>
      </c>
    </row>
    <row r="18">
      <c r="B18" s="17" t="n">
        <v>1981</v>
      </c>
      <c r="C18" s="56" t="n">
        <v>271</v>
      </c>
      <c r="D18" s="57" t="n">
        <v>35</v>
      </c>
      <c r="E18" s="58" t="n">
        <v>306</v>
      </c>
      <c r="F18" s="59" t="n">
        <v>216</v>
      </c>
      <c r="G18" s="60" t="n">
        <v>24</v>
      </c>
      <c r="H18" s="61" t="n">
        <v>240</v>
      </c>
      <c r="I18" s="62" t="n">
        <v>546</v>
      </c>
      <c r="J18" s="63" t="n">
        <v>955</v>
      </c>
      <c r="K18" s="64" t="n">
        <v>437</v>
      </c>
      <c r="L18" s="65" t="n">
        <v>134</v>
      </c>
      <c r="M18" s="66" t="n">
        <v>1526</v>
      </c>
      <c r="N18" s="67" t="n">
        <v>2072</v>
      </c>
    </row>
    <row r="19">
      <c r="B19" s="17" t="n">
        <v>1982</v>
      </c>
      <c r="C19" s="56" t="n">
        <v>271</v>
      </c>
      <c r="D19" s="57" t="n">
        <v>47</v>
      </c>
      <c r="E19" s="58" t="n">
        <v>318</v>
      </c>
      <c r="F19" s="59" t="n">
        <v>208</v>
      </c>
      <c r="G19" s="60" t="n">
        <v>26</v>
      </c>
      <c r="H19" s="61" t="n">
        <v>234</v>
      </c>
      <c r="I19" s="62" t="n">
        <v>552</v>
      </c>
      <c r="J19" s="63" t="n">
        <v>887</v>
      </c>
      <c r="K19" s="64" t="n">
        <v>450</v>
      </c>
      <c r="L19" s="65" t="n">
        <v>127</v>
      </c>
      <c r="M19" s="66" t="n">
        <v>1464</v>
      </c>
      <c r="N19" s="67" t="n">
        <v>2016</v>
      </c>
    </row>
    <row r="20">
      <c r="B20" s="17" t="n">
        <v>1983</v>
      </c>
      <c r="C20" s="56" t="n">
        <v>276</v>
      </c>
      <c r="D20" s="57" t="n">
        <v>52</v>
      </c>
      <c r="E20" s="58" t="n">
        <v>309</v>
      </c>
      <c r="F20" s="59" t="n">
        <v>240</v>
      </c>
      <c r="G20" s="60" t="n">
        <v>29</v>
      </c>
      <c r="H20" s="61" t="n">
        <v>269</v>
      </c>
      <c r="I20" s="62" t="n">
        <v>578</v>
      </c>
      <c r="J20" s="63" t="n">
        <v>1016</v>
      </c>
      <c r="K20" s="64" t="n">
        <v>424</v>
      </c>
      <c r="L20" s="65" t="n">
        <v>119</v>
      </c>
      <c r="M20" s="66" t="n">
        <v>1559</v>
      </c>
      <c r="N20" s="67" t="n">
        <v>2136</v>
      </c>
    </row>
    <row r="21">
      <c r="B21" s="17" t="n">
        <v>1984</v>
      </c>
      <c r="C21" s="56" t="n">
        <v>273</v>
      </c>
      <c r="D21" s="57" t="n">
        <v>53</v>
      </c>
      <c r="E21" s="58" t="n">
        <v>326</v>
      </c>
      <c r="F21" s="59" t="n">
        <v>255</v>
      </c>
      <c r="G21" s="60" t="n">
        <v>28</v>
      </c>
      <c r="H21" s="61" t="n">
        <v>283</v>
      </c>
      <c r="I21" s="62" t="n">
        <v>609</v>
      </c>
      <c r="J21" s="63" t="n">
        <v>1135</v>
      </c>
      <c r="K21" s="64" t="n">
        <v>401</v>
      </c>
      <c r="L21" s="65" t="n">
        <v>139</v>
      </c>
      <c r="M21" s="66" t="n">
        <v>1675</v>
      </c>
      <c r="N21" s="67" t="n">
        <v>2284</v>
      </c>
    </row>
    <row r="22">
      <c r="B22" s="17" t="n">
        <v>1985</v>
      </c>
      <c r="C22" s="56" t="n">
        <v>279</v>
      </c>
      <c r="D22" s="57" t="n">
        <v>56</v>
      </c>
      <c r="E22" s="58" t="n">
        <v>334</v>
      </c>
      <c r="F22" s="59" t="n">
        <v>247</v>
      </c>
      <c r="G22" s="60" t="n">
        <v>29</v>
      </c>
      <c r="H22" s="61" t="n">
        <v>276</v>
      </c>
      <c r="I22" s="62" t="n">
        <v>610</v>
      </c>
      <c r="J22" s="63" t="n">
        <v>1292</v>
      </c>
      <c r="K22" s="64" t="n">
        <v>481</v>
      </c>
      <c r="L22" s="65" t="n">
        <v>156</v>
      </c>
      <c r="M22" s="66" t="n">
        <v>1926</v>
      </c>
      <c r="N22" s="67" t="n">
        <v>2536</v>
      </c>
    </row>
    <row r="23">
      <c r="B23" s="17" t="n">
        <v>1986</v>
      </c>
      <c r="C23" s="56" t="n">
        <v>255</v>
      </c>
      <c r="D23" s="57" t="n">
        <v>63</v>
      </c>
      <c r="E23" s="58" t="n">
        <v>318</v>
      </c>
      <c r="F23" s="59" t="n">
        <v>288</v>
      </c>
      <c r="G23" s="60" t="n">
        <v>29</v>
      </c>
      <c r="H23" s="61" t="n">
        <v>317</v>
      </c>
      <c r="I23" s="62" t="n">
        <v>635</v>
      </c>
      <c r="J23" s="63" t="n">
        <v>1222</v>
      </c>
      <c r="K23" s="64" t="n">
        <v>480</v>
      </c>
      <c r="L23" s="65" t="n">
        <v>158</v>
      </c>
      <c r="M23" s="66" t="n">
        <v>1860</v>
      </c>
      <c r="N23" s="67" t="n">
        <v>2495</v>
      </c>
    </row>
    <row r="24">
      <c r="B24" s="17" t="n">
        <v>1987</v>
      </c>
      <c r="C24" s="56" t="n">
        <v>253</v>
      </c>
      <c r="D24" s="57" t="n">
        <v>73</v>
      </c>
      <c r="E24" s="58" t="n">
        <v>326</v>
      </c>
      <c r="F24" s="59" t="n">
        <v>259</v>
      </c>
      <c r="G24" s="60" t="n">
        <v>43</v>
      </c>
      <c r="H24" s="61" t="n">
        <v>302</v>
      </c>
      <c r="I24" s="62" t="n">
        <v>628</v>
      </c>
      <c r="J24" s="63" t="n">
        <v>1336</v>
      </c>
      <c r="K24" s="64" t="n">
        <v>528</v>
      </c>
      <c r="L24" s="65" t="n">
        <v>212</v>
      </c>
      <c r="M24" s="66" t="n">
        <v>2076</v>
      </c>
      <c r="N24" s="67" t="n">
        <v>2704</v>
      </c>
    </row>
    <row r="25">
      <c r="B25" s="17" t="n">
        <v>1988</v>
      </c>
      <c r="C25" s="56" t="n">
        <v>312</v>
      </c>
      <c r="D25" s="57" t="n">
        <v>77</v>
      </c>
      <c r="E25" s="58" t="n">
        <v>389</v>
      </c>
      <c r="F25" s="59" t="n">
        <v>239</v>
      </c>
      <c r="G25" s="60" t="n">
        <v>42</v>
      </c>
      <c r="H25" s="61" t="n">
        <v>280</v>
      </c>
      <c r="I25" s="62" t="n">
        <v>669</v>
      </c>
      <c r="J25" s="63" t="n">
        <v>1394</v>
      </c>
      <c r="K25" s="64" t="n">
        <v>644</v>
      </c>
      <c r="L25" s="65" t="n">
        <v>239</v>
      </c>
      <c r="M25" s="66" t="n">
        <v>2277</v>
      </c>
      <c r="N25" s="67" t="n">
        <v>2946</v>
      </c>
    </row>
    <row r="26">
      <c r="B26" s="17" t="n">
        <v>1989</v>
      </c>
      <c r="C26" s="56" t="n">
        <v>419</v>
      </c>
      <c r="D26" s="57" t="n">
        <v>79</v>
      </c>
      <c r="E26" s="58" t="n">
        <v>498</v>
      </c>
      <c r="F26" s="59" t="n">
        <v>287</v>
      </c>
      <c r="G26" s="60" t="n">
        <v>40</v>
      </c>
      <c r="H26" s="61" t="n">
        <v>327</v>
      </c>
      <c r="I26" s="62" t="n">
        <v>826</v>
      </c>
      <c r="J26" s="63" t="n">
        <v>1441</v>
      </c>
      <c r="K26" s="64" t="n">
        <v>759</v>
      </c>
      <c r="L26" s="65" t="n">
        <v>305</v>
      </c>
      <c r="M26" s="66" t="n">
        <v>2505</v>
      </c>
      <c r="N26" s="67" t="n">
        <v>3331</v>
      </c>
    </row>
    <row r="27">
      <c r="B27" s="17" t="n">
        <v>1990</v>
      </c>
      <c r="C27" s="56" t="n">
        <v>431</v>
      </c>
      <c r="D27" s="57" t="n">
        <v>81</v>
      </c>
      <c r="E27" s="58" t="n">
        <v>513</v>
      </c>
      <c r="F27" s="59" t="n">
        <v>332</v>
      </c>
      <c r="G27" s="60" t="n">
        <v>42</v>
      </c>
      <c r="H27" s="61" t="n">
        <v>373</v>
      </c>
      <c r="I27" s="62" t="n">
        <v>886</v>
      </c>
      <c r="J27" s="63" t="n">
        <v>1483</v>
      </c>
      <c r="K27" s="64" t="n">
        <v>921</v>
      </c>
      <c r="L27" s="65" t="n">
        <v>282</v>
      </c>
      <c r="M27" s="66" t="n">
        <v>2687</v>
      </c>
      <c r="N27" s="67" t="n">
        <v>3573</v>
      </c>
    </row>
    <row r="28">
      <c r="B28" s="17" t="n">
        <v>1991</v>
      </c>
      <c r="C28" s="56" t="n">
        <v>521</v>
      </c>
      <c r="D28" s="57" t="n">
        <v>82</v>
      </c>
      <c r="E28" s="58" t="n">
        <v>603</v>
      </c>
      <c r="F28" s="59" t="n">
        <v>377</v>
      </c>
      <c r="G28" s="60" t="n">
        <v>44</v>
      </c>
      <c r="H28" s="61" t="n">
        <v>421</v>
      </c>
      <c r="I28" s="62" t="n">
        <v>1024</v>
      </c>
      <c r="J28" s="63" t="n">
        <v>1440</v>
      </c>
      <c r="K28" s="64" t="n">
        <v>865</v>
      </c>
      <c r="L28" s="65" t="n">
        <v>216</v>
      </c>
      <c r="M28" s="66" t="n">
        <v>2521</v>
      </c>
      <c r="N28" s="67" t="n">
        <v>3545</v>
      </c>
    </row>
    <row r="29">
      <c r="B29" s="17" t="n">
        <v>1992</v>
      </c>
      <c r="C29" s="56" t="n">
        <v>569</v>
      </c>
      <c r="D29" s="57" t="n">
        <v>83</v>
      </c>
      <c r="E29" s="58" t="n">
        <v>651</v>
      </c>
      <c r="F29" s="59" t="n">
        <v>374</v>
      </c>
      <c r="G29" s="60" t="n">
        <v>42</v>
      </c>
      <c r="H29" s="61" t="n">
        <v>416</v>
      </c>
      <c r="I29" s="62" t="n">
        <v>1067</v>
      </c>
      <c r="J29" s="63" t="n">
        <v>1509</v>
      </c>
      <c r="K29" s="64" t="n">
        <v>931</v>
      </c>
      <c r="L29" s="65" t="n">
        <v>234</v>
      </c>
      <c r="M29" s="66" t="n">
        <v>2674</v>
      </c>
      <c r="N29" s="67" t="n">
        <v>3741</v>
      </c>
    </row>
    <row r="30">
      <c r="B30" s="17" t="n">
        <v>1993</v>
      </c>
      <c r="C30" s="56" t="n">
        <v>610</v>
      </c>
      <c r="D30" s="57" t="n">
        <v>87</v>
      </c>
      <c r="E30" s="58" t="n">
        <v>697</v>
      </c>
      <c r="F30" s="59" t="n">
        <v>381</v>
      </c>
      <c r="G30" s="60" t="n">
        <v>41</v>
      </c>
      <c r="H30" s="61" t="n">
        <v>422</v>
      </c>
      <c r="I30" s="62" t="n">
        <v>1119</v>
      </c>
      <c r="J30" s="63" t="n">
        <v>1691</v>
      </c>
      <c r="K30" s="64" t="n">
        <v>826</v>
      </c>
      <c r="L30" s="65" t="n">
        <v>238</v>
      </c>
      <c r="M30" s="66" t="n">
        <v>2754</v>
      </c>
      <c r="N30" s="67" t="n">
        <v>3874</v>
      </c>
    </row>
    <row r="31">
      <c r="B31" s="17" t="n">
        <v>1994</v>
      </c>
      <c r="C31" s="56" t="n">
        <v>550</v>
      </c>
      <c r="D31" s="57" t="n">
        <v>91</v>
      </c>
      <c r="E31" s="58" t="n">
        <v>641</v>
      </c>
      <c r="F31" s="59" t="n">
        <v>390</v>
      </c>
      <c r="G31" s="60" t="n">
        <v>44</v>
      </c>
      <c r="H31" s="61" t="n">
        <v>434</v>
      </c>
      <c r="I31" s="62" t="n">
        <v>1075</v>
      </c>
      <c r="J31" s="63" t="n">
        <v>2094</v>
      </c>
      <c r="K31" s="64" t="n">
        <v>702</v>
      </c>
      <c r="L31" s="65" t="n">
        <v>282</v>
      </c>
      <c r="M31" s="66" t="n">
        <v>3078</v>
      </c>
      <c r="N31" s="67" t="n">
        <v>4153</v>
      </c>
    </row>
    <row r="32">
      <c r="B32" s="17" t="n">
        <v>1995</v>
      </c>
      <c r="C32" s="56" t="n">
        <v>498</v>
      </c>
      <c r="D32" s="57" t="n">
        <v>83</v>
      </c>
      <c r="E32" s="58" t="n">
        <v>580</v>
      </c>
      <c r="F32" s="59" t="n">
        <v>298</v>
      </c>
      <c r="G32" s="60" t="n">
        <v>51</v>
      </c>
      <c r="H32" s="61" t="n">
        <v>348</v>
      </c>
      <c r="I32" s="62" t="n">
        <v>929</v>
      </c>
      <c r="J32" s="63" t="n">
        <v>1919</v>
      </c>
      <c r="K32" s="64" t="n">
        <v>654</v>
      </c>
      <c r="L32" s="65" t="n">
        <v>295</v>
      </c>
      <c r="M32" s="66" t="n">
        <v>2868</v>
      </c>
      <c r="N32" s="67" t="n">
        <v>3796</v>
      </c>
    </row>
    <row r="33">
      <c r="B33" s="17" t="n">
        <v>1996</v>
      </c>
      <c r="C33" s="56" t="n">
        <v>494</v>
      </c>
      <c r="D33" s="57" t="n">
        <v>78</v>
      </c>
      <c r="E33" s="58" t="n">
        <v>571</v>
      </c>
      <c r="F33" s="59" t="n">
        <v>254</v>
      </c>
      <c r="G33" s="60" t="n">
        <v>61</v>
      </c>
      <c r="H33" s="61" t="n">
        <v>315</v>
      </c>
      <c r="I33" s="62" t="n">
        <v>886</v>
      </c>
      <c r="J33" s="63" t="n">
        <v>1689</v>
      </c>
      <c r="K33" s="64" t="n">
        <v>412</v>
      </c>
      <c r="L33" s="65" t="n">
        <v>279</v>
      </c>
      <c r="M33" s="66" t="n">
        <v>2380</v>
      </c>
      <c r="N33" s="67" t="n">
        <v>3266</v>
      </c>
    </row>
    <row r="34">
      <c r="B34" s="17" t="n">
        <v>1997</v>
      </c>
      <c r="C34" s="56" t="n">
        <v>313</v>
      </c>
      <c r="D34" s="57" t="n">
        <v>91</v>
      </c>
      <c r="E34" s="58" t="n">
        <v>404</v>
      </c>
      <c r="F34" s="59" t="n">
        <v>255</v>
      </c>
      <c r="G34" s="60" t="n">
        <v>85</v>
      </c>
      <c r="H34" s="61" t="n">
        <v>340</v>
      </c>
      <c r="I34" s="62" t="n">
        <v>744</v>
      </c>
      <c r="J34" s="63" t="n">
        <v>1484</v>
      </c>
      <c r="K34" s="64" t="n">
        <v>413</v>
      </c>
      <c r="L34" s="65" t="n">
        <v>334</v>
      </c>
      <c r="M34" s="66" t="n">
        <v>2232</v>
      </c>
      <c r="N34" s="67" t="n">
        <v>2975</v>
      </c>
    </row>
    <row r="35">
      <c r="B35" s="17" t="n">
        <v>1998</v>
      </c>
      <c r="C35" s="56" t="n">
        <v>307</v>
      </c>
      <c r="D35" s="57" t="n">
        <v>128</v>
      </c>
      <c r="E35" s="58" t="n">
        <v>436</v>
      </c>
      <c r="F35" s="59" t="n">
        <v>245</v>
      </c>
      <c r="G35" s="60" t="n">
        <v>72</v>
      </c>
      <c r="H35" s="61" t="n">
        <v>317</v>
      </c>
      <c r="I35" s="62" t="n">
        <v>753</v>
      </c>
      <c r="J35" s="63" t="n">
        <v>1570</v>
      </c>
      <c r="K35" s="64" t="n">
        <v>408</v>
      </c>
      <c r="L35" s="65" t="n">
        <v>249</v>
      </c>
      <c r="M35" s="66" t="n">
        <v>2227</v>
      </c>
      <c r="N35" s="67" t="n">
        <v>2980</v>
      </c>
    </row>
    <row r="36">
      <c r="B36" s="17" t="n">
        <v>1999</v>
      </c>
      <c r="C36" s="56" t="n">
        <v>326</v>
      </c>
      <c r="D36" s="57" t="n">
        <v>151</v>
      </c>
      <c r="E36" s="58" t="n">
        <v>477</v>
      </c>
      <c r="F36" s="59" t="n">
        <v>226</v>
      </c>
      <c r="G36" s="60" t="n">
        <v>73</v>
      </c>
      <c r="H36" s="61" t="n">
        <v>299</v>
      </c>
      <c r="I36" s="62" t="n">
        <v>776</v>
      </c>
      <c r="J36" s="63" t="n">
        <v>1504</v>
      </c>
      <c r="K36" s="64" t="n">
        <v>452</v>
      </c>
      <c r="L36" s="65" t="n">
        <v>211</v>
      </c>
      <c r="M36" s="66" t="n">
        <v>2166</v>
      </c>
      <c r="N36" s="67" t="n">
        <v>2942</v>
      </c>
    </row>
    <row r="37">
      <c r="B37" s="17" t="n">
        <v>2000</v>
      </c>
      <c r="C37" s="56" t="n">
        <v>399</v>
      </c>
      <c r="D37" s="57" t="n">
        <v>130</v>
      </c>
      <c r="E37" s="58" t="n">
        <v>529</v>
      </c>
      <c r="F37" s="59" t="n">
        <v>252</v>
      </c>
      <c r="G37" s="60" t="n">
        <v>83</v>
      </c>
      <c r="H37" s="61" t="n">
        <v>335</v>
      </c>
      <c r="I37" s="62" t="n">
        <v>864</v>
      </c>
      <c r="J37" s="63" t="n">
        <v>1459</v>
      </c>
      <c r="K37" s="64" t="n">
        <v>514</v>
      </c>
      <c r="L37" s="65" t="n">
        <v>226</v>
      </c>
      <c r="M37" s="66" t="n">
        <v>2199</v>
      </c>
      <c r="N37" s="67" t="n">
        <v>3063</v>
      </c>
    </row>
    <row r="38">
      <c r="B38" s="17" t="n">
        <v>2001</v>
      </c>
      <c r="C38" s="56" t="n">
        <v>331</v>
      </c>
      <c r="D38" s="57" t="n">
        <v>113</v>
      </c>
      <c r="E38" s="58" t="n">
        <v>444</v>
      </c>
      <c r="F38" s="59" t="n">
        <v>233</v>
      </c>
      <c r="G38" s="60" t="n">
        <v>85</v>
      </c>
      <c r="H38" s="61" t="n">
        <v>318</v>
      </c>
      <c r="I38" s="62" t="n">
        <v>762</v>
      </c>
      <c r="J38" s="63" t="n">
        <v>1367</v>
      </c>
      <c r="K38" s="64" t="n">
        <v>537</v>
      </c>
      <c r="L38" s="65" t="n">
        <v>173</v>
      </c>
      <c r="M38" s="66" t="n">
        <v>2076</v>
      </c>
      <c r="N38" s="67" t="n">
        <v>2838</v>
      </c>
    </row>
    <row r="39">
      <c r="B39" s="17" t="n">
        <v>2002</v>
      </c>
      <c r="C39" s="56" t="n">
        <v>393</v>
      </c>
      <c r="D39" s="57" t="n">
        <v>102</v>
      </c>
      <c r="E39" s="58" t="n">
        <v>494</v>
      </c>
      <c r="F39" s="59" t="n">
        <v>194</v>
      </c>
      <c r="G39" s="60" t="n">
        <v>74</v>
      </c>
      <c r="H39" s="61" t="n">
        <v>268</v>
      </c>
      <c r="I39" s="62" t="n">
        <v>762</v>
      </c>
      <c r="J39" s="63" t="n">
        <v>1438</v>
      </c>
      <c r="K39" s="64" t="n">
        <v>545</v>
      </c>
      <c r="L39" s="65" t="n">
        <v>205</v>
      </c>
      <c r="M39" s="66" t="n">
        <v>2187</v>
      </c>
      <c r="N39" s="67" t="n">
        <v>2950</v>
      </c>
    </row>
    <row r="40">
      <c r="B40" s="17" t="n">
        <v>2003</v>
      </c>
      <c r="C40" s="56" t="n">
        <v>331</v>
      </c>
      <c r="D40" s="57" t="n">
        <v>146</v>
      </c>
      <c r="E40" s="58" t="n">
        <v>478</v>
      </c>
      <c r="F40" s="59" t="n">
        <v>272</v>
      </c>
      <c r="G40" s="60" t="n">
        <v>76</v>
      </c>
      <c r="H40" s="61" t="n">
        <v>349</v>
      </c>
      <c r="I40" s="62" t="n">
        <v>826</v>
      </c>
      <c r="J40" s="63" t="n">
        <v>1512</v>
      </c>
      <c r="K40" s="64" t="n">
        <v>378</v>
      </c>
      <c r="L40" s="65" t="n">
        <v>229</v>
      </c>
      <c r="M40" s="66" t="n">
        <v>2119</v>
      </c>
      <c r="N40" s="67" t="n">
        <v>2945</v>
      </c>
    </row>
    <row r="41">
      <c r="B41" s="17" t="n">
        <v>2004</v>
      </c>
      <c r="C41" s="56" t="n">
        <v>348</v>
      </c>
      <c r="D41" s="57" t="n">
        <v>171</v>
      </c>
      <c r="E41" s="58" t="n">
        <v>519</v>
      </c>
      <c r="F41" s="59" t="n">
        <v>260</v>
      </c>
      <c r="G41" s="60" t="n">
        <v>66</v>
      </c>
      <c r="H41" s="61" t="n">
        <v>326</v>
      </c>
      <c r="I41" s="62" t="n">
        <v>845</v>
      </c>
      <c r="J41" s="63" t="n">
        <v>1766</v>
      </c>
      <c r="K41" s="64" t="n">
        <v>443</v>
      </c>
      <c r="L41" s="65" t="n">
        <v>243</v>
      </c>
      <c r="M41" s="66" t="n">
        <v>2453</v>
      </c>
      <c r="N41" s="67" t="n">
        <v>3298</v>
      </c>
    </row>
    <row r="42">
      <c r="B42" s="17" t="n">
        <v>2005</v>
      </c>
      <c r="C42" s="56" t="n">
        <v>341</v>
      </c>
      <c r="D42" s="57" t="n">
        <v>186</v>
      </c>
      <c r="E42" s="58" t="n">
        <v>527</v>
      </c>
      <c r="F42" s="59" t="n">
        <v>272</v>
      </c>
      <c r="G42" s="60" t="n">
        <v>72</v>
      </c>
      <c r="H42" s="61" t="n">
        <v>344</v>
      </c>
      <c r="I42" s="62" t="n">
        <v>872</v>
      </c>
      <c r="J42" s="63" t="n">
        <v>1935</v>
      </c>
      <c r="K42" s="64" t="n">
        <v>525</v>
      </c>
      <c r="L42" s="65" t="n">
        <v>207</v>
      </c>
      <c r="M42" s="66" t="n">
        <v>2667</v>
      </c>
      <c r="N42" s="67" t="n">
        <v>3539</v>
      </c>
    </row>
    <row r="43">
      <c r="B43" s="17" t="n">
        <v>2006</v>
      </c>
      <c r="C43" s="56" t="n">
        <v>344</v>
      </c>
      <c r="D43" s="57" t="n">
        <v>201</v>
      </c>
      <c r="E43" s="58" t="n">
        <v>546</v>
      </c>
      <c r="F43" s="59" t="n">
        <v>271</v>
      </c>
      <c r="G43" s="60" t="n">
        <v>82</v>
      </c>
      <c r="H43" s="61" t="n">
        <v>353</v>
      </c>
      <c r="I43" s="62" t="n">
        <v>899</v>
      </c>
      <c r="J43" s="63" t="n">
        <v>1864</v>
      </c>
      <c r="K43" s="64" t="n">
        <v>514</v>
      </c>
      <c r="L43" s="65" t="n">
        <v>201</v>
      </c>
      <c r="M43" s="66" t="n">
        <v>2579</v>
      </c>
      <c r="N43" s="67" t="n">
        <v>3478</v>
      </c>
    </row>
    <row r="44">
      <c r="B44" s="17" t="n">
        <v>2007</v>
      </c>
      <c r="C44" s="56" t="n">
        <v>341</v>
      </c>
      <c r="D44" s="57" t="n">
        <v>198</v>
      </c>
      <c r="E44" s="58" t="n">
        <v>538</v>
      </c>
      <c r="F44" s="59" t="n">
        <v>349</v>
      </c>
      <c r="G44" s="60" t="n">
        <v>95</v>
      </c>
      <c r="H44" s="61" t="n">
        <v>443</v>
      </c>
      <c r="I44" s="62" t="n">
        <v>982</v>
      </c>
      <c r="J44" s="63" t="n">
        <v>2106</v>
      </c>
      <c r="K44" s="64" t="n">
        <v>591</v>
      </c>
      <c r="L44" s="65" t="n">
        <v>177</v>
      </c>
      <c r="M44" s="66" t="n">
        <v>2873</v>
      </c>
      <c r="N44" s="67" t="n">
        <v>3855</v>
      </c>
    </row>
    <row r="45">
      <c r="B45" s="17" t="n">
        <v>2008</v>
      </c>
      <c r="C45" s="56" t="n">
        <v>376</v>
      </c>
      <c r="D45" s="57" t="n">
        <v>189</v>
      </c>
      <c r="E45" s="58" t="n">
        <v>564</v>
      </c>
      <c r="F45" s="59" t="n">
        <v>279</v>
      </c>
      <c r="G45" s="60" t="n">
        <v>92</v>
      </c>
      <c r="H45" s="61" t="n">
        <v>370</v>
      </c>
      <c r="I45" s="62" t="n">
        <v>935</v>
      </c>
      <c r="J45" s="63" t="n">
        <v>2013</v>
      </c>
      <c r="K45" s="64" t="n">
        <v>659</v>
      </c>
      <c r="L45" s="65" t="n">
        <v>237</v>
      </c>
      <c r="M45" s="66" t="n">
        <v>2909</v>
      </c>
      <c r="N45" s="67" t="n">
        <v>3844</v>
      </c>
    </row>
    <row r="46">
      <c r="B46" s="17" t="n">
        <v>2009</v>
      </c>
      <c r="C46" s="56" t="n">
        <v>388</v>
      </c>
      <c r="D46" s="57" t="n">
        <v>177</v>
      </c>
      <c r="E46" s="58" t="n">
        <v>564</v>
      </c>
      <c r="F46" s="59" t="n">
        <v>262</v>
      </c>
      <c r="G46" s="60" t="n">
        <v>102</v>
      </c>
      <c r="H46" s="61" t="n">
        <v>364</v>
      </c>
      <c r="I46" s="62" t="n">
        <v>929</v>
      </c>
      <c r="J46" s="63" t="n">
        <v>2086</v>
      </c>
      <c r="K46" s="64" t="n">
        <v>528</v>
      </c>
      <c r="L46" s="65" t="n">
        <v>244</v>
      </c>
      <c r="M46" s="66" t="n">
        <v>2858</v>
      </c>
      <c r="N46" s="67" t="n">
        <v>3787</v>
      </c>
    </row>
    <row r="47">
      <c r="B47" s="17" t="n">
        <v>2010</v>
      </c>
      <c r="C47" s="56" t="n">
        <v>282</v>
      </c>
      <c r="D47" s="57" t="n">
        <v>194</v>
      </c>
      <c r="E47" s="58" t="n">
        <v>477</v>
      </c>
      <c r="F47" s="59" t="n">
        <v>248</v>
      </c>
      <c r="G47" s="60" t="n">
        <v>100</v>
      </c>
      <c r="H47" s="61" t="n">
        <v>348</v>
      </c>
      <c r="I47" s="62" t="n">
        <v>824</v>
      </c>
      <c r="J47" s="63" t="n">
        <v>2107</v>
      </c>
      <c r="K47" s="64" t="n">
        <v>541</v>
      </c>
      <c r="L47" s="65" t="n">
        <v>227</v>
      </c>
      <c r="M47" s="66" t="n">
        <v>2875</v>
      </c>
      <c r="N47" s="67" t="n">
        <v>3699</v>
      </c>
    </row>
    <row r="48">
      <c r="B48" s="17" t="n">
        <v>2011</v>
      </c>
      <c r="C48" s="56" t="n">
        <v>310</v>
      </c>
      <c r="D48" s="57" t="n">
        <v>235</v>
      </c>
      <c r="E48" s="58" t="n">
        <v>545</v>
      </c>
      <c r="F48" s="59" t="n">
        <v>248</v>
      </c>
      <c r="G48" s="60" t="n">
        <v>118</v>
      </c>
      <c r="H48" s="61" t="n">
        <v>366</v>
      </c>
      <c r="I48" s="62" t="n">
        <v>911</v>
      </c>
      <c r="J48" s="63" t="n">
        <v>2184</v>
      </c>
      <c r="K48" s="64" t="n">
        <v>555</v>
      </c>
      <c r="L48" s="65" t="n">
        <v>269</v>
      </c>
      <c r="M48" s="66" t="n">
        <v>3008</v>
      </c>
      <c r="N48" s="67" t="n">
        <v>3920</v>
      </c>
    </row>
    <row r="49">
      <c r="B49" s="17" t="s">
        <v>364</v>
      </c>
      <c r="C49" s="56" t="n">
        <v>378</v>
      </c>
      <c r="D49" s="57" t="n">
        <v>227</v>
      </c>
      <c r="E49" s="58" t="n">
        <v>604</v>
      </c>
      <c r="F49" s="59" t="n">
        <v>320</v>
      </c>
      <c r="G49" s="60" t="n">
        <v>137</v>
      </c>
      <c r="H49" s="61" t="n">
        <v>457</v>
      </c>
      <c r="I49" s="62" t="n">
        <v>1061</v>
      </c>
      <c r="J49" s="63" t="n">
        <v>2221</v>
      </c>
      <c r="K49" s="64" t="n">
        <v>475</v>
      </c>
      <c r="L49" s="65" t="n">
        <v>314</v>
      </c>
      <c r="M49" s="66" t="n">
        <v>3009</v>
      </c>
      <c r="N49" s="67" t="n">
        <v>4071</v>
      </c>
    </row>
    <row r="50">
      <c r="B50" s="17" t="s">
        <v>50</v>
      </c>
      <c r="C50" s="56" t="n">
        <v>369</v>
      </c>
      <c r="D50" s="57" t="n">
        <v>228</v>
      </c>
      <c r="E50" s="58" t="n">
        <v>597</v>
      </c>
      <c r="F50" s="59" t="n">
        <v>272</v>
      </c>
      <c r="G50" s="60" t="n">
        <v>137</v>
      </c>
      <c r="H50" s="61" t="n">
        <v>409</v>
      </c>
      <c r="I50" s="62" t="n">
        <v>1007</v>
      </c>
      <c r="J50" s="63" t="n">
        <v>2393</v>
      </c>
      <c r="K50" s="64" t="n">
        <v>488</v>
      </c>
      <c r="L50" s="65" t="n">
        <v>249</v>
      </c>
      <c r="M50" s="66" t="n">
        <v>3130</v>
      </c>
      <c r="N50" s="67" t="n">
        <v>4137</v>
      </c>
    </row>
    <row r="51">
      <c r="B51" s="17" t="n">
        <v>2013</v>
      </c>
      <c r="C51" s="56" t="n">
        <v>382</v>
      </c>
      <c r="D51" s="57" t="n">
        <v>222</v>
      </c>
      <c r="E51" s="58" t="n">
        <v>603</v>
      </c>
      <c r="F51" s="59" t="n">
        <v>339</v>
      </c>
      <c r="G51" s="60" t="n">
        <v>147</v>
      </c>
      <c r="H51" s="61" t="n">
        <v>486</v>
      </c>
      <c r="I51" s="62" t="n">
        <v>1089</v>
      </c>
      <c r="J51" s="63" t="n">
        <v>2429</v>
      </c>
      <c r="K51" s="64" t="n">
        <v>613</v>
      </c>
      <c r="L51" s="65" t="n">
        <v>306</v>
      </c>
      <c r="M51" s="66" t="n">
        <v>3349</v>
      </c>
      <c r="N51" s="67" t="n">
        <v>4438</v>
      </c>
    </row>
    <row r="52">
      <c r="B52" s="17" t="n">
        <v>2014</v>
      </c>
      <c r="C52" s="56" t="n">
        <v>434.202</v>
      </c>
      <c r="D52" s="57" t="n">
        <v>219.047</v>
      </c>
      <c r="E52" s="58" t="n">
        <v>653.249</v>
      </c>
      <c r="F52" s="59" t="n">
        <v>419.19</v>
      </c>
      <c r="G52" s="60" t="n">
        <v>145.172</v>
      </c>
      <c r="H52" s="61" t="n">
        <v>564.362</v>
      </c>
      <c r="I52" s="62" t="n">
        <v>1217.611</v>
      </c>
      <c r="J52" s="63" t="n">
        <v>2301.18</v>
      </c>
      <c r="K52" s="64" t="n">
        <v>826.084</v>
      </c>
      <c r="L52" s="65" t="n">
        <v>342.922</v>
      </c>
      <c r="M52" s="66" t="n">
        <v>3470.186</v>
      </c>
      <c r="N52" s="67" t="n">
        <v>4687.797</v>
      </c>
    </row>
    <row r="53">
      <c r="B53" s="17" t="n">
        <v>2015</v>
      </c>
      <c r="C53" s="56" t="n">
        <v>544.369</v>
      </c>
      <c r="D53" s="57" t="n">
        <v>218.036</v>
      </c>
      <c r="E53" s="58" t="n">
        <v>762.405</v>
      </c>
      <c r="F53" s="59" t="n">
        <v>360.459</v>
      </c>
      <c r="G53" s="60" t="n">
        <v>149.062</v>
      </c>
      <c r="H53" s="61" t="n">
        <v>509.521</v>
      </c>
      <c r="I53" s="62" t="n">
        <v>1271.926</v>
      </c>
      <c r="J53" s="63" t="n">
        <v>2371.096</v>
      </c>
      <c r="K53" s="64" t="n">
        <v>817.024</v>
      </c>
      <c r="L53" s="65" t="n">
        <v>427.285</v>
      </c>
      <c r="M53" s="66" t="n">
        <v>3615.405</v>
      </c>
      <c r="N53" s="67" t="n">
        <v>4887.331</v>
      </c>
    </row>
    <row r="54">
      <c r="B54" s="17" t="n">
        <v>2016</v>
      </c>
      <c r="C54" s="56" t="n">
        <v>468.169</v>
      </c>
      <c r="D54" s="57" t="n">
        <v>237.352</v>
      </c>
      <c r="E54" s="58" t="n">
        <v>705.521</v>
      </c>
      <c r="F54" s="59" t="n">
        <v>382.273</v>
      </c>
      <c r="G54" s="60" t="n">
        <v>145.342</v>
      </c>
      <c r="H54" s="61" t="n">
        <v>527.615</v>
      </c>
      <c r="I54" s="62" t="n">
        <v>1233.136</v>
      </c>
      <c r="J54" s="63" t="n">
        <v>2648.519</v>
      </c>
      <c r="K54" s="64" t="n">
        <v>712.725</v>
      </c>
      <c r="L54" s="65" t="n">
        <v>404.548</v>
      </c>
      <c r="M54" s="66" t="n">
        <v>3765.792</v>
      </c>
      <c r="N54" s="67" t="n">
        <v>4998.928</v>
      </c>
    </row>
    <row r="55">
      <c r="B55" s="17" t="s">
        <v>365</v>
      </c>
      <c r="C55" s="56" t="n">
        <v>523</v>
      </c>
      <c r="D55" s="57" t="n">
        <v>206</v>
      </c>
      <c r="E55" s="58" t="n">
        <v>730</v>
      </c>
      <c r="F55" s="59" t="n">
        <v>277</v>
      </c>
      <c r="G55" s="60" t="n">
        <v>150</v>
      </c>
      <c r="H55" s="61" t="n">
        <v>427</v>
      </c>
      <c r="I55" s="62" t="n">
        <v>1157</v>
      </c>
      <c r="J55" s="63" t="n">
        <v>2672</v>
      </c>
      <c r="K55" s="64" t="n">
        <v>563</v>
      </c>
      <c r="L55" s="65" t="n">
        <v>455</v>
      </c>
      <c r="M55" s="66" t="n">
        <v>3689</v>
      </c>
      <c r="N55" s="67" t="n">
        <v>4846</v>
      </c>
    </row>
    <row r="56">
      <c r="B56" s="17" t="n">
        <v>2018</v>
      </c>
      <c r="C56" s="56" t="n">
        <v>559</v>
      </c>
      <c r="D56" s="57" t="n">
        <v>228</v>
      </c>
      <c r="E56" s="58" t="n">
        <v>786</v>
      </c>
      <c r="F56" s="59" t="n">
        <v>264</v>
      </c>
      <c r="G56" s="60" t="n">
        <v>143</v>
      </c>
      <c r="H56" s="61" t="n">
        <v>406</v>
      </c>
      <c r="I56" s="62" t="n">
        <v>1193</v>
      </c>
      <c r="J56" s="63" t="n">
        <v>2391</v>
      </c>
      <c r="K56" s="64" t="n">
        <v>452</v>
      </c>
      <c r="L56" s="65" t="n">
        <v>364</v>
      </c>
      <c r="M56" s="66" t="n">
        <v>3207</v>
      </c>
      <c r="N56" s="67" t="n">
        <v>4400</v>
      </c>
    </row>
    <row r="57">
      <c r="B57" s="17" t="n">
        <v>2019</v>
      </c>
      <c r="C57" s="56" t="n">
        <v>491</v>
      </c>
      <c r="D57" s="57" t="n">
        <v>229</v>
      </c>
      <c r="E57" s="58" t="n">
        <v>719</v>
      </c>
      <c r="F57" s="59" t="n">
        <v>274</v>
      </c>
      <c r="G57" s="60" t="n">
        <v>149</v>
      </c>
      <c r="H57" s="61" t="n">
        <v>423</v>
      </c>
      <c r="I57" s="62" t="n">
        <v>1142</v>
      </c>
      <c r="J57" s="63" t="n">
        <v>2140</v>
      </c>
      <c r="K57" s="64" t="n">
        <v>406</v>
      </c>
      <c r="L57" s="65" t="n">
        <v>401</v>
      </c>
      <c r="M57" s="66" t="n">
        <v>2947</v>
      </c>
      <c r="N57" s="67" t="n">
        <v>4089</v>
      </c>
    </row>
    <row r="58">
      <c r="B58" s="17" t="n">
        <v>2020</v>
      </c>
      <c r="C58" s="56" t="n">
        <v>557</v>
      </c>
      <c r="D58" s="57" t="n">
        <v>255</v>
      </c>
      <c r="E58" s="58" t="n">
        <v>812</v>
      </c>
      <c r="F58" s="59" t="n">
        <v>245</v>
      </c>
      <c r="G58" s="60" t="n">
        <v>153</v>
      </c>
      <c r="H58" s="61" t="n">
        <v>398</v>
      </c>
      <c r="I58" s="62" t="n">
        <v>1210</v>
      </c>
      <c r="J58" s="63" t="n">
        <v>2206</v>
      </c>
      <c r="K58" s="64" t="n">
        <v>447</v>
      </c>
      <c r="L58" s="65" t="n">
        <v>420</v>
      </c>
      <c r="M58" s="66" t="n">
        <v>3073</v>
      </c>
      <c r="N58" s="67" t="n">
        <v>4283</v>
      </c>
    </row>
    <row r="59">
      <c r="B59" s="17" t="n">
        <v>2021</v>
      </c>
      <c r="C59" s="56" t="n">
        <v>581</v>
      </c>
      <c r="D59" s="57" t="n">
        <v>279</v>
      </c>
      <c r="E59" s="58" t="n">
        <v>860</v>
      </c>
      <c r="F59" s="59" t="n">
        <v>254</v>
      </c>
      <c r="G59" s="60" t="n">
        <v>133</v>
      </c>
      <c r="H59" s="61" t="n">
        <v>387</v>
      </c>
      <c r="I59" s="62" t="n">
        <v>1247</v>
      </c>
      <c r="J59" s="63" t="n">
        <v>2260</v>
      </c>
      <c r="K59" s="64" t="n">
        <v>494</v>
      </c>
      <c r="L59" s="65" t="n">
        <v>340</v>
      </c>
      <c r="M59" s="66" t="n">
        <v>3094</v>
      </c>
      <c r="N59" s="67" t="n">
        <v>4341</v>
      </c>
    </row>
    <row r="60">
      <c r="B60" s="17" t="n">
        <v>2022</v>
      </c>
      <c r="C60" s="56" t="n">
        <v>510</v>
      </c>
      <c r="D60" s="57" t="n">
        <v>239</v>
      </c>
      <c r="E60" s="58" t="n">
        <v>750</v>
      </c>
      <c r="F60" s="59" t="n">
        <v>304</v>
      </c>
      <c r="G60" s="60" t="n">
        <v>132</v>
      </c>
      <c r="H60" s="61" t="n">
        <v>436</v>
      </c>
      <c r="I60" s="62" t="n">
        <v>1186</v>
      </c>
      <c r="J60" s="63" t="n">
        <v>2213</v>
      </c>
      <c r="K60" s="64" t="n">
        <v>502</v>
      </c>
      <c r="L60" s="65" t="n">
        <v>438</v>
      </c>
      <c r="M60" s="66" t="n">
        <v>3153</v>
      </c>
      <c r="N60" s="67" t="n">
        <v>4339</v>
      </c>
    </row>
    <row r="61">
      <c r="B61" s="26" t="n">
        <v>2023</v>
      </c>
      <c r="C61" s="68" t="n">
        <v>488</v>
      </c>
      <c r="D61" s="69" t="n">
        <v>240</v>
      </c>
      <c r="E61" s="70" t="n">
        <v>728</v>
      </c>
      <c r="F61" s="71" t="n">
        <v>332</v>
      </c>
      <c r="G61" s="72" t="n">
        <v>136</v>
      </c>
      <c r="H61" s="73" t="n">
        <v>469</v>
      </c>
      <c r="I61" s="74" t="n">
        <v>1197</v>
      </c>
      <c r="J61" s="75" t="n">
        <v>2146</v>
      </c>
      <c r="K61" s="76" t="n">
        <v>555</v>
      </c>
      <c r="L61" s="77" t="n">
        <v>507</v>
      </c>
      <c r="M61" s="78" t="n">
        <v>3208</v>
      </c>
      <c r="N61" s="79" t="n">
        <v>4405</v>
      </c>
    </row>
    <row r="63">
      <c r="B63" s="35" t="s">
        <v>367</v>
      </c>
    </row>
    <row r="64">
      <c r="B64" s="35" t="s">
        <v>368</v>
      </c>
    </row>
    <row r="65">
      <c r="B65" s="35" t="s">
        <v>369</v>
      </c>
    </row>
  </sheetData>
  <mergeCells count="14">
    <mergeCell ref="B4:B6"/>
    <mergeCell ref="C4:I4"/>
    <mergeCell ref="J4:M4"/>
    <mergeCell ref="N4:N6"/>
    <mergeCell ref="C5:E5"/>
    <mergeCell ref="F5:H5"/>
    <mergeCell ref="I5:I6"/>
    <mergeCell ref="J5:J6"/>
    <mergeCell ref="K5:K6"/>
    <mergeCell ref="L5:L6"/>
    <mergeCell ref="M5:M6"/>
    <mergeCell ref="B63:N63"/>
    <mergeCell ref="B64:N64"/>
    <mergeCell ref="B65:N65"/>
  </mergeCells>
  <pageMargins left="0.7" right="0.7" top="0.75" bottom="0.75" header="0.3" footer="0.3"/>
  <pageSetup paperSize="9" orientation="landscape" scale="50" fitToWidth="0" fitToHeight="0" horizontalDpi="300" verticalDpi="300" r:id="rId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7AB8"/>
  </sheetPr>
  <dimension ref="A1"/>
  <sheetViews>
    <sheetView workbookViewId="0" zoomScale="100" showGridLines="0" tabSelected="false">
      <pane ySplit="6" topLeftCell="A7" activePane="bottomLeft" state="frozen"/>
      <selection pane="bottomLeft"/>
    </sheetView>
  </sheetViews>
  <sheetFormatPr defaultRowHeight="15.0" baseColWidth="10"/>
  <cols>
    <col min="1" max="1" width="2.57" hidden="0" customWidth="1"/>
    <col min="2" max="2" width="20.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s>
  <sheetData>
    <row r="1">
      <c r="B1" s="3" t="s">
        <v>8</v>
      </c>
    </row>
    <row r="4">
      <c r="B4" s="14" t="s">
        <v>370</v>
      </c>
      <c r="C4" s="15" t="s">
        <v>353</v>
      </c>
      <c r="D4" s="15" t="s">
        <v>353</v>
      </c>
      <c r="E4" s="15" t="s">
        <v>353</v>
      </c>
      <c r="F4" s="15" t="s">
        <v>353</v>
      </c>
      <c r="G4" s="15" t="s">
        <v>353</v>
      </c>
      <c r="H4" s="15" t="s">
        <v>354</v>
      </c>
      <c r="I4" s="15" t="s">
        <v>354</v>
      </c>
      <c r="J4" s="15" t="s">
        <v>354</v>
      </c>
      <c r="K4" s="15" t="s">
        <v>354</v>
      </c>
      <c r="L4" s="15" t="s">
        <v>355</v>
      </c>
    </row>
    <row r="5" ht="21" customHeight="1">
      <c r="B5" s="14" t="s">
        <v>370</v>
      </c>
      <c r="C5" s="15" t="s">
        <v>356</v>
      </c>
      <c r="D5" s="15" t="s">
        <v>356</v>
      </c>
      <c r="E5" s="15" t="s">
        <v>357</v>
      </c>
      <c r="F5" s="15" t="s">
        <v>357</v>
      </c>
      <c r="G5" s="16" t="s">
        <v>46</v>
      </c>
      <c r="H5" s="16" t="s">
        <v>358</v>
      </c>
      <c r="I5" s="16" t="s">
        <v>371</v>
      </c>
      <c r="J5" s="16" t="s">
        <v>372</v>
      </c>
      <c r="K5" s="16" t="s">
        <v>361</v>
      </c>
      <c r="L5" s="15" t="s">
        <v>355</v>
      </c>
    </row>
    <row r="6" ht="42" customHeight="1">
      <c r="B6" s="14" t="s">
        <v>370</v>
      </c>
      <c r="C6" s="16" t="s">
        <v>46</v>
      </c>
      <c r="D6" s="16" t="s">
        <v>373</v>
      </c>
      <c r="E6" s="16" t="s">
        <v>46</v>
      </c>
      <c r="F6" s="16" t="s">
        <v>373</v>
      </c>
      <c r="G6" s="16" t="s">
        <v>46</v>
      </c>
      <c r="H6" s="16" t="s">
        <v>358</v>
      </c>
      <c r="I6" s="16" t="s">
        <v>371</v>
      </c>
      <c r="J6" s="16" t="s">
        <v>372</v>
      </c>
      <c r="K6" s="16" t="s">
        <v>361</v>
      </c>
      <c r="L6" s="15" t="s">
        <v>355</v>
      </c>
    </row>
    <row r="7">
      <c r="B7" s="17" t="s">
        <v>374</v>
      </c>
      <c r="C7" s="80" t="n">
        <v>60031</v>
      </c>
      <c r="D7" s="81" t="n">
        <v>13612</v>
      </c>
      <c r="E7" s="82" t="n">
        <v>72186</v>
      </c>
      <c r="F7" s="83" t="n">
        <v>5296</v>
      </c>
      <c r="G7" s="84" t="n">
        <v>132217</v>
      </c>
      <c r="H7" s="85" t="n">
        <v>217885</v>
      </c>
      <c r="I7" s="86" t="n">
        <v>96006</v>
      </c>
      <c r="J7" s="87" t="n">
        <v>140681</v>
      </c>
      <c r="K7" s="88" t="n">
        <v>454572</v>
      </c>
      <c r="L7" s="89" t="n">
        <v>586789</v>
      </c>
    </row>
    <row r="8">
      <c r="B8" s="17" t="s">
        <v>375</v>
      </c>
      <c r="C8" s="80" t="n">
        <v>97911</v>
      </c>
      <c r="D8" s="81" t="n">
        <v>23397</v>
      </c>
      <c r="E8" s="82" t="n">
        <v>101012</v>
      </c>
      <c r="F8" s="83" t="n">
        <v>32098</v>
      </c>
      <c r="G8" s="84" t="n">
        <v>198923</v>
      </c>
      <c r="H8" s="85" t="n">
        <v>391645</v>
      </c>
      <c r="I8" s="86" t="n">
        <v>109279</v>
      </c>
      <c r="J8" s="87" t="n">
        <v>147637</v>
      </c>
      <c r="K8" s="88" t="n">
        <v>648561</v>
      </c>
      <c r="L8" s="89" t="n">
        <v>847484</v>
      </c>
    </row>
    <row r="9">
      <c r="B9" s="17" t="s">
        <v>376</v>
      </c>
      <c r="C9" s="80" t="n">
        <v>23484</v>
      </c>
      <c r="D9" s="81" t="n">
        <v>13064</v>
      </c>
      <c r="E9" s="82" t="n">
        <v>96516</v>
      </c>
      <c r="F9" s="83" t="n">
        <v>13412</v>
      </c>
      <c r="G9" s="84" t="n">
        <v>120000</v>
      </c>
      <c r="H9" s="85" t="n">
        <v>260363</v>
      </c>
      <c r="I9" s="86" t="n">
        <v>65133</v>
      </c>
      <c r="J9" s="87" t="n">
        <v>17348</v>
      </c>
      <c r="K9" s="88" t="n">
        <v>342844</v>
      </c>
      <c r="L9" s="89" t="n">
        <v>462844</v>
      </c>
    </row>
    <row r="10">
      <c r="B10" s="17" t="s">
        <v>377</v>
      </c>
      <c r="C10" s="80" t="n">
        <v>58194</v>
      </c>
      <c r="D10" s="81" t="n">
        <v>16818</v>
      </c>
      <c r="E10" s="82" t="n">
        <v>36053</v>
      </c>
      <c r="F10" s="83" t="n">
        <v>10302</v>
      </c>
      <c r="G10" s="84" t="n">
        <v>94247</v>
      </c>
      <c r="H10" s="85" t="n">
        <v>141596</v>
      </c>
      <c r="I10" s="86" t="n">
        <v>35028</v>
      </c>
      <c r="J10" s="87" t="n">
        <v>15282</v>
      </c>
      <c r="K10" s="88" t="n">
        <v>191906</v>
      </c>
      <c r="L10" s="89" t="n">
        <v>286153</v>
      </c>
    </row>
    <row r="11">
      <c r="B11" s="17" t="s">
        <v>378</v>
      </c>
      <c r="C11" s="80" t="n">
        <v>16876</v>
      </c>
      <c r="D11" s="81" t="n">
        <v>13761</v>
      </c>
      <c r="E11" s="82" t="n">
        <v>12350</v>
      </c>
      <c r="F11" s="83" t="n">
        <v>5812</v>
      </c>
      <c r="G11" s="84" t="n">
        <v>29226</v>
      </c>
      <c r="H11" s="85" t="n">
        <v>165709</v>
      </c>
      <c r="I11" s="86" t="n">
        <v>11469</v>
      </c>
      <c r="J11" s="87" t="n">
        <v>20929</v>
      </c>
      <c r="K11" s="88" t="n">
        <v>198107</v>
      </c>
      <c r="L11" s="89" t="n">
        <v>227333</v>
      </c>
    </row>
    <row r="12">
      <c r="B12" s="17" t="s">
        <v>379</v>
      </c>
      <c r="C12" s="80" t="n">
        <v>28918</v>
      </c>
      <c r="D12" s="81" t="n">
        <v>16980</v>
      </c>
      <c r="E12" s="82" t="n">
        <v>17657</v>
      </c>
      <c r="F12" s="83" t="n">
        <v>11496</v>
      </c>
      <c r="G12" s="84" t="n">
        <v>46575</v>
      </c>
      <c r="H12" s="85" t="n">
        <v>128608</v>
      </c>
      <c r="I12" s="86" t="n">
        <v>20548</v>
      </c>
      <c r="J12" s="87" t="n">
        <v>25785</v>
      </c>
      <c r="K12" s="88" t="n">
        <v>174941</v>
      </c>
      <c r="L12" s="89" t="n">
        <v>221516</v>
      </c>
    </row>
    <row r="13">
      <c r="B13" s="17" t="s">
        <v>380</v>
      </c>
      <c r="C13" s="80" t="n">
        <v>60635</v>
      </c>
      <c r="D13" s="81" t="n">
        <v>15866</v>
      </c>
      <c r="E13" s="82" t="n">
        <v>32859</v>
      </c>
      <c r="F13" s="83" t="n">
        <v>8757</v>
      </c>
      <c r="G13" s="84" t="n">
        <v>93494</v>
      </c>
      <c r="H13" s="85" t="n">
        <v>235037</v>
      </c>
      <c r="I13" s="86" t="n">
        <v>28541</v>
      </c>
      <c r="J13" s="87" t="n">
        <v>6916</v>
      </c>
      <c r="K13" s="88" t="n">
        <v>270494</v>
      </c>
      <c r="L13" s="89" t="n">
        <v>363988</v>
      </c>
    </row>
    <row r="14">
      <c r="B14" s="17" t="s">
        <v>381</v>
      </c>
      <c r="C14" s="80" t="n">
        <v>30001</v>
      </c>
      <c r="D14" s="81" t="n">
        <v>11693</v>
      </c>
      <c r="E14" s="82" t="n">
        <v>23347</v>
      </c>
      <c r="F14" s="83" t="n">
        <v>7761</v>
      </c>
      <c r="G14" s="84" t="n">
        <v>53348</v>
      </c>
      <c r="H14" s="85" t="n">
        <v>155828</v>
      </c>
      <c r="I14" s="86" t="n">
        <v>18982</v>
      </c>
      <c r="J14" s="87" t="n">
        <v>9825</v>
      </c>
      <c r="K14" s="88" t="n">
        <v>184635</v>
      </c>
      <c r="L14" s="89" t="n">
        <v>237983</v>
      </c>
    </row>
    <row r="15">
      <c r="B15" s="17" t="s">
        <v>382</v>
      </c>
      <c r="C15" s="80" t="n">
        <v>40347</v>
      </c>
      <c r="D15" s="81" t="n">
        <v>21170</v>
      </c>
      <c r="E15" s="82" t="n">
        <v>34467</v>
      </c>
      <c r="F15" s="83" t="n">
        <v>17181</v>
      </c>
      <c r="G15" s="84" t="n">
        <v>74814</v>
      </c>
      <c r="H15" s="85" t="n">
        <v>132936</v>
      </c>
      <c r="I15" s="86" t="n">
        <v>92028</v>
      </c>
      <c r="J15" s="87" t="n">
        <v>31046</v>
      </c>
      <c r="K15" s="88" t="n">
        <v>256010</v>
      </c>
      <c r="L15" s="89" t="n">
        <v>330824</v>
      </c>
    </row>
    <row r="16">
      <c r="B16" s="17" t="s">
        <v>383</v>
      </c>
      <c r="C16" s="80" t="n">
        <v>52950</v>
      </c>
      <c r="D16" s="81" t="n">
        <v>17164</v>
      </c>
      <c r="E16" s="82" t="n">
        <v>24119</v>
      </c>
      <c r="F16" s="83" t="n">
        <v>7569</v>
      </c>
      <c r="G16" s="84" t="n">
        <v>77069</v>
      </c>
      <c r="H16" s="85" t="n">
        <v>187376</v>
      </c>
      <c r="I16" s="86" t="n">
        <v>48522</v>
      </c>
      <c r="J16" s="87" t="n">
        <v>18019</v>
      </c>
      <c r="K16" s="88" t="n">
        <v>253917</v>
      </c>
      <c r="L16" s="89" t="n">
        <v>330986</v>
      </c>
    </row>
    <row r="17">
      <c r="B17" s="17" t="s">
        <v>384</v>
      </c>
      <c r="C17" s="80" t="n">
        <v>34137</v>
      </c>
      <c r="D17" s="81" t="n">
        <v>5465</v>
      </c>
      <c r="E17" s="82" t="n">
        <v>3880</v>
      </c>
      <c r="F17" s="83" t="n">
        <v>2489</v>
      </c>
      <c r="G17" s="84" t="n">
        <v>38017</v>
      </c>
      <c r="H17" s="85" t="n">
        <v>129246</v>
      </c>
      <c r="I17" s="86" t="n">
        <v>23647</v>
      </c>
      <c r="J17" s="87" t="n">
        <v>9550</v>
      </c>
      <c r="K17" s="88" t="n">
        <v>162443</v>
      </c>
      <c r="L17" s="89" t="n">
        <v>200460</v>
      </c>
    </row>
    <row r="18">
      <c r="B18" s="17" t="s">
        <v>385</v>
      </c>
      <c r="C18" s="80" t="n">
        <v>224545</v>
      </c>
      <c r="D18" s="81" t="n">
        <v>71385</v>
      </c>
      <c r="E18" s="82" t="n">
        <v>14201</v>
      </c>
      <c r="F18" s="83" t="n">
        <v>14201</v>
      </c>
      <c r="G18" s="84" t="n">
        <v>238746</v>
      </c>
      <c r="H18" s="85" t="n">
        <v>0</v>
      </c>
      <c r="I18" s="86" t="n">
        <v>6207</v>
      </c>
      <c r="J18" s="87" t="n">
        <v>63801</v>
      </c>
      <c r="K18" s="88" t="n">
        <v>70008</v>
      </c>
      <c r="L18" s="89" t="n">
        <v>308754</v>
      </c>
    </row>
    <row r="19">
      <c r="B19" s="49" t="s">
        <v>386</v>
      </c>
      <c r="C19" s="90" t="n">
        <v>728029</v>
      </c>
      <c r="D19" s="91" t="n">
        <v>240375</v>
      </c>
      <c r="E19" s="92" t="n">
        <v>468647</v>
      </c>
      <c r="F19" s="93" t="n">
        <v>136374</v>
      </c>
      <c r="G19" s="94" t="n">
        <v>1196676</v>
      </c>
      <c r="H19" s="95" t="n">
        <v>2146229</v>
      </c>
      <c r="I19" s="96" t="n">
        <v>555390</v>
      </c>
      <c r="J19" s="97" t="n">
        <v>506819</v>
      </c>
      <c r="K19" s="98" t="n">
        <v>3208438</v>
      </c>
      <c r="L19" s="99" t="n">
        <v>4405114</v>
      </c>
    </row>
    <row r="21">
      <c r="B21" s="35" t="s">
        <v>387</v>
      </c>
    </row>
    <row r="22">
      <c r="B22" s="35" t="s">
        <v>388</v>
      </c>
    </row>
    <row r="23">
      <c r="B23" s="35" t="s">
        <v>389</v>
      </c>
    </row>
  </sheetData>
  <mergeCells count="14">
    <mergeCell ref="B4:B6"/>
    <mergeCell ref="C4:G4"/>
    <mergeCell ref="H4:K4"/>
    <mergeCell ref="L4:L6"/>
    <mergeCell ref="C5:D5"/>
    <mergeCell ref="E5:F5"/>
    <mergeCell ref="G5:G6"/>
    <mergeCell ref="H5:H6"/>
    <mergeCell ref="I5:I6"/>
    <mergeCell ref="J5:J6"/>
    <mergeCell ref="K5:K6"/>
    <mergeCell ref="B21:L21"/>
    <mergeCell ref="B22:L22"/>
    <mergeCell ref="B23:L23"/>
  </mergeCells>
  <pageMargins left="0.7" right="0.7" top="0.75" bottom="0.75" header="0.3" footer="0.3"/>
  <pageSetup paperSize="9" orientation="landscape" scale="50" fitToWidth="0" fitToHeight="0" horizontalDpi="300" verticalDpi="300"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7AB8"/>
  </sheetPr>
  <dimension ref="A1"/>
  <sheetViews>
    <sheetView workbookViewId="0" zoomScale="100" showGridLines="0" tabSelected="false"/>
  </sheetViews>
  <sheetFormatPr defaultRowHeight="15.0" baseColWidth="10"/>
  <cols>
    <col min="1" max="1" width="2.57" hidden="0" customWidth="1"/>
    <col min="2" max="2" width="20.71" hidden="0" customWidth="1"/>
    <col min="3" max="3" width="10.71" hidden="0" customWidth="1"/>
    <col min="4" max="4" width="10.71" hidden="0" customWidth="1"/>
    <col min="5" max="5" width="10.71" hidden="0" customWidth="1"/>
    <col min="6" max="6" width="12.71" hidden="0" customWidth="1"/>
    <col min="7" max="7" width="10.71" hidden="0" customWidth="1"/>
    <col min="8" max="8" width="10.71" hidden="0" customWidth="1"/>
    <col min="9" max="9" width="10.71" hidden="0" customWidth="1"/>
    <col min="10" max="10" width="12.71" hidden="0" customWidth="1"/>
  </cols>
  <sheetData>
    <row r="1">
      <c r="B1" s="3" t="s">
        <v>9</v>
      </c>
    </row>
    <row r="4">
      <c r="B4" s="14" t="s">
        <v>370</v>
      </c>
      <c r="C4" s="15" t="s">
        <v>390</v>
      </c>
      <c r="D4" s="15" t="s">
        <v>391</v>
      </c>
      <c r="E4" s="15" t="s">
        <v>391</v>
      </c>
      <c r="F4" s="15" t="s">
        <v>391</v>
      </c>
      <c r="G4" s="15" t="s">
        <v>391</v>
      </c>
      <c r="H4" s="15" t="s">
        <v>392</v>
      </c>
      <c r="I4" s="15" t="s">
        <v>392</v>
      </c>
      <c r="J4" s="15" t="s">
        <v>392</v>
      </c>
    </row>
    <row r="5" ht="84" customHeight="1">
      <c r="B5" s="14" t="s">
        <v>370</v>
      </c>
      <c r="C5" s="15" t="s">
        <v>390</v>
      </c>
      <c r="D5" s="16" t="s">
        <v>393</v>
      </c>
      <c r="E5" s="16" t="s">
        <v>358</v>
      </c>
      <c r="F5" s="16" t="s">
        <v>394</v>
      </c>
      <c r="G5" s="16" t="s">
        <v>46</v>
      </c>
      <c r="H5" s="16" t="s">
        <v>393</v>
      </c>
      <c r="I5" s="16" t="s">
        <v>395</v>
      </c>
      <c r="J5" s="16" t="s">
        <v>394</v>
      </c>
    </row>
    <row r="6">
      <c r="B6" s="17" t="s">
        <v>374</v>
      </c>
      <c r="C6" s="100" t="n">
        <v>83843</v>
      </c>
      <c r="D6" s="101" t="n">
        <v>1577</v>
      </c>
      <c r="E6" s="102" t="n">
        <v>2599</v>
      </c>
      <c r="F6" s="103" t="n">
        <v>2823</v>
      </c>
      <c r="G6" s="104" t="n">
        <v>6999</v>
      </c>
      <c r="H6" s="105" t="s">
        <v>397</v>
      </c>
      <c r="I6" s="106" t="s">
        <v>407</v>
      </c>
      <c r="J6" s="107" t="s">
        <v>419</v>
      </c>
    </row>
    <row r="7">
      <c r="B7" s="17" t="s">
        <v>375</v>
      </c>
      <c r="C7" s="100" t="n">
        <v>152337</v>
      </c>
      <c r="D7" s="101" t="n">
        <v>1306</v>
      </c>
      <c r="E7" s="102" t="n">
        <v>2571</v>
      </c>
      <c r="F7" s="103" t="n">
        <v>1686</v>
      </c>
      <c r="G7" s="104" t="n">
        <v>5563</v>
      </c>
      <c r="H7" s="105" t="s">
        <v>398</v>
      </c>
      <c r="I7" s="106" t="s">
        <v>408</v>
      </c>
      <c r="J7" s="107" t="s">
        <v>420</v>
      </c>
    </row>
    <row r="8">
      <c r="B8" s="17" t="s">
        <v>376</v>
      </c>
      <c r="C8" s="100" t="n">
        <v>82992</v>
      </c>
      <c r="D8" s="101" t="n">
        <v>1446</v>
      </c>
      <c r="E8" s="102" t="n">
        <v>3137</v>
      </c>
      <c r="F8" s="103" t="n">
        <v>994</v>
      </c>
      <c r="G8" s="104" t="n">
        <v>5577</v>
      </c>
      <c r="H8" s="105" t="s">
        <v>399</v>
      </c>
      <c r="I8" s="106" t="s">
        <v>409</v>
      </c>
      <c r="J8" s="107" t="s">
        <v>316</v>
      </c>
    </row>
    <row r="9">
      <c r="B9" s="17" t="s">
        <v>377</v>
      </c>
      <c r="C9" s="100" t="n">
        <v>52458</v>
      </c>
      <c r="D9" s="101" t="n">
        <v>1797</v>
      </c>
      <c r="E9" s="102" t="n">
        <v>2699</v>
      </c>
      <c r="F9" s="103" t="n">
        <v>959</v>
      </c>
      <c r="G9" s="104" t="n">
        <v>5455</v>
      </c>
      <c r="H9" s="105" t="s">
        <v>166</v>
      </c>
      <c r="I9" s="106" t="s">
        <v>410</v>
      </c>
      <c r="J9" s="107" t="s">
        <v>123</v>
      </c>
    </row>
    <row r="10">
      <c r="B10" s="17" t="s">
        <v>378</v>
      </c>
      <c r="C10" s="100" t="n">
        <v>45767</v>
      </c>
      <c r="D10" s="101" t="n">
        <v>639</v>
      </c>
      <c r="E10" s="102" t="n">
        <v>3621</v>
      </c>
      <c r="F10" s="103" t="n">
        <v>708</v>
      </c>
      <c r="G10" s="104" t="n">
        <v>4967</v>
      </c>
      <c r="H10" s="105" t="s">
        <v>131</v>
      </c>
      <c r="I10" s="106" t="s">
        <v>411</v>
      </c>
      <c r="J10" s="107" t="s">
        <v>349</v>
      </c>
    </row>
    <row r="11">
      <c r="B11" s="17" t="s">
        <v>379</v>
      </c>
      <c r="C11" s="100" t="n">
        <v>36593</v>
      </c>
      <c r="D11" s="101" t="n">
        <v>1273</v>
      </c>
      <c r="E11" s="102" t="n">
        <v>3515</v>
      </c>
      <c r="F11" s="103" t="n">
        <v>1266</v>
      </c>
      <c r="G11" s="104" t="n">
        <v>6054</v>
      </c>
      <c r="H11" s="105" t="s">
        <v>400</v>
      </c>
      <c r="I11" s="106" t="s">
        <v>412</v>
      </c>
      <c r="J11" s="107" t="s">
        <v>421</v>
      </c>
    </row>
    <row r="12">
      <c r="B12" s="17" t="s">
        <v>380</v>
      </c>
      <c r="C12" s="100" t="n">
        <v>69094</v>
      </c>
      <c r="D12" s="101" t="n">
        <v>1353</v>
      </c>
      <c r="E12" s="102" t="n">
        <v>3402</v>
      </c>
      <c r="F12" s="103" t="n">
        <v>513</v>
      </c>
      <c r="G12" s="104" t="n">
        <v>5268</v>
      </c>
      <c r="H12" s="105" t="s">
        <v>401</v>
      </c>
      <c r="I12" s="106" t="s">
        <v>413</v>
      </c>
      <c r="J12" s="107" t="s">
        <v>422</v>
      </c>
    </row>
    <row r="13">
      <c r="B13" s="17" t="s">
        <v>381</v>
      </c>
      <c r="C13" s="100" t="n">
        <v>39288</v>
      </c>
      <c r="D13" s="101" t="n">
        <v>1358</v>
      </c>
      <c r="E13" s="102" t="n">
        <v>3966</v>
      </c>
      <c r="F13" s="103" t="n">
        <v>733</v>
      </c>
      <c r="G13" s="104" t="n">
        <v>6057</v>
      </c>
      <c r="H13" s="105" t="s">
        <v>402</v>
      </c>
      <c r="I13" s="106" t="s">
        <v>414</v>
      </c>
      <c r="J13" s="107" t="s">
        <v>423</v>
      </c>
    </row>
    <row r="14">
      <c r="B14" s="17" t="s">
        <v>382</v>
      </c>
      <c r="C14" s="100" t="n">
        <v>49402</v>
      </c>
      <c r="D14" s="101" t="n">
        <v>1514</v>
      </c>
      <c r="E14" s="102" t="n">
        <v>2691</v>
      </c>
      <c r="F14" s="103" t="n">
        <v>2491</v>
      </c>
      <c r="G14" s="104" t="n">
        <v>6697</v>
      </c>
      <c r="H14" s="105" t="s">
        <v>403</v>
      </c>
      <c r="I14" s="106" t="s">
        <v>415</v>
      </c>
      <c r="J14" s="107" t="s">
        <v>424</v>
      </c>
    </row>
    <row r="15">
      <c r="B15" s="17" t="s">
        <v>383</v>
      </c>
      <c r="C15" s="100" t="n">
        <v>78003</v>
      </c>
      <c r="D15" s="101" t="n">
        <v>988</v>
      </c>
      <c r="E15" s="102" t="n">
        <v>2402</v>
      </c>
      <c r="F15" s="103" t="n">
        <v>853</v>
      </c>
      <c r="G15" s="104" t="n">
        <v>4243</v>
      </c>
      <c r="H15" s="105" t="s">
        <v>404</v>
      </c>
      <c r="I15" s="106" t="s">
        <v>416</v>
      </c>
      <c r="J15" s="107" t="s">
        <v>425</v>
      </c>
    </row>
    <row r="16">
      <c r="B16" s="17" t="s">
        <v>384</v>
      </c>
      <c r="C16" s="100" t="n">
        <v>37458</v>
      </c>
      <c r="D16" s="101" t="n">
        <v>1015</v>
      </c>
      <c r="E16" s="102" t="n">
        <v>3450</v>
      </c>
      <c r="F16" s="103" t="n">
        <v>886</v>
      </c>
      <c r="G16" s="104" t="n">
        <v>5352</v>
      </c>
      <c r="H16" s="105" t="s">
        <v>405</v>
      </c>
      <c r="I16" s="106" t="s">
        <v>417</v>
      </c>
      <c r="J16" s="107" t="s">
        <v>426</v>
      </c>
    </row>
    <row r="17">
      <c r="B17" s="49" t="s">
        <v>396</v>
      </c>
      <c r="C17" s="108" t="n">
        <v>727235</v>
      </c>
      <c r="D17" s="109" t="n">
        <v>1646</v>
      </c>
      <c r="E17" s="110" t="n">
        <v>2951</v>
      </c>
      <c r="F17" s="111" t="n">
        <v>1461</v>
      </c>
      <c r="G17" s="112" t="n">
        <v>6057</v>
      </c>
      <c r="H17" s="113" t="s">
        <v>406</v>
      </c>
      <c r="I17" s="114" t="s">
        <v>418</v>
      </c>
      <c r="J17" s="115" t="s">
        <v>427</v>
      </c>
    </row>
    <row r="19">
      <c r="B19" s="35" t="s">
        <v>387</v>
      </c>
    </row>
    <row r="20">
      <c r="B20" s="35" t="s">
        <v>388</v>
      </c>
    </row>
    <row r="21">
      <c r="B21" s="35" t="s">
        <v>428</v>
      </c>
    </row>
  </sheetData>
  <mergeCells count="7">
    <mergeCell ref="B4:B5"/>
    <mergeCell ref="C4:C5"/>
    <mergeCell ref="D4:G4"/>
    <mergeCell ref="H4:J4"/>
    <mergeCell ref="B19:J19"/>
    <mergeCell ref="B20:J20"/>
    <mergeCell ref="B21:J21"/>
  </mergeCells>
  <pageMargins left="0.7" right="0.7" top="0.75" bottom="0.75" header="0.3" footer="0.3"/>
  <pageSetup paperSize="9" orientation="landscape" scale="50" fitToWidth="0" fitToHeight="0" horizontalDpi="300" verticalDpi="300"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7AB8"/>
  </sheetPr>
  <dimension ref="A1"/>
  <sheetViews>
    <sheetView workbookViewId="0" zoomScale="100" showGridLines="0" tabSelected="false">
      <pane ySplit="5" topLeftCell="A6" activePane="bottomLeft" state="frozen"/>
      <selection pane="bottomLeft"/>
    </sheetView>
  </sheetViews>
  <sheetFormatPr defaultRowHeight="15.0" baseColWidth="10"/>
  <cols>
    <col min="1" max="1" width="2.57" hidden="0" customWidth="1"/>
    <col min="2" max="2" width="5.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s>
  <sheetData>
    <row r="1">
      <c r="B1" s="3" t="s">
        <v>10</v>
      </c>
    </row>
    <row r="4">
      <c r="B4" s="15" t="s">
        <v>43</v>
      </c>
      <c r="C4" s="15" t="s">
        <v>353</v>
      </c>
      <c r="D4" s="15" t="s">
        <v>353</v>
      </c>
      <c r="E4" s="15" t="s">
        <v>353</v>
      </c>
      <c r="F4" s="15" t="s">
        <v>353</v>
      </c>
      <c r="G4" s="15" t="s">
        <v>354</v>
      </c>
      <c r="H4" s="15" t="s">
        <v>354</v>
      </c>
      <c r="I4" s="15" t="s">
        <v>354</v>
      </c>
      <c r="J4" s="15" t="s">
        <v>354</v>
      </c>
      <c r="K4" s="15" t="s">
        <v>354</v>
      </c>
      <c r="L4" s="15" t="s">
        <v>354</v>
      </c>
      <c r="M4" s="15" t="s">
        <v>354</v>
      </c>
      <c r="N4" s="15" t="s">
        <v>355</v>
      </c>
    </row>
    <row r="5" ht="56" customHeight="1">
      <c r="B5" s="15" t="s">
        <v>43</v>
      </c>
      <c r="C5" s="16" t="s">
        <v>429</v>
      </c>
      <c r="D5" s="16" t="s">
        <v>430</v>
      </c>
      <c r="E5" s="16" t="s">
        <v>431</v>
      </c>
      <c r="F5" s="16" t="s">
        <v>46</v>
      </c>
      <c r="G5" s="16" t="s">
        <v>432</v>
      </c>
      <c r="H5" s="16" t="s">
        <v>433</v>
      </c>
      <c r="I5" s="16" t="s">
        <v>434</v>
      </c>
      <c r="J5" s="16" t="s">
        <v>435</v>
      </c>
      <c r="K5" s="16" t="s">
        <v>436</v>
      </c>
      <c r="L5" s="16" t="s">
        <v>437</v>
      </c>
      <c r="M5" s="16" t="s">
        <v>361</v>
      </c>
      <c r="N5" s="15" t="s">
        <v>355</v>
      </c>
    </row>
    <row r="6">
      <c r="B6" s="116" t="n">
        <v>1979</v>
      </c>
      <c r="C6" s="117" t="n">
        <v>67</v>
      </c>
      <c r="D6" s="118" t="n">
        <v>106</v>
      </c>
      <c r="E6" s="119" t="n">
        <v>248</v>
      </c>
      <c r="F6" s="120" t="n">
        <v>421</v>
      </c>
      <c r="G6" s="121" t="n">
        <v>448</v>
      </c>
      <c r="H6" s="122" t="n">
        <v>47</v>
      </c>
      <c r="I6" s="123" t="n">
        <v>112</v>
      </c>
      <c r="J6" s="124" t="n">
        <v>37</v>
      </c>
      <c r="K6" s="125" t="n">
        <v>66</v>
      </c>
      <c r="L6" s="126" t="n">
        <v>323</v>
      </c>
      <c r="M6" s="127" t="n">
        <v>1033</v>
      </c>
      <c r="N6" s="128" t="n">
        <v>1454</v>
      </c>
    </row>
    <row r="7">
      <c r="B7" s="116" t="n">
        <v>1980</v>
      </c>
      <c r="C7" s="117" t="n">
        <v>59</v>
      </c>
      <c r="D7" s="118" t="n">
        <v>98</v>
      </c>
      <c r="E7" s="119" t="n">
        <v>311</v>
      </c>
      <c r="F7" s="120" t="n">
        <v>468</v>
      </c>
      <c r="G7" s="121" t="n">
        <v>545</v>
      </c>
      <c r="H7" s="122" t="n">
        <v>51</v>
      </c>
      <c r="I7" s="123" t="n">
        <v>178</v>
      </c>
      <c r="J7" s="124" t="n">
        <v>46</v>
      </c>
      <c r="K7" s="125" t="n">
        <v>74</v>
      </c>
      <c r="L7" s="126" t="n">
        <v>463</v>
      </c>
      <c r="M7" s="127" t="n">
        <v>1357</v>
      </c>
      <c r="N7" s="128" t="n">
        <v>1825</v>
      </c>
    </row>
    <row r="8">
      <c r="B8" s="116" t="n">
        <v>1981</v>
      </c>
      <c r="C8" s="117" t="n">
        <v>62</v>
      </c>
      <c r="D8" s="118" t="n">
        <v>121</v>
      </c>
      <c r="E8" s="119" t="n">
        <v>363</v>
      </c>
      <c r="F8" s="120" t="n">
        <v>546</v>
      </c>
      <c r="G8" s="121" t="n">
        <v>528</v>
      </c>
      <c r="H8" s="122" t="n">
        <v>78</v>
      </c>
      <c r="I8" s="123" t="n">
        <v>248</v>
      </c>
      <c r="J8" s="124" t="n">
        <v>56</v>
      </c>
      <c r="K8" s="125" t="n">
        <v>59</v>
      </c>
      <c r="L8" s="126" t="n">
        <v>557</v>
      </c>
      <c r="M8" s="127" t="n">
        <v>1526</v>
      </c>
      <c r="N8" s="128" t="n">
        <v>2072</v>
      </c>
    </row>
    <row r="9">
      <c r="B9" s="116" t="n">
        <v>1982</v>
      </c>
      <c r="C9" s="117" t="n">
        <v>62</v>
      </c>
      <c r="D9" s="118" t="n">
        <v>130</v>
      </c>
      <c r="E9" s="119" t="n">
        <v>360</v>
      </c>
      <c r="F9" s="120" t="n">
        <v>552</v>
      </c>
      <c r="G9" s="121" t="n">
        <v>495</v>
      </c>
      <c r="H9" s="122" t="n">
        <v>94</v>
      </c>
      <c r="I9" s="123" t="n">
        <v>231</v>
      </c>
      <c r="J9" s="124" t="n">
        <v>46</v>
      </c>
      <c r="K9" s="125" t="n">
        <v>46</v>
      </c>
      <c r="L9" s="126" t="n">
        <v>551</v>
      </c>
      <c r="M9" s="127" t="n">
        <v>1464</v>
      </c>
      <c r="N9" s="128" t="n">
        <v>2016</v>
      </c>
    </row>
    <row r="10">
      <c r="B10" s="116" t="n">
        <v>1983</v>
      </c>
      <c r="C10" s="117" t="n">
        <v>79</v>
      </c>
      <c r="D10" s="118" t="n">
        <v>128</v>
      </c>
      <c r="E10" s="119" t="n">
        <v>371</v>
      </c>
      <c r="F10" s="120" t="n">
        <v>578</v>
      </c>
      <c r="G10" s="121" t="n">
        <v>580</v>
      </c>
      <c r="H10" s="122" t="n">
        <v>88</v>
      </c>
      <c r="I10" s="123" t="n">
        <v>261</v>
      </c>
      <c r="J10" s="124" t="n">
        <v>61</v>
      </c>
      <c r="K10" s="125" t="n">
        <v>33</v>
      </c>
      <c r="L10" s="126" t="n">
        <v>534</v>
      </c>
      <c r="M10" s="127" t="n">
        <v>1559</v>
      </c>
      <c r="N10" s="128" t="n">
        <v>2136</v>
      </c>
    </row>
    <row r="11">
      <c r="B11" s="116" t="n">
        <v>1984</v>
      </c>
      <c r="C11" s="117" t="n">
        <v>71</v>
      </c>
      <c r="D11" s="118" t="n">
        <v>133</v>
      </c>
      <c r="E11" s="119" t="n">
        <v>405</v>
      </c>
      <c r="F11" s="120" t="n">
        <v>609</v>
      </c>
      <c r="G11" s="121" t="n">
        <v>648</v>
      </c>
      <c r="H11" s="122" t="n">
        <v>76</v>
      </c>
      <c r="I11" s="123" t="n">
        <v>300</v>
      </c>
      <c r="J11" s="124" t="n">
        <v>79</v>
      </c>
      <c r="K11" s="125" t="n">
        <v>28</v>
      </c>
      <c r="L11" s="126" t="n">
        <v>542</v>
      </c>
      <c r="M11" s="127" t="n">
        <v>1675</v>
      </c>
      <c r="N11" s="128" t="n">
        <v>2284</v>
      </c>
    </row>
    <row r="12">
      <c r="B12" s="116" t="n">
        <v>1985</v>
      </c>
      <c r="C12" s="117" t="n">
        <v>73</v>
      </c>
      <c r="D12" s="118" t="n">
        <v>138</v>
      </c>
      <c r="E12" s="119" t="n">
        <v>399</v>
      </c>
      <c r="F12" s="120" t="n">
        <v>610</v>
      </c>
      <c r="G12" s="121" t="n">
        <v>662</v>
      </c>
      <c r="H12" s="122" t="n">
        <v>69</v>
      </c>
      <c r="I12" s="123" t="n">
        <v>401</v>
      </c>
      <c r="J12" s="124" t="n">
        <v>111</v>
      </c>
      <c r="K12" s="125" t="n">
        <v>33</v>
      </c>
      <c r="L12" s="126" t="n">
        <v>650</v>
      </c>
      <c r="M12" s="127" t="n">
        <v>1926</v>
      </c>
      <c r="N12" s="128" t="n">
        <v>2536</v>
      </c>
    </row>
    <row r="13">
      <c r="B13" s="116" t="n">
        <v>1986</v>
      </c>
      <c r="C13" s="117" t="n">
        <v>66</v>
      </c>
      <c r="D13" s="118" t="n">
        <v>152</v>
      </c>
      <c r="E13" s="119" t="n">
        <v>417</v>
      </c>
      <c r="F13" s="120" t="n">
        <v>635</v>
      </c>
      <c r="G13" s="121" t="n">
        <v>669</v>
      </c>
      <c r="H13" s="122" t="n">
        <v>76</v>
      </c>
      <c r="I13" s="123" t="n">
        <v>329</v>
      </c>
      <c r="J13" s="124" t="n">
        <v>90</v>
      </c>
      <c r="K13" s="125" t="n">
        <v>44</v>
      </c>
      <c r="L13" s="126" t="n">
        <v>652</v>
      </c>
      <c r="M13" s="127" t="n">
        <v>1860</v>
      </c>
      <c r="N13" s="128" t="n">
        <v>2495</v>
      </c>
    </row>
    <row r="14">
      <c r="B14" s="116" t="n">
        <v>1987</v>
      </c>
      <c r="C14" s="117" t="n">
        <v>60</v>
      </c>
      <c r="D14" s="118" t="n">
        <v>166</v>
      </c>
      <c r="E14" s="119" t="n">
        <v>402</v>
      </c>
      <c r="F14" s="120" t="n">
        <v>628</v>
      </c>
      <c r="G14" s="121" t="n">
        <v>734</v>
      </c>
      <c r="H14" s="122" t="n">
        <v>68</v>
      </c>
      <c r="I14" s="123" t="n">
        <v>400</v>
      </c>
      <c r="J14" s="124" t="n">
        <v>63</v>
      </c>
      <c r="K14" s="125" t="n">
        <v>71</v>
      </c>
      <c r="L14" s="126" t="n">
        <v>741</v>
      </c>
      <c r="M14" s="127" t="n">
        <v>2076</v>
      </c>
      <c r="N14" s="128" t="n">
        <v>2704</v>
      </c>
    </row>
    <row r="15">
      <c r="B15" s="116" t="n">
        <v>1988</v>
      </c>
      <c r="C15" s="117" t="n">
        <v>74</v>
      </c>
      <c r="D15" s="118" t="n">
        <v>185</v>
      </c>
      <c r="E15" s="119" t="n">
        <v>411</v>
      </c>
      <c r="F15" s="120" t="n">
        <v>669</v>
      </c>
      <c r="G15" s="121" t="n">
        <v>742</v>
      </c>
      <c r="H15" s="122" t="n">
        <v>86</v>
      </c>
      <c r="I15" s="123" t="n">
        <v>397</v>
      </c>
      <c r="J15" s="124" t="n">
        <v>85</v>
      </c>
      <c r="K15" s="125" t="n">
        <v>108</v>
      </c>
      <c r="L15" s="126" t="n">
        <v>858</v>
      </c>
      <c r="M15" s="127" t="n">
        <v>2277</v>
      </c>
      <c r="N15" s="128" t="n">
        <v>2946</v>
      </c>
    </row>
    <row r="16">
      <c r="B16" s="116" t="n">
        <v>1989</v>
      </c>
      <c r="C16" s="117" t="n">
        <v>114</v>
      </c>
      <c r="D16" s="118" t="n">
        <v>239</v>
      </c>
      <c r="E16" s="119" t="n">
        <v>473</v>
      </c>
      <c r="F16" s="120" t="n">
        <v>826</v>
      </c>
      <c r="G16" s="121" t="n">
        <v>818</v>
      </c>
      <c r="H16" s="122" t="n">
        <v>87</v>
      </c>
      <c r="I16" s="123" t="n">
        <v>403</v>
      </c>
      <c r="J16" s="124" t="n">
        <v>75</v>
      </c>
      <c r="K16" s="125" t="n">
        <v>163</v>
      </c>
      <c r="L16" s="126" t="n">
        <v>959</v>
      </c>
      <c r="M16" s="127" t="n">
        <v>2505</v>
      </c>
      <c r="N16" s="128" t="n">
        <v>3331</v>
      </c>
    </row>
    <row r="17">
      <c r="B17" s="116" t="n">
        <v>1990</v>
      </c>
      <c r="C17" s="117" t="n">
        <v>118</v>
      </c>
      <c r="D17" s="118" t="n">
        <v>269</v>
      </c>
      <c r="E17" s="119" t="n">
        <v>499</v>
      </c>
      <c r="F17" s="120" t="n">
        <v>886</v>
      </c>
      <c r="G17" s="121" t="n">
        <v>851</v>
      </c>
      <c r="H17" s="122" t="n">
        <v>87</v>
      </c>
      <c r="I17" s="123" t="n">
        <v>391</v>
      </c>
      <c r="J17" s="124" t="n">
        <v>66</v>
      </c>
      <c r="K17" s="125" t="n">
        <v>84</v>
      </c>
      <c r="L17" s="126" t="n">
        <v>1207</v>
      </c>
      <c r="M17" s="127" t="n">
        <v>2687</v>
      </c>
      <c r="N17" s="128" t="n">
        <v>3573</v>
      </c>
    </row>
    <row r="18">
      <c r="B18" s="116" t="n">
        <v>1991</v>
      </c>
      <c r="C18" s="117" t="n">
        <v>147</v>
      </c>
      <c r="D18" s="118" t="n">
        <v>310</v>
      </c>
      <c r="E18" s="119" t="n">
        <v>567</v>
      </c>
      <c r="F18" s="120" t="n">
        <v>1024</v>
      </c>
      <c r="G18" s="121" t="n">
        <v>781</v>
      </c>
      <c r="H18" s="122" t="n">
        <v>70</v>
      </c>
      <c r="I18" s="123" t="n">
        <v>437</v>
      </c>
      <c r="J18" s="124" t="n">
        <v>81</v>
      </c>
      <c r="K18" s="125" t="n">
        <v>63</v>
      </c>
      <c r="L18" s="126" t="n">
        <v>1090</v>
      </c>
      <c r="M18" s="127" t="n">
        <v>2521</v>
      </c>
      <c r="N18" s="128" t="n">
        <v>3545</v>
      </c>
    </row>
    <row r="19">
      <c r="B19" s="116" t="n">
        <v>1992</v>
      </c>
      <c r="C19" s="117" t="n">
        <v>181</v>
      </c>
      <c r="D19" s="118" t="n">
        <v>319</v>
      </c>
      <c r="E19" s="119" t="n">
        <v>567</v>
      </c>
      <c r="F19" s="120" t="n">
        <v>1067</v>
      </c>
      <c r="G19" s="121" t="n">
        <v>800</v>
      </c>
      <c r="H19" s="122" t="n">
        <v>94</v>
      </c>
      <c r="I19" s="123" t="n">
        <v>467</v>
      </c>
      <c r="J19" s="124" t="n">
        <v>71</v>
      </c>
      <c r="K19" s="125" t="n">
        <v>107</v>
      </c>
      <c r="L19" s="126" t="n">
        <v>1134</v>
      </c>
      <c r="M19" s="127" t="n">
        <v>2673</v>
      </c>
      <c r="N19" s="128" t="n">
        <v>3741</v>
      </c>
    </row>
    <row r="20">
      <c r="B20" s="116" t="n">
        <v>1993</v>
      </c>
      <c r="C20" s="117" t="n">
        <v>227</v>
      </c>
      <c r="D20" s="118" t="n">
        <v>346</v>
      </c>
      <c r="E20" s="119" t="n">
        <v>546</v>
      </c>
      <c r="F20" s="120" t="n">
        <v>1119</v>
      </c>
      <c r="G20" s="121" t="n">
        <v>932</v>
      </c>
      <c r="H20" s="122" t="n">
        <v>76</v>
      </c>
      <c r="I20" s="123" t="n">
        <v>435</v>
      </c>
      <c r="J20" s="124" t="n">
        <v>89</v>
      </c>
      <c r="K20" s="125" t="n">
        <v>112</v>
      </c>
      <c r="L20" s="126" t="n">
        <v>1111</v>
      </c>
      <c r="M20" s="127" t="n">
        <v>2754</v>
      </c>
      <c r="N20" s="128" t="n">
        <v>3874</v>
      </c>
    </row>
    <row r="21">
      <c r="B21" s="116" t="n">
        <v>1994</v>
      </c>
      <c r="C21" s="117" t="n">
        <v>247</v>
      </c>
      <c r="D21" s="118" t="n">
        <v>246</v>
      </c>
      <c r="E21" s="119" t="n">
        <v>582</v>
      </c>
      <c r="F21" s="120" t="n">
        <v>1075</v>
      </c>
      <c r="G21" s="121" t="n">
        <v>1067</v>
      </c>
      <c r="H21" s="122" t="n">
        <v>113</v>
      </c>
      <c r="I21" s="123" t="n">
        <v>787</v>
      </c>
      <c r="J21" s="124" t="n">
        <v>21</v>
      </c>
      <c r="K21" s="125" t="n">
        <v>141</v>
      </c>
      <c r="L21" s="126" t="n">
        <v>940</v>
      </c>
      <c r="M21" s="127" t="n">
        <v>3078</v>
      </c>
      <c r="N21" s="128" t="n">
        <v>4153</v>
      </c>
    </row>
    <row r="22">
      <c r="B22" s="116" t="n">
        <v>1995</v>
      </c>
      <c r="C22" s="117" t="n">
        <v>200</v>
      </c>
      <c r="D22" s="118" t="n">
        <v>252</v>
      </c>
      <c r="E22" s="119" t="n">
        <v>476</v>
      </c>
      <c r="F22" s="120" t="n">
        <v>929</v>
      </c>
      <c r="G22" s="121" t="n">
        <v>1024</v>
      </c>
      <c r="H22" s="122" t="n">
        <v>114</v>
      </c>
      <c r="I22" s="123" t="n">
        <v>697</v>
      </c>
      <c r="J22" s="124" t="n">
        <v>48</v>
      </c>
      <c r="K22" s="125" t="n">
        <v>137</v>
      </c>
      <c r="L22" s="126" t="n">
        <v>848</v>
      </c>
      <c r="M22" s="127" t="n">
        <v>2868</v>
      </c>
      <c r="N22" s="128" t="n">
        <v>3797</v>
      </c>
    </row>
    <row r="23">
      <c r="B23" s="116" t="n">
        <v>1996</v>
      </c>
      <c r="C23" s="117" t="n">
        <v>204</v>
      </c>
      <c r="D23" s="118" t="n">
        <v>310</v>
      </c>
      <c r="E23" s="119" t="n">
        <v>373</v>
      </c>
      <c r="F23" s="120" t="n">
        <v>886</v>
      </c>
      <c r="G23" s="121" t="n">
        <v>928</v>
      </c>
      <c r="H23" s="122" t="n">
        <v>83</v>
      </c>
      <c r="I23" s="123" t="n">
        <v>511</v>
      </c>
      <c r="J23" s="124" t="n">
        <v>58</v>
      </c>
      <c r="K23" s="125" t="n">
        <v>130</v>
      </c>
      <c r="L23" s="126" t="n">
        <v>671</v>
      </c>
      <c r="M23" s="127" t="n">
        <v>2380</v>
      </c>
      <c r="N23" s="128" t="n">
        <v>3266</v>
      </c>
    </row>
    <row r="24">
      <c r="B24" s="116" t="n">
        <v>1997</v>
      </c>
      <c r="C24" s="117" t="n">
        <v>163</v>
      </c>
      <c r="D24" s="118" t="n">
        <v>209</v>
      </c>
      <c r="E24" s="119" t="n">
        <v>371</v>
      </c>
      <c r="F24" s="120" t="n">
        <v>744</v>
      </c>
      <c r="G24" s="121" t="n">
        <v>890</v>
      </c>
      <c r="H24" s="122" t="n">
        <v>53</v>
      </c>
      <c r="I24" s="123" t="n">
        <v>440</v>
      </c>
      <c r="J24" s="124" t="n">
        <v>36</v>
      </c>
      <c r="K24" s="125" t="n">
        <v>120</v>
      </c>
      <c r="L24" s="126" t="n">
        <v>693</v>
      </c>
      <c r="M24" s="127" t="n">
        <v>2232</v>
      </c>
      <c r="N24" s="128" t="n">
        <v>2976</v>
      </c>
    </row>
    <row r="25">
      <c r="B25" s="116" t="n">
        <v>1998</v>
      </c>
      <c r="C25" s="117" t="n">
        <v>140</v>
      </c>
      <c r="D25" s="118" t="n">
        <v>196</v>
      </c>
      <c r="E25" s="119" t="n">
        <v>416</v>
      </c>
      <c r="F25" s="120" t="n">
        <v>753</v>
      </c>
      <c r="G25" s="121" t="n">
        <v>886</v>
      </c>
      <c r="H25" s="122" t="n">
        <v>56</v>
      </c>
      <c r="I25" s="123" t="n">
        <v>536</v>
      </c>
      <c r="J25" s="124" t="n">
        <v>39</v>
      </c>
      <c r="K25" s="125" t="n">
        <v>65</v>
      </c>
      <c r="L25" s="126" t="n">
        <v>644</v>
      </c>
      <c r="M25" s="127" t="n">
        <v>2227</v>
      </c>
      <c r="N25" s="128" t="n">
        <v>2980</v>
      </c>
    </row>
    <row r="26">
      <c r="B26" s="116" t="n">
        <v>1999</v>
      </c>
      <c r="C26" s="117" t="n">
        <v>149</v>
      </c>
      <c r="D26" s="118" t="n">
        <v>246</v>
      </c>
      <c r="E26" s="119" t="n">
        <v>381</v>
      </c>
      <c r="F26" s="120" t="n">
        <v>776</v>
      </c>
      <c r="G26" s="121" t="n">
        <v>851</v>
      </c>
      <c r="H26" s="122" t="n">
        <v>89</v>
      </c>
      <c r="I26" s="123" t="n">
        <v>544</v>
      </c>
      <c r="J26" s="124" t="n">
        <v>16</v>
      </c>
      <c r="K26" s="125" t="n">
        <v>58</v>
      </c>
      <c r="L26" s="126" t="n">
        <v>609</v>
      </c>
      <c r="M26" s="127" t="n">
        <v>2166</v>
      </c>
      <c r="N26" s="128" t="n">
        <v>2942</v>
      </c>
    </row>
    <row r="27">
      <c r="B27" s="116" t="n">
        <v>2000</v>
      </c>
      <c r="C27" s="117" t="n">
        <v>122</v>
      </c>
      <c r="D27" s="118" t="n">
        <v>350</v>
      </c>
      <c r="E27" s="119" t="n">
        <v>392</v>
      </c>
      <c r="F27" s="120" t="n">
        <v>864</v>
      </c>
      <c r="G27" s="121" t="n">
        <v>837</v>
      </c>
      <c r="H27" s="122" t="n">
        <v>91</v>
      </c>
      <c r="I27" s="123" t="n">
        <v>523</v>
      </c>
      <c r="J27" s="124" t="n">
        <v>5</v>
      </c>
      <c r="K27" s="125" t="n">
        <v>47</v>
      </c>
      <c r="L27" s="126" t="n">
        <v>696</v>
      </c>
      <c r="M27" s="127" t="n">
        <v>2199</v>
      </c>
      <c r="N27" s="128" t="n">
        <v>3063</v>
      </c>
    </row>
    <row r="28">
      <c r="B28" s="116" t="n">
        <v>2001</v>
      </c>
      <c r="C28" s="117" t="n">
        <v>89</v>
      </c>
      <c r="D28" s="118" t="n">
        <v>208</v>
      </c>
      <c r="E28" s="119" t="n">
        <v>466</v>
      </c>
      <c r="F28" s="120" t="n">
        <v>762</v>
      </c>
      <c r="G28" s="121" t="n">
        <v>788</v>
      </c>
      <c r="H28" s="122" t="n">
        <v>71</v>
      </c>
      <c r="I28" s="123" t="n">
        <v>437</v>
      </c>
      <c r="J28" s="124" t="n">
        <v>8</v>
      </c>
      <c r="K28" s="125" t="n">
        <v>36</v>
      </c>
      <c r="L28" s="126" t="n">
        <v>736</v>
      </c>
      <c r="M28" s="127" t="n">
        <v>2076</v>
      </c>
      <c r="N28" s="128" t="n">
        <v>2838</v>
      </c>
    </row>
    <row r="29">
      <c r="B29" s="116" t="n">
        <v>2002</v>
      </c>
      <c r="C29" s="117" t="n">
        <v>130</v>
      </c>
      <c r="D29" s="118" t="n">
        <v>225</v>
      </c>
      <c r="E29" s="119" t="n">
        <v>408</v>
      </c>
      <c r="F29" s="120" t="n">
        <v>762</v>
      </c>
      <c r="G29" s="121" t="n">
        <v>760</v>
      </c>
      <c r="H29" s="122" t="n">
        <v>109</v>
      </c>
      <c r="I29" s="123" t="n">
        <v>528</v>
      </c>
      <c r="J29" s="124" t="n">
        <v>21</v>
      </c>
      <c r="K29" s="125" t="n">
        <v>60</v>
      </c>
      <c r="L29" s="126" t="n">
        <v>710</v>
      </c>
      <c r="M29" s="127" t="n">
        <v>2187</v>
      </c>
      <c r="N29" s="128" t="n">
        <v>2949</v>
      </c>
    </row>
    <row r="30">
      <c r="B30" s="116" t="n">
        <v>2003</v>
      </c>
      <c r="C30" s="117" t="n">
        <v>121</v>
      </c>
      <c r="D30" s="118" t="n">
        <v>216</v>
      </c>
      <c r="E30" s="119" t="n">
        <v>490</v>
      </c>
      <c r="F30" s="120" t="n">
        <v>826</v>
      </c>
      <c r="G30" s="121" t="n">
        <v>779</v>
      </c>
      <c r="H30" s="122" t="n">
        <v>50</v>
      </c>
      <c r="I30" s="123" t="n">
        <v>574</v>
      </c>
      <c r="J30" s="124" t="n">
        <v>24</v>
      </c>
      <c r="K30" s="125" t="n">
        <v>66</v>
      </c>
      <c r="L30" s="126" t="n">
        <v>626</v>
      </c>
      <c r="M30" s="127" t="n">
        <v>2119</v>
      </c>
      <c r="N30" s="128" t="n">
        <v>2945</v>
      </c>
    </row>
    <row r="31">
      <c r="B31" s="116" t="n">
        <v>2004</v>
      </c>
      <c r="C31" s="117" t="n">
        <v>132</v>
      </c>
      <c r="D31" s="118" t="n">
        <v>220</v>
      </c>
      <c r="E31" s="119" t="n">
        <v>493</v>
      </c>
      <c r="F31" s="120" t="n">
        <v>845</v>
      </c>
      <c r="G31" s="121" t="n">
        <v>843</v>
      </c>
      <c r="H31" s="122" t="n">
        <v>65</v>
      </c>
      <c r="I31" s="123" t="n">
        <v>601</v>
      </c>
      <c r="J31" s="124" t="n">
        <v>18</v>
      </c>
      <c r="K31" s="125" t="n">
        <v>44</v>
      </c>
      <c r="L31" s="126" t="n">
        <v>882</v>
      </c>
      <c r="M31" s="127" t="n">
        <v>2453</v>
      </c>
      <c r="N31" s="128" t="n">
        <v>3298</v>
      </c>
    </row>
    <row r="32">
      <c r="B32" s="116" t="n">
        <v>2005</v>
      </c>
      <c r="C32" s="117" t="n">
        <v>121</v>
      </c>
      <c r="D32" s="118" t="n">
        <v>224</v>
      </c>
      <c r="E32" s="119" t="n">
        <v>526</v>
      </c>
      <c r="F32" s="120" t="n">
        <v>872</v>
      </c>
      <c r="G32" s="121" t="n">
        <v>875</v>
      </c>
      <c r="H32" s="122" t="n">
        <v>75</v>
      </c>
      <c r="I32" s="123" t="n">
        <v>722</v>
      </c>
      <c r="J32" s="124" t="n">
        <v>26</v>
      </c>
      <c r="K32" s="125" t="n">
        <v>40</v>
      </c>
      <c r="L32" s="126" t="n">
        <v>929</v>
      </c>
      <c r="M32" s="127" t="n">
        <v>2667</v>
      </c>
      <c r="N32" s="128" t="n">
        <v>3539</v>
      </c>
    </row>
    <row r="33">
      <c r="B33" s="116" t="n">
        <v>2006</v>
      </c>
      <c r="C33" s="117" t="n">
        <v>106</v>
      </c>
      <c r="D33" s="118" t="n">
        <v>246</v>
      </c>
      <c r="E33" s="119" t="n">
        <v>547</v>
      </c>
      <c r="F33" s="120" t="n">
        <v>899</v>
      </c>
      <c r="G33" s="121" t="n">
        <v>933</v>
      </c>
      <c r="H33" s="122" t="n">
        <v>68</v>
      </c>
      <c r="I33" s="123" t="n">
        <v>660</v>
      </c>
      <c r="J33" s="124" t="n">
        <v>17</v>
      </c>
      <c r="K33" s="125" t="n">
        <v>50</v>
      </c>
      <c r="L33" s="126" t="n">
        <v>851</v>
      </c>
      <c r="M33" s="127" t="n">
        <v>2579</v>
      </c>
      <c r="N33" s="128" t="n">
        <v>3478</v>
      </c>
    </row>
    <row r="34">
      <c r="B34" s="116" t="n">
        <v>2007</v>
      </c>
      <c r="C34" s="117" t="n">
        <v>161</v>
      </c>
      <c r="D34" s="118" t="n">
        <v>236</v>
      </c>
      <c r="E34" s="119" t="n">
        <v>585</v>
      </c>
      <c r="F34" s="120" t="n">
        <v>982</v>
      </c>
      <c r="G34" s="121" t="n">
        <v>903</v>
      </c>
      <c r="H34" s="122" t="n">
        <v>83</v>
      </c>
      <c r="I34" s="123" t="n">
        <v>823</v>
      </c>
      <c r="J34" s="124" t="n">
        <v>22</v>
      </c>
      <c r="K34" s="125" t="n">
        <v>61</v>
      </c>
      <c r="L34" s="126" t="n">
        <v>981</v>
      </c>
      <c r="M34" s="127" t="n">
        <v>2873</v>
      </c>
      <c r="N34" s="128" t="n">
        <v>3855</v>
      </c>
    </row>
    <row r="35">
      <c r="B35" s="116" t="n">
        <v>2008</v>
      </c>
      <c r="C35" s="117" t="n">
        <v>203</v>
      </c>
      <c r="D35" s="118" t="n">
        <v>257</v>
      </c>
      <c r="E35" s="119" t="n">
        <v>475</v>
      </c>
      <c r="F35" s="120" t="n">
        <v>935</v>
      </c>
      <c r="G35" s="121" t="n">
        <v>876</v>
      </c>
      <c r="H35" s="122" t="n">
        <v>93</v>
      </c>
      <c r="I35" s="123" t="n">
        <v>759</v>
      </c>
      <c r="J35" s="124" t="n">
        <v>30</v>
      </c>
      <c r="K35" s="125" t="n">
        <v>99</v>
      </c>
      <c r="L35" s="126" t="n">
        <v>1053</v>
      </c>
      <c r="M35" s="127" t="n">
        <v>2909</v>
      </c>
      <c r="N35" s="128" t="n">
        <v>3844</v>
      </c>
    </row>
    <row r="36">
      <c r="B36" s="116" t="n">
        <v>2009</v>
      </c>
      <c r="C36" s="117" t="n">
        <v>227</v>
      </c>
      <c r="D36" s="118" t="n">
        <v>221</v>
      </c>
      <c r="E36" s="119" t="n">
        <v>481</v>
      </c>
      <c r="F36" s="120" t="n">
        <v>929</v>
      </c>
      <c r="G36" s="121" t="n">
        <v>888</v>
      </c>
      <c r="H36" s="122" t="n">
        <v>99</v>
      </c>
      <c r="I36" s="123" t="n">
        <v>770</v>
      </c>
      <c r="J36" s="124" t="n">
        <v>28</v>
      </c>
      <c r="K36" s="125" t="n">
        <v>98</v>
      </c>
      <c r="L36" s="126" t="n">
        <v>975</v>
      </c>
      <c r="M36" s="127" t="n">
        <v>2858</v>
      </c>
      <c r="N36" s="128" t="n">
        <v>3787</v>
      </c>
    </row>
    <row r="37">
      <c r="B37" s="116" t="n">
        <v>2010</v>
      </c>
      <c r="C37" s="117" t="n">
        <v>183</v>
      </c>
      <c r="D37" s="118" t="n">
        <v>166</v>
      </c>
      <c r="E37" s="119" t="n">
        <v>475</v>
      </c>
      <c r="F37" s="120" t="n">
        <v>824</v>
      </c>
      <c r="G37" s="121" t="n">
        <v>881</v>
      </c>
      <c r="H37" s="122" t="n">
        <v>71</v>
      </c>
      <c r="I37" s="123" t="n">
        <v>829</v>
      </c>
      <c r="J37" s="124" t="n">
        <v>35</v>
      </c>
      <c r="K37" s="125" t="n">
        <v>114</v>
      </c>
      <c r="L37" s="126" t="n">
        <v>944</v>
      </c>
      <c r="M37" s="127" t="n">
        <v>2875</v>
      </c>
      <c r="N37" s="128" t="n">
        <v>3699</v>
      </c>
    </row>
    <row r="38">
      <c r="B38" s="116" t="n">
        <v>2011</v>
      </c>
      <c r="C38" s="117" t="n">
        <v>186</v>
      </c>
      <c r="D38" s="118" t="n">
        <v>168</v>
      </c>
      <c r="E38" s="119" t="n">
        <v>557</v>
      </c>
      <c r="F38" s="120" t="n">
        <v>911</v>
      </c>
      <c r="G38" s="121" t="n">
        <v>891</v>
      </c>
      <c r="H38" s="122" t="n">
        <v>58</v>
      </c>
      <c r="I38" s="123" t="n">
        <v>956</v>
      </c>
      <c r="J38" s="124" t="n">
        <v>51</v>
      </c>
      <c r="K38" s="125" t="n">
        <v>64</v>
      </c>
      <c r="L38" s="126" t="n">
        <v>988</v>
      </c>
      <c r="M38" s="127" t="n">
        <v>3008</v>
      </c>
      <c r="N38" s="128" t="n">
        <v>3920</v>
      </c>
    </row>
    <row r="39">
      <c r="B39" s="116" t="s">
        <v>50</v>
      </c>
      <c r="C39" s="117" t="n">
        <v>234</v>
      </c>
      <c r="D39" s="118" t="n">
        <v>186</v>
      </c>
      <c r="E39" s="119" t="n">
        <v>641</v>
      </c>
      <c r="F39" s="120" t="n">
        <v>1061</v>
      </c>
      <c r="G39" s="121" t="n">
        <v>904</v>
      </c>
      <c r="H39" s="122" t="n">
        <v>102</v>
      </c>
      <c r="I39" s="123" t="n">
        <v>1029</v>
      </c>
      <c r="J39" s="124" t="n">
        <v>33</v>
      </c>
      <c r="K39" s="125" t="n">
        <v>49</v>
      </c>
      <c r="L39" s="126" t="n">
        <v>892</v>
      </c>
      <c r="M39" s="127" t="n">
        <v>3009</v>
      </c>
      <c r="N39" s="128" t="n">
        <v>4070</v>
      </c>
    </row>
    <row r="40">
      <c r="B40" s="116" t="s">
        <v>51</v>
      </c>
      <c r="C40" s="117" t="n">
        <v>192</v>
      </c>
      <c r="D40" s="118" t="n">
        <v>277</v>
      </c>
      <c r="E40" s="119" t="n">
        <v>537</v>
      </c>
      <c r="F40" s="120" t="n">
        <v>1007</v>
      </c>
      <c r="G40" s="121" t="n">
        <v>904</v>
      </c>
      <c r="H40" s="122" t="n">
        <v>106</v>
      </c>
      <c r="I40" s="123" t="n">
        <v>1203</v>
      </c>
      <c r="J40" s="124" t="n">
        <v>37</v>
      </c>
      <c r="K40" s="125" t="n">
        <v>50</v>
      </c>
      <c r="L40" s="126" t="n">
        <v>830</v>
      </c>
      <c r="M40" s="127" t="n">
        <v>3130</v>
      </c>
      <c r="N40" s="128" t="n">
        <v>4137</v>
      </c>
    </row>
    <row r="41">
      <c r="B41" s="116" t="n">
        <v>2013</v>
      </c>
      <c r="C41" s="117" t="n">
        <v>290</v>
      </c>
      <c r="D41" s="118" t="n">
        <v>280</v>
      </c>
      <c r="E41" s="119" t="n">
        <v>519</v>
      </c>
      <c r="F41" s="120" t="n">
        <v>1089</v>
      </c>
      <c r="G41" s="121" t="n">
        <v>919</v>
      </c>
      <c r="H41" s="122" t="n">
        <v>162</v>
      </c>
      <c r="I41" s="123" t="n">
        <v>1252</v>
      </c>
      <c r="J41" s="124" t="n">
        <v>34</v>
      </c>
      <c r="K41" s="125" t="n">
        <v>96</v>
      </c>
      <c r="L41" s="126" t="n">
        <v>886</v>
      </c>
      <c r="M41" s="127" t="n">
        <v>3349</v>
      </c>
      <c r="N41" s="128" t="n">
        <v>4438</v>
      </c>
    </row>
    <row r="42">
      <c r="B42" s="116" t="n">
        <v>2014</v>
      </c>
      <c r="C42" s="117" t="n">
        <v>214.463</v>
      </c>
      <c r="D42" s="118" t="n">
        <v>369.292</v>
      </c>
      <c r="E42" s="119" t="n">
        <v>633.856</v>
      </c>
      <c r="F42" s="120" t="n">
        <v>1217.611</v>
      </c>
      <c r="G42" s="121" t="n">
        <v>830.64</v>
      </c>
      <c r="H42" s="122" t="n">
        <v>138.973</v>
      </c>
      <c r="I42" s="123" t="n">
        <v>1184.895</v>
      </c>
      <c r="J42" s="124" t="n">
        <v>45.096</v>
      </c>
      <c r="K42" s="125" t="n">
        <v>96.996</v>
      </c>
      <c r="L42" s="126" t="n">
        <v>1173.586</v>
      </c>
      <c r="M42" s="127" t="n">
        <v>3470.186</v>
      </c>
      <c r="N42" s="128" t="n">
        <v>4687.797</v>
      </c>
    </row>
    <row r="43">
      <c r="B43" s="116" t="n">
        <v>2015</v>
      </c>
      <c r="C43" s="117" t="n">
        <v>281.358</v>
      </c>
      <c r="D43" s="118" t="n">
        <v>388.365</v>
      </c>
      <c r="E43" s="119" t="n">
        <v>602.203</v>
      </c>
      <c r="F43" s="120" t="n">
        <v>1271.926</v>
      </c>
      <c r="G43" s="121" t="n">
        <v>878.47</v>
      </c>
      <c r="H43" s="122" t="n">
        <v>91.098</v>
      </c>
      <c r="I43" s="123" t="n">
        <v>1207.936</v>
      </c>
      <c r="J43" s="124" t="n">
        <v>40.559</v>
      </c>
      <c r="K43" s="125" t="n">
        <v>115.709</v>
      </c>
      <c r="L43" s="126" t="n">
        <v>1281.633</v>
      </c>
      <c r="M43" s="127" t="n">
        <v>3615.405</v>
      </c>
      <c r="N43" s="128" t="n">
        <v>4887.331</v>
      </c>
    </row>
    <row r="44">
      <c r="B44" s="116" t="n">
        <v>2016</v>
      </c>
      <c r="C44" s="117" t="n">
        <v>335.703</v>
      </c>
      <c r="D44" s="118" t="n">
        <v>322.096</v>
      </c>
      <c r="E44" s="119" t="n">
        <v>575.337</v>
      </c>
      <c r="F44" s="120" t="n">
        <v>1233.136</v>
      </c>
      <c r="G44" s="121" t="n">
        <v>837.47</v>
      </c>
      <c r="H44" s="122" t="n">
        <v>85.868</v>
      </c>
      <c r="I44" s="123" t="n">
        <v>1453.526</v>
      </c>
      <c r="J44" s="124" t="n">
        <v>28.631</v>
      </c>
      <c r="K44" s="125" t="n">
        <v>91.982</v>
      </c>
      <c r="L44" s="126" t="n">
        <v>1268.315</v>
      </c>
      <c r="M44" s="127" t="n">
        <v>3765.792</v>
      </c>
      <c r="N44" s="128" t="n">
        <v>4998.928</v>
      </c>
    </row>
    <row r="45">
      <c r="B45" s="116" t="s">
        <v>52</v>
      </c>
      <c r="C45" s="117" t="n">
        <v>312</v>
      </c>
      <c r="D45" s="118" t="n">
        <v>293</v>
      </c>
      <c r="E45" s="119" t="n">
        <v>552</v>
      </c>
      <c r="F45" s="120" t="n">
        <v>1157</v>
      </c>
      <c r="G45" s="121" t="n">
        <v>792</v>
      </c>
      <c r="H45" s="122" t="n">
        <v>105</v>
      </c>
      <c r="I45" s="123" t="n">
        <v>1576</v>
      </c>
      <c r="J45" s="124" t="n">
        <v>20</v>
      </c>
      <c r="K45" s="125" t="n">
        <v>102</v>
      </c>
      <c r="L45" s="126" t="n">
        <v>1095</v>
      </c>
      <c r="M45" s="127" t="n">
        <v>3689</v>
      </c>
      <c r="N45" s="128" t="n">
        <v>4846</v>
      </c>
    </row>
    <row r="46">
      <c r="B46" s="116" t="n">
        <v>2018</v>
      </c>
      <c r="C46" s="117" t="n">
        <v>302</v>
      </c>
      <c r="D46" s="118" t="n">
        <v>311</v>
      </c>
      <c r="E46" s="119" t="n">
        <v>580</v>
      </c>
      <c r="F46" s="120" t="n">
        <v>1193</v>
      </c>
      <c r="G46" s="121" t="n">
        <v>736</v>
      </c>
      <c r="H46" s="122" t="n">
        <v>61</v>
      </c>
      <c r="I46" s="123" t="n">
        <v>1328</v>
      </c>
      <c r="J46" s="124" t="n">
        <v>15</v>
      </c>
      <c r="K46" s="125" t="n">
        <v>95</v>
      </c>
      <c r="L46" s="126" t="n">
        <v>972</v>
      </c>
      <c r="M46" s="127" t="n">
        <v>3207</v>
      </c>
      <c r="N46" s="128" t="n">
        <v>4400</v>
      </c>
    </row>
    <row r="47">
      <c r="B47" s="116" t="n">
        <v>2019</v>
      </c>
      <c r="C47" s="117" t="n">
        <v>267</v>
      </c>
      <c r="D47" s="118" t="n">
        <v>293</v>
      </c>
      <c r="E47" s="119" t="n">
        <v>581</v>
      </c>
      <c r="F47" s="120" t="n">
        <v>1142</v>
      </c>
      <c r="G47" s="121" t="n">
        <v>732</v>
      </c>
      <c r="H47" s="122" t="n">
        <v>43</v>
      </c>
      <c r="I47" s="123" t="n">
        <v>1206</v>
      </c>
      <c r="J47" s="124" t="n">
        <v>27</v>
      </c>
      <c r="K47" s="125" t="n">
        <v>88</v>
      </c>
      <c r="L47" s="126" t="n">
        <v>851</v>
      </c>
      <c r="M47" s="127" t="n">
        <v>2947</v>
      </c>
      <c r="N47" s="128" t="n">
        <v>4089</v>
      </c>
    </row>
    <row r="48">
      <c r="B48" s="116" t="n">
        <v>2020</v>
      </c>
      <c r="C48" s="117" t="n">
        <v>296</v>
      </c>
      <c r="D48" s="118" t="n">
        <v>367</v>
      </c>
      <c r="E48" s="119" t="n">
        <v>547</v>
      </c>
      <c r="F48" s="120" t="n">
        <v>1210</v>
      </c>
      <c r="G48" s="121" t="n">
        <v>783</v>
      </c>
      <c r="H48" s="122" t="n">
        <v>44</v>
      </c>
      <c r="I48" s="123" t="n">
        <v>1161</v>
      </c>
      <c r="J48" s="124" t="n">
        <v>14</v>
      </c>
      <c r="K48" s="125" t="n">
        <v>105</v>
      </c>
      <c r="L48" s="126" t="n">
        <v>966</v>
      </c>
      <c r="M48" s="127" t="n">
        <v>3073</v>
      </c>
      <c r="N48" s="128" t="n">
        <v>4283</v>
      </c>
    </row>
    <row r="49">
      <c r="B49" s="116" t="n">
        <v>2021</v>
      </c>
      <c r="C49" s="117" t="n">
        <v>365</v>
      </c>
      <c r="D49" s="118" t="n">
        <v>357</v>
      </c>
      <c r="E49" s="119" t="n">
        <v>525</v>
      </c>
      <c r="F49" s="120" t="n">
        <v>1247</v>
      </c>
      <c r="G49" s="121" t="n">
        <v>783</v>
      </c>
      <c r="H49" s="122" t="n">
        <v>46</v>
      </c>
      <c r="I49" s="123" t="n">
        <v>1155</v>
      </c>
      <c r="J49" s="124" t="n">
        <v>11</v>
      </c>
      <c r="K49" s="125" t="n">
        <v>73</v>
      </c>
      <c r="L49" s="126" t="n">
        <v>1026</v>
      </c>
      <c r="M49" s="127" t="n">
        <v>3094</v>
      </c>
      <c r="N49" s="128" t="n">
        <v>4341</v>
      </c>
    </row>
    <row r="50">
      <c r="B50" s="116" t="n">
        <v>2022</v>
      </c>
      <c r="C50" s="117" t="n">
        <v>384</v>
      </c>
      <c r="D50" s="118" t="n">
        <v>319</v>
      </c>
      <c r="E50" s="119" t="n">
        <v>482</v>
      </c>
      <c r="F50" s="120" t="n">
        <v>1186</v>
      </c>
      <c r="G50" s="121" t="n">
        <v>795</v>
      </c>
      <c r="H50" s="122" t="n">
        <v>38</v>
      </c>
      <c r="I50" s="123" t="n">
        <v>1145</v>
      </c>
      <c r="J50" s="124" t="n">
        <v>10</v>
      </c>
      <c r="K50" s="125" t="n">
        <v>101</v>
      </c>
      <c r="L50" s="126" t="n">
        <v>1064</v>
      </c>
      <c r="M50" s="127" t="n">
        <v>3153</v>
      </c>
      <c r="N50" s="128" t="n">
        <v>4339</v>
      </c>
    </row>
    <row r="51">
      <c r="B51" s="129" t="n">
        <v>2023</v>
      </c>
      <c r="C51" s="130" t="n">
        <v>374</v>
      </c>
      <c r="D51" s="131" t="n">
        <v>294</v>
      </c>
      <c r="E51" s="132" t="n">
        <v>529</v>
      </c>
      <c r="F51" s="133" t="n">
        <v>1197</v>
      </c>
      <c r="G51" s="134" t="n">
        <v>840</v>
      </c>
      <c r="H51" s="135" t="n">
        <v>52</v>
      </c>
      <c r="I51" s="136" t="n">
        <v>1074</v>
      </c>
      <c r="J51" s="137" t="n">
        <v>14</v>
      </c>
      <c r="K51" s="138" t="n">
        <v>138</v>
      </c>
      <c r="L51" s="139" t="n">
        <v>1091</v>
      </c>
      <c r="M51" s="140" t="n">
        <v>3208</v>
      </c>
      <c r="N51" s="141" t="n">
        <v>4405</v>
      </c>
    </row>
    <row r="53">
      <c r="B53" s="35" t="s">
        <v>438</v>
      </c>
    </row>
    <row r="54">
      <c r="B54" s="35" t="s">
        <v>54</v>
      </c>
    </row>
    <row r="55">
      <c r="B55" s="35" t="s">
        <v>55</v>
      </c>
    </row>
    <row r="56">
      <c r="B56" s="35" t="s">
        <v>56</v>
      </c>
    </row>
  </sheetData>
  <mergeCells count="8">
    <mergeCell ref="B4:B5"/>
    <mergeCell ref="C4:F4"/>
    <mergeCell ref="G4:M4"/>
    <mergeCell ref="N4:N5"/>
    <mergeCell ref="B53:N53"/>
    <mergeCell ref="B54:N54"/>
    <mergeCell ref="B55:N55"/>
    <mergeCell ref="B56:N56"/>
  </mergeCells>
  <pageMargins left="0.7" right="0.7" top="0.75" bottom="0.75" header="0.3" footer="0.3"/>
  <pageSetup paperSize="9" orientation="landscape" scale="50" fitToWidth="0" fitToHeight="0" horizontalDpi="300" verticalDpi="300" r:id="rId2"/>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7AB8"/>
  </sheetPr>
  <dimension ref="A1"/>
  <sheetViews>
    <sheetView workbookViewId="0" zoomScale="100" showGridLines="0" tabSelected="false">
      <pane ySplit="4" topLeftCell="A5" activePane="bottomLeft" state="frozen"/>
      <selection pane="bottomLeft"/>
    </sheetView>
  </sheetViews>
  <sheetFormatPr defaultRowHeight="15.0" baseColWidth="10"/>
  <cols>
    <col min="1" max="1" width="2.57" hidden="0" customWidth="1"/>
    <col min="2" max="2" width="5.71" hidden="0" customWidth="1"/>
    <col min="3" max="3" width="10.71" hidden="0" customWidth="1"/>
    <col min="4" max="4" width="10.71" hidden="0" customWidth="1"/>
    <col min="5" max="5" width="10.71" hidden="0" customWidth="1"/>
    <col min="6" max="6" width="10.71" hidden="0" customWidth="1"/>
    <col min="7" max="7" width="11.71" hidden="0" customWidth="1"/>
    <col min="8" max="8" width="10.71" hidden="0" customWidth="1"/>
    <col min="9" max="9" width="10.71" hidden="0" customWidth="1"/>
    <col min="10" max="10" width="10.71" hidden="0" customWidth="1"/>
    <col min="11" max="11" width="10.71" hidden="0" customWidth="1"/>
  </cols>
  <sheetData>
    <row r="1">
      <c r="B1" s="3" t="s">
        <v>11</v>
      </c>
    </row>
    <row r="4">
      <c r="B4" s="15" t="s">
        <v>43</v>
      </c>
      <c r="C4" s="16" t="s">
        <v>439</v>
      </c>
      <c r="D4" s="16" t="s">
        <v>440</v>
      </c>
      <c r="E4" s="16" t="s">
        <v>441</v>
      </c>
      <c r="F4" s="16" t="s">
        <v>442</v>
      </c>
      <c r="G4" s="16" t="s">
        <v>443</v>
      </c>
      <c r="H4" s="16" t="s">
        <v>444</v>
      </c>
      <c r="I4" s="16" t="s">
        <v>445</v>
      </c>
      <c r="J4" s="16" t="s">
        <v>101</v>
      </c>
      <c r="K4" s="16" t="s">
        <v>46</v>
      </c>
    </row>
    <row r="5">
      <c r="B5" s="142" t="n">
        <v>1979</v>
      </c>
      <c r="C5" s="143" t="n">
        <v>176975</v>
      </c>
      <c r="D5" s="144" t="n">
        <v>41785</v>
      </c>
      <c r="E5" s="145" t="n">
        <v>32283</v>
      </c>
      <c r="F5" s="146" t="n">
        <v>51375</v>
      </c>
      <c r="G5" s="147" t="n">
        <v>147789</v>
      </c>
      <c r="H5" s="148" t="n">
        <v>29402</v>
      </c>
      <c r="I5" s="149" t="n">
        <v>258358</v>
      </c>
      <c r="J5" s="150" t="n">
        <v>649092</v>
      </c>
      <c r="K5" s="151" t="n">
        <v>1387059</v>
      </c>
    </row>
    <row r="6">
      <c r="B6" s="142" t="n">
        <v>1980</v>
      </c>
      <c r="C6" s="143" t="n">
        <v>172828</v>
      </c>
      <c r="D6" s="144" t="n">
        <v>59253</v>
      </c>
      <c r="E6" s="145" t="n">
        <v>30116</v>
      </c>
      <c r="F6" s="146" t="n">
        <v>58616</v>
      </c>
      <c r="G6" s="147" t="n">
        <v>185419</v>
      </c>
      <c r="H6" s="148" t="n">
        <v>35027</v>
      </c>
      <c r="I6" s="149" t="n">
        <v>383887</v>
      </c>
      <c r="J6" s="150" t="n">
        <v>841017</v>
      </c>
      <c r="K6" s="151" t="n">
        <v>1766163</v>
      </c>
    </row>
    <row r="7">
      <c r="B7" s="142" t="n">
        <v>1985</v>
      </c>
      <c r="C7" s="143" t="n">
        <v>183912</v>
      </c>
      <c r="D7" s="144" t="n">
        <v>101065</v>
      </c>
      <c r="E7" s="145" t="n">
        <v>70379</v>
      </c>
      <c r="F7" s="146" t="n">
        <v>61485</v>
      </c>
      <c r="G7" s="147" t="n">
        <v>180066</v>
      </c>
      <c r="H7" s="148" t="n">
        <v>41499</v>
      </c>
      <c r="I7" s="149" t="n">
        <v>500658</v>
      </c>
      <c r="J7" s="150" t="n">
        <v>1311402</v>
      </c>
      <c r="K7" s="151" t="n">
        <v>2451066</v>
      </c>
    </row>
    <row r="8">
      <c r="B8" s="142" t="n">
        <v>1986</v>
      </c>
      <c r="C8" s="143" t="n">
        <v>172670</v>
      </c>
      <c r="D8" s="144" t="n">
        <v>108752</v>
      </c>
      <c r="E8" s="145" t="n">
        <v>78229</v>
      </c>
      <c r="F8" s="146" t="n">
        <v>69046</v>
      </c>
      <c r="G8" s="147" t="n">
        <v>184177</v>
      </c>
      <c r="H8" s="148" t="n">
        <v>46445</v>
      </c>
      <c r="I8" s="149" t="n">
        <v>504074</v>
      </c>
      <c r="J8" s="150" t="n">
        <v>1239379</v>
      </c>
      <c r="K8" s="151" t="n">
        <v>2402772</v>
      </c>
    </row>
    <row r="9">
      <c r="B9" s="142" t="n">
        <v>1987</v>
      </c>
      <c r="C9" s="143" t="n">
        <v>184237</v>
      </c>
      <c r="D9" s="144" t="n">
        <v>107246</v>
      </c>
      <c r="E9" s="145" t="n">
        <v>73970</v>
      </c>
      <c r="F9" s="146" t="n">
        <v>87482</v>
      </c>
      <c r="G9" s="147" t="n">
        <v>193864</v>
      </c>
      <c r="H9" s="148" t="n">
        <v>50672</v>
      </c>
      <c r="I9" s="149" t="n">
        <v>549619</v>
      </c>
      <c r="J9" s="150" t="n">
        <v>1341580</v>
      </c>
      <c r="K9" s="151" t="n">
        <v>2588670</v>
      </c>
    </row>
    <row r="10">
      <c r="B10" s="142" t="n">
        <v>1988</v>
      </c>
      <c r="C10" s="143" t="n">
        <v>226663</v>
      </c>
      <c r="D10" s="144" t="n">
        <v>116816</v>
      </c>
      <c r="E10" s="145" t="n">
        <v>50833</v>
      </c>
      <c r="F10" s="146" t="n">
        <v>68596</v>
      </c>
      <c r="G10" s="147" t="n">
        <v>245065</v>
      </c>
      <c r="H10" s="148" t="n">
        <v>51343</v>
      </c>
      <c r="I10" s="149" t="n">
        <v>668126</v>
      </c>
      <c r="J10" s="150" t="n">
        <v>1400116</v>
      </c>
      <c r="K10" s="151" t="n">
        <v>2827558</v>
      </c>
    </row>
    <row r="11">
      <c r="B11" s="142" t="n">
        <v>1989</v>
      </c>
      <c r="C11" s="143" t="n">
        <v>321062</v>
      </c>
      <c r="D11" s="144" t="n">
        <v>126367</v>
      </c>
      <c r="E11" s="145" t="n">
        <v>59561</v>
      </c>
      <c r="F11" s="146" t="n">
        <v>68979</v>
      </c>
      <c r="G11" s="147" t="n">
        <v>329215</v>
      </c>
      <c r="H11" s="148" t="n">
        <v>56824</v>
      </c>
      <c r="I11" s="149" t="n">
        <v>794566</v>
      </c>
      <c r="J11" s="150" t="n">
        <v>1454894</v>
      </c>
      <c r="K11" s="151" t="n">
        <v>3211468</v>
      </c>
    </row>
    <row r="12">
      <c r="B12" s="142" t="n">
        <v>1990</v>
      </c>
      <c r="C12" s="143" t="n">
        <v>336941</v>
      </c>
      <c r="D12" s="144" t="n">
        <v>132563</v>
      </c>
      <c r="E12" s="145" t="n">
        <v>107178</v>
      </c>
      <c r="F12" s="146" t="n">
        <v>77697</v>
      </c>
      <c r="G12" s="147" t="n">
        <v>265622</v>
      </c>
      <c r="H12" s="148" t="n">
        <v>64234</v>
      </c>
      <c r="I12" s="149" t="n">
        <v>964198</v>
      </c>
      <c r="J12" s="150" t="n">
        <v>1501409</v>
      </c>
      <c r="K12" s="151" t="n">
        <v>3449842</v>
      </c>
    </row>
    <row r="13">
      <c r="B13" s="142" t="n">
        <v>1991</v>
      </c>
      <c r="C13" s="143" t="n">
        <v>377915</v>
      </c>
      <c r="D13" s="144" t="n">
        <v>140084</v>
      </c>
      <c r="E13" s="145" t="n">
        <v>134679</v>
      </c>
      <c r="F13" s="146" t="n">
        <v>88184</v>
      </c>
      <c r="G13" s="147" t="n">
        <v>258385</v>
      </c>
      <c r="H13" s="148" t="n">
        <v>61650</v>
      </c>
      <c r="I13" s="149" t="n">
        <v>895735</v>
      </c>
      <c r="J13" s="150" t="n">
        <v>1462659</v>
      </c>
      <c r="K13" s="151" t="n">
        <v>3419291</v>
      </c>
    </row>
    <row r="14">
      <c r="B14" s="142" t="n">
        <v>1992</v>
      </c>
      <c r="C14" s="143" t="n">
        <v>449645</v>
      </c>
      <c r="D14" s="144" t="n">
        <v>167429</v>
      </c>
      <c r="E14" s="145" t="n">
        <v>82809</v>
      </c>
      <c r="F14" s="146" t="n">
        <v>84805</v>
      </c>
      <c r="G14" s="147" t="n">
        <v>276664</v>
      </c>
      <c r="H14" s="148" t="n">
        <v>50116</v>
      </c>
      <c r="I14" s="149" t="n">
        <v>982194</v>
      </c>
      <c r="J14" s="150" t="n">
        <v>1522848</v>
      </c>
      <c r="K14" s="151" t="n">
        <v>3616510</v>
      </c>
    </row>
    <row r="15">
      <c r="B15" s="142" t="n">
        <v>1993</v>
      </c>
      <c r="C15" s="143" t="n">
        <v>494028</v>
      </c>
      <c r="D15" s="144" t="n">
        <v>181064</v>
      </c>
      <c r="E15" s="145" t="n">
        <v>72913</v>
      </c>
      <c r="F15" s="146" t="n">
        <v>81815</v>
      </c>
      <c r="G15" s="147" t="n">
        <v>283800</v>
      </c>
      <c r="H15" s="148" t="n">
        <v>49816</v>
      </c>
      <c r="I15" s="149" t="n">
        <v>867366</v>
      </c>
      <c r="J15" s="150" t="n">
        <v>1714476</v>
      </c>
      <c r="K15" s="151" t="n">
        <v>3745278</v>
      </c>
    </row>
    <row r="16">
      <c r="B16" s="142" t="n">
        <v>1994</v>
      </c>
      <c r="C16" s="143" t="n">
        <v>419714</v>
      </c>
      <c r="D16" s="144" t="n">
        <v>182673</v>
      </c>
      <c r="E16" s="145" t="n">
        <v>91596</v>
      </c>
      <c r="F16" s="146" t="n">
        <v>76320</v>
      </c>
      <c r="G16" s="147" t="n">
        <v>294711</v>
      </c>
      <c r="H16" s="148" t="n">
        <v>39632</v>
      </c>
      <c r="I16" s="149" t="n">
        <v>796777</v>
      </c>
      <c r="J16" s="150" t="n">
        <v>2117478</v>
      </c>
      <c r="K16" s="151" t="n">
        <v>4018901</v>
      </c>
    </row>
    <row r="17">
      <c r="B17" s="142" t="n">
        <v>1995</v>
      </c>
      <c r="C17" s="143" t="n">
        <v>397425</v>
      </c>
      <c r="D17" s="144" t="n">
        <v>161882</v>
      </c>
      <c r="E17" s="145" t="n">
        <v>76159</v>
      </c>
      <c r="F17" s="146" t="n">
        <v>56991</v>
      </c>
      <c r="G17" s="147" t="n">
        <v>248943</v>
      </c>
      <c r="H17" s="148" t="n">
        <v>39907</v>
      </c>
      <c r="I17" s="149" t="n">
        <v>744283</v>
      </c>
      <c r="J17" s="150" t="n">
        <v>1937360</v>
      </c>
      <c r="K17" s="151" t="n">
        <v>3662950</v>
      </c>
    </row>
    <row r="18">
      <c r="B18" s="142" t="n">
        <v>1996</v>
      </c>
      <c r="C18" s="143" t="n">
        <v>383112</v>
      </c>
      <c r="D18" s="144" t="n">
        <v>85532</v>
      </c>
      <c r="E18" s="145" t="n">
        <v>87368</v>
      </c>
      <c r="F18" s="146" t="n">
        <v>54901</v>
      </c>
      <c r="G18" s="147" t="n">
        <v>299074</v>
      </c>
      <c r="H18" s="148" t="n">
        <v>40558</v>
      </c>
      <c r="I18" s="149" t="n">
        <v>473320</v>
      </c>
      <c r="J18" s="150" t="n">
        <v>1704002</v>
      </c>
      <c r="K18" s="151" t="n">
        <v>3127867</v>
      </c>
    </row>
    <row r="19">
      <c r="B19" s="142" t="n">
        <v>1997</v>
      </c>
      <c r="C19" s="143" t="n">
        <v>227025</v>
      </c>
      <c r="D19" s="144" t="n">
        <v>129242</v>
      </c>
      <c r="E19" s="145" t="n">
        <v>85033</v>
      </c>
      <c r="F19" s="146" t="n">
        <v>53410</v>
      </c>
      <c r="G19" s="147" t="n">
        <v>273840</v>
      </c>
      <c r="H19" s="148" t="n">
        <v>51576</v>
      </c>
      <c r="I19" s="149" t="n">
        <v>483378</v>
      </c>
      <c r="J19" s="150" t="n">
        <v>1495888</v>
      </c>
      <c r="K19" s="151" t="n">
        <v>2799392</v>
      </c>
    </row>
    <row r="20">
      <c r="B20" s="142" t="n">
        <v>1998</v>
      </c>
      <c r="C20" s="143" t="n">
        <v>213983</v>
      </c>
      <c r="D20" s="144" t="n">
        <v>130556</v>
      </c>
      <c r="E20" s="145" t="n">
        <v>70091</v>
      </c>
      <c r="F20" s="146" t="n">
        <v>65693</v>
      </c>
      <c r="G20" s="147" t="n">
        <v>223129</v>
      </c>
      <c r="H20" s="148" t="n">
        <v>37016</v>
      </c>
      <c r="I20" s="149" t="n">
        <v>463278</v>
      </c>
      <c r="J20" s="150" t="n">
        <v>1575536</v>
      </c>
      <c r="K20" s="151" t="n">
        <v>2779282</v>
      </c>
    </row>
    <row r="21">
      <c r="B21" s="142" t="n">
        <v>1999</v>
      </c>
      <c r="C21" s="143" t="n">
        <v>246720</v>
      </c>
      <c r="D21" s="144" t="n">
        <v>129996</v>
      </c>
      <c r="E21" s="145" t="n">
        <v>62488</v>
      </c>
      <c r="F21" s="146" t="n">
        <v>56879</v>
      </c>
      <c r="G21" s="147" t="n">
        <v>181494</v>
      </c>
      <c r="H21" s="148" t="n">
        <v>42731</v>
      </c>
      <c r="I21" s="149" t="n">
        <v>489742</v>
      </c>
      <c r="J21" s="150" t="n">
        <v>1508099</v>
      </c>
      <c r="K21" s="151" t="n">
        <v>2718149</v>
      </c>
    </row>
    <row r="22">
      <c r="B22" s="142" t="n">
        <v>2000</v>
      </c>
      <c r="C22" s="143" t="n">
        <v>298314</v>
      </c>
      <c r="D22" s="144" t="n">
        <v>117871</v>
      </c>
      <c r="E22" s="145" t="n">
        <v>92500</v>
      </c>
      <c r="F22" s="146" t="n">
        <v>73904</v>
      </c>
      <c r="G22" s="147" t="n">
        <v>205352</v>
      </c>
      <c r="H22" s="148" t="n">
        <v>45316</v>
      </c>
      <c r="I22" s="149" t="n">
        <v>553598</v>
      </c>
      <c r="J22" s="150" t="n">
        <v>1462944</v>
      </c>
      <c r="K22" s="151" t="n">
        <v>2849799</v>
      </c>
    </row>
    <row r="23">
      <c r="B23" s="142" t="n">
        <v>2001</v>
      </c>
      <c r="C23" s="143" t="n">
        <v>278230</v>
      </c>
      <c r="D23" s="144" t="n">
        <v>98408</v>
      </c>
      <c r="E23" s="145" t="n">
        <v>73036</v>
      </c>
      <c r="F23" s="146" t="n">
        <v>65250</v>
      </c>
      <c r="G23" s="147" t="n">
        <v>133578</v>
      </c>
      <c r="H23" s="148" t="n">
        <v>40554</v>
      </c>
      <c r="I23" s="149" t="n">
        <v>575073</v>
      </c>
      <c r="J23" s="150" t="n">
        <v>1376131</v>
      </c>
      <c r="K23" s="151" t="n">
        <v>2640260</v>
      </c>
    </row>
    <row r="24">
      <c r="B24" s="142" t="n">
        <v>2002</v>
      </c>
      <c r="C24" s="143" t="n">
        <v>366728</v>
      </c>
      <c r="D24" s="144" t="n">
        <v>112692</v>
      </c>
      <c r="E24" s="145" t="n">
        <v>30284</v>
      </c>
      <c r="F24" s="146" t="n">
        <v>92801</v>
      </c>
      <c r="G24" s="147" t="n">
        <v>120104</v>
      </c>
      <c r="H24" s="148" t="n">
        <v>25584</v>
      </c>
      <c r="I24" s="149" t="n">
        <v>577500</v>
      </c>
      <c r="J24" s="150" t="n">
        <v>1448120</v>
      </c>
      <c r="K24" s="151" t="n">
        <v>2773813</v>
      </c>
    </row>
    <row r="25">
      <c r="B25" s="142" t="n">
        <v>2003</v>
      </c>
      <c r="C25" s="143" t="n">
        <v>313408</v>
      </c>
      <c r="D25" s="144" t="n">
        <v>130336</v>
      </c>
      <c r="E25" s="145" t="n">
        <v>74777</v>
      </c>
      <c r="F25" s="146" t="n">
        <v>73992</v>
      </c>
      <c r="G25" s="147" t="n">
        <v>141376</v>
      </c>
      <c r="H25" s="148" t="n">
        <v>47390</v>
      </c>
      <c r="I25" s="149" t="n">
        <v>417052</v>
      </c>
      <c r="J25" s="150" t="n">
        <v>1524387</v>
      </c>
      <c r="K25" s="151" t="n">
        <v>2722718</v>
      </c>
    </row>
    <row r="26">
      <c r="B26" s="142" t="n">
        <v>2004</v>
      </c>
      <c r="C26" s="143" t="n">
        <v>342936</v>
      </c>
      <c r="D26" s="144" t="n">
        <v>118624</v>
      </c>
      <c r="E26" s="145" t="n">
        <v>80168</v>
      </c>
      <c r="F26" s="146" t="n">
        <v>84714</v>
      </c>
      <c r="G26" s="147" t="n">
        <v>142340</v>
      </c>
      <c r="H26" s="148" t="n">
        <v>38352</v>
      </c>
      <c r="I26" s="149" t="n">
        <v>482344</v>
      </c>
      <c r="J26" s="150" t="n">
        <v>1771858</v>
      </c>
      <c r="K26" s="151" t="n">
        <v>3061336</v>
      </c>
    </row>
    <row r="27">
      <c r="B27" s="142" t="n">
        <v>2005</v>
      </c>
      <c r="C27" s="143" t="n">
        <v>316804</v>
      </c>
      <c r="D27" s="144" t="n">
        <v>130026</v>
      </c>
      <c r="E27" s="145" t="n">
        <v>76075</v>
      </c>
      <c r="F27" s="146" t="n">
        <v>64444</v>
      </c>
      <c r="G27" s="147" t="n">
        <v>162482</v>
      </c>
      <c r="H27" s="148" t="n">
        <v>39822</v>
      </c>
      <c r="I27" s="149" t="n">
        <v>548198</v>
      </c>
      <c r="J27" s="150" t="n">
        <v>1942901</v>
      </c>
      <c r="K27" s="151" t="n">
        <v>3280752</v>
      </c>
    </row>
    <row r="28">
      <c r="B28" s="142" t="n">
        <v>2006</v>
      </c>
      <c r="C28" s="143" t="n">
        <v>341841</v>
      </c>
      <c r="D28" s="144" t="n">
        <v>133994</v>
      </c>
      <c r="E28" s="145" t="n">
        <v>66865</v>
      </c>
      <c r="F28" s="146" t="n">
        <v>68073</v>
      </c>
      <c r="G28" s="147" t="n">
        <v>125149</v>
      </c>
      <c r="H28" s="148" t="n">
        <v>40101</v>
      </c>
      <c r="I28" s="149" t="n">
        <v>542561</v>
      </c>
      <c r="J28" s="150" t="n">
        <v>1876591</v>
      </c>
      <c r="K28" s="151" t="n">
        <v>3195175</v>
      </c>
    </row>
    <row r="29">
      <c r="B29" s="142" t="n">
        <v>2007</v>
      </c>
      <c r="C29" s="143" t="n">
        <v>314538</v>
      </c>
      <c r="D29" s="144" t="n">
        <v>154086</v>
      </c>
      <c r="E29" s="145" t="n">
        <v>72482</v>
      </c>
      <c r="F29" s="146" t="n">
        <v>51056</v>
      </c>
      <c r="G29" s="147" t="n">
        <v>144191</v>
      </c>
      <c r="H29" s="148" t="n">
        <v>43838</v>
      </c>
      <c r="I29" s="149" t="n">
        <v>661807</v>
      </c>
      <c r="J29" s="150" t="n">
        <v>2120443</v>
      </c>
      <c r="K29" s="151" t="n">
        <v>3562441</v>
      </c>
    </row>
    <row r="30">
      <c r="B30" s="142" t="n">
        <v>2008</v>
      </c>
      <c r="C30" s="143" t="n">
        <v>426047</v>
      </c>
      <c r="D30" s="144" t="n">
        <v>87644</v>
      </c>
      <c r="E30" s="145" t="n">
        <v>81774</v>
      </c>
      <c r="F30" s="146" t="n">
        <v>72025</v>
      </c>
      <c r="G30" s="147" t="n">
        <v>128213</v>
      </c>
      <c r="H30" s="148" t="n">
        <v>39771</v>
      </c>
      <c r="I30" s="149" t="n">
        <v>706055</v>
      </c>
      <c r="J30" s="150" t="n">
        <v>2021622</v>
      </c>
      <c r="K30" s="151" t="n">
        <v>3563151</v>
      </c>
    </row>
    <row r="31">
      <c r="B31" s="142" t="n">
        <v>2009</v>
      </c>
      <c r="C31" s="143" t="n">
        <v>424196</v>
      </c>
      <c r="D31" s="144" t="n">
        <v>61582</v>
      </c>
      <c r="E31" s="145" t="n">
        <v>77369</v>
      </c>
      <c r="F31" s="146" t="n">
        <v>69959</v>
      </c>
      <c r="G31" s="147" t="n">
        <v>146145</v>
      </c>
      <c r="H31" s="148" t="n">
        <v>40493</v>
      </c>
      <c r="I31" s="149" t="n">
        <v>584722</v>
      </c>
      <c r="J31" s="150" t="n">
        <v>2103361</v>
      </c>
      <c r="K31" s="151" t="n">
        <v>3507827</v>
      </c>
    </row>
    <row r="32">
      <c r="B32" s="142" t="n">
        <v>2010</v>
      </c>
      <c r="C32" s="143" t="n">
        <v>328734</v>
      </c>
      <c r="D32" s="144" t="n">
        <v>61532</v>
      </c>
      <c r="E32" s="145" t="n">
        <v>49869</v>
      </c>
      <c r="F32" s="146" t="n">
        <v>58310</v>
      </c>
      <c r="G32" s="147" t="n">
        <v>160690</v>
      </c>
      <c r="H32" s="148" t="n">
        <v>38052</v>
      </c>
      <c r="I32" s="149" t="n">
        <v>578951</v>
      </c>
      <c r="J32" s="150" t="n">
        <v>2128811</v>
      </c>
      <c r="K32" s="151" t="n">
        <v>3404949</v>
      </c>
    </row>
    <row r="33">
      <c r="B33" s="142" t="n">
        <v>2011</v>
      </c>
      <c r="C33" s="143" t="n">
        <v>317162</v>
      </c>
      <c r="D33" s="144" t="n">
        <v>141149</v>
      </c>
      <c r="E33" s="145" t="n">
        <v>50299</v>
      </c>
      <c r="F33" s="146" t="n">
        <v>91183</v>
      </c>
      <c r="G33" s="147" t="n">
        <v>136816</v>
      </c>
      <c r="H33" s="148" t="n">
        <v>28231</v>
      </c>
      <c r="I33" s="149" t="n">
        <v>589884</v>
      </c>
      <c r="J33" s="150" t="n">
        <v>2211509</v>
      </c>
      <c r="K33" s="151" t="n">
        <v>3566233</v>
      </c>
    </row>
    <row r="34">
      <c r="B34" s="142" t="s">
        <v>364</v>
      </c>
      <c r="C34" s="143" t="n">
        <v>373702</v>
      </c>
      <c r="D34" s="144" t="n">
        <v>214777</v>
      </c>
      <c r="E34" s="145" t="n">
        <v>51727</v>
      </c>
      <c r="F34" s="146" t="n">
        <v>68167</v>
      </c>
      <c r="G34" s="147" t="n">
        <v>187404</v>
      </c>
      <c r="H34" s="148" t="n">
        <v>38457</v>
      </c>
      <c r="I34" s="149" t="n">
        <v>529674</v>
      </c>
      <c r="J34" s="150" t="n">
        <v>2243210</v>
      </c>
      <c r="K34" s="151" t="n">
        <v>3707118</v>
      </c>
    </row>
    <row r="35">
      <c r="B35" s="142" t="s">
        <v>50</v>
      </c>
      <c r="C35" s="143" t="n">
        <v>373360</v>
      </c>
      <c r="D35" s="144" t="n">
        <v>99325</v>
      </c>
      <c r="E35" s="145" t="n">
        <v>47294</v>
      </c>
      <c r="F35" s="146" t="n">
        <v>69083</v>
      </c>
      <c r="G35" s="147" t="n">
        <v>191976</v>
      </c>
      <c r="H35" s="148" t="n">
        <v>39370</v>
      </c>
      <c r="I35" s="149" t="n">
        <v>540426</v>
      </c>
      <c r="J35" s="150" t="n">
        <v>2410756</v>
      </c>
      <c r="K35" s="151" t="n">
        <v>3771590</v>
      </c>
    </row>
    <row r="36">
      <c r="B36" s="142" t="n">
        <v>2013</v>
      </c>
      <c r="C36" s="143" t="n">
        <v>330895</v>
      </c>
      <c r="D36" s="144" t="n">
        <v>204641</v>
      </c>
      <c r="E36" s="145" t="n">
        <v>94961</v>
      </c>
      <c r="F36" s="146" t="n">
        <v>41799</v>
      </c>
      <c r="G36" s="147" t="n">
        <v>214582</v>
      </c>
      <c r="H36" s="148" t="n">
        <v>40344</v>
      </c>
      <c r="I36" s="149" t="n">
        <v>690665</v>
      </c>
      <c r="J36" s="150" t="n">
        <v>2451469</v>
      </c>
      <c r="K36" s="151" t="n">
        <v>4069356</v>
      </c>
    </row>
    <row r="37">
      <c r="B37" s="142" t="n">
        <v>2014</v>
      </c>
      <c r="C37" s="143" t="n">
        <v>407622</v>
      </c>
      <c r="D37" s="144" t="n">
        <v>215116</v>
      </c>
      <c r="E37" s="145" t="n">
        <v>194226</v>
      </c>
      <c r="F37" s="146" t="n">
        <v>65592</v>
      </c>
      <c r="G37" s="147" t="n">
        <v>197539</v>
      </c>
      <c r="H37" s="148" t="n">
        <v>37632</v>
      </c>
      <c r="I37" s="149" t="n">
        <v>874085</v>
      </c>
      <c r="J37" s="150" t="n">
        <v>2331766</v>
      </c>
      <c r="K37" s="151" t="n">
        <v>4323578</v>
      </c>
    </row>
    <row r="38">
      <c r="B38" s="142" t="n">
        <v>2015</v>
      </c>
      <c r="C38" s="143" t="n">
        <v>595890</v>
      </c>
      <c r="D38" s="144" t="n">
        <v>169860</v>
      </c>
      <c r="E38" s="145" t="n">
        <v>198125</v>
      </c>
      <c r="F38" s="146" t="n">
        <v>55413</v>
      </c>
      <c r="G38" s="147" t="n">
        <v>205490</v>
      </c>
      <c r="H38" s="148" t="n">
        <v>41174</v>
      </c>
      <c r="I38" s="149" t="n">
        <v>850297</v>
      </c>
      <c r="J38" s="150" t="n">
        <v>2403984</v>
      </c>
      <c r="K38" s="151" t="n">
        <v>4520233</v>
      </c>
    </row>
    <row r="39">
      <c r="B39" s="142" t="n">
        <v>2016</v>
      </c>
      <c r="C39" s="143" t="n">
        <v>469733</v>
      </c>
      <c r="D39" s="144" t="n">
        <v>144090</v>
      </c>
      <c r="E39" s="145" t="n">
        <v>214710</v>
      </c>
      <c r="F39" s="146" t="n">
        <v>44658</v>
      </c>
      <c r="G39" s="147" t="n">
        <v>230353</v>
      </c>
      <c r="H39" s="148" t="n">
        <v>41368</v>
      </c>
      <c r="I39" s="149" t="n">
        <v>798157</v>
      </c>
      <c r="J39" s="150" t="n">
        <v>2673165</v>
      </c>
      <c r="K39" s="151" t="n">
        <v>4616234</v>
      </c>
    </row>
    <row r="40">
      <c r="B40" s="142" t="s">
        <v>365</v>
      </c>
      <c r="C40" s="143" t="n">
        <v>477878</v>
      </c>
      <c r="D40" s="144" t="n">
        <v>131637</v>
      </c>
      <c r="E40" s="145" t="n">
        <v>271225</v>
      </c>
      <c r="F40" s="146" t="n">
        <v>72083</v>
      </c>
      <c r="G40" s="147" t="n">
        <v>240779</v>
      </c>
      <c r="H40" s="148" t="n">
        <v>33280</v>
      </c>
      <c r="I40" s="149" t="n">
        <v>584917</v>
      </c>
      <c r="J40" s="150" t="n">
        <v>2677970</v>
      </c>
      <c r="K40" s="151" t="n">
        <v>4489769</v>
      </c>
    </row>
    <row r="41">
      <c r="B41" s="142" t="n">
        <v>2018</v>
      </c>
      <c r="C41" s="143" t="n">
        <v>428298</v>
      </c>
      <c r="D41" s="144" t="n">
        <v>139797</v>
      </c>
      <c r="E41" s="145" t="n">
        <v>165327</v>
      </c>
      <c r="F41" s="146" t="n">
        <v>85247</v>
      </c>
      <c r="G41" s="147" t="n">
        <v>301269</v>
      </c>
      <c r="H41" s="148" t="n">
        <v>27037</v>
      </c>
      <c r="I41" s="149" t="n">
        <v>485938</v>
      </c>
      <c r="J41" s="150" t="n">
        <v>2396158</v>
      </c>
      <c r="K41" s="151" t="n">
        <v>4029071</v>
      </c>
    </row>
    <row r="42">
      <c r="B42" s="142" t="n">
        <v>2019</v>
      </c>
      <c r="C42" s="143" t="n">
        <v>387448</v>
      </c>
      <c r="D42" s="144" t="n">
        <v>154941</v>
      </c>
      <c r="E42" s="145" t="n">
        <v>216410</v>
      </c>
      <c r="F42" s="146" t="n">
        <v>76067</v>
      </c>
      <c r="G42" s="147" t="n">
        <v>259572</v>
      </c>
      <c r="H42" s="148" t="n">
        <v>31388</v>
      </c>
      <c r="I42" s="149" t="n">
        <v>428916</v>
      </c>
      <c r="J42" s="150" t="n">
        <v>2156662</v>
      </c>
      <c r="K42" s="151" t="n">
        <v>3711404</v>
      </c>
    </row>
    <row r="43">
      <c r="B43" s="142" t="n">
        <v>2020</v>
      </c>
      <c r="C43" s="143" t="n">
        <v>467935</v>
      </c>
      <c r="D43" s="144" t="n">
        <v>125010</v>
      </c>
      <c r="E43" s="145" t="n">
        <v>197814</v>
      </c>
      <c r="F43" s="146" t="n">
        <v>57074</v>
      </c>
      <c r="G43" s="147" t="n">
        <v>269442</v>
      </c>
      <c r="H43" s="148" t="n">
        <v>45144</v>
      </c>
      <c r="I43" s="149" t="n">
        <v>494028</v>
      </c>
      <c r="J43" s="150" t="n">
        <v>2218707</v>
      </c>
      <c r="K43" s="151" t="n">
        <v>3875154</v>
      </c>
    </row>
    <row r="44">
      <c r="B44" s="142" t="n">
        <v>2021</v>
      </c>
      <c r="C44" s="143" t="n">
        <v>527691</v>
      </c>
      <c r="D44" s="144" t="n">
        <v>140393</v>
      </c>
      <c r="E44" s="145" t="n">
        <v>180591</v>
      </c>
      <c r="F44" s="146" t="n">
        <v>59913</v>
      </c>
      <c r="G44" s="147" t="n">
        <v>161517</v>
      </c>
      <c r="H44" s="148" t="n">
        <v>40729</v>
      </c>
      <c r="I44" s="149" t="n">
        <v>550583</v>
      </c>
      <c r="J44" s="150" t="n">
        <v>2267504</v>
      </c>
      <c r="K44" s="151" t="n">
        <v>3928921</v>
      </c>
    </row>
    <row r="45">
      <c r="B45" s="142" t="n">
        <v>2022</v>
      </c>
      <c r="C45" s="143" t="n">
        <v>393296</v>
      </c>
      <c r="D45" s="144" t="n">
        <v>114863</v>
      </c>
      <c r="E45" s="145" t="n">
        <v>238237</v>
      </c>
      <c r="F45" s="146" t="n">
        <v>58994</v>
      </c>
      <c r="G45" s="147" t="n">
        <v>294356</v>
      </c>
      <c r="H45" s="148" t="n">
        <v>32896</v>
      </c>
      <c r="I45" s="149" t="n">
        <v>613071</v>
      </c>
      <c r="J45" s="150" t="n">
        <v>2221398</v>
      </c>
      <c r="K45" s="151" t="n">
        <v>3967111</v>
      </c>
    </row>
    <row r="46">
      <c r="B46" s="152" t="n">
        <v>2023</v>
      </c>
      <c r="C46" s="153" t="n">
        <v>440292</v>
      </c>
      <c r="D46" s="154" t="n">
        <v>102746</v>
      </c>
      <c r="E46" s="155" t="n">
        <v>278887</v>
      </c>
      <c r="F46" s="156" t="n">
        <v>52125</v>
      </c>
      <c r="G46" s="157" t="n">
        <v>285086</v>
      </c>
      <c r="H46" s="158" t="n">
        <v>25549</v>
      </c>
      <c r="I46" s="159" t="n">
        <v>674681</v>
      </c>
      <c r="J46" s="160" t="n">
        <v>2168999</v>
      </c>
      <c r="K46" s="161" t="n">
        <v>4028365</v>
      </c>
    </row>
    <row r="48">
      <c r="B48" s="35" t="s">
        <v>367</v>
      </c>
    </row>
    <row r="49">
      <c r="B49" s="35" t="s">
        <v>368</v>
      </c>
    </row>
    <row r="50">
      <c r="B50" s="35" t="s">
        <v>369</v>
      </c>
    </row>
  </sheetData>
  <mergeCells count="3">
    <mergeCell ref="B48:K48"/>
    <mergeCell ref="B49:K49"/>
    <mergeCell ref="B50:K50"/>
  </mergeCells>
  <pageMargins left="0.7" right="0.7" top="0.75" bottom="0.75" header="0.3" footer="0.3"/>
  <pageSetup paperSize="9" orientation="landscape" scale="50" fitToWidth="0" fitToHeight="0" horizontalDpi="300" verticalDpi="300"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7AB8"/>
  </sheetPr>
  <dimension ref="A1"/>
  <sheetViews>
    <sheetView workbookViewId="0" zoomScale="100" showGridLines="0" tabSelected="false"/>
  </sheetViews>
  <sheetFormatPr defaultRowHeight="15.0" baseColWidth="10"/>
  <cols>
    <col min="1" max="1" width="2.57" hidden="0" customWidth="1"/>
    <col min="2" max="2" width="27.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s>
  <sheetData>
    <row r="1">
      <c r="B1" s="3" t="s">
        <v>12</v>
      </c>
    </row>
    <row r="4">
      <c r="B4" s="14" t="s">
        <v>446</v>
      </c>
      <c r="C4" s="15" t="s">
        <v>447</v>
      </c>
      <c r="D4" s="15" t="s">
        <v>447</v>
      </c>
      <c r="E4" s="15" t="s">
        <v>448</v>
      </c>
      <c r="F4" s="15" t="s">
        <v>448</v>
      </c>
      <c r="G4" s="15" t="s">
        <v>46</v>
      </c>
      <c r="H4" s="15" t="s">
        <v>46</v>
      </c>
    </row>
    <row r="5">
      <c r="B5" s="14" t="s">
        <v>446</v>
      </c>
      <c r="C5" s="16" t="n">
        <v>2022</v>
      </c>
      <c r="D5" s="16" t="n">
        <v>2023</v>
      </c>
      <c r="E5" s="16" t="n">
        <v>2022</v>
      </c>
      <c r="F5" s="16" t="n">
        <v>2023</v>
      </c>
      <c r="G5" s="16" t="n">
        <v>2022</v>
      </c>
      <c r="H5" s="16" t="n">
        <v>2023</v>
      </c>
    </row>
    <row r="6">
      <c r="B6" s="174" t="s">
        <v>101</v>
      </c>
      <c r="C6" s="162"/>
      <c r="D6" s="163"/>
      <c r="E6" s="164"/>
      <c r="F6" s="165"/>
      <c r="G6" s="166"/>
      <c r="H6" s="167"/>
    </row>
    <row r="7">
      <c r="B7" s="17" t="s">
        <v>449</v>
      </c>
      <c r="C7" s="162" t="n">
        <v>429432</v>
      </c>
      <c r="D7" s="163" t="n">
        <v>417519</v>
      </c>
      <c r="E7" s="164" t="n">
        <v>182800</v>
      </c>
      <c r="F7" s="165" t="n">
        <v>225418</v>
      </c>
      <c r="G7" s="166" t="n">
        <v>612232</v>
      </c>
      <c r="H7" s="167" t="n">
        <v>642937</v>
      </c>
    </row>
    <row r="8">
      <c r="B8" s="17" t="s">
        <v>450</v>
      </c>
      <c r="C8" s="162" t="n">
        <v>1089767</v>
      </c>
      <c r="D8" s="163" t="n">
        <v>1059534</v>
      </c>
      <c r="E8" s="164" t="n">
        <v>154829</v>
      </c>
      <c r="F8" s="165" t="n">
        <v>151538</v>
      </c>
      <c r="G8" s="166" t="n">
        <v>1244596</v>
      </c>
      <c r="H8" s="167" t="n">
        <v>1211072</v>
      </c>
    </row>
    <row r="9">
      <c r="B9" s="17" t="s">
        <v>451</v>
      </c>
      <c r="C9" s="162" t="n">
        <v>273718</v>
      </c>
      <c r="D9" s="163" t="n">
        <v>230418</v>
      </c>
      <c r="E9" s="164" t="n">
        <v>90852</v>
      </c>
      <c r="F9" s="165" t="n">
        <v>84572</v>
      </c>
      <c r="G9" s="166" t="n">
        <v>364570</v>
      </c>
      <c r="H9" s="167" t="n">
        <v>314990</v>
      </c>
    </row>
    <row r="10">
      <c r="B10" s="42" t="s">
        <v>46</v>
      </c>
      <c r="C10" s="168" t="n">
        <v>1792917</v>
      </c>
      <c r="D10" s="169" t="n">
        <v>1707471</v>
      </c>
      <c r="E10" s="170" t="n">
        <v>428481</v>
      </c>
      <c r="F10" s="171" t="n">
        <v>461528</v>
      </c>
      <c r="G10" s="172" t="n">
        <v>2221398</v>
      </c>
      <c r="H10" s="173" t="n">
        <v>2168999</v>
      </c>
    </row>
    <row r="11">
      <c r="B11" s="174" t="s">
        <v>452</v>
      </c>
      <c r="C11" s="175"/>
      <c r="D11" s="176"/>
      <c r="E11" s="177"/>
      <c r="F11" s="178"/>
      <c r="G11" s="179"/>
      <c r="H11" s="180"/>
    </row>
    <row r="12">
      <c r="B12" s="17" t="s">
        <v>453</v>
      </c>
      <c r="C12" s="175" t="n">
        <v>140725</v>
      </c>
      <c r="D12" s="176" t="n">
        <v>154693</v>
      </c>
      <c r="E12" s="177" t="n">
        <v>80750</v>
      </c>
      <c r="F12" s="178" t="n">
        <v>56313</v>
      </c>
      <c r="G12" s="179" t="n">
        <v>221475</v>
      </c>
      <c r="H12" s="180" t="n">
        <v>211006</v>
      </c>
    </row>
    <row r="13">
      <c r="B13" s="17" t="s">
        <v>454</v>
      </c>
      <c r="C13" s="175" t="n">
        <v>34011</v>
      </c>
      <c r="D13" s="176" t="n">
        <v>43972</v>
      </c>
      <c r="E13" s="177" t="n">
        <v>11098</v>
      </c>
      <c r="F13" s="178" t="n">
        <v>15286</v>
      </c>
      <c r="G13" s="179" t="n">
        <v>45109</v>
      </c>
      <c r="H13" s="180" t="n">
        <v>59258</v>
      </c>
    </row>
    <row r="14">
      <c r="B14" s="17" t="s">
        <v>455</v>
      </c>
      <c r="C14" s="175" t="n">
        <v>109364</v>
      </c>
      <c r="D14" s="176" t="n">
        <v>136798</v>
      </c>
      <c r="E14" s="177" t="n">
        <v>63989</v>
      </c>
      <c r="F14" s="178" t="n">
        <v>98598</v>
      </c>
      <c r="G14" s="179" t="n">
        <v>173353</v>
      </c>
      <c r="H14" s="180" t="n">
        <v>235396</v>
      </c>
    </row>
    <row r="15">
      <c r="B15" s="17" t="s">
        <v>456</v>
      </c>
      <c r="C15" s="175" t="n">
        <v>19236</v>
      </c>
      <c r="D15" s="176" t="n">
        <v>16660</v>
      </c>
      <c r="E15" s="177" t="n">
        <v>72097</v>
      </c>
      <c r="F15" s="178" t="n">
        <v>97187</v>
      </c>
      <c r="G15" s="179" t="n">
        <v>91333</v>
      </c>
      <c r="H15" s="180" t="n">
        <v>113847</v>
      </c>
    </row>
    <row r="16">
      <c r="B16" s="17" t="s">
        <v>457</v>
      </c>
      <c r="C16" s="175" t="n">
        <v>19304</v>
      </c>
      <c r="D16" s="176" t="n">
        <v>9050</v>
      </c>
      <c r="E16" s="177" t="n">
        <v>14160</v>
      </c>
      <c r="F16" s="178" t="n">
        <v>7884</v>
      </c>
      <c r="G16" s="179" t="n">
        <v>33464</v>
      </c>
      <c r="H16" s="180" t="n">
        <v>16934</v>
      </c>
    </row>
    <row r="17">
      <c r="B17" s="17" t="s">
        <v>458</v>
      </c>
      <c r="C17" s="175" t="n">
        <v>5812</v>
      </c>
      <c r="D17" s="176" t="n">
        <v>608</v>
      </c>
      <c r="E17" s="177" t="n">
        <v>3219</v>
      </c>
      <c r="F17" s="178" t="n">
        <v>628</v>
      </c>
      <c r="G17" s="179" t="n">
        <v>9031</v>
      </c>
      <c r="H17" s="180" t="n">
        <v>1236</v>
      </c>
    </row>
    <row r="18">
      <c r="B18" s="17" t="s">
        <v>459</v>
      </c>
      <c r="C18" s="175" t="n">
        <v>25451</v>
      </c>
      <c r="D18" s="176" t="n">
        <v>21878</v>
      </c>
      <c r="E18" s="177" t="n">
        <v>13855</v>
      </c>
      <c r="F18" s="178" t="n">
        <v>15126</v>
      </c>
      <c r="G18" s="179" t="n">
        <v>39306</v>
      </c>
      <c r="H18" s="180" t="n">
        <v>37004</v>
      </c>
    </row>
    <row r="19">
      <c r="B19" s="49" t="s">
        <v>46</v>
      </c>
      <c r="C19" s="181" t="n">
        <v>353903</v>
      </c>
      <c r="D19" s="182" t="n">
        <v>383659</v>
      </c>
      <c r="E19" s="183" t="n">
        <v>259168</v>
      </c>
      <c r="F19" s="184" t="n">
        <v>291022</v>
      </c>
      <c r="G19" s="185" t="n">
        <v>613071</v>
      </c>
      <c r="H19" s="186" t="n">
        <v>674681</v>
      </c>
    </row>
    <row r="21">
      <c r="B21" s="35" t="s">
        <v>460</v>
      </c>
    </row>
    <row r="22" ht="25.5" customHeight="1">
      <c r="B22" s="35" t="s">
        <v>461</v>
      </c>
    </row>
  </sheetData>
  <mergeCells count="8">
    <mergeCell ref="B4:B5"/>
    <mergeCell ref="C4:D4"/>
    <mergeCell ref="E4:F4"/>
    <mergeCell ref="G4:H4"/>
    <mergeCell ref="B6:H6"/>
    <mergeCell ref="B11:H11"/>
    <mergeCell ref="B21:H21"/>
    <mergeCell ref="B22:H22"/>
  </mergeCells>
  <pageMargins left="0.7" right="0.7" top="0.75" bottom="0.75" header="0.3" footer="0.3"/>
  <pageSetup paperSize="9" orientation="landscape" scale="50" fitToWidth="0" fitToHeight="0" horizontalDpi="300" verticalDpi="300" r:id="rId2"/>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azaj</dc:creator>
  <cp:lastModifiedBy>azaj</cp:lastModifiedBy>
  <dcterms:created xsi:type="dcterms:W3CDTF">2025-12-03T09:03:28Z</dcterms:created>
</coreProperties>
</file>